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3.xml" ContentType="application/vnd.openxmlformats-officedocument.spreadsheetml.worksheet+xml"/>
  <Override PartName="/xl/worksheets/sheet1.xml" ContentType="application/vnd.openxmlformats-officedocument.spreadsheetml.worksheet+xml"/>
  <Override PartName="/xl/charts/chart3.xml" ContentType="application/vnd.openxmlformats-officedocument.drawingml.chart+xml"/>
  <Override PartName="/xl/worksheets/sheet2.xml" ContentType="application/vnd.openxmlformats-officedocument.spreadsheetml.worksheet+xml"/>
  <Override PartName="/xl/charts/chart2.xml" ContentType="application/vnd.openxmlformats-officedocument.drawingml.chart+xml"/>
  <Override PartName="/xl/drawings/drawing2.xml" ContentType="application/vnd.openxmlformats-officedocument.drawing+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pivotTables/pivotTable2.xml" ContentType="application/vnd.openxmlformats-officedocument.spreadsheetml.pivotTable+xml"/>
  <Override PartName="/xl/pivotTables/pivotTable1.xml" ContentType="application/vnd.openxmlformats-officedocument.spreadsheetml.pivotTable+xml"/>
  <Override PartName="/xl/pivotTables/pivotTable3.xml" ContentType="application/vnd.openxmlformats-officedocument.spreadsheetml.pivotTable+xml"/>
  <Override PartName="/xl/pivotTables/pivotTable5.xml" ContentType="application/vnd.openxmlformats-officedocument.spreadsheetml.pivotTable+xml"/>
  <Override PartName="/xl/pivotTables/pivotTable4.xml" ContentType="application/vnd.openxmlformats-officedocument.spreadsheetml.pivotTable+xml"/>
  <Override PartName="/xl/pivotCache/pivotCacheRecords1.xml" ContentType="application/vnd.openxmlformats-officedocument.spreadsheetml.pivotCacheRecords+xml"/>
  <Override PartName="/xl/pivotCache/pivotCacheDefinition1.xml" ContentType="application/vnd.openxmlformats-officedocument.spreadsheetml.pivotCacheDefinition+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Override PartName="/xl/calcChain.xml" ContentType="application/vnd.openxmlformats-officedocument.spreadsheetml.calcChain+xml"/>
  <Override PartName="/xl/metadata" ContentType="application/binary"/>
  <Override PartName="/xl/commentsmeta0"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quintero\Documents\Plan de Acción 2022\"/>
    </mc:Choice>
  </mc:AlternateContent>
  <bookViews>
    <workbookView xWindow="0" yWindow="0" windowWidth="28800" windowHeight="12435" firstSheet="1" activeTab="1"/>
  </bookViews>
  <sheets>
    <sheet name="Listas" sheetId="1" state="hidden" r:id="rId1"/>
    <sheet name="PA 2022 (V2)" sheetId="2" r:id="rId2"/>
    <sheet name="Seguimiento y Análisis" sheetId="3" r:id="rId3"/>
  </sheets>
  <definedNames>
    <definedName name="_xlnm._FilterDatabase" localSheetId="1" hidden="1">'PA 2022 (V2)'!$A$6:$BA$230</definedName>
  </definedNames>
  <calcPr calcId="152511"/>
  <pivotCaches>
    <pivotCache cacheId="43" r:id="rId4"/>
  </pivotCaches>
  <extLst>
    <ext uri="GoogleSheetsCustomDataVersion1">
      <go:sheetsCustomData xmlns:go="http://customooxmlschemas.google.com/" r:id="rId8" roundtripDataSignature="AMtx7mhHpaaEBG4OtO2wilZem0lOOY51rQ=="/>
    </ext>
  </extLst>
</workbook>
</file>

<file path=xl/calcChain.xml><?xml version="1.0" encoding="utf-8"?>
<calcChain xmlns="http://schemas.openxmlformats.org/spreadsheetml/2006/main">
  <c r="AR39" i="3" l="1"/>
  <c r="AR38" i="3"/>
  <c r="AR37" i="3"/>
  <c r="BN34" i="3"/>
  <c r="AR30" i="3"/>
  <c r="AR29" i="3"/>
  <c r="AR28" i="3"/>
  <c r="AR27" i="3"/>
  <c r="AR26" i="3"/>
  <c r="BA25" i="3"/>
  <c r="BB25" i="3" s="1"/>
  <c r="AR25" i="3"/>
  <c r="BB24" i="3"/>
  <c r="BA24" i="3"/>
  <c r="AR24" i="3"/>
  <c r="BA23" i="3"/>
  <c r="BB23" i="3" s="1"/>
  <c r="AR23" i="3"/>
  <c r="BB22" i="3"/>
  <c r="BA22" i="3"/>
  <c r="AR22" i="3"/>
  <c r="BN20" i="3"/>
  <c r="BN19" i="3"/>
  <c r="E19" i="3"/>
  <c r="N18" i="3"/>
  <c r="M18" i="3"/>
  <c r="L18" i="3"/>
  <c r="K18" i="3"/>
  <c r="J18" i="3"/>
  <c r="I18" i="3"/>
  <c r="G18" i="3"/>
  <c r="H18" i="3" s="1"/>
  <c r="F18" i="3"/>
  <c r="BN17" i="3"/>
  <c r="N17" i="3"/>
  <c r="M17" i="3"/>
  <c r="L17" i="3"/>
  <c r="K17" i="3"/>
  <c r="I17" i="3"/>
  <c r="J17" i="3" s="1"/>
  <c r="H17" i="3"/>
  <c r="G17" i="3"/>
  <c r="F17" i="3"/>
  <c r="N16" i="3"/>
  <c r="M16" i="3"/>
  <c r="L16" i="3"/>
  <c r="K16" i="3"/>
  <c r="I16" i="3"/>
  <c r="J16" i="3" s="1"/>
  <c r="G16" i="3"/>
  <c r="H16" i="3" s="1"/>
  <c r="D16" i="3"/>
  <c r="N15" i="3"/>
  <c r="M15" i="3"/>
  <c r="L15" i="3"/>
  <c r="K15" i="3"/>
  <c r="J15" i="3"/>
  <c r="I15" i="3"/>
  <c r="G15" i="3"/>
  <c r="H15" i="3" s="1"/>
  <c r="D15" i="3"/>
  <c r="N14" i="3"/>
  <c r="M14" i="3"/>
  <c r="L14" i="3"/>
  <c r="K14" i="3"/>
  <c r="I14" i="3"/>
  <c r="J14" i="3" s="1"/>
  <c r="G14" i="3"/>
  <c r="H14" i="3" s="1"/>
  <c r="D14" i="3"/>
  <c r="N13" i="3"/>
  <c r="M13" i="3"/>
  <c r="L13" i="3"/>
  <c r="K13" i="3"/>
  <c r="I13" i="3"/>
  <c r="J13" i="3" s="1"/>
  <c r="G13" i="3"/>
  <c r="H13" i="3" s="1"/>
  <c r="F13" i="3"/>
  <c r="D13" i="3"/>
  <c r="N12" i="3"/>
  <c r="M12" i="3"/>
  <c r="L12" i="3"/>
  <c r="K12" i="3"/>
  <c r="I12" i="3"/>
  <c r="J12" i="3" s="1"/>
  <c r="G12" i="3"/>
  <c r="H12" i="3" s="1"/>
  <c r="D12" i="3"/>
  <c r="N11" i="3"/>
  <c r="M11" i="3"/>
  <c r="L11" i="3"/>
  <c r="K11" i="3"/>
  <c r="I11" i="3"/>
  <c r="H11" i="3"/>
  <c r="G11" i="3"/>
  <c r="F11" i="3"/>
  <c r="D11" i="3"/>
  <c r="N10" i="3"/>
  <c r="M10" i="3"/>
  <c r="L10" i="3"/>
  <c r="K10" i="3"/>
  <c r="J10" i="3"/>
  <c r="I10" i="3"/>
  <c r="H10" i="3"/>
  <c r="G10" i="3"/>
  <c r="D10" i="3"/>
  <c r="N9" i="3"/>
  <c r="M9" i="3"/>
  <c r="L9" i="3"/>
  <c r="K9" i="3"/>
  <c r="I9" i="3"/>
  <c r="J9" i="3" s="1"/>
  <c r="G9" i="3"/>
  <c r="H9" i="3" s="1"/>
  <c r="D9" i="3"/>
  <c r="N8" i="3"/>
  <c r="M8" i="3"/>
  <c r="L8" i="3"/>
  <c r="K8" i="3"/>
  <c r="J8" i="3"/>
  <c r="I8" i="3"/>
  <c r="G8" i="3"/>
  <c r="H8" i="3" s="1"/>
  <c r="D8" i="3"/>
  <c r="N7" i="3"/>
  <c r="M7" i="3"/>
  <c r="M19" i="3" s="1"/>
  <c r="L7" i="3"/>
  <c r="K7" i="3"/>
  <c r="J7" i="3"/>
  <c r="I7" i="3"/>
  <c r="H7" i="3"/>
  <c r="G7" i="3"/>
  <c r="F7" i="3"/>
  <c r="D7" i="3"/>
  <c r="BN6" i="3"/>
  <c r="N6" i="3"/>
  <c r="M6" i="3"/>
  <c r="L6" i="3"/>
  <c r="K6" i="3"/>
  <c r="I6" i="3"/>
  <c r="G6" i="3"/>
  <c r="H6" i="3" s="1"/>
  <c r="F6" i="3"/>
  <c r="BN5" i="3"/>
  <c r="N5" i="3"/>
  <c r="M5" i="3"/>
  <c r="L5" i="3"/>
  <c r="K5" i="3"/>
  <c r="I5" i="3"/>
  <c r="J5" i="3" s="1"/>
  <c r="G5" i="3"/>
  <c r="H5" i="3" s="1"/>
  <c r="F5" i="3"/>
  <c r="N4" i="3"/>
  <c r="M4" i="3"/>
  <c r="L4" i="3"/>
  <c r="K4" i="3"/>
  <c r="I4" i="3"/>
  <c r="J4" i="3" s="1"/>
  <c r="G4" i="3"/>
  <c r="H4" i="3" s="1"/>
  <c r="F4" i="3"/>
  <c r="N3" i="3"/>
  <c r="N19" i="3" s="1"/>
  <c r="M3" i="3"/>
  <c r="L3" i="3"/>
  <c r="L19" i="3" s="1"/>
  <c r="K3" i="3"/>
  <c r="K19" i="3" s="1"/>
  <c r="F3" i="3"/>
  <c r="J11" i="3" s="1"/>
  <c r="C230" i="2"/>
  <c r="C229" i="2"/>
  <c r="C228" i="2"/>
  <c r="C227" i="2"/>
  <c r="C226" i="2"/>
  <c r="C225" i="2"/>
  <c r="C224" i="2"/>
  <c r="C223" i="2"/>
  <c r="C222" i="2"/>
  <c r="C221" i="2"/>
  <c r="C220" i="2"/>
  <c r="C219" i="2"/>
  <c r="C218" i="2"/>
  <c r="W217" i="2"/>
  <c r="C217" i="2"/>
  <c r="C216" i="2"/>
  <c r="W215" i="2"/>
  <c r="C215" i="2"/>
  <c r="W214"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W187"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W120" i="2"/>
  <c r="C120" i="2"/>
  <c r="Y119" i="2"/>
  <c r="W119" i="2"/>
  <c r="C119" i="2"/>
  <c r="W118" i="2"/>
  <c r="C118" i="2"/>
  <c r="AD117" i="2"/>
  <c r="W117" i="2"/>
  <c r="C117" i="2"/>
  <c r="W116" i="2"/>
  <c r="C116" i="2"/>
  <c r="C115" i="2"/>
  <c r="W114" i="2"/>
  <c r="C114" i="2"/>
  <c r="W113" i="2"/>
  <c r="C113" i="2"/>
  <c r="C112" i="2"/>
  <c r="C111" i="2"/>
  <c r="C110" i="2"/>
  <c r="C109" i="2"/>
  <c r="C108" i="2"/>
  <c r="AD107" i="2"/>
  <c r="W107" i="2"/>
  <c r="C107" i="2"/>
  <c r="AD106" i="2"/>
  <c r="W106" i="2"/>
  <c r="C106" i="2"/>
  <c r="W105"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AD74" i="2"/>
  <c r="W74" i="2"/>
  <c r="C74" i="2"/>
  <c r="AD73" i="2"/>
  <c r="W73" i="2"/>
  <c r="C73" i="2"/>
  <c r="AD72" i="2"/>
  <c r="W72" i="2"/>
  <c r="C72" i="2"/>
  <c r="AD71" i="2"/>
  <c r="W71" i="2"/>
  <c r="C71" i="2"/>
  <c r="AD70" i="2"/>
  <c r="W70" i="2"/>
  <c r="C70" i="2"/>
  <c r="AD69" i="2"/>
  <c r="W69" i="2"/>
  <c r="C69" i="2"/>
  <c r="C68" i="2"/>
  <c r="C67" i="2"/>
  <c r="AD66" i="2"/>
  <c r="W66" i="2"/>
  <c r="C66" i="2"/>
  <c r="AD65" i="2"/>
  <c r="W65" i="2"/>
  <c r="C65" i="2"/>
  <c r="AD64" i="2"/>
  <c r="C64" i="2"/>
  <c r="AD63" i="2"/>
  <c r="C63" i="2"/>
  <c r="AD62" i="2"/>
  <c r="W62" i="2"/>
  <c r="C62" i="2"/>
  <c r="C61" i="2"/>
  <c r="C60" i="2"/>
  <c r="W59" i="2"/>
  <c r="C59" i="2"/>
  <c r="C58" i="2"/>
  <c r="W57" i="2"/>
  <c r="C57" i="2"/>
  <c r="W56" i="2"/>
  <c r="C56" i="2"/>
  <c r="C55" i="2"/>
  <c r="W54" i="2"/>
  <c r="C54" i="2"/>
  <c r="C53" i="2"/>
  <c r="C52" i="2"/>
  <c r="C51" i="2"/>
  <c r="C50" i="2"/>
  <c r="C49" i="2"/>
  <c r="C48" i="2"/>
  <c r="C47" i="2"/>
  <c r="C46"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AR41" i="3"/>
  <c r="AR40" i="3"/>
  <c r="AR36" i="3"/>
  <c r="AR35" i="3"/>
  <c r="AR34" i="3"/>
  <c r="AR33" i="3"/>
  <c r="I3" i="3"/>
  <c r="G3" i="3"/>
  <c r="H3" i="3" l="1"/>
  <c r="H19" i="3" s="1"/>
  <c r="AU23" i="3" s="1"/>
  <c r="AV23" i="3" s="1"/>
  <c r="G19" i="3"/>
  <c r="I19" i="3"/>
  <c r="J3" i="3"/>
  <c r="F19" i="3"/>
  <c r="J6" i="3"/>
  <c r="J19" i="3" l="1"/>
  <c r="AU34" i="3" s="1"/>
  <c r="AV34" i="3" s="1"/>
</calcChain>
</file>

<file path=xl/comments1.xml><?xml version="1.0" encoding="utf-8"?>
<comments xmlns="http://schemas.openxmlformats.org/spreadsheetml/2006/main">
  <authors>
    <author/>
  </authors>
  <commentList>
    <comment ref="V7" authorId="0" shapeId="0">
      <text>
        <r>
          <rPr>
            <sz val="11"/>
            <color theme="1"/>
            <rFont val="Calibri"/>
            <scheme val="minor"/>
          </rPr>
          <t>Registre la fecha estimada en que terminó la ejecución de la subactividad.
======</t>
        </r>
      </text>
    </comment>
    <comment ref="X7" authorId="0" shapeId="0">
      <text>
        <r>
          <rPr>
            <sz val="11"/>
            <color theme="1"/>
            <rFont val="Calibri"/>
            <scheme val="minor"/>
          </rPr>
          <t>Registre de forma  breve, clara y precisa en que consiste el avance reportado.
======</t>
        </r>
      </text>
    </comment>
    <comment ref="AC7" authorId="0" shapeId="0">
      <text>
        <r>
          <rPr>
            <sz val="11"/>
            <color theme="1"/>
            <rFont val="Calibri"/>
            <scheme val="minor"/>
          </rPr>
          <t>Registre la fecha estimada en que terminó la ejecución de la subactividad.
======</t>
        </r>
      </text>
    </comment>
    <comment ref="AD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 authorId="0" shapeId="0">
      <text>
        <r>
          <rPr>
            <sz val="11"/>
            <color theme="1"/>
            <rFont val="Calibri"/>
            <scheme val="minor"/>
          </rPr>
          <t>Registre de forma  breve, clara y precisa en que consiste el avance reportado.
======</t>
        </r>
      </text>
    </comment>
    <comment ref="AJ7" authorId="0" shapeId="0">
      <text>
        <r>
          <rPr>
            <sz val="11"/>
            <color theme="1"/>
            <rFont val="Calibri"/>
            <scheme val="minor"/>
          </rPr>
          <t>Registre la fecha estimada en que terminó la ejecución de la subactividad o la fecha del reporte del avance.
======</t>
        </r>
      </text>
    </comment>
    <comment ref="AK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 authorId="0" shapeId="0">
      <text>
        <r>
          <rPr>
            <sz val="11"/>
            <color theme="1"/>
            <rFont val="Calibri"/>
            <scheme val="minor"/>
          </rPr>
          <t>Registre de forma  breve, clara y precisa en que consiste el avance reportado.
======</t>
        </r>
      </text>
    </comment>
    <comment ref="V8" authorId="0" shapeId="0">
      <text>
        <r>
          <rPr>
            <sz val="11"/>
            <color theme="1"/>
            <rFont val="Calibri"/>
            <scheme val="minor"/>
          </rPr>
          <t>Registre la fecha estimada en que terminó la ejecución de la subactividad.
======</t>
        </r>
      </text>
    </comment>
    <comment ref="W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 authorId="0" shapeId="0">
      <text>
        <r>
          <rPr>
            <sz val="11"/>
            <color theme="1"/>
            <rFont val="Calibri"/>
            <scheme val="minor"/>
          </rPr>
          <t>Registre de forma  breve, clara y precisa en que consiste el avance reportado.
======</t>
        </r>
      </text>
    </comment>
    <comment ref="AC8" authorId="0" shapeId="0">
      <text>
        <r>
          <rPr>
            <sz val="11"/>
            <color theme="1"/>
            <rFont val="Calibri"/>
            <scheme val="minor"/>
          </rPr>
          <t>Registre la fecha estimada en que terminó la ejecución de la subactividad.
======</t>
        </r>
      </text>
    </comment>
    <comment ref="AD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 authorId="0" shapeId="0">
      <text>
        <r>
          <rPr>
            <sz val="11"/>
            <color theme="1"/>
            <rFont val="Calibri"/>
            <scheme val="minor"/>
          </rPr>
          <t>Registre de forma  breve, clara y precisa en que consiste el avance reportado.
======</t>
        </r>
      </text>
    </comment>
    <comment ref="AJ8" authorId="0" shapeId="0">
      <text>
        <r>
          <rPr>
            <sz val="11"/>
            <color theme="1"/>
            <rFont val="Calibri"/>
            <scheme val="minor"/>
          </rPr>
          <t>Registre la fecha estimada en que terminó la ejecución de la subactividad o la fecha del reporte del avance.
======</t>
        </r>
      </text>
    </comment>
    <comment ref="AK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 authorId="0" shapeId="0">
      <text>
        <r>
          <rPr>
            <sz val="11"/>
            <color theme="1"/>
            <rFont val="Calibri"/>
            <scheme val="minor"/>
          </rPr>
          <t>Registre de forma  breve, clara y precisa en que consiste el avance reportado.
======</t>
        </r>
      </text>
    </comment>
    <comment ref="V9" authorId="0" shapeId="0">
      <text>
        <r>
          <rPr>
            <sz val="11"/>
            <color theme="1"/>
            <rFont val="Calibri"/>
            <scheme val="minor"/>
          </rPr>
          <t>Registre la fecha estimada en que terminó la ejecución de la subactividad.
======</t>
        </r>
      </text>
    </comment>
    <comment ref="W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 authorId="0" shapeId="0">
      <text>
        <r>
          <rPr>
            <sz val="11"/>
            <color theme="1"/>
            <rFont val="Calibri"/>
            <scheme val="minor"/>
          </rPr>
          <t>Registre de forma  breve, clara y precisa en que consiste el avance reportado.
======</t>
        </r>
      </text>
    </comment>
    <comment ref="AC9" authorId="0" shapeId="0">
      <text>
        <r>
          <rPr>
            <sz val="11"/>
            <color theme="1"/>
            <rFont val="Calibri"/>
            <scheme val="minor"/>
          </rPr>
          <t>Registre la fecha estimada en que terminó la ejecución de la subactividad.
======</t>
        </r>
      </text>
    </comment>
    <comment ref="AD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 authorId="0" shapeId="0">
      <text>
        <r>
          <rPr>
            <sz val="11"/>
            <color theme="1"/>
            <rFont val="Calibri"/>
            <scheme val="minor"/>
          </rPr>
          <t>Registre de forma  breve, clara y precisa en que consiste el avance reportado.
======</t>
        </r>
      </text>
    </comment>
    <comment ref="AJ9" authorId="0" shapeId="0">
      <text>
        <r>
          <rPr>
            <sz val="11"/>
            <color theme="1"/>
            <rFont val="Calibri"/>
            <scheme val="minor"/>
          </rPr>
          <t>Registre la fecha estimada en que terminó la ejecución de la subactividad o la fecha del reporte del avance.
======</t>
        </r>
      </text>
    </comment>
    <comment ref="AK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 authorId="0" shapeId="0">
      <text>
        <r>
          <rPr>
            <sz val="11"/>
            <color theme="1"/>
            <rFont val="Calibri"/>
            <scheme val="minor"/>
          </rPr>
          <t>Registre de forma  breve, clara y precisa en que consiste el avance reportado.
======</t>
        </r>
      </text>
    </comment>
    <comment ref="V10" authorId="0" shapeId="0">
      <text>
        <r>
          <rPr>
            <sz val="11"/>
            <color theme="1"/>
            <rFont val="Calibri"/>
            <scheme val="minor"/>
          </rPr>
          <t>Registre la fecha estimada en que terminó la ejecución de la subactividad.
======</t>
        </r>
      </text>
    </comment>
    <comment ref="W1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 authorId="0" shapeId="0">
      <text>
        <r>
          <rPr>
            <sz val="11"/>
            <color theme="1"/>
            <rFont val="Calibri"/>
            <scheme val="minor"/>
          </rPr>
          <t>Registre de forma  breve, clara y precisa en que consiste el avance reportado.
======</t>
        </r>
      </text>
    </comment>
    <comment ref="AC10" authorId="0" shapeId="0">
      <text>
        <r>
          <rPr>
            <sz val="11"/>
            <color theme="1"/>
            <rFont val="Calibri"/>
            <scheme val="minor"/>
          </rPr>
          <t>Registre la fecha estimada en que terminó la ejecución de la subactividad.
======</t>
        </r>
      </text>
    </comment>
    <comment ref="AD1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 authorId="0" shapeId="0">
      <text>
        <r>
          <rPr>
            <sz val="11"/>
            <color theme="1"/>
            <rFont val="Calibri"/>
            <scheme val="minor"/>
          </rPr>
          <t>Registre de forma  breve, clara y precisa en que consiste el avance reportado.
======</t>
        </r>
      </text>
    </comment>
    <comment ref="AJ10" authorId="0" shapeId="0">
      <text>
        <r>
          <rPr>
            <sz val="11"/>
            <color theme="1"/>
            <rFont val="Calibri"/>
            <scheme val="minor"/>
          </rPr>
          <t>Registre la fecha estimada en que terminó la ejecución de la subactividad o la fecha del reporte del avance.
======</t>
        </r>
      </text>
    </comment>
    <comment ref="AK1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 authorId="0" shapeId="0">
      <text>
        <r>
          <rPr>
            <sz val="11"/>
            <color theme="1"/>
            <rFont val="Calibri"/>
            <scheme val="minor"/>
          </rPr>
          <t>Registre de forma  breve, clara y precisa en que consiste el avance reportado.
======</t>
        </r>
      </text>
    </comment>
    <comment ref="V11" authorId="0" shapeId="0">
      <text>
        <r>
          <rPr>
            <sz val="11"/>
            <color theme="1"/>
            <rFont val="Calibri"/>
            <scheme val="minor"/>
          </rPr>
          <t>Registre la fecha estimada en que terminó la ejecución de la subactividad.
======</t>
        </r>
      </text>
    </comment>
    <comment ref="W1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 authorId="0" shapeId="0">
      <text>
        <r>
          <rPr>
            <sz val="11"/>
            <color theme="1"/>
            <rFont val="Calibri"/>
            <scheme val="minor"/>
          </rPr>
          <t>Registre de forma  breve, clara y precisa en que consiste el avance reportado.
======</t>
        </r>
      </text>
    </comment>
    <comment ref="AC11" authorId="0" shapeId="0">
      <text>
        <r>
          <rPr>
            <sz val="11"/>
            <color theme="1"/>
            <rFont val="Calibri"/>
            <scheme val="minor"/>
          </rPr>
          <t>Registre la fecha estimada en que terminó la ejecución de la subactividad.
======</t>
        </r>
      </text>
    </comment>
    <comment ref="AD1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 authorId="0" shapeId="0">
      <text>
        <r>
          <rPr>
            <sz val="11"/>
            <color theme="1"/>
            <rFont val="Calibri"/>
            <scheme val="minor"/>
          </rPr>
          <t>Registre de forma  breve, clara y precisa en que consiste el avance reportado.
======</t>
        </r>
      </text>
    </comment>
    <comment ref="AJ11" authorId="0" shapeId="0">
      <text>
        <r>
          <rPr>
            <sz val="11"/>
            <color theme="1"/>
            <rFont val="Calibri"/>
            <scheme val="minor"/>
          </rPr>
          <t>Registre la fecha estimada en que terminó la ejecución de la subactividad o la fecha del reporte del avance.
======</t>
        </r>
      </text>
    </comment>
    <comment ref="AK1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 authorId="0" shapeId="0">
      <text>
        <r>
          <rPr>
            <sz val="11"/>
            <color theme="1"/>
            <rFont val="Calibri"/>
            <scheme val="minor"/>
          </rPr>
          <t>Registre de forma  breve, clara y precisa en que consiste el avance reportado.
======</t>
        </r>
      </text>
    </comment>
    <comment ref="V12" authorId="0" shapeId="0">
      <text>
        <r>
          <rPr>
            <sz val="11"/>
            <color theme="1"/>
            <rFont val="Calibri"/>
            <scheme val="minor"/>
          </rPr>
          <t>Registre la fecha estimada en que terminó la ejecución de la subactividad.
======</t>
        </r>
      </text>
    </comment>
    <comment ref="W1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 authorId="0" shapeId="0">
      <text>
        <r>
          <rPr>
            <sz val="11"/>
            <color theme="1"/>
            <rFont val="Calibri"/>
            <scheme val="minor"/>
          </rPr>
          <t>Registre de forma  breve, clara y precisa en que consiste el avance reportado.
======</t>
        </r>
      </text>
    </comment>
    <comment ref="AC12" authorId="0" shapeId="0">
      <text>
        <r>
          <rPr>
            <sz val="11"/>
            <color theme="1"/>
            <rFont val="Calibri"/>
            <scheme val="minor"/>
          </rPr>
          <t>Registre la fecha estimada en que terminó la ejecución de la subactividad.
======</t>
        </r>
      </text>
    </comment>
    <comment ref="AD1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 authorId="0" shapeId="0">
      <text>
        <r>
          <rPr>
            <sz val="11"/>
            <color theme="1"/>
            <rFont val="Calibri"/>
            <scheme val="minor"/>
          </rPr>
          <t>Registre de forma  breve, clara y precisa en que consiste el avance reportado.
======</t>
        </r>
      </text>
    </comment>
    <comment ref="AJ12" authorId="0" shapeId="0">
      <text>
        <r>
          <rPr>
            <sz val="11"/>
            <color theme="1"/>
            <rFont val="Calibri"/>
            <scheme val="minor"/>
          </rPr>
          <t>Registre la fecha estimada en que terminó la ejecución de la subactividad o la fecha del reporte del avance.
======</t>
        </r>
      </text>
    </comment>
    <comment ref="AK1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 authorId="0" shapeId="0">
      <text>
        <r>
          <rPr>
            <sz val="11"/>
            <color theme="1"/>
            <rFont val="Calibri"/>
            <scheme val="minor"/>
          </rPr>
          <t>Registre de forma  breve, clara y precisa en que consiste el avance reportado.
======</t>
        </r>
      </text>
    </comment>
    <comment ref="V13" authorId="0" shapeId="0">
      <text>
        <r>
          <rPr>
            <sz val="11"/>
            <color theme="1"/>
            <rFont val="Calibri"/>
            <scheme val="minor"/>
          </rPr>
          <t>Registre la fecha estimada en que terminó la ejecución de la subactividad.
======</t>
        </r>
      </text>
    </comment>
    <comment ref="W1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 authorId="0" shapeId="0">
      <text>
        <r>
          <rPr>
            <sz val="11"/>
            <color theme="1"/>
            <rFont val="Calibri"/>
            <scheme val="minor"/>
          </rPr>
          <t>Registre de forma  breve, clara y precisa en que consiste el avance reportado.
======</t>
        </r>
      </text>
    </comment>
    <comment ref="AC13" authorId="0" shapeId="0">
      <text>
        <r>
          <rPr>
            <sz val="11"/>
            <color theme="1"/>
            <rFont val="Calibri"/>
            <scheme val="minor"/>
          </rPr>
          <t>Registre la fecha estimada en que terminó la ejecución de la subactividad.
======</t>
        </r>
      </text>
    </comment>
    <comment ref="AD1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 authorId="0" shapeId="0">
      <text>
        <r>
          <rPr>
            <sz val="11"/>
            <color theme="1"/>
            <rFont val="Calibri"/>
            <scheme val="minor"/>
          </rPr>
          <t>Registre de forma  breve, clara y precisa en que consiste el avance reportado.
======</t>
        </r>
      </text>
    </comment>
    <comment ref="AJ13" authorId="0" shapeId="0">
      <text>
        <r>
          <rPr>
            <sz val="11"/>
            <color theme="1"/>
            <rFont val="Calibri"/>
            <scheme val="minor"/>
          </rPr>
          <t>Registre la fecha estimada en que terminó la ejecución de la subactividad o la fecha del reporte del avance.
======</t>
        </r>
      </text>
    </comment>
    <comment ref="AK1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 authorId="0" shapeId="0">
      <text>
        <r>
          <rPr>
            <sz val="11"/>
            <color theme="1"/>
            <rFont val="Calibri"/>
            <scheme val="minor"/>
          </rPr>
          <t>Registre de forma  breve, clara y precisa en que consiste el avance reportado.
======</t>
        </r>
      </text>
    </comment>
    <comment ref="V14" authorId="0" shapeId="0">
      <text>
        <r>
          <rPr>
            <sz val="11"/>
            <color theme="1"/>
            <rFont val="Calibri"/>
            <scheme val="minor"/>
          </rPr>
          <t>Registre la fecha estimada en que terminó la ejecución de la subactividad.
======</t>
        </r>
      </text>
    </comment>
    <comment ref="W1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 authorId="0" shapeId="0">
      <text>
        <r>
          <rPr>
            <sz val="11"/>
            <color theme="1"/>
            <rFont val="Calibri"/>
            <scheme val="minor"/>
          </rPr>
          <t>Registre de forma  breve, clara y precisa en que consiste el avance reportado.
======</t>
        </r>
      </text>
    </comment>
    <comment ref="AC14" authorId="0" shapeId="0">
      <text>
        <r>
          <rPr>
            <sz val="11"/>
            <color theme="1"/>
            <rFont val="Calibri"/>
            <scheme val="minor"/>
          </rPr>
          <t>Registre la fecha estimada en que terminó la ejecución de la subactividad.
======</t>
        </r>
      </text>
    </comment>
    <comment ref="AD1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 authorId="0" shapeId="0">
      <text>
        <r>
          <rPr>
            <sz val="11"/>
            <color theme="1"/>
            <rFont val="Calibri"/>
            <scheme val="minor"/>
          </rPr>
          <t>Registre de forma  breve, clara y precisa en que consiste el avance reportado.
======</t>
        </r>
      </text>
    </comment>
    <comment ref="AJ14" authorId="0" shapeId="0">
      <text>
        <r>
          <rPr>
            <sz val="11"/>
            <color theme="1"/>
            <rFont val="Calibri"/>
            <scheme val="minor"/>
          </rPr>
          <t>Registre la fecha estimada en que terminó la ejecución de la subactividad o la fecha del reporte del avance.
======</t>
        </r>
      </text>
    </comment>
    <comment ref="AK1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 authorId="0" shapeId="0">
      <text>
        <r>
          <rPr>
            <sz val="11"/>
            <color theme="1"/>
            <rFont val="Calibri"/>
            <scheme val="minor"/>
          </rPr>
          <t>Registre de forma  breve, clara y precisa en que consiste el avance reportado.
======</t>
        </r>
      </text>
    </comment>
    <comment ref="V15" authorId="0" shapeId="0">
      <text>
        <r>
          <rPr>
            <sz val="11"/>
            <color theme="1"/>
            <rFont val="Calibri"/>
            <scheme val="minor"/>
          </rPr>
          <t>Registre la fecha estimada en que terminó la ejecución de la subactividad.
======</t>
        </r>
      </text>
    </comment>
    <comment ref="W1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 authorId="0" shapeId="0">
      <text>
        <r>
          <rPr>
            <sz val="11"/>
            <color theme="1"/>
            <rFont val="Calibri"/>
            <scheme val="minor"/>
          </rPr>
          <t>Registre de forma  breve, clara y precisa en que consiste el avance reportado.
======</t>
        </r>
      </text>
    </comment>
    <comment ref="AC15" authorId="0" shapeId="0">
      <text>
        <r>
          <rPr>
            <sz val="11"/>
            <color theme="1"/>
            <rFont val="Calibri"/>
            <scheme val="minor"/>
          </rPr>
          <t>Registre la fecha estimada en que terminó la ejecución de la subactividad.
======</t>
        </r>
      </text>
    </comment>
    <comment ref="AD1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 authorId="0" shapeId="0">
      <text>
        <r>
          <rPr>
            <sz val="11"/>
            <color theme="1"/>
            <rFont val="Calibri"/>
            <scheme val="minor"/>
          </rPr>
          <t>Registre de forma  breve, clara y precisa en que consiste el avance reportado.
======</t>
        </r>
      </text>
    </comment>
    <comment ref="AJ15" authorId="0" shapeId="0">
      <text>
        <r>
          <rPr>
            <sz val="11"/>
            <color theme="1"/>
            <rFont val="Calibri"/>
            <scheme val="minor"/>
          </rPr>
          <t>Registre la fecha estimada en que terminó la ejecución de la subactividad o la fecha del reporte del avance.
======</t>
        </r>
      </text>
    </comment>
    <comment ref="AK1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 authorId="0" shapeId="0">
      <text>
        <r>
          <rPr>
            <sz val="11"/>
            <color theme="1"/>
            <rFont val="Calibri"/>
            <scheme val="minor"/>
          </rPr>
          <t>Registre de forma  breve, clara y precisa en que consiste el avance reportado.
======</t>
        </r>
      </text>
    </comment>
    <comment ref="W1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 authorId="0" shapeId="0">
      <text>
        <r>
          <rPr>
            <sz val="11"/>
            <color theme="1"/>
            <rFont val="Calibri"/>
            <scheme val="minor"/>
          </rPr>
          <t>Registre de forma  breve, clara y precisa en que consiste el avance reportado.
======</t>
        </r>
      </text>
    </comment>
    <comment ref="AC16" authorId="0" shapeId="0">
      <text>
        <r>
          <rPr>
            <sz val="11"/>
            <color theme="1"/>
            <rFont val="Calibri"/>
            <scheme val="minor"/>
          </rPr>
          <t>Registre la fecha estimada en que terminó la ejecución de la subactividad.
======</t>
        </r>
      </text>
    </comment>
    <comment ref="AD1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 authorId="0" shapeId="0">
      <text>
        <r>
          <rPr>
            <sz val="11"/>
            <color theme="1"/>
            <rFont val="Calibri"/>
            <scheme val="minor"/>
          </rPr>
          <t>Registre de forma  breve, clara y precisa en que consiste el avance reportado.
======</t>
        </r>
      </text>
    </comment>
    <comment ref="AJ16" authorId="0" shapeId="0">
      <text>
        <r>
          <rPr>
            <sz val="11"/>
            <color theme="1"/>
            <rFont val="Calibri"/>
            <scheme val="minor"/>
          </rPr>
          <t>Registre la fecha estimada en que terminó la ejecución de la subactividad o la fecha del reporte del avance.
======</t>
        </r>
      </text>
    </comment>
    <comment ref="AK1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 authorId="0" shapeId="0">
      <text>
        <r>
          <rPr>
            <sz val="11"/>
            <color theme="1"/>
            <rFont val="Calibri"/>
            <scheme val="minor"/>
          </rPr>
          <t>Registre de forma  breve, clara y precisa en que consiste el avance reportado.
======</t>
        </r>
      </text>
    </comment>
    <comment ref="V17" authorId="0" shapeId="0">
      <text>
        <r>
          <rPr>
            <sz val="11"/>
            <color theme="1"/>
            <rFont val="Calibri"/>
            <scheme val="minor"/>
          </rPr>
          <t>Registre la fecha estimada en que terminó la ejecución de la subactividad.
======</t>
        </r>
      </text>
    </comment>
    <comment ref="W1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 authorId="0" shapeId="0">
      <text>
        <r>
          <rPr>
            <sz val="11"/>
            <color theme="1"/>
            <rFont val="Calibri"/>
            <scheme val="minor"/>
          </rPr>
          <t>Registre de forma  breve, clara y precisa en que consiste el avance reportado.
======</t>
        </r>
      </text>
    </comment>
    <comment ref="AC17" authorId="0" shapeId="0">
      <text>
        <r>
          <rPr>
            <sz val="11"/>
            <color theme="1"/>
            <rFont val="Calibri"/>
            <scheme val="minor"/>
          </rPr>
          <t>Registre la fecha estimada en que terminó la ejecución de la subactividad.
======</t>
        </r>
      </text>
    </comment>
    <comment ref="AD1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 authorId="0" shapeId="0">
      <text>
        <r>
          <rPr>
            <sz val="11"/>
            <color theme="1"/>
            <rFont val="Calibri"/>
            <scheme val="minor"/>
          </rPr>
          <t>Registre de forma  breve, clara y precisa en que consiste el avance reportado.
======</t>
        </r>
      </text>
    </comment>
    <comment ref="AJ17" authorId="0" shapeId="0">
      <text>
        <r>
          <rPr>
            <sz val="11"/>
            <color theme="1"/>
            <rFont val="Calibri"/>
            <scheme val="minor"/>
          </rPr>
          <t>Registre la fecha estimada en que terminó la ejecución de la subactividad o la fecha del reporte del avance.
======</t>
        </r>
      </text>
    </comment>
    <comment ref="AK1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 authorId="0" shapeId="0">
      <text>
        <r>
          <rPr>
            <sz val="11"/>
            <color theme="1"/>
            <rFont val="Calibri"/>
            <scheme val="minor"/>
          </rPr>
          <t>Registre de forma  breve, clara y precisa en que consiste el avance reportado.
======</t>
        </r>
      </text>
    </comment>
    <comment ref="V18" authorId="0" shapeId="0">
      <text>
        <r>
          <rPr>
            <sz val="11"/>
            <color theme="1"/>
            <rFont val="Calibri"/>
            <scheme val="minor"/>
          </rPr>
          <t>Registre la fecha estimada en que terminó la ejecución de la subactividad.
======</t>
        </r>
      </text>
    </comment>
    <comment ref="W1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 authorId="0" shapeId="0">
      <text>
        <r>
          <rPr>
            <sz val="11"/>
            <color theme="1"/>
            <rFont val="Calibri"/>
            <scheme val="minor"/>
          </rPr>
          <t>Registre de forma  breve, clara y precisa en que consiste el avance reportado.
======</t>
        </r>
      </text>
    </comment>
    <comment ref="AC18" authorId="0" shapeId="0">
      <text>
        <r>
          <rPr>
            <sz val="11"/>
            <color theme="1"/>
            <rFont val="Calibri"/>
            <scheme val="minor"/>
          </rPr>
          <t>Registre la fecha estimada en que terminó la ejecución de la subactividad.
======</t>
        </r>
      </text>
    </comment>
    <comment ref="AD1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 authorId="0" shapeId="0">
      <text>
        <r>
          <rPr>
            <sz val="11"/>
            <color theme="1"/>
            <rFont val="Calibri"/>
            <scheme val="minor"/>
          </rPr>
          <t>Registre de forma  breve, clara y precisa en que consiste el avance reportado.
======</t>
        </r>
      </text>
    </comment>
    <comment ref="AJ18" authorId="0" shapeId="0">
      <text>
        <r>
          <rPr>
            <sz val="11"/>
            <color theme="1"/>
            <rFont val="Calibri"/>
            <scheme val="minor"/>
          </rPr>
          <t>Registre la fecha estimada en que terminó la ejecución de la subactividad o la fecha del reporte del avance.
======</t>
        </r>
      </text>
    </comment>
    <comment ref="AK1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 authorId="0" shapeId="0">
      <text>
        <r>
          <rPr>
            <sz val="11"/>
            <color theme="1"/>
            <rFont val="Calibri"/>
            <scheme val="minor"/>
          </rPr>
          <t>Registre de forma  breve, clara y precisa en que consiste el avance reportado.
======</t>
        </r>
      </text>
    </comment>
    <comment ref="V19" authorId="0" shapeId="0">
      <text>
        <r>
          <rPr>
            <sz val="11"/>
            <color theme="1"/>
            <rFont val="Calibri"/>
            <scheme val="minor"/>
          </rPr>
          <t>Registre la fecha estimada en que terminó la ejecución de la subactividad.
======</t>
        </r>
      </text>
    </comment>
    <comment ref="W1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 authorId="0" shapeId="0">
      <text>
        <r>
          <rPr>
            <sz val="11"/>
            <color theme="1"/>
            <rFont val="Calibri"/>
            <scheme val="minor"/>
          </rPr>
          <t>Registre de forma  breve, clara y precisa en que consiste el avance reportado.
======</t>
        </r>
      </text>
    </comment>
    <comment ref="AC19" authorId="0" shapeId="0">
      <text>
        <r>
          <rPr>
            <sz val="11"/>
            <color theme="1"/>
            <rFont val="Calibri"/>
            <scheme val="minor"/>
          </rPr>
          <t>Registre la fecha estimada en que terminó la ejecución de la subactividad.
======</t>
        </r>
      </text>
    </comment>
    <comment ref="AD1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 authorId="0" shapeId="0">
      <text>
        <r>
          <rPr>
            <sz val="11"/>
            <color theme="1"/>
            <rFont val="Calibri"/>
            <scheme val="minor"/>
          </rPr>
          <t>Registre de forma  breve, clara y precisa en que consiste el avance reportado.
======</t>
        </r>
      </text>
    </comment>
    <comment ref="AJ19" authorId="0" shapeId="0">
      <text>
        <r>
          <rPr>
            <sz val="11"/>
            <color theme="1"/>
            <rFont val="Calibri"/>
            <scheme val="minor"/>
          </rPr>
          <t>Registre la fecha estimada en que terminó la ejecución de la subactividad o la fecha del reporte del avance.
======</t>
        </r>
      </text>
    </comment>
    <comment ref="AK1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 authorId="0" shapeId="0">
      <text>
        <r>
          <rPr>
            <sz val="11"/>
            <color theme="1"/>
            <rFont val="Calibri"/>
            <scheme val="minor"/>
          </rPr>
          <t>Registre de forma  breve, clara y precisa en que consiste el avance reportado.
======</t>
        </r>
      </text>
    </comment>
    <comment ref="V20" authorId="0" shapeId="0">
      <text>
        <r>
          <rPr>
            <sz val="11"/>
            <color theme="1"/>
            <rFont val="Calibri"/>
            <scheme val="minor"/>
          </rPr>
          <t>Registre la fecha estimada en que terminó la ejecución de la subactividad.
======</t>
        </r>
      </text>
    </comment>
    <comment ref="W2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 authorId="0" shapeId="0">
      <text>
        <r>
          <rPr>
            <sz val="11"/>
            <color theme="1"/>
            <rFont val="Calibri"/>
            <scheme val="minor"/>
          </rPr>
          <t>Registre de forma  breve, clara y precisa en que consiste el avance reportado.
======</t>
        </r>
      </text>
    </comment>
    <comment ref="AC20" authorId="0" shapeId="0">
      <text>
        <r>
          <rPr>
            <sz val="11"/>
            <color theme="1"/>
            <rFont val="Calibri"/>
            <scheme val="minor"/>
          </rPr>
          <t>Registre la fecha estimada en que terminó la ejecución de la subactividad.
======</t>
        </r>
      </text>
    </comment>
    <comment ref="AD2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 authorId="0" shapeId="0">
      <text>
        <r>
          <rPr>
            <sz val="11"/>
            <color theme="1"/>
            <rFont val="Calibri"/>
            <scheme val="minor"/>
          </rPr>
          <t>Registre de forma  breve, clara y precisa en que consiste el avance reportado.
======</t>
        </r>
      </text>
    </comment>
    <comment ref="AJ20" authorId="0" shapeId="0">
      <text>
        <r>
          <rPr>
            <sz val="11"/>
            <color theme="1"/>
            <rFont val="Calibri"/>
            <scheme val="minor"/>
          </rPr>
          <t>Registre la fecha estimada en que terminó la ejecución de la subactividad o la fecha del reporte del avance.
======</t>
        </r>
      </text>
    </comment>
    <comment ref="AK2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 authorId="0" shapeId="0">
      <text>
        <r>
          <rPr>
            <sz val="11"/>
            <color theme="1"/>
            <rFont val="Calibri"/>
            <scheme val="minor"/>
          </rPr>
          <t>Registre de forma  breve, clara y precisa en que consiste el avance reportado.
======</t>
        </r>
      </text>
    </comment>
    <comment ref="V21" authorId="0" shapeId="0">
      <text>
        <r>
          <rPr>
            <sz val="11"/>
            <color theme="1"/>
            <rFont val="Calibri"/>
            <scheme val="minor"/>
          </rPr>
          <t>Registre la fecha estimada en que terminó la ejecución de la subactividad.
======</t>
        </r>
      </text>
    </comment>
    <comment ref="W2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 authorId="0" shapeId="0">
      <text>
        <r>
          <rPr>
            <sz val="11"/>
            <color theme="1"/>
            <rFont val="Calibri"/>
            <scheme val="minor"/>
          </rPr>
          <t>Registre de forma  breve, clara y precisa en que consiste el avance reportado.
======</t>
        </r>
      </text>
    </comment>
    <comment ref="AC21" authorId="0" shapeId="0">
      <text>
        <r>
          <rPr>
            <sz val="11"/>
            <color theme="1"/>
            <rFont val="Calibri"/>
            <scheme val="minor"/>
          </rPr>
          <t>Registre la fecha estimada en que terminó la ejecución de la subactividad.
======</t>
        </r>
      </text>
    </comment>
    <comment ref="AD2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 authorId="0" shapeId="0">
      <text>
        <r>
          <rPr>
            <sz val="11"/>
            <color theme="1"/>
            <rFont val="Calibri"/>
            <scheme val="minor"/>
          </rPr>
          <t>Registre de forma  breve, clara y precisa en que consiste el avance reportado.
======</t>
        </r>
      </text>
    </comment>
    <comment ref="AJ21" authorId="0" shapeId="0">
      <text>
        <r>
          <rPr>
            <sz val="11"/>
            <color theme="1"/>
            <rFont val="Calibri"/>
            <scheme val="minor"/>
          </rPr>
          <t>Registre la fecha estimada en que terminó la ejecución de la subactividad o la fecha del reporte del avance.
======</t>
        </r>
      </text>
    </comment>
    <comment ref="AK2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1" authorId="0" shapeId="0">
      <text>
        <r>
          <rPr>
            <sz val="11"/>
            <color theme="1"/>
            <rFont val="Calibri"/>
            <scheme val="minor"/>
          </rPr>
          <t>Registre de forma  breve, clara y precisa en que consiste el avance reportado.
======</t>
        </r>
      </text>
    </comment>
    <comment ref="V22" authorId="0" shapeId="0">
      <text>
        <r>
          <rPr>
            <sz val="11"/>
            <color theme="1"/>
            <rFont val="Calibri"/>
            <scheme val="minor"/>
          </rPr>
          <t>Registre la fecha estimada en que terminó la ejecución de la subactividad.
======</t>
        </r>
      </text>
    </comment>
    <comment ref="W2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 authorId="0" shapeId="0">
      <text>
        <r>
          <rPr>
            <sz val="11"/>
            <color theme="1"/>
            <rFont val="Calibri"/>
            <scheme val="minor"/>
          </rPr>
          <t>Registre de forma  breve, clara y precisa en que consiste el avance reportado.
======</t>
        </r>
      </text>
    </comment>
    <comment ref="AC22" authorId="0" shapeId="0">
      <text>
        <r>
          <rPr>
            <sz val="11"/>
            <color theme="1"/>
            <rFont val="Calibri"/>
            <scheme val="minor"/>
          </rPr>
          <t>Registre la fecha estimada en que terminó la ejecución de la subactividad.
======</t>
        </r>
      </text>
    </comment>
    <comment ref="AD2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 authorId="0" shapeId="0">
      <text>
        <r>
          <rPr>
            <sz val="11"/>
            <color theme="1"/>
            <rFont val="Calibri"/>
            <scheme val="minor"/>
          </rPr>
          <t>Registre de forma  breve, clara y precisa en que consiste el avance reportado.
======</t>
        </r>
      </text>
    </comment>
    <comment ref="AJ22" authorId="0" shapeId="0">
      <text>
        <r>
          <rPr>
            <sz val="11"/>
            <color theme="1"/>
            <rFont val="Calibri"/>
            <scheme val="minor"/>
          </rPr>
          <t>Registre la fecha estimada en que terminó la ejecución de la subactividad o la fecha del reporte del avance.
======</t>
        </r>
      </text>
    </comment>
    <comment ref="AK2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 authorId="0" shapeId="0">
      <text>
        <r>
          <rPr>
            <sz val="11"/>
            <color theme="1"/>
            <rFont val="Calibri"/>
            <scheme val="minor"/>
          </rPr>
          <t>Registre de forma  breve, clara y precisa en que consiste el avance reportado.
======</t>
        </r>
      </text>
    </comment>
    <comment ref="V23" authorId="0" shapeId="0">
      <text>
        <r>
          <rPr>
            <sz val="11"/>
            <color theme="1"/>
            <rFont val="Calibri"/>
            <scheme val="minor"/>
          </rPr>
          <t>Registre la fecha estimada en que terminó la ejecución de la subactividad.
======</t>
        </r>
      </text>
    </comment>
    <comment ref="W2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3" authorId="0" shapeId="0">
      <text>
        <r>
          <rPr>
            <sz val="11"/>
            <color theme="1"/>
            <rFont val="Calibri"/>
            <scheme val="minor"/>
          </rPr>
          <t>Registre de forma  breve, clara y precisa en que consiste el avance reportado.
======</t>
        </r>
      </text>
    </comment>
    <comment ref="AC23" authorId="0" shapeId="0">
      <text>
        <r>
          <rPr>
            <sz val="11"/>
            <color theme="1"/>
            <rFont val="Calibri"/>
            <scheme val="minor"/>
          </rPr>
          <t>Registre la fecha estimada en que terminó la ejecución de la subactividad.
======</t>
        </r>
      </text>
    </comment>
    <comment ref="AD2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3" authorId="0" shapeId="0">
      <text>
        <r>
          <rPr>
            <sz val="11"/>
            <color theme="1"/>
            <rFont val="Calibri"/>
            <scheme val="minor"/>
          </rPr>
          <t>Registre de forma  breve, clara y precisa en que consiste el avance reportado.
======</t>
        </r>
      </text>
    </comment>
    <comment ref="AJ23" authorId="0" shapeId="0">
      <text>
        <r>
          <rPr>
            <sz val="11"/>
            <color theme="1"/>
            <rFont val="Calibri"/>
            <scheme val="minor"/>
          </rPr>
          <t>Registre la fecha estimada en que terminó la ejecución de la subactividad o la fecha del reporte del avance.
======</t>
        </r>
      </text>
    </comment>
    <comment ref="AK2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3" authorId="0" shapeId="0">
      <text>
        <r>
          <rPr>
            <sz val="11"/>
            <color theme="1"/>
            <rFont val="Calibri"/>
            <scheme val="minor"/>
          </rPr>
          <t>Registre de forma  breve, clara y precisa en que consiste el avance reportado.
======</t>
        </r>
      </text>
    </comment>
    <comment ref="V24" authorId="0" shapeId="0">
      <text>
        <r>
          <rPr>
            <sz val="11"/>
            <color theme="1"/>
            <rFont val="Calibri"/>
            <scheme val="minor"/>
          </rPr>
          <t>Registre la fecha estimada en que terminó la ejecución de la subactividad.
======</t>
        </r>
      </text>
    </comment>
    <comment ref="W2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4" authorId="0" shapeId="0">
      <text>
        <r>
          <rPr>
            <sz val="11"/>
            <color theme="1"/>
            <rFont val="Calibri"/>
            <scheme val="minor"/>
          </rPr>
          <t>Registre de forma  breve, clara y precisa en que consiste el avance reportado.
======</t>
        </r>
      </text>
    </comment>
    <comment ref="AC24" authorId="0" shapeId="0">
      <text>
        <r>
          <rPr>
            <sz val="11"/>
            <color theme="1"/>
            <rFont val="Calibri"/>
            <scheme val="minor"/>
          </rPr>
          <t>Registre la fecha estimada en que terminó la ejecución de la subactividad.
======</t>
        </r>
      </text>
    </comment>
    <comment ref="AD2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4" authorId="0" shapeId="0">
      <text>
        <r>
          <rPr>
            <sz val="11"/>
            <color theme="1"/>
            <rFont val="Calibri"/>
            <scheme val="minor"/>
          </rPr>
          <t>Registre de forma  breve, clara y precisa en que consiste el avance reportado.
======</t>
        </r>
      </text>
    </comment>
    <comment ref="AJ24" authorId="0" shapeId="0">
      <text>
        <r>
          <rPr>
            <sz val="11"/>
            <color theme="1"/>
            <rFont val="Calibri"/>
            <scheme val="minor"/>
          </rPr>
          <t>Registre la fecha estimada en que terminó la ejecución de la subactividad o la fecha del reporte del avance.
======</t>
        </r>
      </text>
    </comment>
    <comment ref="AK2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4" authorId="0" shapeId="0">
      <text>
        <r>
          <rPr>
            <sz val="11"/>
            <color theme="1"/>
            <rFont val="Calibri"/>
            <scheme val="minor"/>
          </rPr>
          <t>Registre de forma  breve, clara y precisa en que consiste el avance reportado.
======</t>
        </r>
      </text>
    </comment>
    <comment ref="V25" authorId="0" shapeId="0">
      <text>
        <r>
          <rPr>
            <sz val="11"/>
            <color theme="1"/>
            <rFont val="Calibri"/>
            <scheme val="minor"/>
          </rPr>
          <t>Registre la fecha estimada en que terminó la ejecución de la subactividad.
======</t>
        </r>
      </text>
    </comment>
    <comment ref="W2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5" authorId="0" shapeId="0">
      <text>
        <r>
          <rPr>
            <sz val="11"/>
            <color theme="1"/>
            <rFont val="Calibri"/>
            <scheme val="minor"/>
          </rPr>
          <t>Registre de forma  breve, clara y precisa en que consiste el avance reportado.
======</t>
        </r>
      </text>
    </comment>
    <comment ref="AC25" authorId="0" shapeId="0">
      <text>
        <r>
          <rPr>
            <sz val="11"/>
            <color theme="1"/>
            <rFont val="Calibri"/>
            <scheme val="minor"/>
          </rPr>
          <t>Registre la fecha estimada en que terminó la ejecución de la subactividad.
======</t>
        </r>
      </text>
    </comment>
    <comment ref="AD2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5" authorId="0" shapeId="0">
      <text>
        <r>
          <rPr>
            <sz val="11"/>
            <color theme="1"/>
            <rFont val="Calibri"/>
            <scheme val="minor"/>
          </rPr>
          <t>Registre de forma  breve, clara y precisa en que consiste el avance reportado.
======</t>
        </r>
      </text>
    </comment>
    <comment ref="AJ25" authorId="0" shapeId="0">
      <text>
        <r>
          <rPr>
            <sz val="11"/>
            <color theme="1"/>
            <rFont val="Calibri"/>
            <scheme val="minor"/>
          </rPr>
          <t>Registre la fecha estimada en que terminó la ejecución de la subactividad o la fecha del reporte del avance.
======</t>
        </r>
      </text>
    </comment>
    <comment ref="AK2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5" authorId="0" shapeId="0">
      <text>
        <r>
          <rPr>
            <sz val="11"/>
            <color theme="1"/>
            <rFont val="Calibri"/>
            <scheme val="minor"/>
          </rPr>
          <t>Registre de forma  breve, clara y precisa en que consiste el avance reportado.
======</t>
        </r>
      </text>
    </comment>
    <comment ref="V26" authorId="0" shapeId="0">
      <text>
        <r>
          <rPr>
            <sz val="11"/>
            <color theme="1"/>
            <rFont val="Calibri"/>
            <scheme val="minor"/>
          </rPr>
          <t>Registre la fecha estimada en que terminó la ejecución de la subactividad.
======</t>
        </r>
      </text>
    </comment>
    <comment ref="W2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C26" authorId="0" shapeId="0">
      <text>
        <r>
          <rPr>
            <sz val="11"/>
            <color theme="1"/>
            <rFont val="Calibri"/>
            <scheme val="minor"/>
          </rPr>
          <t>Registre la fecha estimada en que terminó la ejecución de la subactividad.
======</t>
        </r>
      </text>
    </comment>
    <comment ref="AD2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6" authorId="0" shapeId="0">
      <text>
        <r>
          <rPr>
            <sz val="11"/>
            <color theme="1"/>
            <rFont val="Calibri"/>
            <scheme val="minor"/>
          </rPr>
          <t>Registre de forma  breve, clara y precisa en que consiste el avance reportado.
======</t>
        </r>
      </text>
    </comment>
    <comment ref="AJ26" authorId="0" shapeId="0">
      <text>
        <r>
          <rPr>
            <sz val="11"/>
            <color theme="1"/>
            <rFont val="Calibri"/>
            <scheme val="minor"/>
          </rPr>
          <t>Registre la fecha estimada en que terminó la ejecución de la subactividad o la fecha del reporte del avance.
======</t>
        </r>
      </text>
    </comment>
    <comment ref="AK2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6" authorId="0" shapeId="0">
      <text>
        <r>
          <rPr>
            <sz val="11"/>
            <color theme="1"/>
            <rFont val="Calibri"/>
            <scheme val="minor"/>
          </rPr>
          <t>Registre de forma  breve, clara y precisa en que consiste el avance reportado.
======</t>
        </r>
      </text>
    </comment>
    <comment ref="V27" authorId="0" shapeId="0">
      <text>
        <r>
          <rPr>
            <sz val="11"/>
            <color theme="1"/>
            <rFont val="Calibri"/>
            <scheme val="minor"/>
          </rPr>
          <t>Registre la fecha estimada en que terminó la ejecución de la subactividad.
======</t>
        </r>
      </text>
    </comment>
    <comment ref="W2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7" authorId="0" shapeId="0">
      <text>
        <r>
          <rPr>
            <sz val="11"/>
            <color theme="1"/>
            <rFont val="Calibri"/>
            <scheme val="minor"/>
          </rPr>
          <t>Registre de forma  breve, clara y precisa en que consiste el avance reportado.
======</t>
        </r>
      </text>
    </comment>
    <comment ref="AC27" authorId="0" shapeId="0">
      <text>
        <r>
          <rPr>
            <sz val="11"/>
            <color theme="1"/>
            <rFont val="Calibri"/>
            <scheme val="minor"/>
          </rPr>
          <t>Registre la fecha estimada en que terminó la ejecución de la subactividad.
======</t>
        </r>
      </text>
    </comment>
    <comment ref="AD2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7" authorId="0" shapeId="0">
      <text>
        <r>
          <rPr>
            <sz val="11"/>
            <color theme="1"/>
            <rFont val="Calibri"/>
            <scheme val="minor"/>
          </rPr>
          <t>Registre de forma  breve, clara y precisa en que consiste el avance reportado.
======</t>
        </r>
      </text>
    </comment>
    <comment ref="AJ27" authorId="0" shapeId="0">
      <text>
        <r>
          <rPr>
            <sz val="11"/>
            <color theme="1"/>
            <rFont val="Calibri"/>
            <scheme val="minor"/>
          </rPr>
          <t>Registre la fecha estimada en que terminó la ejecución de la subactividad o la fecha del reporte del avance.
======</t>
        </r>
      </text>
    </comment>
    <comment ref="AK2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7" authorId="0" shapeId="0">
      <text>
        <r>
          <rPr>
            <sz val="11"/>
            <color theme="1"/>
            <rFont val="Calibri"/>
            <scheme val="minor"/>
          </rPr>
          <t>Registre de forma  breve, clara y precisa en que consiste el avance reportado.
======</t>
        </r>
      </text>
    </comment>
    <comment ref="V28" authorId="0" shapeId="0">
      <text>
        <r>
          <rPr>
            <sz val="11"/>
            <color theme="1"/>
            <rFont val="Calibri"/>
            <scheme val="minor"/>
          </rPr>
          <t>Registre la fecha estimada en que terminó la ejecución de la subactividad.
======</t>
        </r>
      </text>
    </comment>
    <comment ref="W2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8" authorId="0" shapeId="0">
      <text>
        <r>
          <rPr>
            <sz val="11"/>
            <color theme="1"/>
            <rFont val="Calibri"/>
            <scheme val="minor"/>
          </rPr>
          <t>Registre de forma  breve, clara y precisa en que consiste el avance reportado.
======</t>
        </r>
      </text>
    </comment>
    <comment ref="AC28" authorId="0" shapeId="0">
      <text>
        <r>
          <rPr>
            <sz val="11"/>
            <color theme="1"/>
            <rFont val="Calibri"/>
            <scheme val="minor"/>
          </rPr>
          <t>Registre la fecha estimada en que terminó la ejecución de la subactividad.
======</t>
        </r>
      </text>
    </comment>
    <comment ref="AD2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8" authorId="0" shapeId="0">
      <text>
        <r>
          <rPr>
            <sz val="11"/>
            <color theme="1"/>
            <rFont val="Calibri"/>
            <scheme val="minor"/>
          </rPr>
          <t>Registre de forma  breve, clara y precisa en que consiste el avance reportado.
======</t>
        </r>
      </text>
    </comment>
    <comment ref="AJ28" authorId="0" shapeId="0">
      <text>
        <r>
          <rPr>
            <sz val="11"/>
            <color theme="1"/>
            <rFont val="Calibri"/>
            <scheme val="minor"/>
          </rPr>
          <t>Registre la fecha estimada en que terminó la ejecución de la subactividad o la fecha del reporte del avance.
======</t>
        </r>
      </text>
    </comment>
    <comment ref="AK2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8" authorId="0" shapeId="0">
      <text>
        <r>
          <rPr>
            <sz val="11"/>
            <color theme="1"/>
            <rFont val="Calibri"/>
            <scheme val="minor"/>
          </rPr>
          <t>Registre de forma  breve, clara y precisa en que consiste el avance reportado.
======</t>
        </r>
      </text>
    </comment>
    <comment ref="V29" authorId="0" shapeId="0">
      <text>
        <r>
          <rPr>
            <sz val="11"/>
            <color theme="1"/>
            <rFont val="Calibri"/>
            <scheme val="minor"/>
          </rPr>
          <t>Registre la fecha estimada en que terminó la ejecución de la subactividad.
======</t>
        </r>
      </text>
    </comment>
    <comment ref="W2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9" authorId="0" shapeId="0">
      <text>
        <r>
          <rPr>
            <sz val="11"/>
            <color theme="1"/>
            <rFont val="Calibri"/>
            <scheme val="minor"/>
          </rPr>
          <t>Registre de forma  breve, clara y precisa en que consiste el avance reportado.
======</t>
        </r>
      </text>
    </comment>
    <comment ref="AC29" authorId="0" shapeId="0">
      <text>
        <r>
          <rPr>
            <sz val="11"/>
            <color theme="1"/>
            <rFont val="Calibri"/>
            <scheme val="minor"/>
          </rPr>
          <t>Registre la fecha estimada en que terminó la ejecución de la subactividad.
======</t>
        </r>
      </text>
    </comment>
    <comment ref="AD2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9" authorId="0" shapeId="0">
      <text>
        <r>
          <rPr>
            <sz val="11"/>
            <color theme="1"/>
            <rFont val="Calibri"/>
            <scheme val="minor"/>
          </rPr>
          <t>Registre de forma  breve, clara y precisa en que consiste el avance reportado.
======</t>
        </r>
      </text>
    </comment>
    <comment ref="AJ29" authorId="0" shapeId="0">
      <text>
        <r>
          <rPr>
            <sz val="11"/>
            <color theme="1"/>
            <rFont val="Calibri"/>
            <scheme val="minor"/>
          </rPr>
          <t>Registre la fecha estimada en que terminó la ejecución de la subactividad o la fecha del reporte del avance.
======</t>
        </r>
      </text>
    </comment>
    <comment ref="AK2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9" authorId="0" shapeId="0">
      <text>
        <r>
          <rPr>
            <sz val="11"/>
            <color theme="1"/>
            <rFont val="Calibri"/>
            <scheme val="minor"/>
          </rPr>
          <t>Registre de forma  breve, clara y precisa en que consiste el avance reportado.
======</t>
        </r>
      </text>
    </comment>
    <comment ref="V30" authorId="0" shapeId="0">
      <text>
        <r>
          <rPr>
            <sz val="11"/>
            <color theme="1"/>
            <rFont val="Calibri"/>
            <scheme val="minor"/>
          </rPr>
          <t>Registre la fecha estimada en que terminó la ejecución de la subactividad.
======</t>
        </r>
      </text>
    </comment>
    <comment ref="W3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0" authorId="0" shapeId="0">
      <text>
        <r>
          <rPr>
            <sz val="11"/>
            <color theme="1"/>
            <rFont val="Calibri"/>
            <scheme val="minor"/>
          </rPr>
          <t>Registre de forma  breve, clara y precisa en que consiste el avance reportado.
======</t>
        </r>
      </text>
    </comment>
    <comment ref="AC30" authorId="0" shapeId="0">
      <text>
        <r>
          <rPr>
            <sz val="11"/>
            <color theme="1"/>
            <rFont val="Calibri"/>
            <scheme val="minor"/>
          </rPr>
          <t>Registre la fecha estimada en que terminó la ejecución de la subactividad.
======</t>
        </r>
      </text>
    </comment>
    <comment ref="AD3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30" authorId="0" shapeId="0">
      <text>
        <r>
          <rPr>
            <sz val="11"/>
            <color theme="1"/>
            <rFont val="Calibri"/>
            <scheme val="minor"/>
          </rPr>
          <t>Registre de forma  breve, clara y precisa en que consiste el avance reportado.
======</t>
        </r>
      </text>
    </comment>
    <comment ref="AJ30" authorId="0" shapeId="0">
      <text>
        <r>
          <rPr>
            <sz val="11"/>
            <color theme="1"/>
            <rFont val="Calibri"/>
            <scheme val="minor"/>
          </rPr>
          <t>Registre la fecha estimada en que terminó la ejecución de la subactividad o la fecha del reporte del avance.
======</t>
        </r>
      </text>
    </comment>
    <comment ref="AK3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0" authorId="0" shapeId="0">
      <text>
        <r>
          <rPr>
            <sz val="11"/>
            <color theme="1"/>
            <rFont val="Calibri"/>
            <scheme val="minor"/>
          </rPr>
          <t>Registre de forma  breve, clara y precisa en que consiste el avance reportado.
======</t>
        </r>
      </text>
    </comment>
    <comment ref="V31" authorId="0" shapeId="0">
      <text>
        <r>
          <rPr>
            <sz val="11"/>
            <color theme="1"/>
            <rFont val="Calibri"/>
            <scheme val="minor"/>
          </rPr>
          <t>Registre la fecha estimada en que terminó la ejecución de la subactividad.
======</t>
        </r>
      </text>
    </comment>
    <comment ref="W3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1" authorId="0" shapeId="0">
      <text>
        <r>
          <rPr>
            <sz val="11"/>
            <color theme="1"/>
            <rFont val="Calibri"/>
            <scheme val="minor"/>
          </rPr>
          <t>Registre de forma  breve, clara y precisa en que consiste el avance reportado.
======</t>
        </r>
      </text>
    </comment>
    <comment ref="AC31" authorId="0" shapeId="0">
      <text>
        <r>
          <rPr>
            <sz val="11"/>
            <color theme="1"/>
            <rFont val="Calibri"/>
            <scheme val="minor"/>
          </rPr>
          <t>Registre la fecha estimada en que terminó la ejecución de la subactividad.
======</t>
        </r>
      </text>
    </comment>
    <comment ref="AD3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31" authorId="0" shapeId="0">
      <text>
        <r>
          <rPr>
            <sz val="11"/>
            <color theme="1"/>
            <rFont val="Calibri"/>
            <scheme val="minor"/>
          </rPr>
          <t>Registre de forma  breve, clara y precisa en que consiste el avance reportado.
======</t>
        </r>
      </text>
    </comment>
    <comment ref="AJ31" authorId="0" shapeId="0">
      <text>
        <r>
          <rPr>
            <sz val="11"/>
            <color theme="1"/>
            <rFont val="Calibri"/>
            <scheme val="minor"/>
          </rPr>
          <t>Registre la fecha estimada en que terminó la ejecución de la subactividad o la fecha del reporte del avance.
======</t>
        </r>
      </text>
    </comment>
    <comment ref="AK3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1" authorId="0" shapeId="0">
      <text>
        <r>
          <rPr>
            <sz val="11"/>
            <color theme="1"/>
            <rFont val="Calibri"/>
            <scheme val="minor"/>
          </rPr>
          <t>Registre de forma  breve, clara y precisa en que consiste el avance reportado.
======</t>
        </r>
      </text>
    </comment>
    <comment ref="V32" authorId="0" shapeId="0">
      <text>
        <r>
          <rPr>
            <sz val="11"/>
            <color theme="1"/>
            <rFont val="Calibri"/>
            <scheme val="minor"/>
          </rPr>
          <t>Registre la fecha estimada en que terminó la ejecución de la subactividad.
======</t>
        </r>
      </text>
    </comment>
    <comment ref="W3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2" authorId="0" shapeId="0">
      <text>
        <r>
          <rPr>
            <sz val="11"/>
            <color theme="1"/>
            <rFont val="Calibri"/>
            <scheme val="minor"/>
          </rPr>
          <t>Registre de forma  breve, clara y precisa en que consiste el avance reportado.
======</t>
        </r>
      </text>
    </comment>
    <comment ref="AC32" authorId="0" shapeId="0">
      <text>
        <r>
          <rPr>
            <sz val="11"/>
            <color theme="1"/>
            <rFont val="Calibri"/>
            <scheme val="minor"/>
          </rPr>
          <t>Registre la fecha estimada en que terminó la ejecución de la subactividad.
======</t>
        </r>
      </text>
    </comment>
    <comment ref="AD3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32" authorId="0" shapeId="0">
      <text>
        <r>
          <rPr>
            <sz val="11"/>
            <color theme="1"/>
            <rFont val="Calibri"/>
            <scheme val="minor"/>
          </rPr>
          <t>Registre de forma  breve, clara y precisa en que consiste el avance reportado.
======</t>
        </r>
      </text>
    </comment>
    <comment ref="AJ32" authorId="0" shapeId="0">
      <text>
        <r>
          <rPr>
            <sz val="11"/>
            <color theme="1"/>
            <rFont val="Calibri"/>
            <scheme val="minor"/>
          </rPr>
          <t>Registre la fecha estimada en que terminó la ejecución de la subactividad o la fecha del reporte del avance.
======</t>
        </r>
      </text>
    </comment>
    <comment ref="AK3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2" authorId="0" shapeId="0">
      <text>
        <r>
          <rPr>
            <sz val="11"/>
            <color theme="1"/>
            <rFont val="Calibri"/>
            <scheme val="minor"/>
          </rPr>
          <t>Registre de forma  breve, clara y precisa en que consiste el avance reportado.
======</t>
        </r>
      </text>
    </comment>
    <comment ref="V33" authorId="0" shapeId="0">
      <text>
        <r>
          <rPr>
            <sz val="11"/>
            <color theme="1"/>
            <rFont val="Calibri"/>
            <scheme val="minor"/>
          </rPr>
          <t>Registre la fecha estimada en que terminó la ejecución de la subactividad.
======</t>
        </r>
      </text>
    </comment>
    <comment ref="W3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3" authorId="0" shapeId="0">
      <text>
        <r>
          <rPr>
            <sz val="11"/>
            <color theme="1"/>
            <rFont val="Calibri"/>
            <scheme val="minor"/>
          </rPr>
          <t>Registre de forma  breve, clara y precisa en que consiste el avance reportado.
======</t>
        </r>
      </text>
    </comment>
    <comment ref="AC33" authorId="0" shapeId="0">
      <text>
        <r>
          <rPr>
            <sz val="11"/>
            <color theme="1"/>
            <rFont val="Calibri"/>
            <scheme val="minor"/>
          </rPr>
          <t>Registre la fecha estimada en que terminó la ejecución de la subactividad.
======</t>
        </r>
      </text>
    </comment>
    <comment ref="AD3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33" authorId="0" shapeId="0">
      <text>
        <r>
          <rPr>
            <sz val="11"/>
            <color theme="1"/>
            <rFont val="Calibri"/>
            <scheme val="minor"/>
          </rPr>
          <t>Registre de forma  breve, clara y precisa en que consiste el avance reportado.
======</t>
        </r>
      </text>
    </comment>
    <comment ref="AJ33" authorId="0" shapeId="0">
      <text>
        <r>
          <rPr>
            <sz val="11"/>
            <color theme="1"/>
            <rFont val="Calibri"/>
            <scheme val="minor"/>
          </rPr>
          <t>Registre la fecha estimada en que terminó la ejecución de la subactividad o la fecha del reporte del avance.
======</t>
        </r>
      </text>
    </comment>
    <comment ref="AK3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3" authorId="0" shapeId="0">
      <text>
        <r>
          <rPr>
            <sz val="11"/>
            <color theme="1"/>
            <rFont val="Calibri"/>
            <scheme val="minor"/>
          </rPr>
          <t>Registre de forma  breve, clara y precisa en que consiste el avance reportado.
======</t>
        </r>
      </text>
    </comment>
    <comment ref="V34" authorId="0" shapeId="0">
      <text>
        <r>
          <rPr>
            <sz val="11"/>
            <color theme="1"/>
            <rFont val="Calibri"/>
            <scheme val="minor"/>
          </rPr>
          <t>Registre la fecha estimada en que terminó la ejecución de la subactividad.
======</t>
        </r>
      </text>
    </comment>
    <comment ref="W3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4" authorId="0" shapeId="0">
      <text>
        <r>
          <rPr>
            <sz val="11"/>
            <color theme="1"/>
            <rFont val="Calibri"/>
            <scheme val="minor"/>
          </rPr>
          <t>Registre de forma  breve, clara y precisa en que consiste el avance reportado.
======</t>
        </r>
      </text>
    </comment>
    <comment ref="AC34" authorId="0" shapeId="0">
      <text>
        <r>
          <rPr>
            <sz val="11"/>
            <color theme="1"/>
            <rFont val="Calibri"/>
            <scheme val="minor"/>
          </rPr>
          <t>Registre la fecha estimada en que terminó la ejecución de la subactividad.
======</t>
        </r>
      </text>
    </comment>
    <comment ref="AD3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34" authorId="0" shapeId="0">
      <text>
        <r>
          <rPr>
            <sz val="11"/>
            <color theme="1"/>
            <rFont val="Calibri"/>
            <scheme val="minor"/>
          </rPr>
          <t>Registre de forma  breve, clara y precisa en que consiste el avance reportado.
======</t>
        </r>
      </text>
    </comment>
    <comment ref="AJ34" authorId="0" shapeId="0">
      <text>
        <r>
          <rPr>
            <sz val="11"/>
            <color theme="1"/>
            <rFont val="Calibri"/>
            <scheme val="minor"/>
          </rPr>
          <t>Registre la fecha estimada en que terminó la ejecución de la subactividad o la fecha del reporte del avance.
======</t>
        </r>
      </text>
    </comment>
    <comment ref="AK3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4" authorId="0" shapeId="0">
      <text>
        <r>
          <rPr>
            <sz val="11"/>
            <color theme="1"/>
            <rFont val="Calibri"/>
            <scheme val="minor"/>
          </rPr>
          <t>Registre de forma  breve, clara y precisa en que consiste el avance reportado.
======</t>
        </r>
      </text>
    </comment>
    <comment ref="V35" authorId="0" shapeId="0">
      <text>
        <r>
          <rPr>
            <sz val="11"/>
            <color theme="1"/>
            <rFont val="Calibri"/>
            <scheme val="minor"/>
          </rPr>
          <t>Registre la fecha estimada en que terminó la ejecución de la subactividad.
======</t>
        </r>
      </text>
    </comment>
    <comment ref="W3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5" authorId="0" shapeId="0">
      <text>
        <r>
          <rPr>
            <sz val="11"/>
            <color theme="1"/>
            <rFont val="Calibri"/>
            <scheme val="minor"/>
          </rPr>
          <t>Registre de forma  breve, clara y precisa en que consiste el avance reportado.
======</t>
        </r>
      </text>
    </comment>
    <comment ref="AC35" authorId="0" shapeId="0">
      <text>
        <r>
          <rPr>
            <sz val="11"/>
            <color theme="1"/>
            <rFont val="Calibri"/>
            <scheme val="minor"/>
          </rPr>
          <t>Registre la fecha estimada en que terminó la ejecución de la subactividad.
======</t>
        </r>
      </text>
    </comment>
    <comment ref="AE35" authorId="0" shapeId="0">
      <text>
        <r>
          <rPr>
            <sz val="11"/>
            <color theme="1"/>
            <rFont val="Calibri"/>
            <scheme val="minor"/>
          </rPr>
          <t>Registre de forma  breve, clara y precisa en que consiste el avance reportado.
======</t>
        </r>
      </text>
    </comment>
    <comment ref="AJ35" authorId="0" shapeId="0">
      <text>
        <r>
          <rPr>
            <sz val="11"/>
            <color theme="1"/>
            <rFont val="Calibri"/>
            <scheme val="minor"/>
          </rPr>
          <t>Registre la fecha estimada en que terminó la ejecución de la subactividad o la fecha del reporte del avance.
======</t>
        </r>
      </text>
    </comment>
    <comment ref="AK3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5" authorId="0" shapeId="0">
      <text>
        <r>
          <rPr>
            <sz val="11"/>
            <color theme="1"/>
            <rFont val="Calibri"/>
            <scheme val="minor"/>
          </rPr>
          <t>Registre de forma  breve, clara y precisa en que consiste el avance reportado.
======</t>
        </r>
      </text>
    </comment>
    <comment ref="V36" authorId="0" shapeId="0">
      <text>
        <r>
          <rPr>
            <sz val="11"/>
            <color theme="1"/>
            <rFont val="Calibri"/>
            <scheme val="minor"/>
          </rPr>
          <t>Registre la fecha estimada en que terminó la ejecución de la subactividad.
======</t>
        </r>
      </text>
    </comment>
    <comment ref="W3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6" authorId="0" shapeId="0">
      <text>
        <r>
          <rPr>
            <sz val="11"/>
            <color theme="1"/>
            <rFont val="Calibri"/>
            <scheme val="minor"/>
          </rPr>
          <t>Registre de forma  breve, clara y precisa en que consiste el avance reportado.
======</t>
        </r>
      </text>
    </comment>
    <comment ref="AC36" authorId="0" shapeId="0">
      <text>
        <r>
          <rPr>
            <sz val="11"/>
            <color theme="1"/>
            <rFont val="Calibri"/>
            <scheme val="minor"/>
          </rPr>
          <t>Registre la fecha estimada en que terminó la ejecución de la subactividad.
======</t>
        </r>
      </text>
    </comment>
    <comment ref="AE36" authorId="0" shapeId="0">
      <text>
        <r>
          <rPr>
            <sz val="11"/>
            <color theme="1"/>
            <rFont val="Calibri"/>
            <scheme val="minor"/>
          </rPr>
          <t>Registre de forma  breve, clara y precisa en que consiste el avance reportado.
======</t>
        </r>
      </text>
    </comment>
    <comment ref="AJ36" authorId="0" shapeId="0">
      <text>
        <r>
          <rPr>
            <sz val="11"/>
            <color theme="1"/>
            <rFont val="Calibri"/>
            <scheme val="minor"/>
          </rPr>
          <t>Registre la fecha estimada en que terminó la ejecución de la subactividad o la fecha del reporte del avance.
======</t>
        </r>
      </text>
    </comment>
    <comment ref="AK3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6" authorId="0" shapeId="0">
      <text>
        <r>
          <rPr>
            <sz val="11"/>
            <color theme="1"/>
            <rFont val="Calibri"/>
            <scheme val="minor"/>
          </rPr>
          <t>Registre de forma  breve, clara y precisa en que consiste el avance reportado.
======</t>
        </r>
      </text>
    </comment>
    <comment ref="R37" authorId="0" shapeId="0">
      <text>
        <r>
          <rPr>
            <sz val="11"/>
            <color theme="1"/>
            <rFont val="Calibri"/>
            <scheme val="minor"/>
          </rPr>
          <t>En Comité de Gestión y Desempeño No.7 del 8 de julio se aprueba modificación de la fecha para finalice el 31/12/2022
======</t>
        </r>
      </text>
    </comment>
    <comment ref="V37" authorId="0" shapeId="0">
      <text>
        <r>
          <rPr>
            <sz val="11"/>
            <color theme="1"/>
            <rFont val="Calibri"/>
            <scheme val="minor"/>
          </rPr>
          <t>11/07/2022
Registre la fecha estimada en que terminó la ejecución de la subactividad.
======</t>
        </r>
      </text>
    </comment>
    <comment ref="W3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7" authorId="0" shapeId="0">
      <text>
        <r>
          <rPr>
            <sz val="11"/>
            <color theme="1"/>
            <rFont val="Calibri"/>
            <scheme val="minor"/>
          </rPr>
          <t>Registre de forma  breve, clara y precisa en que consiste el avance reportado.
======</t>
        </r>
      </text>
    </comment>
    <comment ref="AC37" authorId="0" shapeId="0">
      <text>
        <r>
          <rPr>
            <sz val="11"/>
            <color theme="1"/>
            <rFont val="Calibri"/>
            <scheme val="minor"/>
          </rPr>
          <t>Registre la fecha estimada en que terminó la ejecución de la subactividad.
======</t>
        </r>
      </text>
    </comment>
    <comment ref="AD3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37" authorId="0" shapeId="0">
      <text>
        <r>
          <rPr>
            <sz val="11"/>
            <color theme="1"/>
            <rFont val="Calibri"/>
            <scheme val="minor"/>
          </rPr>
          <t>Registre de forma  breve, clara y precisa en que consiste el avance reportado.
======</t>
        </r>
      </text>
    </comment>
    <comment ref="AJ37" authorId="0" shapeId="0">
      <text>
        <r>
          <rPr>
            <sz val="11"/>
            <color theme="1"/>
            <rFont val="Calibri"/>
            <scheme val="minor"/>
          </rPr>
          <t>Registre la fecha estimada en que terminó la ejecución de la subactividad o la fecha del reporte del avance.
======</t>
        </r>
      </text>
    </comment>
    <comment ref="AK3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7" authorId="0" shapeId="0">
      <text>
        <r>
          <rPr>
            <sz val="11"/>
            <color theme="1"/>
            <rFont val="Calibri"/>
            <scheme val="minor"/>
          </rPr>
          <t>Registre de forma  breve, clara y precisa en que consiste el avance reportado.
======</t>
        </r>
      </text>
    </comment>
    <comment ref="V38" authorId="0" shapeId="0">
      <text>
        <r>
          <rPr>
            <sz val="11"/>
            <color theme="1"/>
            <rFont val="Calibri"/>
            <scheme val="minor"/>
          </rPr>
          <t>Registre la fecha estimada en que terminó la ejecución de la subactividad.
======</t>
        </r>
      </text>
    </comment>
    <comment ref="W3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8" authorId="0" shapeId="0">
      <text>
        <r>
          <rPr>
            <sz val="11"/>
            <color theme="1"/>
            <rFont val="Calibri"/>
            <scheme val="minor"/>
          </rPr>
          <t>Registre de forma  breve, clara y precisa en que consiste el avance reportado.
======</t>
        </r>
      </text>
    </comment>
    <comment ref="AC38" authorId="0" shapeId="0">
      <text>
        <r>
          <rPr>
            <sz val="11"/>
            <color theme="1"/>
            <rFont val="Calibri"/>
            <scheme val="minor"/>
          </rPr>
          <t>Registre la fecha estimada en que terminó la ejecución de la subactividad.
======</t>
        </r>
      </text>
    </comment>
    <comment ref="AD3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38" authorId="0" shapeId="0">
      <text>
        <r>
          <rPr>
            <sz val="11"/>
            <color theme="1"/>
            <rFont val="Calibri"/>
            <scheme val="minor"/>
          </rPr>
          <t>Registre de forma  breve, clara y precisa en que consiste el avance reportado.
======</t>
        </r>
      </text>
    </comment>
    <comment ref="AJ38" authorId="0" shapeId="0">
      <text>
        <r>
          <rPr>
            <sz val="11"/>
            <color theme="1"/>
            <rFont val="Calibri"/>
            <scheme val="minor"/>
          </rPr>
          <t>Registre la fecha estimada en que terminó la ejecución de la subactividad o la fecha del reporte del avance.
======</t>
        </r>
      </text>
    </comment>
    <comment ref="AK3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8" authorId="0" shapeId="0">
      <text>
        <r>
          <rPr>
            <sz val="11"/>
            <color theme="1"/>
            <rFont val="Calibri"/>
            <scheme val="minor"/>
          </rPr>
          <t>Registre de forma  breve, clara y precisa en que consiste el avance reportado.
======</t>
        </r>
      </text>
    </comment>
    <comment ref="V39" authorId="0" shapeId="0">
      <text>
        <r>
          <rPr>
            <sz val="11"/>
            <color theme="1"/>
            <rFont val="Calibri"/>
            <scheme val="minor"/>
          </rPr>
          <t>Registre la fecha estimada en que terminó la ejecución de la subactividad.
======</t>
        </r>
      </text>
    </comment>
    <comment ref="W3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9" authorId="0" shapeId="0">
      <text>
        <r>
          <rPr>
            <sz val="11"/>
            <color theme="1"/>
            <rFont val="Calibri"/>
            <scheme val="minor"/>
          </rPr>
          <t>Registre de forma  breve, clara y precisa en que consiste el avance reportado.
======</t>
        </r>
      </text>
    </comment>
    <comment ref="AC39" authorId="0" shapeId="0">
      <text>
        <r>
          <rPr>
            <sz val="11"/>
            <color theme="1"/>
            <rFont val="Calibri"/>
            <scheme val="minor"/>
          </rPr>
          <t>Registre la fecha estimada en que terminó la ejecución de la subactividad.
======</t>
        </r>
      </text>
    </comment>
    <comment ref="AD3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39" authorId="0" shapeId="0">
      <text>
        <r>
          <rPr>
            <sz val="11"/>
            <color theme="1"/>
            <rFont val="Calibri"/>
            <scheme val="minor"/>
          </rPr>
          <t>Registre de forma  breve, clara y precisa en que consiste el avance reportado.
======</t>
        </r>
      </text>
    </comment>
    <comment ref="AJ39" authorId="0" shapeId="0">
      <text>
        <r>
          <rPr>
            <sz val="11"/>
            <color theme="1"/>
            <rFont val="Calibri"/>
            <scheme val="minor"/>
          </rPr>
          <t>Registre la fecha estimada en que terminó la ejecución de la subactividad o la fecha del reporte del avance.
======</t>
        </r>
      </text>
    </comment>
    <comment ref="AK3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9" authorId="0" shapeId="0">
      <text>
        <r>
          <rPr>
            <sz val="11"/>
            <color theme="1"/>
            <rFont val="Calibri"/>
            <scheme val="minor"/>
          </rPr>
          <t>Registre de forma  breve, clara y precisa en que consiste el avance reportado.
======</t>
        </r>
      </text>
    </comment>
    <comment ref="V40" authorId="0" shapeId="0">
      <text>
        <r>
          <rPr>
            <sz val="11"/>
            <color theme="1"/>
            <rFont val="Calibri"/>
            <scheme val="minor"/>
          </rPr>
          <t>Registre la fecha estimada en que terminó la ejecución de la subactividad.
======</t>
        </r>
      </text>
    </comment>
    <comment ref="W4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0" authorId="0" shapeId="0">
      <text>
        <r>
          <rPr>
            <sz val="11"/>
            <color theme="1"/>
            <rFont val="Calibri"/>
            <scheme val="minor"/>
          </rPr>
          <t>Registre de forma  breve, clara y precisa en que consiste el avance reportado.
======</t>
        </r>
      </text>
    </comment>
    <comment ref="AC40" authorId="0" shapeId="0">
      <text>
        <r>
          <rPr>
            <sz val="11"/>
            <color theme="1"/>
            <rFont val="Calibri"/>
            <scheme val="minor"/>
          </rPr>
          <t>Registre la fecha estimada en que terminó la ejecución de la subactividad.
======</t>
        </r>
      </text>
    </comment>
    <comment ref="AD4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0" authorId="0" shapeId="0">
      <text>
        <r>
          <rPr>
            <sz val="11"/>
            <color theme="1"/>
            <rFont val="Calibri"/>
            <scheme val="minor"/>
          </rPr>
          <t>Registre de forma  breve, clara y precisa en que consiste el avance reportado.
======</t>
        </r>
      </text>
    </comment>
    <comment ref="AJ40" authorId="0" shapeId="0">
      <text>
        <r>
          <rPr>
            <sz val="11"/>
            <color theme="1"/>
            <rFont val="Calibri"/>
            <scheme val="minor"/>
          </rPr>
          <t>Registre la fecha estimada en que terminó la ejecución de la subactividad o la fecha del reporte del avance.
======</t>
        </r>
      </text>
    </comment>
    <comment ref="AK4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40" authorId="0" shapeId="0">
      <text>
        <r>
          <rPr>
            <sz val="11"/>
            <color theme="1"/>
            <rFont val="Calibri"/>
            <scheme val="minor"/>
          </rPr>
          <t>Registre de forma  breve, clara y precisa en que consiste el avance reportado.
======</t>
        </r>
      </text>
    </comment>
    <comment ref="V41" authorId="0" shapeId="0">
      <text>
        <r>
          <rPr>
            <sz val="11"/>
            <color theme="1"/>
            <rFont val="Calibri"/>
            <scheme val="minor"/>
          </rPr>
          <t>Registre la fecha estimada en que terminó la ejecución de la subactividad.
======</t>
        </r>
      </text>
    </comment>
    <comment ref="W4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1" authorId="0" shapeId="0">
      <text>
        <r>
          <rPr>
            <sz val="11"/>
            <color theme="1"/>
            <rFont val="Calibri"/>
            <scheme val="minor"/>
          </rPr>
          <t>Registre de forma  breve, clara y precisa en que consiste el avance reportado.
======</t>
        </r>
      </text>
    </comment>
    <comment ref="AC41" authorId="0" shapeId="0">
      <text>
        <r>
          <rPr>
            <sz val="11"/>
            <color theme="1"/>
            <rFont val="Calibri"/>
            <scheme val="minor"/>
          </rPr>
          <t>Registre la fecha estimada en que terminó la ejecución de la subactividad.
======</t>
        </r>
      </text>
    </comment>
    <comment ref="AD4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1" authorId="0" shapeId="0">
      <text>
        <r>
          <rPr>
            <sz val="11"/>
            <color theme="1"/>
            <rFont val="Calibri"/>
            <scheme val="minor"/>
          </rPr>
          <t>Registre de forma  breve, clara y precisa en que consiste el avance reportado.
======</t>
        </r>
      </text>
    </comment>
    <comment ref="AJ41" authorId="0" shapeId="0">
      <text>
        <r>
          <rPr>
            <sz val="11"/>
            <color theme="1"/>
            <rFont val="Calibri"/>
            <scheme val="minor"/>
          </rPr>
          <t>Registre la fecha estimada en que terminó la ejecución de la subactividad o la fecha del reporte del avance.
======</t>
        </r>
      </text>
    </comment>
    <comment ref="AK4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41" authorId="0" shapeId="0">
      <text>
        <r>
          <rPr>
            <sz val="11"/>
            <color theme="1"/>
            <rFont val="Calibri"/>
            <scheme val="minor"/>
          </rPr>
          <t>Registre de forma  breve, clara y precisa en que consiste el avance reportado.
======</t>
        </r>
      </text>
    </comment>
    <comment ref="V42" authorId="0" shapeId="0">
      <text>
        <r>
          <rPr>
            <sz val="11"/>
            <color theme="1"/>
            <rFont val="Calibri"/>
            <scheme val="minor"/>
          </rPr>
          <t>Registre la fecha estimada en que terminó la ejecución de la subactividad.
======</t>
        </r>
      </text>
    </comment>
    <comment ref="W4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2" authorId="0" shapeId="0">
      <text>
        <r>
          <rPr>
            <sz val="11"/>
            <color theme="1"/>
            <rFont val="Calibri"/>
            <scheme val="minor"/>
          </rPr>
          <t>Registre de forma  breve, clara y precisa en que consiste el avance reportado.
======</t>
        </r>
      </text>
    </comment>
    <comment ref="AC42" authorId="0" shapeId="0">
      <text>
        <r>
          <rPr>
            <sz val="11"/>
            <color theme="1"/>
            <rFont val="Calibri"/>
            <scheme val="minor"/>
          </rPr>
          <t>Registre la fecha estimada en que terminó la ejecución de la subactividad.
======</t>
        </r>
      </text>
    </comment>
    <comment ref="AD4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2" authorId="0" shapeId="0">
      <text>
        <r>
          <rPr>
            <sz val="11"/>
            <color theme="1"/>
            <rFont val="Calibri"/>
            <scheme val="minor"/>
          </rPr>
          <t>Registre de forma  breve, clara y precisa en que consiste el avance reportado.
======</t>
        </r>
      </text>
    </comment>
    <comment ref="AJ42" authorId="0" shapeId="0">
      <text>
        <r>
          <rPr>
            <sz val="11"/>
            <color theme="1"/>
            <rFont val="Calibri"/>
            <scheme val="minor"/>
          </rPr>
          <t>Registre la fecha estimada en que terminó la ejecución de la subactividad o la fecha del reporte del avance.
======</t>
        </r>
      </text>
    </comment>
    <comment ref="AK4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42" authorId="0" shapeId="0">
      <text>
        <r>
          <rPr>
            <sz val="11"/>
            <color theme="1"/>
            <rFont val="Calibri"/>
            <scheme val="minor"/>
          </rPr>
          <t>Registre de forma  breve, clara y precisa en que consiste el avance reportado.
======</t>
        </r>
      </text>
    </comment>
    <comment ref="V43" authorId="0" shapeId="0">
      <text>
        <r>
          <rPr>
            <sz val="11"/>
            <color theme="1"/>
            <rFont val="Calibri"/>
            <scheme val="minor"/>
          </rPr>
          <t>Registre la fecha estimada en que terminó la ejecución de la subactividad.
======</t>
        </r>
      </text>
    </comment>
    <comment ref="W4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3" authorId="0" shapeId="0">
      <text>
        <r>
          <rPr>
            <sz val="11"/>
            <color theme="1"/>
            <rFont val="Calibri"/>
            <scheme val="minor"/>
          </rPr>
          <t>Registre de forma  breve, clara y precisa en que consiste el avance reportado.
======</t>
        </r>
      </text>
    </comment>
    <comment ref="AC43" authorId="0" shapeId="0">
      <text>
        <r>
          <rPr>
            <sz val="11"/>
            <color theme="1"/>
            <rFont val="Calibri"/>
            <scheme val="minor"/>
          </rPr>
          <t>Registre la fecha estimada en que terminó la ejecución de la subactividad.
======</t>
        </r>
      </text>
    </comment>
    <comment ref="AD4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3" authorId="0" shapeId="0">
      <text>
        <r>
          <rPr>
            <sz val="11"/>
            <color theme="1"/>
            <rFont val="Calibri"/>
            <scheme val="minor"/>
          </rPr>
          <t>Registre de forma  breve, clara y precisa en que consiste el avance reportado.
======</t>
        </r>
      </text>
    </comment>
    <comment ref="AJ43" authorId="0" shapeId="0">
      <text>
        <r>
          <rPr>
            <sz val="11"/>
            <color theme="1"/>
            <rFont val="Calibri"/>
            <scheme val="minor"/>
          </rPr>
          <t>Registre la fecha estimada en que terminó la ejecución de la subactividad o la fecha del reporte del avance.
======</t>
        </r>
      </text>
    </comment>
    <comment ref="AK4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43" authorId="0" shapeId="0">
      <text>
        <r>
          <rPr>
            <sz val="11"/>
            <color theme="1"/>
            <rFont val="Calibri"/>
            <scheme val="minor"/>
          </rPr>
          <t>Registre de forma  breve, clara y precisa en que consiste el avance reportado.
======</t>
        </r>
      </text>
    </comment>
    <comment ref="V44" authorId="0" shapeId="0">
      <text>
        <r>
          <rPr>
            <sz val="11"/>
            <color theme="1"/>
            <rFont val="Calibri"/>
            <scheme val="minor"/>
          </rPr>
          <t>Registre la fecha estimada en que terminó la ejecución de la subactividad.
======</t>
        </r>
      </text>
    </comment>
    <comment ref="W4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4" authorId="0" shapeId="0">
      <text>
        <r>
          <rPr>
            <sz val="11"/>
            <color theme="1"/>
            <rFont val="Calibri"/>
            <scheme val="minor"/>
          </rPr>
          <t>Registre de forma  breve, clara y precisa en que consiste el avance reportado.
======</t>
        </r>
      </text>
    </comment>
    <comment ref="AC44" authorId="0" shapeId="0">
      <text>
        <r>
          <rPr>
            <sz val="11"/>
            <color theme="1"/>
            <rFont val="Calibri"/>
            <scheme val="minor"/>
          </rPr>
          <t>Registre la fecha estimada en que terminó la ejecución de la subactividad.
======</t>
        </r>
      </text>
    </comment>
    <comment ref="AD4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4" authorId="0" shapeId="0">
      <text>
        <r>
          <rPr>
            <sz val="11"/>
            <color theme="1"/>
            <rFont val="Calibri"/>
            <scheme val="minor"/>
          </rPr>
          <t>Registre de forma  breve, clara y precisa en que consiste el avance reportado.
======</t>
        </r>
      </text>
    </comment>
    <comment ref="AJ44" authorId="0" shapeId="0">
      <text>
        <r>
          <rPr>
            <sz val="11"/>
            <color theme="1"/>
            <rFont val="Calibri"/>
            <scheme val="minor"/>
          </rPr>
          <t>Registre la fecha estimada en que terminó la ejecución de la subactividad o la fecha del reporte del avance.
======</t>
        </r>
      </text>
    </comment>
    <comment ref="AK4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44" authorId="0" shapeId="0">
      <text>
        <r>
          <rPr>
            <sz val="11"/>
            <color theme="1"/>
            <rFont val="Calibri"/>
            <scheme val="minor"/>
          </rPr>
          <t>Registre de forma  breve, clara y precisa en que consiste el avance reportado.
======</t>
        </r>
      </text>
    </comment>
    <comment ref="V45" authorId="0" shapeId="0">
      <text>
        <r>
          <rPr>
            <sz val="11"/>
            <color theme="1"/>
            <rFont val="Calibri"/>
            <scheme val="minor"/>
          </rPr>
          <t>Registre la fecha estimada en que terminó la ejecución de la subactividad.
======</t>
        </r>
      </text>
    </comment>
    <comment ref="W4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5" authorId="0" shapeId="0">
      <text>
        <r>
          <rPr>
            <sz val="11"/>
            <color theme="1"/>
            <rFont val="Calibri"/>
            <scheme val="minor"/>
          </rPr>
          <t>Registre de forma  breve, clara y precisa en que consiste el avance reportado.
======</t>
        </r>
      </text>
    </comment>
    <comment ref="AC45" authorId="0" shapeId="0">
      <text>
        <r>
          <rPr>
            <sz val="11"/>
            <color theme="1"/>
            <rFont val="Calibri"/>
            <scheme val="minor"/>
          </rPr>
          <t>Registre la fecha estimada en que terminó la ejecución de la subactividad.
======</t>
        </r>
      </text>
    </comment>
    <comment ref="AD4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5" authorId="0" shapeId="0">
      <text>
        <r>
          <rPr>
            <sz val="11"/>
            <color theme="1"/>
            <rFont val="Calibri"/>
            <scheme val="minor"/>
          </rPr>
          <t>Registre de forma  breve, clara y precisa en que consiste el avance reportado.
======</t>
        </r>
      </text>
    </comment>
    <comment ref="AJ45" authorId="0" shapeId="0">
      <text>
        <r>
          <rPr>
            <sz val="11"/>
            <color theme="1"/>
            <rFont val="Calibri"/>
            <scheme val="minor"/>
          </rPr>
          <t>Registre la fecha estimada en que terminó la ejecución de la subactividad o la fecha del reporte del avance.
======</t>
        </r>
      </text>
    </comment>
    <comment ref="AK4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45" authorId="0" shapeId="0">
      <text>
        <r>
          <rPr>
            <sz val="11"/>
            <color theme="1"/>
            <rFont val="Calibri"/>
            <scheme val="minor"/>
          </rPr>
          <t>Registre de forma  breve, clara y precisa en que consiste el avance reportado.
======</t>
        </r>
      </text>
    </comment>
    <comment ref="V46" authorId="0" shapeId="0">
      <text>
        <r>
          <rPr>
            <sz val="11"/>
            <color theme="1"/>
            <rFont val="Calibri"/>
            <scheme val="minor"/>
          </rPr>
          <t>Registre la fecha estimada en que terminó la ejecución de la subactividad.
======</t>
        </r>
      </text>
    </comment>
    <comment ref="W4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6" authorId="0" shapeId="0">
      <text>
        <r>
          <rPr>
            <sz val="11"/>
            <color theme="1"/>
            <rFont val="Calibri"/>
            <scheme val="minor"/>
          </rPr>
          <t>Registre de forma  breve, clara y precisa en que consiste el avance reportado.
======</t>
        </r>
      </text>
    </comment>
    <comment ref="AC46" authorId="0" shapeId="0">
      <text>
        <r>
          <rPr>
            <sz val="11"/>
            <color theme="1"/>
            <rFont val="Calibri"/>
            <scheme val="minor"/>
          </rPr>
          <t>Registre la fecha estimada en que terminó la ejecución de la subactividad.
======</t>
        </r>
      </text>
    </comment>
    <comment ref="AD4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6" authorId="0" shapeId="0">
      <text>
        <r>
          <rPr>
            <sz val="11"/>
            <color theme="1"/>
            <rFont val="Calibri"/>
            <scheme val="minor"/>
          </rPr>
          <t>Registre de forma  breve, clara y precisa en que consiste el avance reportado.
======</t>
        </r>
      </text>
    </comment>
    <comment ref="AJ46" authorId="0" shapeId="0">
      <text>
        <r>
          <rPr>
            <sz val="11"/>
            <color theme="1"/>
            <rFont val="Calibri"/>
            <scheme val="minor"/>
          </rPr>
          <t>Registre la fecha estimada en que terminó la ejecución de la subactividad o la fecha del reporte del avance.
======</t>
        </r>
      </text>
    </comment>
    <comment ref="AK4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46" authorId="0" shapeId="0">
      <text>
        <r>
          <rPr>
            <sz val="11"/>
            <color theme="1"/>
            <rFont val="Calibri"/>
            <scheme val="minor"/>
          </rPr>
          <t>Registre de forma  breve, clara y precisa en que consiste el avance reportado.
======</t>
        </r>
      </text>
    </comment>
    <comment ref="V47" authorId="0" shapeId="0">
      <text>
        <r>
          <rPr>
            <sz val="11"/>
            <color theme="1"/>
            <rFont val="Calibri"/>
            <scheme val="minor"/>
          </rPr>
          <t>Registre la fecha estimada en que terminó la ejecución de la subactividad.
======</t>
        </r>
      </text>
    </comment>
    <comment ref="W4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7" authorId="0" shapeId="0">
      <text>
        <r>
          <rPr>
            <sz val="11"/>
            <color theme="1"/>
            <rFont val="Calibri"/>
            <scheme val="minor"/>
          </rPr>
          <t>Registre de forma  breve, clara y precisa en que consiste el avance reportado.
======</t>
        </r>
      </text>
    </comment>
    <comment ref="AC47" authorId="0" shapeId="0">
      <text>
        <r>
          <rPr>
            <sz val="11"/>
            <color theme="1"/>
            <rFont val="Calibri"/>
            <scheme val="minor"/>
          </rPr>
          <t>Registre la fecha estimada en que terminó la ejecución de la subactividad.
======</t>
        </r>
      </text>
    </comment>
    <comment ref="AD4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7" authorId="0" shapeId="0">
      <text>
        <r>
          <rPr>
            <sz val="11"/>
            <color theme="1"/>
            <rFont val="Calibri"/>
            <scheme val="minor"/>
          </rPr>
          <t>Registre de forma  breve, clara y precisa en que consiste el avance reportado.
======</t>
        </r>
      </text>
    </comment>
    <comment ref="AJ47" authorId="0" shapeId="0">
      <text>
        <r>
          <rPr>
            <sz val="11"/>
            <color theme="1"/>
            <rFont val="Calibri"/>
            <scheme val="minor"/>
          </rPr>
          <t>Registre la fecha estimada en que terminó la ejecución de la subactividad o la fecha del reporte del avance.
======</t>
        </r>
      </text>
    </comment>
    <comment ref="AK4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47" authorId="0" shapeId="0">
      <text>
        <r>
          <rPr>
            <sz val="11"/>
            <color theme="1"/>
            <rFont val="Calibri"/>
            <scheme val="minor"/>
          </rPr>
          <t>Registre de forma  breve, clara y precisa en que consiste el avance reportado.
======</t>
        </r>
      </text>
    </comment>
    <comment ref="V48" authorId="0" shapeId="0">
      <text>
        <r>
          <rPr>
            <sz val="11"/>
            <color theme="1"/>
            <rFont val="Calibri"/>
            <scheme val="minor"/>
          </rPr>
          <t>Registre la fecha estimada en que terminó la ejecución de la subactividad.
======</t>
        </r>
      </text>
    </comment>
    <comment ref="W4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8" authorId="0" shapeId="0">
      <text>
        <r>
          <rPr>
            <sz val="11"/>
            <color theme="1"/>
            <rFont val="Calibri"/>
            <scheme val="minor"/>
          </rPr>
          <t>Registre de forma  breve, clara y precisa en que consiste el avance reportado.
======</t>
        </r>
      </text>
    </comment>
    <comment ref="AC48" authorId="0" shapeId="0">
      <text>
        <r>
          <rPr>
            <sz val="11"/>
            <color theme="1"/>
            <rFont val="Calibri"/>
            <scheme val="minor"/>
          </rPr>
          <t>Registre la fecha estimada en que terminó la ejecución de la subactividad.
======</t>
        </r>
      </text>
    </comment>
    <comment ref="AD4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8" authorId="0" shapeId="0">
      <text>
        <r>
          <rPr>
            <sz val="11"/>
            <color theme="1"/>
            <rFont val="Calibri"/>
            <scheme val="minor"/>
          </rPr>
          <t>Registre de forma  breve, clara y precisa en que consiste el avance reportado.
======</t>
        </r>
      </text>
    </comment>
    <comment ref="AJ48" authorId="0" shapeId="0">
      <text>
        <r>
          <rPr>
            <sz val="11"/>
            <color theme="1"/>
            <rFont val="Calibri"/>
            <scheme val="minor"/>
          </rPr>
          <t>Registre la fecha estimada en que terminó la ejecución de la subactividad o la fecha del reporte del avance.
======</t>
        </r>
      </text>
    </comment>
    <comment ref="AK4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48" authorId="0" shapeId="0">
      <text>
        <r>
          <rPr>
            <sz val="11"/>
            <color theme="1"/>
            <rFont val="Calibri"/>
            <scheme val="minor"/>
          </rPr>
          <t>Registre de forma  breve, clara y precisa en que consiste el avance reportado.
======</t>
        </r>
      </text>
    </comment>
    <comment ref="V49" authorId="0" shapeId="0">
      <text>
        <r>
          <rPr>
            <sz val="11"/>
            <color theme="1"/>
            <rFont val="Calibri"/>
            <scheme val="minor"/>
          </rPr>
          <t>Registre la fecha estimada en que terminó la ejecución de la subactividad.
======</t>
        </r>
      </text>
    </comment>
    <comment ref="W4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9" authorId="0" shapeId="0">
      <text>
        <r>
          <rPr>
            <sz val="11"/>
            <color theme="1"/>
            <rFont val="Calibri"/>
            <scheme val="minor"/>
          </rPr>
          <t>Registre de forma  breve, clara y precisa en que consiste el avance reportado.
======</t>
        </r>
      </text>
    </comment>
    <comment ref="AC49" authorId="0" shapeId="0">
      <text>
        <r>
          <rPr>
            <sz val="11"/>
            <color theme="1"/>
            <rFont val="Calibri"/>
            <scheme val="minor"/>
          </rPr>
          <t>Registre la fecha estimada en que terminó la ejecución de la subactividad.
======</t>
        </r>
      </text>
    </comment>
    <comment ref="AD4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9" authorId="0" shapeId="0">
      <text>
        <r>
          <rPr>
            <sz val="11"/>
            <color theme="1"/>
            <rFont val="Calibri"/>
            <scheme val="minor"/>
          </rPr>
          <t>Registre de forma  breve, clara y precisa en que consiste el avance reportado.
======</t>
        </r>
      </text>
    </comment>
    <comment ref="AJ49" authorId="0" shapeId="0">
      <text>
        <r>
          <rPr>
            <sz val="11"/>
            <color theme="1"/>
            <rFont val="Calibri"/>
            <scheme val="minor"/>
          </rPr>
          <t>Registre la fecha estimada en que terminó la ejecución de la subactividad o la fecha del reporte del avance.
======</t>
        </r>
      </text>
    </comment>
    <comment ref="AK4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49" authorId="0" shapeId="0">
      <text>
        <r>
          <rPr>
            <sz val="11"/>
            <color theme="1"/>
            <rFont val="Calibri"/>
            <scheme val="minor"/>
          </rPr>
          <t>Registre de forma  breve, clara y precisa en que consiste el avance reportado.
======</t>
        </r>
      </text>
    </comment>
    <comment ref="V50" authorId="0" shapeId="0">
      <text>
        <r>
          <rPr>
            <sz val="11"/>
            <color theme="1"/>
            <rFont val="Calibri"/>
            <scheme val="minor"/>
          </rPr>
          <t>Registre la fecha estimada en que terminó la ejecución de la subactividad.
======</t>
        </r>
      </text>
    </comment>
    <comment ref="W5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0" authorId="0" shapeId="0">
      <text>
        <r>
          <rPr>
            <sz val="11"/>
            <color theme="1"/>
            <rFont val="Calibri"/>
            <scheme val="minor"/>
          </rPr>
          <t>Registre de forma  breve, clara y precisa en que consiste el avance reportado.
======</t>
        </r>
      </text>
    </comment>
    <comment ref="AC50" authorId="0" shapeId="0">
      <text>
        <r>
          <rPr>
            <sz val="11"/>
            <color theme="1"/>
            <rFont val="Calibri"/>
            <scheme val="minor"/>
          </rPr>
          <t>Registre la fecha estimada en que terminó la ejecución de la subactividad.
======</t>
        </r>
      </text>
    </comment>
    <comment ref="AD5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
ID#AAAAcyPqo4k
Oliver Quintero Perdomo    (2022-07-19 09:31:29)
@jhon.gomez@upme.gov.co  por favor hacer este reporte a partir de lo establecido y ejecutado del cronograma de estrategia.
_Asignado a Jhon Alexander Gomez Arevalo_
------
ID#AAAAcz1mz4k
Jhon Alexander Gomez Arevalo    (2022-07-19 15:04:27)
_Marcado como completado_
------
ID#AAAAcz1mz4o
Jhon Alexander Gomez Arevalo    (2022-07-19 15:05:15)
_Reabierto_
En que ruta se carga la evidencia?</t>
        </r>
      </text>
    </comment>
    <comment ref="AE50" authorId="0" shapeId="0">
      <text>
        <r>
          <rPr>
            <sz val="11"/>
            <color theme="1"/>
            <rFont val="Calibri"/>
            <scheme val="minor"/>
          </rPr>
          <t>Registre de forma  breve, clara y precisa en que consiste el avance reportado.
======</t>
        </r>
      </text>
    </comment>
    <comment ref="AJ50" authorId="0" shapeId="0">
      <text>
        <r>
          <rPr>
            <sz val="11"/>
            <color theme="1"/>
            <rFont val="Calibri"/>
            <scheme val="minor"/>
          </rPr>
          <t>Registre la fecha estimada en que terminó la ejecución de la subactividad o la fecha del reporte del avance.
======</t>
        </r>
      </text>
    </comment>
    <comment ref="AK5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0" authorId="0" shapeId="0">
      <text>
        <r>
          <rPr>
            <sz val="11"/>
            <color theme="1"/>
            <rFont val="Calibri"/>
            <scheme val="minor"/>
          </rPr>
          <t>Registre de forma  breve, clara y precisa en que consiste el avance reportado.
======</t>
        </r>
      </text>
    </comment>
    <comment ref="V51" authorId="0" shapeId="0">
      <text>
        <r>
          <rPr>
            <sz val="11"/>
            <color theme="1"/>
            <rFont val="Calibri"/>
            <scheme val="minor"/>
          </rPr>
          <t>Registre la fecha estimada en que terminó la ejecución de la subactividad.
======</t>
        </r>
      </text>
    </comment>
    <comment ref="W5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1" authorId="0" shapeId="0">
      <text>
        <r>
          <rPr>
            <sz val="11"/>
            <color theme="1"/>
            <rFont val="Calibri"/>
            <scheme val="minor"/>
          </rPr>
          <t>Registre de forma  breve, clara y precisa en que consiste el avance reportado.
======</t>
        </r>
      </text>
    </comment>
    <comment ref="AC51" authorId="0" shapeId="0">
      <text>
        <r>
          <rPr>
            <sz val="11"/>
            <color theme="1"/>
            <rFont val="Calibri"/>
            <scheme val="minor"/>
          </rPr>
          <t>Registre la fecha estimada en que terminó la ejecución de la subactividad.
======</t>
        </r>
      </text>
    </comment>
    <comment ref="AD5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1" authorId="0" shapeId="0">
      <text>
        <r>
          <rPr>
            <sz val="11"/>
            <color theme="1"/>
            <rFont val="Calibri"/>
            <scheme val="minor"/>
          </rPr>
          <t>Registre de forma  breve, clara y precisa en que consiste el avance reportado.
======</t>
        </r>
      </text>
    </comment>
    <comment ref="AJ51" authorId="0" shapeId="0">
      <text>
        <r>
          <rPr>
            <sz val="11"/>
            <color theme="1"/>
            <rFont val="Calibri"/>
            <scheme val="minor"/>
          </rPr>
          <t>Registre la fecha estimada en que terminó la ejecución de la subactividad o la fecha del reporte del avance.
======</t>
        </r>
      </text>
    </comment>
    <comment ref="AK5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1" authorId="0" shapeId="0">
      <text>
        <r>
          <rPr>
            <sz val="11"/>
            <color theme="1"/>
            <rFont val="Calibri"/>
            <scheme val="minor"/>
          </rPr>
          <t>Registre de forma  breve, clara y precisa en que consiste el avance reportado.
======</t>
        </r>
      </text>
    </comment>
    <comment ref="V52" authorId="0" shapeId="0">
      <text>
        <r>
          <rPr>
            <sz val="11"/>
            <color theme="1"/>
            <rFont val="Calibri"/>
            <scheme val="minor"/>
          </rPr>
          <t>Registre la fecha estimada en que terminó la ejecución de la subactividad.
======</t>
        </r>
      </text>
    </comment>
    <comment ref="W5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2" authorId="0" shapeId="0">
      <text>
        <r>
          <rPr>
            <sz val="11"/>
            <color theme="1"/>
            <rFont val="Calibri"/>
            <scheme val="minor"/>
          </rPr>
          <t>Registre de forma  breve, clara y precisa en que consiste el avance reportado.
======</t>
        </r>
      </text>
    </comment>
    <comment ref="AC52" authorId="0" shapeId="0">
      <text>
        <r>
          <rPr>
            <sz val="11"/>
            <color theme="1"/>
            <rFont val="Calibri"/>
            <scheme val="minor"/>
          </rPr>
          <t>Registre la fecha estimada en que terminó la ejecución de la subactividad.
======</t>
        </r>
      </text>
    </comment>
    <comment ref="AD5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2" authorId="0" shapeId="0">
      <text>
        <r>
          <rPr>
            <sz val="11"/>
            <color theme="1"/>
            <rFont val="Calibri"/>
            <scheme val="minor"/>
          </rPr>
          <t>Registre de forma  breve, clara y precisa en que consiste el avance reportado.
======</t>
        </r>
      </text>
    </comment>
    <comment ref="AJ52" authorId="0" shapeId="0">
      <text>
        <r>
          <rPr>
            <sz val="11"/>
            <color theme="1"/>
            <rFont val="Calibri"/>
            <scheme val="minor"/>
          </rPr>
          <t>Registre la fecha estimada en que terminó la ejecución de la subactividad o la fecha del reporte del avance.
======</t>
        </r>
      </text>
    </comment>
    <comment ref="AK5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2" authorId="0" shapeId="0">
      <text>
        <r>
          <rPr>
            <sz val="11"/>
            <color theme="1"/>
            <rFont val="Calibri"/>
            <scheme val="minor"/>
          </rPr>
          <t>Registre de forma  breve, clara y precisa en que consiste el avance reportado.
======</t>
        </r>
      </text>
    </comment>
    <comment ref="V53" authorId="0" shapeId="0">
      <text>
        <r>
          <rPr>
            <sz val="11"/>
            <color theme="1"/>
            <rFont val="Calibri"/>
            <scheme val="minor"/>
          </rPr>
          <t>Registre la fecha estimada en que terminó la ejecución de la subactividad.
======</t>
        </r>
      </text>
    </comment>
    <comment ref="W5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3" authorId="0" shapeId="0">
      <text>
        <r>
          <rPr>
            <sz val="11"/>
            <color theme="1"/>
            <rFont val="Calibri"/>
            <scheme val="minor"/>
          </rPr>
          <t>Registre de forma  breve, clara y precisa en que consiste el avance reportado.
======</t>
        </r>
      </text>
    </comment>
    <comment ref="AC53" authorId="0" shapeId="0">
      <text>
        <r>
          <rPr>
            <sz val="11"/>
            <color theme="1"/>
            <rFont val="Calibri"/>
            <scheme val="minor"/>
          </rPr>
          <t>Registre la fecha estimada en que terminó la ejecución de la subactividad.
======</t>
        </r>
      </text>
    </comment>
    <comment ref="AD5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3" authorId="0" shapeId="0">
      <text>
        <r>
          <rPr>
            <sz val="11"/>
            <color theme="1"/>
            <rFont val="Calibri"/>
            <scheme val="minor"/>
          </rPr>
          <t>Registre de forma  breve, clara y precisa en que consiste el avance reportado.
======</t>
        </r>
      </text>
    </comment>
    <comment ref="AJ53" authorId="0" shapeId="0">
      <text>
        <r>
          <rPr>
            <sz val="11"/>
            <color theme="1"/>
            <rFont val="Calibri"/>
            <scheme val="minor"/>
          </rPr>
          <t>Registre la fecha estimada en que terminó la ejecución de la subactividad o la fecha del reporte del avance.
======</t>
        </r>
      </text>
    </comment>
    <comment ref="AK5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3" authorId="0" shapeId="0">
      <text>
        <r>
          <rPr>
            <sz val="11"/>
            <color theme="1"/>
            <rFont val="Calibri"/>
            <scheme val="minor"/>
          </rPr>
          <t>Registre de forma  breve, clara y precisa en que consiste el avance reportado.
======</t>
        </r>
      </text>
    </comment>
    <comment ref="V54" authorId="0" shapeId="0">
      <text>
        <r>
          <rPr>
            <sz val="11"/>
            <color theme="1"/>
            <rFont val="Calibri"/>
            <scheme val="minor"/>
          </rPr>
          <t>Registre la fecha estimada en que terminó la ejecución de la subactividad.
======</t>
        </r>
      </text>
    </comment>
    <comment ref="W5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4" authorId="0" shapeId="0">
      <text>
        <r>
          <rPr>
            <sz val="11"/>
            <color theme="1"/>
            <rFont val="Calibri"/>
            <scheme val="minor"/>
          </rPr>
          <t>Registre de forma  breve, clara y precisa en que consiste el avance reportado.
======</t>
        </r>
      </text>
    </comment>
    <comment ref="AC54" authorId="0" shapeId="0">
      <text>
        <r>
          <rPr>
            <sz val="11"/>
            <color theme="1"/>
            <rFont val="Calibri"/>
            <scheme val="minor"/>
          </rPr>
          <t>Registre la fecha estimada en que terminó la ejecución de la subactividad.
======</t>
        </r>
      </text>
    </comment>
    <comment ref="AD5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4" authorId="0" shapeId="0">
      <text>
        <r>
          <rPr>
            <sz val="11"/>
            <color theme="1"/>
            <rFont val="Calibri"/>
            <scheme val="minor"/>
          </rPr>
          <t>Registre de forma  breve, clara y precisa en que consiste el avance reportado.
======</t>
        </r>
      </text>
    </comment>
    <comment ref="AF5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G54" authorId="0" shapeId="0">
      <text>
        <r>
          <rPr>
            <sz val="11"/>
            <color theme="1"/>
            <rFont val="Calibri"/>
            <scheme val="minor"/>
          </rPr>
          <t>Registre de forma  breve, clara y precisa en que consiste el avance reportado.
======</t>
        </r>
      </text>
    </comment>
    <comment ref="AJ54" authorId="0" shapeId="0">
      <text>
        <r>
          <rPr>
            <sz val="11"/>
            <color theme="1"/>
            <rFont val="Calibri"/>
            <scheme val="minor"/>
          </rPr>
          <t>Registre la fecha estimada en que terminó la ejecución de la subactividad o la fecha del reporte del avance.
======</t>
        </r>
      </text>
    </comment>
    <comment ref="AK5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4" authorId="0" shapeId="0">
      <text>
        <r>
          <rPr>
            <sz val="11"/>
            <color theme="1"/>
            <rFont val="Calibri"/>
            <scheme val="minor"/>
          </rPr>
          <t>Registre de forma  breve, clara y precisa en que consiste el avance reportado.
======</t>
        </r>
      </text>
    </comment>
    <comment ref="V55" authorId="0" shapeId="0">
      <text>
        <r>
          <rPr>
            <sz val="11"/>
            <color theme="1"/>
            <rFont val="Calibri"/>
            <scheme val="minor"/>
          </rPr>
          <t>Registre la fecha estimada en que terminó la ejecución de la subactividad.
======</t>
        </r>
      </text>
    </comment>
    <comment ref="W5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5" authorId="0" shapeId="0">
      <text>
        <r>
          <rPr>
            <sz val="11"/>
            <color theme="1"/>
            <rFont val="Calibri"/>
            <scheme val="minor"/>
          </rPr>
          <t>Registre de forma  breve, clara y precisa en que consiste el avance reportado.
======</t>
        </r>
      </text>
    </comment>
    <comment ref="AC55" authorId="0" shapeId="0">
      <text>
        <r>
          <rPr>
            <sz val="11"/>
            <color theme="1"/>
            <rFont val="Calibri"/>
            <scheme val="minor"/>
          </rPr>
          <t>Registre la fecha estimada en que terminó la ejecución de la subactividad.
======</t>
        </r>
      </text>
    </comment>
    <comment ref="AD5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5" authorId="0" shapeId="0">
      <text>
        <r>
          <rPr>
            <sz val="11"/>
            <color theme="1"/>
            <rFont val="Calibri"/>
            <scheme val="minor"/>
          </rPr>
          <t>Registre de forma  breve, clara y precisa en que consiste el avance reportado.
======</t>
        </r>
      </text>
    </comment>
    <comment ref="AJ55" authorId="0" shapeId="0">
      <text>
        <r>
          <rPr>
            <sz val="11"/>
            <color theme="1"/>
            <rFont val="Calibri"/>
            <scheme val="minor"/>
          </rPr>
          <t>Registre la fecha estimada en que terminó la ejecución de la subactividad o la fecha del reporte del avance.
======</t>
        </r>
      </text>
    </comment>
    <comment ref="AK5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5" authorId="0" shapeId="0">
      <text>
        <r>
          <rPr>
            <sz val="11"/>
            <color theme="1"/>
            <rFont val="Calibri"/>
            <scheme val="minor"/>
          </rPr>
          <t>Registre de forma  breve, clara y precisa en que consiste el avance reportado.
======</t>
        </r>
      </text>
    </comment>
    <comment ref="V56" authorId="0" shapeId="0">
      <text>
        <r>
          <rPr>
            <sz val="11"/>
            <color theme="1"/>
            <rFont val="Calibri"/>
            <scheme val="minor"/>
          </rPr>
          <t>Registre la fecha estimada en que terminó la ejecución de la subactividad.
======</t>
        </r>
      </text>
    </comment>
    <comment ref="W5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6" authorId="0" shapeId="0">
      <text>
        <r>
          <rPr>
            <sz val="11"/>
            <color theme="1"/>
            <rFont val="Calibri"/>
            <scheme val="minor"/>
          </rPr>
          <t>Registre de forma  breve, clara y precisa en que consiste el avance reportado.
======</t>
        </r>
      </text>
    </comment>
    <comment ref="AC56" authorId="0" shapeId="0">
      <text>
        <r>
          <rPr>
            <sz val="11"/>
            <color theme="1"/>
            <rFont val="Calibri"/>
            <scheme val="minor"/>
          </rPr>
          <t>Registre la fecha estimada en que terminó la ejecución de la subactividad.
======</t>
        </r>
      </text>
    </comment>
    <comment ref="AD5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6" authorId="0" shapeId="0">
      <text>
        <r>
          <rPr>
            <sz val="11"/>
            <color theme="1"/>
            <rFont val="Calibri"/>
            <scheme val="minor"/>
          </rPr>
          <t>Registre de forma  breve, clara y precisa en que consiste el avance reportado.
======</t>
        </r>
      </text>
    </comment>
    <comment ref="AF5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G56" authorId="0" shapeId="0">
      <text>
        <r>
          <rPr>
            <sz val="11"/>
            <color theme="1"/>
            <rFont val="Calibri"/>
            <scheme val="minor"/>
          </rPr>
          <t>Registre de forma  breve, clara y precisa en que consiste el avance reportado.
======</t>
        </r>
      </text>
    </comment>
    <comment ref="AJ56" authorId="0" shapeId="0">
      <text>
        <r>
          <rPr>
            <sz val="11"/>
            <color theme="1"/>
            <rFont val="Calibri"/>
            <scheme val="minor"/>
          </rPr>
          <t>Registre la fecha estimada en que terminó la ejecución de la subactividad o la fecha del reporte del avance.
======</t>
        </r>
      </text>
    </comment>
    <comment ref="AK5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6" authorId="0" shapeId="0">
      <text>
        <r>
          <rPr>
            <sz val="11"/>
            <color theme="1"/>
            <rFont val="Calibri"/>
            <scheme val="minor"/>
          </rPr>
          <t>Registre de forma  breve, clara y precisa en que consiste el avance reportado.
======</t>
        </r>
      </text>
    </comment>
    <comment ref="V57" authorId="0" shapeId="0">
      <text>
        <r>
          <rPr>
            <sz val="11"/>
            <color theme="1"/>
            <rFont val="Calibri"/>
            <scheme val="minor"/>
          </rPr>
          <t>Registre la fecha estimada en que terminó la ejecución de la subactividad.
======</t>
        </r>
      </text>
    </comment>
    <comment ref="W5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7" authorId="0" shapeId="0">
      <text>
        <r>
          <rPr>
            <sz val="11"/>
            <color theme="1"/>
            <rFont val="Calibri"/>
            <scheme val="minor"/>
          </rPr>
          <t>Registre de forma  breve, clara y precisa en que consiste el avance reportado.
======</t>
        </r>
      </text>
    </comment>
    <comment ref="AC57" authorId="0" shapeId="0">
      <text>
        <r>
          <rPr>
            <sz val="11"/>
            <color theme="1"/>
            <rFont val="Calibri"/>
            <scheme val="minor"/>
          </rPr>
          <t>Registre la fecha estimada en que terminó la ejecución de la subactividad.
======</t>
        </r>
      </text>
    </comment>
    <comment ref="AD5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7" authorId="0" shapeId="0">
      <text>
        <r>
          <rPr>
            <sz val="11"/>
            <color theme="1"/>
            <rFont val="Calibri"/>
            <scheme val="minor"/>
          </rPr>
          <t>Registre de forma  breve, clara y precisa en que consiste el avance reportado.
======</t>
        </r>
      </text>
    </comment>
    <comment ref="AF5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G57" authorId="0" shapeId="0">
      <text>
        <r>
          <rPr>
            <sz val="11"/>
            <color theme="1"/>
            <rFont val="Calibri"/>
            <scheme val="minor"/>
          </rPr>
          <t>Registre de forma  breve, clara y precisa en que consiste el avance reportado.
======</t>
        </r>
      </text>
    </comment>
    <comment ref="AJ57" authorId="0" shapeId="0">
      <text>
        <r>
          <rPr>
            <sz val="11"/>
            <color theme="1"/>
            <rFont val="Calibri"/>
            <scheme val="minor"/>
          </rPr>
          <t>Registre la fecha estimada en que terminó la ejecución de la subactividad o la fecha del reporte del avance.
======</t>
        </r>
      </text>
    </comment>
    <comment ref="AK5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7" authorId="0" shapeId="0">
      <text>
        <r>
          <rPr>
            <sz val="11"/>
            <color theme="1"/>
            <rFont val="Calibri"/>
            <scheme val="minor"/>
          </rPr>
          <t>Registre de forma  breve, clara y precisa en que consiste el avance reportado.
======</t>
        </r>
      </text>
    </comment>
    <comment ref="V58" authorId="0" shapeId="0">
      <text>
        <r>
          <rPr>
            <sz val="11"/>
            <color theme="1"/>
            <rFont val="Calibri"/>
            <scheme val="minor"/>
          </rPr>
          <t>Registre la fecha estimada en que terminó la ejecución de la subactividad.
======</t>
        </r>
      </text>
    </comment>
    <comment ref="W5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8" authorId="0" shapeId="0">
      <text>
        <r>
          <rPr>
            <sz val="11"/>
            <color theme="1"/>
            <rFont val="Calibri"/>
            <scheme val="minor"/>
          </rPr>
          <t>Registre de forma  breve, clara y precisa en que consiste el avance reportado.
======</t>
        </r>
      </text>
    </comment>
    <comment ref="AC58" authorId="0" shapeId="0">
      <text>
        <r>
          <rPr>
            <sz val="11"/>
            <color theme="1"/>
            <rFont val="Calibri"/>
            <scheme val="minor"/>
          </rPr>
          <t>Registre la fecha estimada en que terminó la ejecución de la subactividad.
======</t>
        </r>
      </text>
    </comment>
    <comment ref="AD5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8" authorId="0" shapeId="0">
      <text>
        <r>
          <rPr>
            <sz val="11"/>
            <color theme="1"/>
            <rFont val="Calibri"/>
            <scheme val="minor"/>
          </rPr>
          <t>Registre de forma  breve, clara y precisa en que consiste el avance reportado.
======
ID#AAAAcyPqo4s
Oliver Quintero Perdomo    (2022-07-19 09:56:21)
@gina.popayan@upme.gov.co . Hola!! me puedes ayudar registrando el avance (En las columnas Ac, AD y AE) para esta subactividad (Está en la columna I). Y subir las evidencias en https://drive.google.com/drive/folders/13oSYfwMZ9pVYnvOd3tChlrYfcJ_pitbi ... Gracias!!
_Asignado a GINA MARCELA POPAYÁN RODRIGUEZ_</t>
        </r>
      </text>
    </comment>
    <comment ref="AG58" authorId="0" shapeId="0">
      <text>
        <r>
          <rPr>
            <sz val="11"/>
            <color theme="1"/>
            <rFont val="Calibri"/>
            <scheme val="minor"/>
          </rPr>
          <t>Registre de forma  breve, clara y precisa en que consiste el avance reportado.
======</t>
        </r>
      </text>
    </comment>
    <comment ref="AJ58" authorId="0" shapeId="0">
      <text>
        <r>
          <rPr>
            <sz val="11"/>
            <color theme="1"/>
            <rFont val="Calibri"/>
            <scheme val="minor"/>
          </rPr>
          <t>Registre la fecha estimada en que terminó la ejecución de la subactividad o la fecha del reporte del avance.
======</t>
        </r>
      </text>
    </comment>
    <comment ref="AK5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8" authorId="0" shapeId="0">
      <text>
        <r>
          <rPr>
            <sz val="11"/>
            <color theme="1"/>
            <rFont val="Calibri"/>
            <scheme val="minor"/>
          </rPr>
          <t>Registre de forma  breve, clara y precisa en que consiste el avance reportado.
======</t>
        </r>
      </text>
    </comment>
    <comment ref="V59" authorId="0" shapeId="0">
      <text>
        <r>
          <rPr>
            <sz val="11"/>
            <color theme="1"/>
            <rFont val="Calibri"/>
            <scheme val="minor"/>
          </rPr>
          <t>Registre la fecha estimada en que terminó la ejecución de la subactividad.
======</t>
        </r>
      </text>
    </comment>
    <comment ref="W5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9" authorId="0" shapeId="0">
      <text>
        <r>
          <rPr>
            <sz val="11"/>
            <color theme="1"/>
            <rFont val="Calibri"/>
            <scheme val="minor"/>
          </rPr>
          <t>Registre de forma  breve, clara y precisa en que consiste el avance reportado.
======</t>
        </r>
      </text>
    </comment>
    <comment ref="AC59" authorId="0" shapeId="0">
      <text>
        <r>
          <rPr>
            <sz val="11"/>
            <color theme="1"/>
            <rFont val="Calibri"/>
            <scheme val="minor"/>
          </rPr>
          <t>Registre la fecha estimada en que terminó la ejecución de la subactividad.
======</t>
        </r>
      </text>
    </comment>
    <comment ref="AD5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9" authorId="0" shapeId="0">
      <text>
        <r>
          <rPr>
            <sz val="11"/>
            <color theme="1"/>
            <rFont val="Calibri"/>
            <scheme val="minor"/>
          </rPr>
          <t>Registre de forma  breve, clara y precisa en que consiste el avance reportado.
======</t>
        </r>
      </text>
    </comment>
    <comment ref="AF5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G59" authorId="0" shapeId="0">
      <text>
        <r>
          <rPr>
            <sz val="11"/>
            <color theme="1"/>
            <rFont val="Calibri"/>
            <scheme val="minor"/>
          </rPr>
          <t>Registre de forma  breve, clara y precisa en que consiste el avance reportado.
======</t>
        </r>
      </text>
    </comment>
    <comment ref="AJ59" authorId="0" shapeId="0">
      <text>
        <r>
          <rPr>
            <sz val="11"/>
            <color theme="1"/>
            <rFont val="Calibri"/>
            <scheme val="minor"/>
          </rPr>
          <t>Registre la fecha estimada en que terminó la ejecución de la subactividad o la fecha del reporte del avance.
======</t>
        </r>
      </text>
    </comment>
    <comment ref="AK5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9" authorId="0" shapeId="0">
      <text>
        <r>
          <rPr>
            <sz val="11"/>
            <color theme="1"/>
            <rFont val="Calibri"/>
            <scheme val="minor"/>
          </rPr>
          <t>Registre de forma  breve, clara y precisa en que consiste el avance reportado.
======</t>
        </r>
      </text>
    </comment>
    <comment ref="V60" authorId="0" shapeId="0">
      <text>
        <r>
          <rPr>
            <sz val="11"/>
            <color theme="1"/>
            <rFont val="Calibri"/>
            <scheme val="minor"/>
          </rPr>
          <t>Registre la fecha estimada en que terminó la ejecución de la subactividad.
======</t>
        </r>
      </text>
    </comment>
    <comment ref="W6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0" authorId="0" shapeId="0">
      <text>
        <r>
          <rPr>
            <sz val="11"/>
            <color theme="1"/>
            <rFont val="Calibri"/>
            <scheme val="minor"/>
          </rPr>
          <t>Registre de forma  breve, clara y precisa en que consiste el avance reportado.
======</t>
        </r>
      </text>
    </comment>
    <comment ref="AC60" authorId="0" shapeId="0">
      <text>
        <r>
          <rPr>
            <sz val="11"/>
            <color theme="1"/>
            <rFont val="Calibri"/>
            <scheme val="minor"/>
          </rPr>
          <t>Registre la fecha estimada en que terminó la ejecución de la subactividad.
======</t>
        </r>
      </text>
    </comment>
    <comment ref="AE60" authorId="0" shapeId="0">
      <text>
        <r>
          <rPr>
            <sz val="11"/>
            <color theme="1"/>
            <rFont val="Calibri"/>
            <scheme val="minor"/>
          </rPr>
          <t>Registre de forma  breve, clara y precisa en que consiste el avance reportado.
======</t>
        </r>
      </text>
    </comment>
    <comment ref="AJ60" authorId="0" shapeId="0">
      <text>
        <r>
          <rPr>
            <sz val="11"/>
            <color theme="1"/>
            <rFont val="Calibri"/>
            <scheme val="minor"/>
          </rPr>
          <t>Registre la fecha estimada en que terminó la ejecución de la subactividad o la fecha del reporte del avance.
======</t>
        </r>
      </text>
    </comment>
    <comment ref="AK6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0" authorId="0" shapeId="0">
      <text>
        <r>
          <rPr>
            <sz val="11"/>
            <color theme="1"/>
            <rFont val="Calibri"/>
            <scheme val="minor"/>
          </rPr>
          <t>Registre de forma  breve, clara y precisa en que consiste el avance reportado.
======</t>
        </r>
      </text>
    </comment>
    <comment ref="V61" authorId="0" shapeId="0">
      <text>
        <r>
          <rPr>
            <sz val="11"/>
            <color theme="1"/>
            <rFont val="Calibri"/>
            <scheme val="minor"/>
          </rPr>
          <t>Registre la fecha estimada en que terminó la ejecución de la subactividad.
======</t>
        </r>
      </text>
    </comment>
    <comment ref="W6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1" authorId="0" shapeId="0">
      <text>
        <r>
          <rPr>
            <sz val="11"/>
            <color theme="1"/>
            <rFont val="Calibri"/>
            <scheme val="minor"/>
          </rPr>
          <t>Registre de forma  breve, clara y precisa en que consiste el avance reportado.
======</t>
        </r>
      </text>
    </comment>
    <comment ref="AC61" authorId="0" shapeId="0">
      <text>
        <r>
          <rPr>
            <sz val="11"/>
            <color theme="1"/>
            <rFont val="Calibri"/>
            <scheme val="minor"/>
          </rPr>
          <t>Registre la fecha estimada en que terminó la ejecución de la subactividad.
======</t>
        </r>
      </text>
    </comment>
    <comment ref="AD6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1" authorId="0" shapeId="0">
      <text>
        <r>
          <rPr>
            <sz val="11"/>
            <color theme="1"/>
            <rFont val="Calibri"/>
            <scheme val="minor"/>
          </rPr>
          <t>Registre de forma  breve, clara y precisa en que consiste el avance reportado.
======</t>
        </r>
      </text>
    </comment>
    <comment ref="AJ61" authorId="0" shapeId="0">
      <text>
        <r>
          <rPr>
            <sz val="11"/>
            <color theme="1"/>
            <rFont val="Calibri"/>
            <scheme val="minor"/>
          </rPr>
          <t>Registre la fecha estimada en que terminó la ejecución de la subactividad o la fecha del reporte del avance.
======</t>
        </r>
      </text>
    </comment>
    <comment ref="AK6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1" authorId="0" shapeId="0">
      <text>
        <r>
          <rPr>
            <sz val="11"/>
            <color theme="1"/>
            <rFont val="Calibri"/>
            <scheme val="minor"/>
          </rPr>
          <t>Registre de forma  breve, clara y precisa en que consiste el avance reportado.
======</t>
        </r>
      </text>
    </comment>
    <comment ref="V62" authorId="0" shapeId="0">
      <text>
        <r>
          <rPr>
            <sz val="11"/>
            <color theme="1"/>
            <rFont val="Calibri"/>
            <scheme val="minor"/>
          </rPr>
          <t>Registre la fecha estimada en que terminó la ejecución de la subactividad.
======</t>
        </r>
      </text>
    </comment>
    <comment ref="W6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2" authorId="0" shapeId="0">
      <text>
        <r>
          <rPr>
            <sz val="11"/>
            <color theme="1"/>
            <rFont val="Calibri"/>
            <scheme val="minor"/>
          </rPr>
          <t>Registre de forma  breve, clara y precisa en que consiste el avance reportado.
======</t>
        </r>
      </text>
    </comment>
    <comment ref="AC62" authorId="0" shapeId="0">
      <text>
        <r>
          <rPr>
            <sz val="11"/>
            <color theme="1"/>
            <rFont val="Calibri"/>
            <scheme val="minor"/>
          </rPr>
          <t>Registre la fecha estimada en que terminó la ejecución de la subactividad.
======</t>
        </r>
      </text>
    </comment>
    <comment ref="AD62" authorId="0" shapeId="0">
      <text>
        <r>
          <rPr>
            <sz val="11"/>
            <color theme="1"/>
            <rFont val="Calibri"/>
            <scheme val="minor"/>
          </rPr>
          <t>Registre la fecha estimada en que terminó la ejecución de la subactividad.
======</t>
        </r>
      </text>
    </comment>
    <comment ref="AE62" authorId="0" shapeId="0">
      <text>
        <r>
          <rPr>
            <sz val="11"/>
            <color theme="1"/>
            <rFont val="Calibri"/>
            <scheme val="minor"/>
          </rPr>
          <t>Registre de forma  breve, clara y precisa en que consiste el avance reportado.
======</t>
        </r>
      </text>
    </comment>
    <comment ref="AJ62" authorId="0" shapeId="0">
      <text>
        <r>
          <rPr>
            <sz val="11"/>
            <color theme="1"/>
            <rFont val="Calibri"/>
            <scheme val="minor"/>
          </rPr>
          <t>Registre la fecha estimada en que terminó la ejecución de la subactividad.
======</t>
        </r>
      </text>
    </comment>
    <comment ref="V63" authorId="0" shapeId="0">
      <text>
        <r>
          <rPr>
            <sz val="11"/>
            <color theme="1"/>
            <rFont val="Calibri"/>
            <scheme val="minor"/>
          </rPr>
          <t>Registre la fecha estimada en que terminó la ejecución de la subactividad.
======</t>
        </r>
      </text>
    </comment>
    <comment ref="W6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3" authorId="0" shapeId="0">
      <text>
        <r>
          <rPr>
            <sz val="11"/>
            <color theme="1"/>
            <rFont val="Calibri"/>
            <scheme val="minor"/>
          </rPr>
          <t>Registre de forma  breve, clara y precisa en que consiste el avance reportado.
======</t>
        </r>
      </text>
    </comment>
    <comment ref="AC63" authorId="0" shapeId="0">
      <text>
        <r>
          <rPr>
            <sz val="11"/>
            <color theme="1"/>
            <rFont val="Calibri"/>
            <scheme val="minor"/>
          </rPr>
          <t>Registre la fecha estimada en que terminó la ejecución de la subactividad.
======</t>
        </r>
      </text>
    </comment>
    <comment ref="AD6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J63" authorId="0" shapeId="0">
      <text>
        <r>
          <rPr>
            <sz val="11"/>
            <color theme="1"/>
            <rFont val="Calibri"/>
            <scheme val="minor"/>
          </rPr>
          <t>Registre la fecha estimada en que terminó la ejecución de la subactividad o la fecha del reporte del avance.
======</t>
        </r>
      </text>
    </comment>
    <comment ref="AK6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3" authorId="0" shapeId="0">
      <text>
        <r>
          <rPr>
            <sz val="11"/>
            <color theme="1"/>
            <rFont val="Calibri"/>
            <scheme val="minor"/>
          </rPr>
          <t>Registre de forma  breve, clara y precisa en que consiste el avance reportado.
======</t>
        </r>
      </text>
    </comment>
    <comment ref="V64" authorId="0" shapeId="0">
      <text>
        <r>
          <rPr>
            <sz val="11"/>
            <color theme="1"/>
            <rFont val="Calibri"/>
            <scheme val="minor"/>
          </rPr>
          <t>Registre la fecha estimada en que terminó la ejecución de la subactividad.
======</t>
        </r>
      </text>
    </comment>
    <comment ref="W6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4" authorId="0" shapeId="0">
      <text>
        <r>
          <rPr>
            <sz val="11"/>
            <color theme="1"/>
            <rFont val="Calibri"/>
            <scheme val="minor"/>
          </rPr>
          <t>Registre de forma  breve, clara y precisa en que consiste el avance reportado.
======</t>
        </r>
      </text>
    </comment>
    <comment ref="AC64" authorId="0" shapeId="0">
      <text>
        <r>
          <rPr>
            <sz val="11"/>
            <color theme="1"/>
            <rFont val="Calibri"/>
            <scheme val="minor"/>
          </rPr>
          <t>Registre la fecha estimada en que terminó la ejecución de la subactividad.
======</t>
        </r>
      </text>
    </comment>
    <comment ref="AD6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4" authorId="0" shapeId="0">
      <text>
        <r>
          <rPr>
            <sz val="11"/>
            <color theme="1"/>
            <rFont val="Calibri"/>
            <scheme val="minor"/>
          </rPr>
          <t>Registre de forma  breve, clara y precisa en que consiste el avance reportado.
======</t>
        </r>
      </text>
    </comment>
    <comment ref="AJ64" authorId="0" shapeId="0">
      <text>
        <r>
          <rPr>
            <sz val="11"/>
            <color theme="1"/>
            <rFont val="Calibri"/>
            <scheme val="minor"/>
          </rPr>
          <t>Registre la fecha estimada en que terminó la ejecución de la subactividad o la fecha del reporte del avance.
======</t>
        </r>
      </text>
    </comment>
    <comment ref="AK6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4" authorId="0" shapeId="0">
      <text>
        <r>
          <rPr>
            <sz val="11"/>
            <color theme="1"/>
            <rFont val="Calibri"/>
            <scheme val="minor"/>
          </rPr>
          <t>Registre de forma  breve, clara y precisa en que consiste el avance reportado.
======</t>
        </r>
      </text>
    </comment>
    <comment ref="V65" authorId="0" shapeId="0">
      <text>
        <r>
          <rPr>
            <sz val="11"/>
            <color theme="1"/>
            <rFont val="Calibri"/>
            <scheme val="minor"/>
          </rPr>
          <t>Registre la fecha estimada en que terminó la ejecución de la subactividad.
======</t>
        </r>
      </text>
    </comment>
    <comment ref="W6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5" authorId="0" shapeId="0">
      <text>
        <r>
          <rPr>
            <sz val="11"/>
            <color theme="1"/>
            <rFont val="Calibri"/>
            <scheme val="minor"/>
          </rPr>
          <t>Registre de forma  breve, clara y precisa en que consiste el avance reportado.
======</t>
        </r>
      </text>
    </comment>
    <comment ref="AC65" authorId="0" shapeId="0">
      <text>
        <r>
          <rPr>
            <sz val="11"/>
            <color theme="1"/>
            <rFont val="Calibri"/>
            <scheme val="minor"/>
          </rPr>
          <t>Registre la fecha estimada en que terminó la ejecución de la subactividad.
======</t>
        </r>
      </text>
    </comment>
    <comment ref="AD6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5" authorId="0" shapeId="0">
      <text>
        <r>
          <rPr>
            <sz val="11"/>
            <color theme="1"/>
            <rFont val="Calibri"/>
            <scheme val="minor"/>
          </rPr>
          <t>Registre de forma  breve, clara y precisa en que consiste el avance reportado.
======</t>
        </r>
      </text>
    </comment>
    <comment ref="AJ65" authorId="0" shapeId="0">
      <text>
        <r>
          <rPr>
            <sz val="11"/>
            <color theme="1"/>
            <rFont val="Calibri"/>
            <scheme val="minor"/>
          </rPr>
          <t>Registre la fecha estimada en que terminó la ejecución de la subactividad.
======</t>
        </r>
      </text>
    </comment>
    <comment ref="AK6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5" authorId="0" shapeId="0">
      <text>
        <r>
          <rPr>
            <sz val="11"/>
            <color theme="1"/>
            <rFont val="Calibri"/>
            <scheme val="minor"/>
          </rPr>
          <t>Registre de forma  breve, clara y precisa en que consiste el avance reportado.
======</t>
        </r>
      </text>
    </comment>
    <comment ref="V66" authorId="0" shapeId="0">
      <text>
        <r>
          <rPr>
            <sz val="11"/>
            <color theme="1"/>
            <rFont val="Calibri"/>
            <scheme val="minor"/>
          </rPr>
          <t>Registre la fecha estimada en que terminó la ejecución de la subactividad.
======</t>
        </r>
      </text>
    </comment>
    <comment ref="W6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6" authorId="0" shapeId="0">
      <text>
        <r>
          <rPr>
            <sz val="11"/>
            <color theme="1"/>
            <rFont val="Calibri"/>
            <scheme val="minor"/>
          </rPr>
          <t>Registre de forma  breve, clara y precisa en que consiste el avance reportado.
======</t>
        </r>
      </text>
    </comment>
    <comment ref="AC66" authorId="0" shapeId="0">
      <text>
        <r>
          <rPr>
            <sz val="11"/>
            <color theme="1"/>
            <rFont val="Calibri"/>
            <scheme val="minor"/>
          </rPr>
          <t>Registre la fecha estimada en que terminó la ejecución de la subactividad.
======</t>
        </r>
      </text>
    </comment>
    <comment ref="AD6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6" authorId="0" shapeId="0">
      <text>
        <r>
          <rPr>
            <sz val="11"/>
            <color theme="1"/>
            <rFont val="Calibri"/>
            <scheme val="minor"/>
          </rPr>
          <t>Registre de forma  breve, clara y precisa en que consiste el avance reportado.
======</t>
        </r>
      </text>
    </comment>
    <comment ref="AJ66" authorId="0" shapeId="0">
      <text>
        <r>
          <rPr>
            <sz val="11"/>
            <color theme="1"/>
            <rFont val="Calibri"/>
            <scheme val="minor"/>
          </rPr>
          <t>Registre la fecha estimada en que terminó la ejecución de la subactividad o la fecha del reporte del avance.
======</t>
        </r>
      </text>
    </comment>
    <comment ref="AK6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6" authorId="0" shapeId="0">
      <text>
        <r>
          <rPr>
            <sz val="11"/>
            <color theme="1"/>
            <rFont val="Calibri"/>
            <scheme val="minor"/>
          </rPr>
          <t>Registre de forma  breve, clara y precisa en que consiste el avance reportado.
======</t>
        </r>
      </text>
    </comment>
    <comment ref="V67" authorId="0" shapeId="0">
      <text>
        <r>
          <rPr>
            <sz val="11"/>
            <color theme="1"/>
            <rFont val="Calibri"/>
            <scheme val="minor"/>
          </rPr>
          <t>Registre la fecha estimada en que terminó la ejecución de la subactividad.
======</t>
        </r>
      </text>
    </comment>
    <comment ref="W6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7" authorId="0" shapeId="0">
      <text>
        <r>
          <rPr>
            <sz val="11"/>
            <color theme="1"/>
            <rFont val="Calibri"/>
            <scheme val="minor"/>
          </rPr>
          <t>Registre de forma  breve, clara y precisa en que consiste el avance reportado.
======</t>
        </r>
      </text>
    </comment>
    <comment ref="AC67" authorId="0" shapeId="0">
      <text>
        <r>
          <rPr>
            <sz val="11"/>
            <color theme="1"/>
            <rFont val="Calibri"/>
            <scheme val="minor"/>
          </rPr>
          <t>Registre la fecha estimada en que terminó la ejecución de la subactividad.
======</t>
        </r>
      </text>
    </comment>
    <comment ref="AD6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7" authorId="0" shapeId="0">
      <text>
        <r>
          <rPr>
            <sz val="11"/>
            <color theme="1"/>
            <rFont val="Calibri"/>
            <scheme val="minor"/>
          </rPr>
          <t>Registre de forma  breve, clara y precisa en que consiste el avance reportado.
======</t>
        </r>
      </text>
    </comment>
    <comment ref="AJ67" authorId="0" shapeId="0">
      <text>
        <r>
          <rPr>
            <sz val="11"/>
            <color theme="1"/>
            <rFont val="Calibri"/>
            <scheme val="minor"/>
          </rPr>
          <t>Registre la fecha estimada en que terminó la ejecución de la subactividad o la fecha del reporte del avance.
======</t>
        </r>
      </text>
    </comment>
    <comment ref="AK6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7" authorId="0" shapeId="0">
      <text>
        <r>
          <rPr>
            <sz val="11"/>
            <color theme="1"/>
            <rFont val="Calibri"/>
            <scheme val="minor"/>
          </rPr>
          <t>Registre de forma  breve, clara y precisa en que consiste el avance reportado.
======</t>
        </r>
      </text>
    </comment>
    <comment ref="V68" authorId="0" shapeId="0">
      <text>
        <r>
          <rPr>
            <sz val="11"/>
            <color theme="1"/>
            <rFont val="Calibri"/>
            <scheme val="minor"/>
          </rPr>
          <t>Registre la fecha estimada en que terminó la ejecución de la subactividad.
======</t>
        </r>
      </text>
    </comment>
    <comment ref="W6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8" authorId="0" shapeId="0">
      <text>
        <r>
          <rPr>
            <sz val="11"/>
            <color theme="1"/>
            <rFont val="Calibri"/>
            <scheme val="minor"/>
          </rPr>
          <t>Registre de forma  breve, clara y precisa en que consiste el avance reportado.
======</t>
        </r>
      </text>
    </comment>
    <comment ref="AC68" authorId="0" shapeId="0">
      <text>
        <r>
          <rPr>
            <sz val="11"/>
            <color theme="1"/>
            <rFont val="Calibri"/>
            <scheme val="minor"/>
          </rPr>
          <t>Registre la fecha estimada en que terminó la ejecución de la subactividad.
======</t>
        </r>
      </text>
    </comment>
    <comment ref="AD6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8" authorId="0" shapeId="0">
      <text>
        <r>
          <rPr>
            <sz val="11"/>
            <color theme="1"/>
            <rFont val="Calibri"/>
            <scheme val="minor"/>
          </rPr>
          <t>Registre de forma  breve, clara y precisa en que consiste el avance reportado.
======</t>
        </r>
      </text>
    </comment>
    <comment ref="AJ68" authorId="0" shapeId="0">
      <text>
        <r>
          <rPr>
            <sz val="11"/>
            <color theme="1"/>
            <rFont val="Calibri"/>
            <scheme val="minor"/>
          </rPr>
          <t>Registre la fecha estimada en que terminó la ejecución de la subactividad o la fecha del reporte del avance.
======</t>
        </r>
      </text>
    </comment>
    <comment ref="AK6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8" authorId="0" shapeId="0">
      <text>
        <r>
          <rPr>
            <sz val="11"/>
            <color theme="1"/>
            <rFont val="Calibri"/>
            <scheme val="minor"/>
          </rPr>
          <t>Registre de forma  breve, clara y precisa en que consiste el avance reportado.
======</t>
        </r>
      </text>
    </comment>
    <comment ref="V69" authorId="0" shapeId="0">
      <text>
        <r>
          <rPr>
            <sz val="11"/>
            <color theme="1"/>
            <rFont val="Calibri"/>
            <scheme val="minor"/>
          </rPr>
          <t>Registre la fecha estimada en que terminó la ejecución de la subactividad.
======</t>
        </r>
      </text>
    </comment>
    <comment ref="W6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9" authorId="0" shapeId="0">
      <text>
        <r>
          <rPr>
            <sz val="11"/>
            <color theme="1"/>
            <rFont val="Calibri"/>
            <scheme val="minor"/>
          </rPr>
          <t>Registre de forma  breve, clara y precisa en que consiste el avance reportado.
======</t>
        </r>
      </text>
    </comment>
    <comment ref="AC69" authorId="0" shapeId="0">
      <text>
        <r>
          <rPr>
            <sz val="11"/>
            <color theme="1"/>
            <rFont val="Calibri"/>
            <scheme val="minor"/>
          </rPr>
          <t>Registre la fecha estimada en que terminó la ejecución de la subactividad.
======</t>
        </r>
      </text>
    </comment>
    <comment ref="AD6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9" authorId="0" shapeId="0">
      <text>
        <r>
          <rPr>
            <sz val="11"/>
            <color theme="1"/>
            <rFont val="Calibri"/>
            <scheme val="minor"/>
          </rPr>
          <t>Registre de forma  breve, clara y precisa en que consiste el avance reportado.
======</t>
        </r>
      </text>
    </comment>
    <comment ref="AJ69" authorId="0" shapeId="0">
      <text>
        <r>
          <rPr>
            <sz val="11"/>
            <color theme="1"/>
            <rFont val="Calibri"/>
            <scheme val="minor"/>
          </rPr>
          <t>Registre la fecha estimada en que terminó la ejecución de la subactividad o la fecha del reporte del avance.
======</t>
        </r>
      </text>
    </comment>
    <comment ref="AK6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9" authorId="0" shapeId="0">
      <text>
        <r>
          <rPr>
            <sz val="11"/>
            <color theme="1"/>
            <rFont val="Calibri"/>
            <scheme val="minor"/>
          </rPr>
          <t>Registre de forma  breve, clara y precisa en que consiste el avance reportado.
======</t>
        </r>
      </text>
    </comment>
    <comment ref="V70" authorId="0" shapeId="0">
      <text>
        <r>
          <rPr>
            <sz val="11"/>
            <color theme="1"/>
            <rFont val="Calibri"/>
            <scheme val="minor"/>
          </rPr>
          <t>Registre la fecha estimada en que terminó la ejecución de la subactividad.
======</t>
        </r>
      </text>
    </comment>
    <comment ref="W7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0" authorId="0" shapeId="0">
      <text>
        <r>
          <rPr>
            <sz val="11"/>
            <color theme="1"/>
            <rFont val="Calibri"/>
            <scheme val="minor"/>
          </rPr>
          <t>Registre de forma  breve, clara y precisa en que consiste el avance reportado.
======</t>
        </r>
      </text>
    </comment>
    <comment ref="AC70" authorId="0" shapeId="0">
      <text>
        <r>
          <rPr>
            <sz val="11"/>
            <color theme="1"/>
            <rFont val="Calibri"/>
            <scheme val="minor"/>
          </rPr>
          <t>Registre la fecha estimada en que terminó la ejecución de la subactividad.
======</t>
        </r>
      </text>
    </comment>
    <comment ref="AD7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0" authorId="0" shapeId="0">
      <text>
        <r>
          <rPr>
            <sz val="11"/>
            <color theme="1"/>
            <rFont val="Calibri"/>
            <scheme val="minor"/>
          </rPr>
          <t>Registre de forma  breve, clara y precisa en que consiste el avance reportado.
======</t>
        </r>
      </text>
    </comment>
    <comment ref="AJ70" authorId="0" shapeId="0">
      <text>
        <r>
          <rPr>
            <sz val="11"/>
            <color theme="1"/>
            <rFont val="Calibri"/>
            <scheme val="minor"/>
          </rPr>
          <t>Registre la fecha estimada en que terminó la ejecución de la subactividad o la fecha del reporte del avance.
======</t>
        </r>
      </text>
    </comment>
    <comment ref="AK7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0" authorId="0" shapeId="0">
      <text>
        <r>
          <rPr>
            <sz val="11"/>
            <color theme="1"/>
            <rFont val="Calibri"/>
            <scheme val="minor"/>
          </rPr>
          <t>Registre de forma  breve, clara y precisa en que consiste el avance reportado.
======</t>
        </r>
      </text>
    </comment>
    <comment ref="V71" authorId="0" shapeId="0">
      <text>
        <r>
          <rPr>
            <sz val="11"/>
            <color theme="1"/>
            <rFont val="Calibri"/>
            <scheme val="minor"/>
          </rPr>
          <t>Registre la fecha estimada en que terminó la ejecución de la subactividad.
======</t>
        </r>
      </text>
    </comment>
    <comment ref="W7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1" authorId="0" shapeId="0">
      <text>
        <r>
          <rPr>
            <sz val="11"/>
            <color theme="1"/>
            <rFont val="Calibri"/>
            <scheme val="minor"/>
          </rPr>
          <t>Registre de forma  breve, clara y precisa en que consiste el avance reportado.
======</t>
        </r>
      </text>
    </comment>
    <comment ref="AC71" authorId="0" shapeId="0">
      <text>
        <r>
          <rPr>
            <sz val="11"/>
            <color theme="1"/>
            <rFont val="Calibri"/>
            <scheme val="minor"/>
          </rPr>
          <t>Registre la fecha estimada en que terminó la ejecución de la subactividad.
======</t>
        </r>
      </text>
    </comment>
    <comment ref="AD7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1" authorId="0" shapeId="0">
      <text>
        <r>
          <rPr>
            <sz val="11"/>
            <color theme="1"/>
            <rFont val="Calibri"/>
            <scheme val="minor"/>
          </rPr>
          <t>Registre de forma  breve, clara y precisa en que consiste el avance reportado.
======</t>
        </r>
      </text>
    </comment>
    <comment ref="AJ71" authorId="0" shapeId="0">
      <text>
        <r>
          <rPr>
            <sz val="11"/>
            <color theme="1"/>
            <rFont val="Calibri"/>
            <scheme val="minor"/>
          </rPr>
          <t>Registre la fecha estimada en que terminó la ejecución de la subactividad o la fecha del reporte del avance.
======</t>
        </r>
      </text>
    </comment>
    <comment ref="AK7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1" authorId="0" shapeId="0">
      <text>
        <r>
          <rPr>
            <sz val="11"/>
            <color theme="1"/>
            <rFont val="Calibri"/>
            <scheme val="minor"/>
          </rPr>
          <t>Registre de forma  breve, clara y precisa en que consiste el avance reportado.
======</t>
        </r>
      </text>
    </comment>
    <comment ref="V72" authorId="0" shapeId="0">
      <text>
        <r>
          <rPr>
            <sz val="11"/>
            <color theme="1"/>
            <rFont val="Calibri"/>
            <scheme val="minor"/>
          </rPr>
          <t>Registre la fecha estimada en que terminó la ejecución de la subactividad.
======</t>
        </r>
      </text>
    </comment>
    <comment ref="W7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2" authorId="0" shapeId="0">
      <text>
        <r>
          <rPr>
            <sz val="11"/>
            <color theme="1"/>
            <rFont val="Calibri"/>
            <scheme val="minor"/>
          </rPr>
          <t>Registre de forma  breve, clara y precisa en que consiste el avance reportado.
======</t>
        </r>
      </text>
    </comment>
    <comment ref="AC72" authorId="0" shapeId="0">
      <text>
        <r>
          <rPr>
            <sz val="11"/>
            <color theme="1"/>
            <rFont val="Calibri"/>
            <scheme val="minor"/>
          </rPr>
          <t>Registre la fecha estimada en que terminó la ejecución de la subactividad.
======</t>
        </r>
      </text>
    </comment>
    <comment ref="AD7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2" authorId="0" shapeId="0">
      <text>
        <r>
          <rPr>
            <sz val="11"/>
            <color theme="1"/>
            <rFont val="Calibri"/>
            <scheme val="minor"/>
          </rPr>
          <t>Registre de forma  breve, clara y precisa en que consiste el avance reportado.
======</t>
        </r>
      </text>
    </comment>
    <comment ref="AJ72" authorId="0" shapeId="0">
      <text>
        <r>
          <rPr>
            <sz val="11"/>
            <color theme="1"/>
            <rFont val="Calibri"/>
            <scheme val="minor"/>
          </rPr>
          <t>Registre la fecha estimada en que terminó la ejecución de la subactividad o la fecha del reporte del avance.
======</t>
        </r>
      </text>
    </comment>
    <comment ref="AK7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2" authorId="0" shapeId="0">
      <text>
        <r>
          <rPr>
            <sz val="11"/>
            <color theme="1"/>
            <rFont val="Calibri"/>
            <scheme val="minor"/>
          </rPr>
          <t>Registre de forma  breve, clara y precisa en que consiste el avance reportado.
======</t>
        </r>
      </text>
    </comment>
    <comment ref="V73" authorId="0" shapeId="0">
      <text>
        <r>
          <rPr>
            <sz val="11"/>
            <color theme="1"/>
            <rFont val="Calibri"/>
            <scheme val="minor"/>
          </rPr>
          <t>Registre la fecha estimada en que terminó la ejecución de la subactividad.
======</t>
        </r>
      </text>
    </comment>
    <comment ref="W7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3" authorId="0" shapeId="0">
      <text>
        <r>
          <rPr>
            <sz val="11"/>
            <color theme="1"/>
            <rFont val="Calibri"/>
            <scheme val="minor"/>
          </rPr>
          <t>Registre de forma  breve, clara y precisa en que consiste el avance reportado.
======</t>
        </r>
      </text>
    </comment>
    <comment ref="AC73" authorId="0" shapeId="0">
      <text>
        <r>
          <rPr>
            <sz val="11"/>
            <color theme="1"/>
            <rFont val="Calibri"/>
            <scheme val="minor"/>
          </rPr>
          <t>Registre la fecha estimada en que terminó la ejecución de la subactividad.
======</t>
        </r>
      </text>
    </comment>
    <comment ref="AE73" authorId="0" shapeId="0">
      <text>
        <r>
          <rPr>
            <sz val="11"/>
            <color theme="1"/>
            <rFont val="Calibri"/>
            <scheme val="minor"/>
          </rPr>
          <t>Registre de forma  breve, clara y precisa en que consiste el avance reportado.
======</t>
        </r>
      </text>
    </comment>
    <comment ref="AJ73" authorId="0" shapeId="0">
      <text>
        <r>
          <rPr>
            <sz val="11"/>
            <color theme="1"/>
            <rFont val="Calibri"/>
            <scheme val="minor"/>
          </rPr>
          <t>Registre la fecha estimada en que terminó la ejecución de la subactividad o la fecha del reporte del avance.
======</t>
        </r>
      </text>
    </comment>
    <comment ref="AK7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3" authorId="0" shapeId="0">
      <text>
        <r>
          <rPr>
            <sz val="11"/>
            <color theme="1"/>
            <rFont val="Calibri"/>
            <scheme val="minor"/>
          </rPr>
          <t>Registre de forma  breve, clara y precisa en que consiste el avance reportado.
======</t>
        </r>
      </text>
    </comment>
    <comment ref="V74" authorId="0" shapeId="0">
      <text>
        <r>
          <rPr>
            <sz val="11"/>
            <color theme="1"/>
            <rFont val="Calibri"/>
            <scheme val="minor"/>
          </rPr>
          <t>Registre la fecha estimada en que terminó la ejecución de la subactividad.
======</t>
        </r>
      </text>
    </comment>
    <comment ref="W7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4" authorId="0" shapeId="0">
      <text>
        <r>
          <rPr>
            <sz val="11"/>
            <color theme="1"/>
            <rFont val="Calibri"/>
            <scheme val="minor"/>
          </rPr>
          <t>Registre de forma  breve, clara y precisa en que consiste el avance reportado.
======</t>
        </r>
      </text>
    </comment>
    <comment ref="AC74" authorId="0" shapeId="0">
      <text>
        <r>
          <rPr>
            <sz val="11"/>
            <color theme="1"/>
            <rFont val="Calibri"/>
            <scheme val="minor"/>
          </rPr>
          <t>Registre la fecha estimada en que terminó la ejecución de la subactividad.
======</t>
        </r>
      </text>
    </comment>
    <comment ref="AD7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4" authorId="0" shapeId="0">
      <text>
        <r>
          <rPr>
            <sz val="11"/>
            <color theme="1"/>
            <rFont val="Calibri"/>
            <scheme val="minor"/>
          </rPr>
          <t>Registre de forma  breve, clara y precisa en que consiste el avance reportado.
======</t>
        </r>
      </text>
    </comment>
    <comment ref="AJ74" authorId="0" shapeId="0">
      <text>
        <r>
          <rPr>
            <sz val="11"/>
            <color theme="1"/>
            <rFont val="Calibri"/>
            <scheme val="minor"/>
          </rPr>
          <t>Registre la fecha estimada en que terminó la ejecución de la subactividad o la fecha del reporte del avance.
======</t>
        </r>
      </text>
    </comment>
    <comment ref="AK7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4" authorId="0" shapeId="0">
      <text>
        <r>
          <rPr>
            <sz val="11"/>
            <color theme="1"/>
            <rFont val="Calibri"/>
            <scheme val="minor"/>
          </rPr>
          <t>Registre de forma  breve, clara y precisa en que consiste el avance reportado.
======</t>
        </r>
      </text>
    </comment>
    <comment ref="V75" authorId="0" shapeId="0">
      <text>
        <r>
          <rPr>
            <sz val="11"/>
            <color theme="1"/>
            <rFont val="Calibri"/>
            <scheme val="minor"/>
          </rPr>
          <t>Registre la fecha estimada en que terminó la ejecución de la subactividad.
======</t>
        </r>
      </text>
    </comment>
    <comment ref="W7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5" authorId="0" shapeId="0">
      <text>
        <r>
          <rPr>
            <sz val="11"/>
            <color theme="1"/>
            <rFont val="Calibri"/>
            <scheme val="minor"/>
          </rPr>
          <t>Registre de forma  breve, clara y precisa en que consiste el avance reportado.
======</t>
        </r>
      </text>
    </comment>
    <comment ref="AC75" authorId="0" shapeId="0">
      <text>
        <r>
          <rPr>
            <sz val="11"/>
            <color theme="1"/>
            <rFont val="Calibri"/>
            <scheme val="minor"/>
          </rPr>
          <t>Registre la fecha estimada en que terminó la ejecución de la subactividad.
======</t>
        </r>
      </text>
    </comment>
    <comment ref="AD7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5" authorId="0" shapeId="0">
      <text>
        <r>
          <rPr>
            <sz val="11"/>
            <color theme="1"/>
            <rFont val="Calibri"/>
            <scheme val="minor"/>
          </rPr>
          <t>Registre de forma  breve, clara y precisa en que consiste el avance reportado.
======</t>
        </r>
      </text>
    </comment>
    <comment ref="AJ75" authorId="0" shapeId="0">
      <text>
        <r>
          <rPr>
            <sz val="11"/>
            <color theme="1"/>
            <rFont val="Calibri"/>
            <scheme val="minor"/>
          </rPr>
          <t>Registre la fecha estimada en que terminó la ejecución de la subactividad o la fecha del reporte del avance.
======</t>
        </r>
      </text>
    </comment>
    <comment ref="AK7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5" authorId="0" shapeId="0">
      <text>
        <r>
          <rPr>
            <sz val="11"/>
            <color theme="1"/>
            <rFont val="Calibri"/>
            <scheme val="minor"/>
          </rPr>
          <t>Registre de forma  breve, clara y precisa en que consiste el avance reportado.
======</t>
        </r>
      </text>
    </comment>
    <comment ref="V76" authorId="0" shapeId="0">
      <text>
        <r>
          <rPr>
            <sz val="11"/>
            <color theme="1"/>
            <rFont val="Calibri"/>
            <scheme val="minor"/>
          </rPr>
          <t>Registre la fecha estimada en que terminó la ejecución de la subactividad.
======</t>
        </r>
      </text>
    </comment>
    <comment ref="W7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6" authorId="0" shapeId="0">
      <text>
        <r>
          <rPr>
            <sz val="11"/>
            <color theme="1"/>
            <rFont val="Calibri"/>
            <scheme val="minor"/>
          </rPr>
          <t>Registre de forma  breve, clara y precisa en que consiste el avance reportado.
======</t>
        </r>
      </text>
    </comment>
    <comment ref="AC76" authorId="0" shapeId="0">
      <text>
        <r>
          <rPr>
            <sz val="11"/>
            <color theme="1"/>
            <rFont val="Calibri"/>
            <scheme val="minor"/>
          </rPr>
          <t>Registre la fecha estimada en que terminó la ejecución de la subactividad.
======</t>
        </r>
      </text>
    </comment>
    <comment ref="AD7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6" authorId="0" shapeId="0">
      <text>
        <r>
          <rPr>
            <sz val="11"/>
            <color theme="1"/>
            <rFont val="Calibri"/>
            <scheme val="minor"/>
          </rPr>
          <t>Registre de forma  breve, clara y precisa en que consiste el avance reportado.
======</t>
        </r>
      </text>
    </comment>
    <comment ref="AJ76" authorId="0" shapeId="0">
      <text>
        <r>
          <rPr>
            <sz val="11"/>
            <color theme="1"/>
            <rFont val="Calibri"/>
            <scheme val="minor"/>
          </rPr>
          <t>Registre la fecha estimada en que terminó la ejecución de la subactividad o la fecha del reporte del avance.
======</t>
        </r>
      </text>
    </comment>
    <comment ref="AK7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6" authorId="0" shapeId="0">
      <text>
        <r>
          <rPr>
            <sz val="11"/>
            <color theme="1"/>
            <rFont val="Calibri"/>
            <scheme val="minor"/>
          </rPr>
          <t>Registre de forma  breve, clara y precisa en que consiste el avance reportado.
======</t>
        </r>
      </text>
    </comment>
    <comment ref="V77" authorId="0" shapeId="0">
      <text>
        <r>
          <rPr>
            <sz val="11"/>
            <color theme="1"/>
            <rFont val="Calibri"/>
            <scheme val="minor"/>
          </rPr>
          <t>Registre la fecha estimada en que terminó la ejecución de la subactividad.
======</t>
        </r>
      </text>
    </comment>
    <comment ref="W7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7" authorId="0" shapeId="0">
      <text>
        <r>
          <rPr>
            <sz val="11"/>
            <color theme="1"/>
            <rFont val="Calibri"/>
            <scheme val="minor"/>
          </rPr>
          <t>Registre de forma  breve, clara y precisa en que consiste el avance reportado.
======</t>
        </r>
      </text>
    </comment>
    <comment ref="AC77" authorId="0" shapeId="0">
      <text>
        <r>
          <rPr>
            <sz val="11"/>
            <color theme="1"/>
            <rFont val="Calibri"/>
            <scheme val="minor"/>
          </rPr>
          <t>Registre la fecha estimada en que terminó la ejecución de la subactividad.
======</t>
        </r>
      </text>
    </comment>
    <comment ref="AD7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7" authorId="0" shapeId="0">
      <text>
        <r>
          <rPr>
            <sz val="11"/>
            <color theme="1"/>
            <rFont val="Calibri"/>
            <scheme val="minor"/>
          </rPr>
          <t>Registre de forma  breve, clara y precisa en que consiste el avance reportado.
======</t>
        </r>
      </text>
    </comment>
    <comment ref="AJ77" authorId="0" shapeId="0">
      <text>
        <r>
          <rPr>
            <sz val="11"/>
            <color theme="1"/>
            <rFont val="Calibri"/>
            <scheme val="minor"/>
          </rPr>
          <t>Registre la fecha estimada en que terminó la ejecución de la subactividad o la fecha del reporte del avance.
======</t>
        </r>
      </text>
    </comment>
    <comment ref="AK7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7" authorId="0" shapeId="0">
      <text>
        <r>
          <rPr>
            <sz val="11"/>
            <color theme="1"/>
            <rFont val="Calibri"/>
            <scheme val="minor"/>
          </rPr>
          <t>Registre de forma  breve, clara y precisa en que consiste el avance reportado.
======</t>
        </r>
      </text>
    </comment>
    <comment ref="V78" authorId="0" shapeId="0">
      <text>
        <r>
          <rPr>
            <sz val="11"/>
            <color theme="1"/>
            <rFont val="Calibri"/>
            <scheme val="minor"/>
          </rPr>
          <t>Registre la fecha estimada en que terminó la ejecución de la subactividad.
======</t>
        </r>
      </text>
    </comment>
    <comment ref="W7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8" authorId="0" shapeId="0">
      <text>
        <r>
          <rPr>
            <sz val="11"/>
            <color theme="1"/>
            <rFont val="Calibri"/>
            <scheme val="minor"/>
          </rPr>
          <t>Registre de forma  breve, clara y precisa en que consiste el avance reportado.
======</t>
        </r>
      </text>
    </comment>
    <comment ref="AC78" authorId="0" shapeId="0">
      <text>
        <r>
          <rPr>
            <sz val="11"/>
            <color theme="1"/>
            <rFont val="Calibri"/>
            <scheme val="minor"/>
          </rPr>
          <t>Registre la fecha estimada en que terminó la ejecución de la subactividad.
======</t>
        </r>
      </text>
    </comment>
    <comment ref="AD7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8" authorId="0" shapeId="0">
      <text>
        <r>
          <rPr>
            <sz val="11"/>
            <color theme="1"/>
            <rFont val="Calibri"/>
            <scheme val="minor"/>
          </rPr>
          <t>Registre de forma  breve, clara y precisa en que consiste el avance reportado.
======</t>
        </r>
      </text>
    </comment>
    <comment ref="AJ78" authorId="0" shapeId="0">
      <text>
        <r>
          <rPr>
            <sz val="11"/>
            <color theme="1"/>
            <rFont val="Calibri"/>
            <scheme val="minor"/>
          </rPr>
          <t>Registre la fecha estimada en que terminó la ejecución de la subactividad o la fecha del reporte del avance.
======</t>
        </r>
      </text>
    </comment>
    <comment ref="AK7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8" authorId="0" shapeId="0">
      <text>
        <r>
          <rPr>
            <sz val="11"/>
            <color theme="1"/>
            <rFont val="Calibri"/>
            <scheme val="minor"/>
          </rPr>
          <t>Registre de forma  breve, clara y precisa en que consiste el avance reportado.
======</t>
        </r>
      </text>
    </comment>
    <comment ref="V79" authorId="0" shapeId="0">
      <text>
        <r>
          <rPr>
            <sz val="11"/>
            <color theme="1"/>
            <rFont val="Calibri"/>
            <scheme val="minor"/>
          </rPr>
          <t>Registre la fecha estimada en que terminó la ejecución de la subactividad.
======</t>
        </r>
      </text>
    </comment>
    <comment ref="W7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9" authorId="0" shapeId="0">
      <text>
        <r>
          <rPr>
            <sz val="11"/>
            <color theme="1"/>
            <rFont val="Calibri"/>
            <scheme val="minor"/>
          </rPr>
          <t>Registre de forma  breve, clara y precisa en que consiste el avance reportado.
======</t>
        </r>
      </text>
    </comment>
    <comment ref="AC79" authorId="0" shapeId="0">
      <text>
        <r>
          <rPr>
            <sz val="11"/>
            <color theme="1"/>
            <rFont val="Calibri"/>
            <scheme val="minor"/>
          </rPr>
          <t>Registre la fecha estimada en que terminó la ejecución de la subactividad.
======</t>
        </r>
      </text>
    </comment>
    <comment ref="AD7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9" authorId="0" shapeId="0">
      <text>
        <r>
          <rPr>
            <sz val="11"/>
            <color theme="1"/>
            <rFont val="Calibri"/>
            <scheme val="minor"/>
          </rPr>
          <t>Registre de forma  breve, clara y precisa en que consiste el avance reportado.
======</t>
        </r>
      </text>
    </comment>
    <comment ref="AJ79" authorId="0" shapeId="0">
      <text>
        <r>
          <rPr>
            <sz val="11"/>
            <color theme="1"/>
            <rFont val="Calibri"/>
            <scheme val="minor"/>
          </rPr>
          <t>Registre la fecha estimada en que terminó la ejecución de la subactividad o la fecha del reporte del avance.
======</t>
        </r>
      </text>
    </comment>
    <comment ref="AK7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9" authorId="0" shapeId="0">
      <text>
        <r>
          <rPr>
            <sz val="11"/>
            <color theme="1"/>
            <rFont val="Calibri"/>
            <scheme val="minor"/>
          </rPr>
          <t>Registre de forma  breve, clara y precisa en que consiste el avance reportado.
======</t>
        </r>
      </text>
    </comment>
    <comment ref="V80" authorId="0" shapeId="0">
      <text>
        <r>
          <rPr>
            <sz val="11"/>
            <color theme="1"/>
            <rFont val="Calibri"/>
            <scheme val="minor"/>
          </rPr>
          <t>Registre la fecha estimada en que terminó la ejecución de la subactividad.
======</t>
        </r>
      </text>
    </comment>
    <comment ref="W8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0" authorId="0" shapeId="0">
      <text>
        <r>
          <rPr>
            <sz val="11"/>
            <color theme="1"/>
            <rFont val="Calibri"/>
            <scheme val="minor"/>
          </rPr>
          <t>Registre de forma  breve, clara y precisa en que consiste el avance reportado.
======</t>
        </r>
      </text>
    </comment>
    <comment ref="AC80" authorId="0" shapeId="0">
      <text>
        <r>
          <rPr>
            <sz val="11"/>
            <color theme="1"/>
            <rFont val="Calibri"/>
            <scheme val="minor"/>
          </rPr>
          <t>Registre la fecha estimada en que terminó la ejecución de la subactividad.
======</t>
        </r>
      </text>
    </comment>
    <comment ref="AD8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0" authorId="0" shapeId="0">
      <text>
        <r>
          <rPr>
            <sz val="11"/>
            <color theme="1"/>
            <rFont val="Calibri"/>
            <scheme val="minor"/>
          </rPr>
          <t>Registre de forma  breve, clara y precisa en que consiste el avance reportado.
======</t>
        </r>
      </text>
    </comment>
    <comment ref="AJ80" authorId="0" shapeId="0">
      <text>
        <r>
          <rPr>
            <sz val="11"/>
            <color theme="1"/>
            <rFont val="Calibri"/>
            <scheme val="minor"/>
          </rPr>
          <t>Registre la fecha estimada en que terminó la ejecución de la subactividad o la fecha del reporte del avance.
======</t>
        </r>
      </text>
    </comment>
    <comment ref="AK8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0" authorId="0" shapeId="0">
      <text>
        <r>
          <rPr>
            <sz val="11"/>
            <color theme="1"/>
            <rFont val="Calibri"/>
            <scheme val="minor"/>
          </rPr>
          <t>Registre de forma  breve, clara y precisa en que consiste el avance reportado.
======</t>
        </r>
      </text>
    </comment>
    <comment ref="V81" authorId="0" shapeId="0">
      <text>
        <r>
          <rPr>
            <sz val="11"/>
            <color theme="1"/>
            <rFont val="Calibri"/>
            <scheme val="minor"/>
          </rPr>
          <t>Registre la fecha estimada en que terminó la ejecución de la subactividad.
======</t>
        </r>
      </text>
    </comment>
    <comment ref="W8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1" authorId="0" shapeId="0">
      <text>
        <r>
          <rPr>
            <sz val="11"/>
            <color theme="1"/>
            <rFont val="Calibri"/>
            <scheme val="minor"/>
          </rPr>
          <t>Registre de forma  breve, clara y precisa en que consiste el avance reportado.
======</t>
        </r>
      </text>
    </comment>
    <comment ref="AC81" authorId="0" shapeId="0">
      <text>
        <r>
          <rPr>
            <sz val="11"/>
            <color theme="1"/>
            <rFont val="Calibri"/>
            <scheme val="minor"/>
          </rPr>
          <t>Registre la fecha estimada en que terminó la ejecución de la subactividad.
======</t>
        </r>
      </text>
    </comment>
    <comment ref="AD8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1" authorId="0" shapeId="0">
      <text>
        <r>
          <rPr>
            <sz val="11"/>
            <color theme="1"/>
            <rFont val="Calibri"/>
            <scheme val="minor"/>
          </rPr>
          <t>Registre de forma  breve, clara y precisa en que consiste el avance reportado.
======</t>
        </r>
      </text>
    </comment>
    <comment ref="AJ81" authorId="0" shapeId="0">
      <text>
        <r>
          <rPr>
            <sz val="11"/>
            <color theme="1"/>
            <rFont val="Calibri"/>
            <scheme val="minor"/>
          </rPr>
          <t>Registre la fecha estimada en que terminó la ejecución de la subactividad o la fecha del reporte del avance.
======</t>
        </r>
      </text>
    </comment>
    <comment ref="AK8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1" authorId="0" shapeId="0">
      <text>
        <r>
          <rPr>
            <sz val="11"/>
            <color theme="1"/>
            <rFont val="Calibri"/>
            <scheme val="minor"/>
          </rPr>
          <t>Registre de forma  breve, clara y precisa en que consiste el avance reportado.
======</t>
        </r>
      </text>
    </comment>
    <comment ref="V82" authorId="0" shapeId="0">
      <text>
        <r>
          <rPr>
            <sz val="11"/>
            <color theme="1"/>
            <rFont val="Calibri"/>
            <scheme val="minor"/>
          </rPr>
          <t>Registre la fecha estimada en que terminó la ejecución de la subactividad.
======</t>
        </r>
      </text>
    </comment>
    <comment ref="W8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2" authorId="0" shapeId="0">
      <text>
        <r>
          <rPr>
            <sz val="11"/>
            <color theme="1"/>
            <rFont val="Calibri"/>
            <scheme val="minor"/>
          </rPr>
          <t>Registre de forma  breve, clara y precisa en que consiste el avance reportado.
======</t>
        </r>
      </text>
    </comment>
    <comment ref="AC82" authorId="0" shapeId="0">
      <text>
        <r>
          <rPr>
            <sz val="11"/>
            <color theme="1"/>
            <rFont val="Calibri"/>
            <scheme val="minor"/>
          </rPr>
          <t>Registre la fecha estimada en que terminó la ejecución de la subactividad.
======</t>
        </r>
      </text>
    </comment>
    <comment ref="AD8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2" authorId="0" shapeId="0">
      <text>
        <r>
          <rPr>
            <sz val="11"/>
            <color theme="1"/>
            <rFont val="Calibri"/>
            <scheme val="minor"/>
          </rPr>
          <t>Registre de forma  breve, clara y precisa en que consiste el avance reportado.
======</t>
        </r>
      </text>
    </comment>
    <comment ref="AJ82" authorId="0" shapeId="0">
      <text>
        <r>
          <rPr>
            <sz val="11"/>
            <color theme="1"/>
            <rFont val="Calibri"/>
            <scheme val="minor"/>
          </rPr>
          <t>Registre la fecha estimada en que terminó la ejecución de la subactividad o la fecha del reporte del avance.
======</t>
        </r>
      </text>
    </comment>
    <comment ref="AK8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2" authorId="0" shapeId="0">
      <text>
        <r>
          <rPr>
            <sz val="11"/>
            <color theme="1"/>
            <rFont val="Calibri"/>
            <scheme val="minor"/>
          </rPr>
          <t>Registre de forma  breve, clara y precisa en que consiste el avance reportado.
======</t>
        </r>
      </text>
    </comment>
    <comment ref="V83" authorId="0" shapeId="0">
      <text>
        <r>
          <rPr>
            <sz val="11"/>
            <color theme="1"/>
            <rFont val="Calibri"/>
            <scheme val="minor"/>
          </rPr>
          <t>Registre la fecha estimada en que terminó la ejecución de la subactividad.
======</t>
        </r>
      </text>
    </comment>
    <comment ref="W8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3" authorId="0" shapeId="0">
      <text>
        <r>
          <rPr>
            <sz val="11"/>
            <color theme="1"/>
            <rFont val="Calibri"/>
            <scheme val="minor"/>
          </rPr>
          <t>Registre de forma  breve, clara y precisa en que consiste el avance reportado.
======</t>
        </r>
      </text>
    </comment>
    <comment ref="AC83" authorId="0" shapeId="0">
      <text>
        <r>
          <rPr>
            <sz val="11"/>
            <color theme="1"/>
            <rFont val="Calibri"/>
            <scheme val="minor"/>
          </rPr>
          <t>Registre la fecha estimada en que terminó la ejecución de la subactividad.
======</t>
        </r>
      </text>
    </comment>
    <comment ref="AD8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3" authorId="0" shapeId="0">
      <text>
        <r>
          <rPr>
            <sz val="11"/>
            <color theme="1"/>
            <rFont val="Calibri"/>
            <scheme val="minor"/>
          </rPr>
          <t>Registre de forma  breve, clara y precisa en que consiste el avance reportado.
======</t>
        </r>
      </text>
    </comment>
    <comment ref="AJ83" authorId="0" shapeId="0">
      <text>
        <r>
          <rPr>
            <sz val="11"/>
            <color theme="1"/>
            <rFont val="Calibri"/>
            <scheme val="minor"/>
          </rPr>
          <t>Registre la fecha estimada en que terminó la ejecución de la subactividad o la fecha del reporte del avance.
======</t>
        </r>
      </text>
    </comment>
    <comment ref="AK8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3" authorId="0" shapeId="0">
      <text>
        <r>
          <rPr>
            <sz val="11"/>
            <color theme="1"/>
            <rFont val="Calibri"/>
            <scheme val="minor"/>
          </rPr>
          <t>Registre de forma  breve, clara y precisa en que consiste el avance reportado.
======</t>
        </r>
      </text>
    </comment>
    <comment ref="V84" authorId="0" shapeId="0">
      <text>
        <r>
          <rPr>
            <sz val="11"/>
            <color theme="1"/>
            <rFont val="Calibri"/>
            <scheme val="minor"/>
          </rPr>
          <t>Registre la fecha estimada en que terminó la ejecución de la subactividad.
======</t>
        </r>
      </text>
    </comment>
    <comment ref="W8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4" authorId="0" shapeId="0">
      <text>
        <r>
          <rPr>
            <sz val="11"/>
            <color theme="1"/>
            <rFont val="Calibri"/>
            <scheme val="minor"/>
          </rPr>
          <t>Registre de forma  breve, clara y precisa en que consiste el avance reportado.
======</t>
        </r>
      </text>
    </comment>
    <comment ref="AC84" authorId="0" shapeId="0">
      <text>
        <r>
          <rPr>
            <sz val="11"/>
            <color theme="1"/>
            <rFont val="Calibri"/>
            <scheme val="minor"/>
          </rPr>
          <t>Registre la fecha estimada en que terminó la ejecución de la subactividad.
======</t>
        </r>
      </text>
    </comment>
    <comment ref="AD8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4" authorId="0" shapeId="0">
      <text>
        <r>
          <rPr>
            <sz val="11"/>
            <color theme="1"/>
            <rFont val="Calibri"/>
            <scheme val="minor"/>
          </rPr>
          <t>Registre de forma  breve, clara y precisa en que consiste el avance reportado.
======</t>
        </r>
      </text>
    </comment>
    <comment ref="AJ84" authorId="0" shapeId="0">
      <text>
        <r>
          <rPr>
            <sz val="11"/>
            <color theme="1"/>
            <rFont val="Calibri"/>
            <scheme val="minor"/>
          </rPr>
          <t>Registre la fecha estimada en que terminó la ejecución de la subactividad o la fecha del reporte del avance.
======</t>
        </r>
      </text>
    </comment>
    <comment ref="AK8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4" authorId="0" shapeId="0">
      <text>
        <r>
          <rPr>
            <sz val="11"/>
            <color theme="1"/>
            <rFont val="Calibri"/>
            <scheme val="minor"/>
          </rPr>
          <t>Registre de forma  breve, clara y precisa en que consiste el avance reportado.
======</t>
        </r>
      </text>
    </comment>
    <comment ref="V85" authorId="0" shapeId="0">
      <text>
        <r>
          <rPr>
            <sz val="11"/>
            <color theme="1"/>
            <rFont val="Calibri"/>
            <scheme val="minor"/>
          </rPr>
          <t>Registre la fecha estimada en que terminó la ejecución de la subactividad.
======</t>
        </r>
      </text>
    </comment>
    <comment ref="W8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5" authorId="0" shapeId="0">
      <text>
        <r>
          <rPr>
            <sz val="11"/>
            <color theme="1"/>
            <rFont val="Calibri"/>
            <scheme val="minor"/>
          </rPr>
          <t>Registre de forma  breve, clara y precisa en que consiste el avance reportado.
======</t>
        </r>
      </text>
    </comment>
    <comment ref="AC85" authorId="0" shapeId="0">
      <text>
        <r>
          <rPr>
            <sz val="11"/>
            <color theme="1"/>
            <rFont val="Calibri"/>
            <scheme val="minor"/>
          </rPr>
          <t>Registre la fecha estimada en que terminó la ejecución de la subactividad.
======</t>
        </r>
      </text>
    </comment>
    <comment ref="AD8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5" authorId="0" shapeId="0">
      <text>
        <r>
          <rPr>
            <sz val="11"/>
            <color theme="1"/>
            <rFont val="Calibri"/>
            <scheme val="minor"/>
          </rPr>
          <t>Registre de forma  breve, clara y precisa en que consiste el avance reportado.
======</t>
        </r>
      </text>
    </comment>
    <comment ref="AJ85" authorId="0" shapeId="0">
      <text>
        <r>
          <rPr>
            <sz val="11"/>
            <color theme="1"/>
            <rFont val="Calibri"/>
            <scheme val="minor"/>
          </rPr>
          <t>Registre la fecha estimada en que terminó la ejecución de la subactividad o la fecha del reporte del avance.
======</t>
        </r>
      </text>
    </comment>
    <comment ref="AK8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5" authorId="0" shapeId="0">
      <text>
        <r>
          <rPr>
            <sz val="11"/>
            <color theme="1"/>
            <rFont val="Calibri"/>
            <scheme val="minor"/>
          </rPr>
          <t>Registre de forma  breve, clara y precisa en que consiste el avance reportado.
======</t>
        </r>
      </text>
    </comment>
    <comment ref="V86" authorId="0" shapeId="0">
      <text>
        <r>
          <rPr>
            <sz val="11"/>
            <color theme="1"/>
            <rFont val="Calibri"/>
            <scheme val="minor"/>
          </rPr>
          <t>Registre la fecha estimada en que terminó la ejecución de la subactividad.
======</t>
        </r>
      </text>
    </comment>
    <comment ref="W8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6" authorId="0" shapeId="0">
      <text>
        <r>
          <rPr>
            <sz val="11"/>
            <color theme="1"/>
            <rFont val="Calibri"/>
            <scheme val="minor"/>
          </rPr>
          <t>Registre de forma  breve, clara y precisa en que consiste el avance reportado.
======</t>
        </r>
      </text>
    </comment>
    <comment ref="AC86" authorId="0" shapeId="0">
      <text>
        <r>
          <rPr>
            <sz val="11"/>
            <color theme="1"/>
            <rFont val="Calibri"/>
            <scheme val="minor"/>
          </rPr>
          <t>Registre la fecha estimada en que terminó la ejecución de la subactividad.
======</t>
        </r>
      </text>
    </comment>
    <comment ref="AD8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6" authorId="0" shapeId="0">
      <text>
        <r>
          <rPr>
            <sz val="11"/>
            <color theme="1"/>
            <rFont val="Calibri"/>
            <scheme val="minor"/>
          </rPr>
          <t>Registre de forma  breve, clara y precisa en que consiste el avance reportado.
======</t>
        </r>
      </text>
    </comment>
    <comment ref="AJ86" authorId="0" shapeId="0">
      <text>
        <r>
          <rPr>
            <sz val="11"/>
            <color theme="1"/>
            <rFont val="Calibri"/>
            <scheme val="minor"/>
          </rPr>
          <t>Registre la fecha estimada en que terminó la ejecución de la subactividad o la fecha del reporte del avance.
======</t>
        </r>
      </text>
    </comment>
    <comment ref="AK8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6" authorId="0" shapeId="0">
      <text>
        <r>
          <rPr>
            <sz val="11"/>
            <color theme="1"/>
            <rFont val="Calibri"/>
            <scheme val="minor"/>
          </rPr>
          <t>Registre de forma  breve, clara y precisa en que consiste el avance reportado.
======</t>
        </r>
      </text>
    </comment>
    <comment ref="V87" authorId="0" shapeId="0">
      <text>
        <r>
          <rPr>
            <sz val="11"/>
            <color theme="1"/>
            <rFont val="Calibri"/>
            <scheme val="minor"/>
          </rPr>
          <t>Registre la fecha estimada en que terminó la ejecución de la subactividad.
======</t>
        </r>
      </text>
    </comment>
    <comment ref="W8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7" authorId="0" shapeId="0">
      <text>
        <r>
          <rPr>
            <sz val="11"/>
            <color theme="1"/>
            <rFont val="Calibri"/>
            <scheme val="minor"/>
          </rPr>
          <t>Registre de forma  breve, clara y precisa en que consiste el avance reportado.
======</t>
        </r>
      </text>
    </comment>
    <comment ref="AC87" authorId="0" shapeId="0">
      <text>
        <r>
          <rPr>
            <sz val="11"/>
            <color theme="1"/>
            <rFont val="Calibri"/>
            <scheme val="minor"/>
          </rPr>
          <t>Registre la fecha estimada en que terminó la ejecución de la subactividad.
======</t>
        </r>
      </text>
    </comment>
    <comment ref="AD8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7" authorId="0" shapeId="0">
      <text>
        <r>
          <rPr>
            <sz val="11"/>
            <color theme="1"/>
            <rFont val="Calibri"/>
            <scheme val="minor"/>
          </rPr>
          <t>Registre de forma  breve, clara y precisa en que consiste el avance reportado.
======</t>
        </r>
      </text>
    </comment>
    <comment ref="AJ87" authorId="0" shapeId="0">
      <text>
        <r>
          <rPr>
            <sz val="11"/>
            <color theme="1"/>
            <rFont val="Calibri"/>
            <scheme val="minor"/>
          </rPr>
          <t>Registre la fecha estimada en que terminó la ejecución de la subactividad o la fecha del reporte del avance.
======</t>
        </r>
      </text>
    </comment>
    <comment ref="AK8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7" authorId="0" shapeId="0">
      <text>
        <r>
          <rPr>
            <sz val="11"/>
            <color theme="1"/>
            <rFont val="Calibri"/>
            <scheme val="minor"/>
          </rPr>
          <t>Registre de forma  breve, clara y precisa en que consiste el avance reportado.
======</t>
        </r>
      </text>
    </comment>
    <comment ref="V88" authorId="0" shapeId="0">
      <text>
        <r>
          <rPr>
            <sz val="11"/>
            <color theme="1"/>
            <rFont val="Calibri"/>
            <scheme val="minor"/>
          </rPr>
          <t>Registre la fecha estimada en que terminó la ejecución de la subactividad.
======</t>
        </r>
      </text>
    </comment>
    <comment ref="W8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8" authorId="0" shapeId="0">
      <text>
        <r>
          <rPr>
            <sz val="11"/>
            <color theme="1"/>
            <rFont val="Calibri"/>
            <scheme val="minor"/>
          </rPr>
          <t>Registre de forma  breve, clara y precisa en que consiste el avance reportado.
======</t>
        </r>
      </text>
    </comment>
    <comment ref="AC88" authorId="0" shapeId="0">
      <text>
        <r>
          <rPr>
            <sz val="11"/>
            <color theme="1"/>
            <rFont val="Calibri"/>
            <scheme val="minor"/>
          </rPr>
          <t>Registre la fecha estimada en que terminó la ejecución de la subactividad.
======</t>
        </r>
      </text>
    </comment>
    <comment ref="AD8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8" authorId="0" shapeId="0">
      <text>
        <r>
          <rPr>
            <sz val="11"/>
            <color theme="1"/>
            <rFont val="Calibri"/>
            <scheme val="minor"/>
          </rPr>
          <t>Registre de forma  breve, clara y precisa en que consiste el avance reportado.
======</t>
        </r>
      </text>
    </comment>
    <comment ref="AJ88" authorId="0" shapeId="0">
      <text>
        <r>
          <rPr>
            <sz val="11"/>
            <color theme="1"/>
            <rFont val="Calibri"/>
            <scheme val="minor"/>
          </rPr>
          <t>Registre la fecha estimada en que terminó la ejecución de la subactividad o la fecha del reporte del avance.
======</t>
        </r>
      </text>
    </comment>
    <comment ref="AK8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8" authorId="0" shapeId="0">
      <text>
        <r>
          <rPr>
            <sz val="11"/>
            <color theme="1"/>
            <rFont val="Calibri"/>
            <scheme val="minor"/>
          </rPr>
          <t>Registre de forma  breve, clara y precisa en que consiste el avance reportado.
======</t>
        </r>
      </text>
    </comment>
    <comment ref="V89" authorId="0" shapeId="0">
      <text>
        <r>
          <rPr>
            <sz val="11"/>
            <color theme="1"/>
            <rFont val="Calibri"/>
            <scheme val="minor"/>
          </rPr>
          <t>Registre la fecha estimada en que terminó la ejecución de la subactividad.
======</t>
        </r>
      </text>
    </comment>
    <comment ref="W8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9" authorId="0" shapeId="0">
      <text>
        <r>
          <rPr>
            <sz val="11"/>
            <color theme="1"/>
            <rFont val="Calibri"/>
            <scheme val="minor"/>
          </rPr>
          <t>Registre de forma  breve, clara y precisa en que consiste el avance reportado.
======</t>
        </r>
      </text>
    </comment>
    <comment ref="AC89" authorId="0" shapeId="0">
      <text>
        <r>
          <rPr>
            <sz val="11"/>
            <color theme="1"/>
            <rFont val="Calibri"/>
            <scheme val="minor"/>
          </rPr>
          <t>Registre la fecha estimada en que terminó la ejecución de la subactividad.
======</t>
        </r>
      </text>
    </comment>
    <comment ref="AD8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9" authorId="0" shapeId="0">
      <text>
        <r>
          <rPr>
            <sz val="11"/>
            <color theme="1"/>
            <rFont val="Calibri"/>
            <scheme val="minor"/>
          </rPr>
          <t>Registre de forma  breve, clara y precisa en que consiste el avance reportado.
======</t>
        </r>
      </text>
    </comment>
    <comment ref="AJ89" authorId="0" shapeId="0">
      <text>
        <r>
          <rPr>
            <sz val="11"/>
            <color theme="1"/>
            <rFont val="Calibri"/>
            <scheme val="minor"/>
          </rPr>
          <t>Registre la fecha estimada en que terminó la ejecución de la subactividad o la fecha del reporte del avance.
======</t>
        </r>
      </text>
    </comment>
    <comment ref="AK8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9" authorId="0" shapeId="0">
      <text>
        <r>
          <rPr>
            <sz val="11"/>
            <color theme="1"/>
            <rFont val="Calibri"/>
            <scheme val="minor"/>
          </rPr>
          <t>Registre de forma  breve, clara y precisa en que consiste el avance reportado.
======</t>
        </r>
      </text>
    </comment>
    <comment ref="V90" authorId="0" shapeId="0">
      <text>
        <r>
          <rPr>
            <sz val="11"/>
            <color theme="1"/>
            <rFont val="Calibri"/>
            <scheme val="minor"/>
          </rPr>
          <t>Registre la fecha estimada en que terminó la ejecución de la subactividad.
======</t>
        </r>
      </text>
    </comment>
    <comment ref="W9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0" authorId="0" shapeId="0">
      <text>
        <r>
          <rPr>
            <sz val="11"/>
            <color theme="1"/>
            <rFont val="Calibri"/>
            <scheme val="minor"/>
          </rPr>
          <t>Registre de forma  breve, clara y precisa en que consiste el avance reportado.
======</t>
        </r>
      </text>
    </comment>
    <comment ref="AC90" authorId="0" shapeId="0">
      <text>
        <r>
          <rPr>
            <sz val="11"/>
            <color theme="1"/>
            <rFont val="Calibri"/>
            <scheme val="minor"/>
          </rPr>
          <t>Registre la fecha estimada en que terminó la ejecución de la subactividad.
======</t>
        </r>
      </text>
    </comment>
    <comment ref="AD9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0" authorId="0" shapeId="0">
      <text>
        <r>
          <rPr>
            <sz val="11"/>
            <color theme="1"/>
            <rFont val="Calibri"/>
            <scheme val="minor"/>
          </rPr>
          <t>Registre de forma  breve, clara y precisa en que consiste el avance reportado.
======</t>
        </r>
      </text>
    </comment>
    <comment ref="AJ90" authorId="0" shapeId="0">
      <text>
        <r>
          <rPr>
            <sz val="11"/>
            <color theme="1"/>
            <rFont val="Calibri"/>
            <scheme val="minor"/>
          </rPr>
          <t>Registre la fecha estimada en que terminó la ejecución de la subactividad o la fecha del reporte del avance.
======</t>
        </r>
      </text>
    </comment>
    <comment ref="AK9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0" authorId="0" shapeId="0">
      <text>
        <r>
          <rPr>
            <sz val="11"/>
            <color theme="1"/>
            <rFont val="Calibri"/>
            <scheme val="minor"/>
          </rPr>
          <t>Registre de forma  breve, clara y precisa en que consiste el avance reportado.
======</t>
        </r>
      </text>
    </comment>
    <comment ref="V91" authorId="0" shapeId="0">
      <text>
        <r>
          <rPr>
            <sz val="11"/>
            <color theme="1"/>
            <rFont val="Calibri"/>
            <scheme val="minor"/>
          </rPr>
          <t>Registre la fecha estimada en que terminó la ejecución de la subactividad.
======</t>
        </r>
      </text>
    </comment>
    <comment ref="W9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1" authorId="0" shapeId="0">
      <text>
        <r>
          <rPr>
            <sz val="11"/>
            <color theme="1"/>
            <rFont val="Calibri"/>
            <scheme val="minor"/>
          </rPr>
          <t>Registre de forma  breve, clara y precisa en que consiste el avance reportado.
======</t>
        </r>
      </text>
    </comment>
    <comment ref="AC91" authorId="0" shapeId="0">
      <text>
        <r>
          <rPr>
            <sz val="11"/>
            <color theme="1"/>
            <rFont val="Calibri"/>
            <scheme val="minor"/>
          </rPr>
          <t>Registre la fecha estimada en que terminó la ejecución de la subactividad.
======</t>
        </r>
      </text>
    </comment>
    <comment ref="AD9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1" authorId="0" shapeId="0">
      <text>
        <r>
          <rPr>
            <sz val="11"/>
            <color theme="1"/>
            <rFont val="Calibri"/>
            <scheme val="minor"/>
          </rPr>
          <t>Registre de forma  breve, clara y precisa en que consiste el avance reportado.
======</t>
        </r>
      </text>
    </comment>
    <comment ref="AJ91" authorId="0" shapeId="0">
      <text>
        <r>
          <rPr>
            <sz val="11"/>
            <color theme="1"/>
            <rFont val="Calibri"/>
            <scheme val="minor"/>
          </rPr>
          <t>Registre la fecha estimada en que terminó la ejecución de la subactividad o la fecha del reporte del avance.
======</t>
        </r>
      </text>
    </comment>
    <comment ref="AK9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1" authorId="0" shapeId="0">
      <text>
        <r>
          <rPr>
            <sz val="11"/>
            <color theme="1"/>
            <rFont val="Calibri"/>
            <scheme val="minor"/>
          </rPr>
          <t>Registre de forma  breve, clara y precisa en que consiste el avance reportado.
======</t>
        </r>
      </text>
    </comment>
    <comment ref="V92" authorId="0" shapeId="0">
      <text>
        <r>
          <rPr>
            <sz val="11"/>
            <color theme="1"/>
            <rFont val="Calibri"/>
            <scheme val="minor"/>
          </rPr>
          <t>Registre la fecha estimada en que terminó la ejecución de la subactividad.
======</t>
        </r>
      </text>
    </comment>
    <comment ref="W9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2" authorId="0" shapeId="0">
      <text>
        <r>
          <rPr>
            <sz val="11"/>
            <color theme="1"/>
            <rFont val="Calibri"/>
            <scheme val="minor"/>
          </rPr>
          <t>Registre de forma  breve, clara y precisa en que consiste el avance reportado.
======</t>
        </r>
      </text>
    </comment>
    <comment ref="AC92" authorId="0" shapeId="0">
      <text>
        <r>
          <rPr>
            <sz val="11"/>
            <color theme="1"/>
            <rFont val="Calibri"/>
            <scheme val="minor"/>
          </rPr>
          <t>Registre la fecha estimada en que terminó la ejecución de la subactividad.
======</t>
        </r>
      </text>
    </comment>
    <comment ref="AD9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2" authorId="0" shapeId="0">
      <text>
        <r>
          <rPr>
            <sz val="11"/>
            <color theme="1"/>
            <rFont val="Calibri"/>
            <scheme val="minor"/>
          </rPr>
          <t>Registre de forma  breve, clara y precisa en que consiste el avance reportado.
======</t>
        </r>
      </text>
    </comment>
    <comment ref="AJ92" authorId="0" shapeId="0">
      <text>
        <r>
          <rPr>
            <sz val="11"/>
            <color theme="1"/>
            <rFont val="Calibri"/>
            <scheme val="minor"/>
          </rPr>
          <t>Registre la fecha estimada en que terminó la ejecución de la subactividad o la fecha del reporte del avance.
======</t>
        </r>
      </text>
    </comment>
    <comment ref="AK9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2" authorId="0" shapeId="0">
      <text>
        <r>
          <rPr>
            <sz val="11"/>
            <color theme="1"/>
            <rFont val="Calibri"/>
            <scheme val="minor"/>
          </rPr>
          <t>Registre de forma  breve, clara y precisa en que consiste el avance reportado.
======</t>
        </r>
      </text>
    </comment>
    <comment ref="V93" authorId="0" shapeId="0">
      <text>
        <r>
          <rPr>
            <sz val="11"/>
            <color theme="1"/>
            <rFont val="Calibri"/>
            <scheme val="minor"/>
          </rPr>
          <t>Registre la fecha estimada en que terminó la ejecución de la subactividad.
======</t>
        </r>
      </text>
    </comment>
    <comment ref="W9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3" authorId="0" shapeId="0">
      <text>
        <r>
          <rPr>
            <sz val="11"/>
            <color theme="1"/>
            <rFont val="Calibri"/>
            <scheme val="minor"/>
          </rPr>
          <t>Registre de forma  breve, clara y precisa en que consiste el avance reportado.
======</t>
        </r>
      </text>
    </comment>
    <comment ref="AC93" authorId="0" shapeId="0">
      <text>
        <r>
          <rPr>
            <sz val="11"/>
            <color theme="1"/>
            <rFont val="Calibri"/>
            <scheme val="minor"/>
          </rPr>
          <t>Registre la fecha estimada en que terminó la ejecución de la subactividad.
======</t>
        </r>
      </text>
    </comment>
    <comment ref="AD9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3" authorId="0" shapeId="0">
      <text>
        <r>
          <rPr>
            <sz val="11"/>
            <color theme="1"/>
            <rFont val="Calibri"/>
            <scheme val="minor"/>
          </rPr>
          <t>Registre de forma  breve, clara y precisa en que consiste el avance reportado.
======</t>
        </r>
      </text>
    </comment>
    <comment ref="AJ93" authorId="0" shapeId="0">
      <text>
        <r>
          <rPr>
            <sz val="11"/>
            <color theme="1"/>
            <rFont val="Calibri"/>
            <scheme val="minor"/>
          </rPr>
          <t>Registre la fecha estimada en que terminó la ejecución de la subactividad o la fecha del reporte del avance.
======</t>
        </r>
      </text>
    </comment>
    <comment ref="AK9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3" authorId="0" shapeId="0">
      <text>
        <r>
          <rPr>
            <sz val="11"/>
            <color theme="1"/>
            <rFont val="Calibri"/>
            <scheme val="minor"/>
          </rPr>
          <t>Registre de forma  breve, clara y precisa en que consiste el avance reportado.
======</t>
        </r>
      </text>
    </comment>
    <comment ref="V94" authorId="0" shapeId="0">
      <text>
        <r>
          <rPr>
            <sz val="11"/>
            <color theme="1"/>
            <rFont val="Calibri"/>
            <scheme val="minor"/>
          </rPr>
          <t>Registre la fecha estimada en que terminó la ejecución de la subactividad.
======</t>
        </r>
      </text>
    </comment>
    <comment ref="W9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4" authorId="0" shapeId="0">
      <text>
        <r>
          <rPr>
            <sz val="11"/>
            <color theme="1"/>
            <rFont val="Calibri"/>
            <scheme val="minor"/>
          </rPr>
          <t>Registre de forma  breve, clara y precisa en que consiste el avance reportado.
======</t>
        </r>
      </text>
    </comment>
    <comment ref="AC94" authorId="0" shapeId="0">
      <text>
        <r>
          <rPr>
            <sz val="11"/>
            <color theme="1"/>
            <rFont val="Calibri"/>
            <scheme val="minor"/>
          </rPr>
          <t>Registre la fecha estimada en que terminó la ejecución de la subactividad.
======</t>
        </r>
      </text>
    </comment>
    <comment ref="AD9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4" authorId="0" shapeId="0">
      <text>
        <r>
          <rPr>
            <sz val="11"/>
            <color theme="1"/>
            <rFont val="Calibri"/>
            <scheme val="minor"/>
          </rPr>
          <t>Registre de forma  breve, clara y precisa en que consiste el avance reportado.
======</t>
        </r>
      </text>
    </comment>
    <comment ref="AJ94" authorId="0" shapeId="0">
      <text>
        <r>
          <rPr>
            <sz val="11"/>
            <color theme="1"/>
            <rFont val="Calibri"/>
            <scheme val="minor"/>
          </rPr>
          <t>Registre la fecha estimada en que terminó la ejecución de la subactividad o la fecha del reporte del avance.
======</t>
        </r>
      </text>
    </comment>
    <comment ref="AK9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4" authorId="0" shapeId="0">
      <text>
        <r>
          <rPr>
            <sz val="11"/>
            <color theme="1"/>
            <rFont val="Calibri"/>
            <scheme val="minor"/>
          </rPr>
          <t>Registre de forma  breve, clara y precisa en que consiste el avance reportado.
======</t>
        </r>
      </text>
    </comment>
    <comment ref="V95" authorId="0" shapeId="0">
      <text>
        <r>
          <rPr>
            <sz val="11"/>
            <color theme="1"/>
            <rFont val="Calibri"/>
            <scheme val="minor"/>
          </rPr>
          <t>Registre la fecha estimada en que terminó la ejecución de la subactividad.
======</t>
        </r>
      </text>
    </comment>
    <comment ref="W9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5" authorId="0" shapeId="0">
      <text>
        <r>
          <rPr>
            <sz val="11"/>
            <color theme="1"/>
            <rFont val="Calibri"/>
            <scheme val="minor"/>
          </rPr>
          <t>Registre de forma  breve, clara y precisa en que consiste el avance reportado.
======</t>
        </r>
      </text>
    </comment>
    <comment ref="AC95" authorId="0" shapeId="0">
      <text>
        <r>
          <rPr>
            <sz val="11"/>
            <color theme="1"/>
            <rFont val="Calibri"/>
            <scheme val="minor"/>
          </rPr>
          <t>Registre la fecha estimada en que terminó la ejecución de la subactividad.
======</t>
        </r>
      </text>
    </comment>
    <comment ref="AD9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5" authorId="0" shapeId="0">
      <text>
        <r>
          <rPr>
            <sz val="11"/>
            <color theme="1"/>
            <rFont val="Calibri"/>
            <scheme val="minor"/>
          </rPr>
          <t>Registre de forma  breve, clara y precisa en que consiste el avance reportado.
======</t>
        </r>
      </text>
    </comment>
    <comment ref="AJ95" authorId="0" shapeId="0">
      <text>
        <r>
          <rPr>
            <sz val="11"/>
            <color theme="1"/>
            <rFont val="Calibri"/>
            <scheme val="minor"/>
          </rPr>
          <t>Registre la fecha estimada en que terminó la ejecución de la subactividad o la fecha del reporte del avance.
======</t>
        </r>
      </text>
    </comment>
    <comment ref="AK9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5" authorId="0" shapeId="0">
      <text>
        <r>
          <rPr>
            <sz val="11"/>
            <color theme="1"/>
            <rFont val="Calibri"/>
            <scheme val="minor"/>
          </rPr>
          <t>Registre de forma  breve, clara y precisa en que consiste el avance reportado.
======</t>
        </r>
      </text>
    </comment>
    <comment ref="V96" authorId="0" shapeId="0">
      <text>
        <r>
          <rPr>
            <sz val="11"/>
            <color theme="1"/>
            <rFont val="Calibri"/>
            <scheme val="minor"/>
          </rPr>
          <t>Registre la fecha estimada en que terminó la ejecución de la subactividad.
======</t>
        </r>
      </text>
    </comment>
    <comment ref="W9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6" authorId="0" shapeId="0">
      <text>
        <r>
          <rPr>
            <sz val="11"/>
            <color theme="1"/>
            <rFont val="Calibri"/>
            <scheme val="minor"/>
          </rPr>
          <t>Registre de forma  breve, clara y precisa en que consiste el avance reportado.
======</t>
        </r>
      </text>
    </comment>
    <comment ref="AC96" authorId="0" shapeId="0">
      <text>
        <r>
          <rPr>
            <sz val="11"/>
            <color theme="1"/>
            <rFont val="Calibri"/>
            <scheme val="minor"/>
          </rPr>
          <t>Registre la fecha estimada en que terminó la ejecución de la subactividad.
======</t>
        </r>
      </text>
    </comment>
    <comment ref="AD9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6" authorId="0" shapeId="0">
      <text>
        <r>
          <rPr>
            <sz val="11"/>
            <color theme="1"/>
            <rFont val="Calibri"/>
            <scheme val="minor"/>
          </rPr>
          <t>Registre de forma  breve, clara y precisa en que consiste el avance reportado.
======</t>
        </r>
      </text>
    </comment>
    <comment ref="AJ96" authorId="0" shapeId="0">
      <text>
        <r>
          <rPr>
            <sz val="11"/>
            <color theme="1"/>
            <rFont val="Calibri"/>
            <scheme val="minor"/>
          </rPr>
          <t>Registre la fecha estimada en que terminó la ejecución de la subactividad o la fecha del reporte del avance.
======</t>
        </r>
      </text>
    </comment>
    <comment ref="AK9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6" authorId="0" shapeId="0">
      <text>
        <r>
          <rPr>
            <sz val="11"/>
            <color theme="1"/>
            <rFont val="Calibri"/>
            <scheme val="minor"/>
          </rPr>
          <t>Registre de forma  breve, clara y precisa en que consiste el avance reportado.
======</t>
        </r>
      </text>
    </comment>
    <comment ref="V97" authorId="0" shapeId="0">
      <text>
        <r>
          <rPr>
            <sz val="11"/>
            <color theme="1"/>
            <rFont val="Calibri"/>
            <scheme val="minor"/>
          </rPr>
          <t>Registre la fecha estimada en que terminó la ejecución de la subactividad.
======</t>
        </r>
      </text>
    </comment>
    <comment ref="W9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7" authorId="0" shapeId="0">
      <text>
        <r>
          <rPr>
            <sz val="11"/>
            <color theme="1"/>
            <rFont val="Calibri"/>
            <scheme val="minor"/>
          </rPr>
          <t>Registre de forma  breve, clara y precisa en que consiste el avance reportado.
======</t>
        </r>
      </text>
    </comment>
    <comment ref="AC97" authorId="0" shapeId="0">
      <text>
        <r>
          <rPr>
            <sz val="11"/>
            <color theme="1"/>
            <rFont val="Calibri"/>
            <scheme val="minor"/>
          </rPr>
          <t>Registre la fecha estimada en que terminó la ejecución de la subactividad.
======</t>
        </r>
      </text>
    </comment>
    <comment ref="AD9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7" authorId="0" shapeId="0">
      <text>
        <r>
          <rPr>
            <sz val="11"/>
            <color theme="1"/>
            <rFont val="Calibri"/>
            <scheme val="minor"/>
          </rPr>
          <t>Registre de forma  breve, clara y precisa en que consiste el avance reportado.
======</t>
        </r>
      </text>
    </comment>
    <comment ref="AJ97" authorId="0" shapeId="0">
      <text>
        <r>
          <rPr>
            <sz val="11"/>
            <color theme="1"/>
            <rFont val="Calibri"/>
            <scheme val="minor"/>
          </rPr>
          <t>Registre la fecha estimada en que terminó la ejecución de la subactividad o la fecha del reporte del avance.
======</t>
        </r>
      </text>
    </comment>
    <comment ref="AK9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7" authorId="0" shapeId="0">
      <text>
        <r>
          <rPr>
            <sz val="11"/>
            <color theme="1"/>
            <rFont val="Calibri"/>
            <scheme val="minor"/>
          </rPr>
          <t>Registre de forma  breve, clara y precisa en que consiste el avance reportado.
======</t>
        </r>
      </text>
    </comment>
    <comment ref="V98" authorId="0" shapeId="0">
      <text>
        <r>
          <rPr>
            <sz val="11"/>
            <color theme="1"/>
            <rFont val="Calibri"/>
            <scheme val="minor"/>
          </rPr>
          <t>Registre la fecha estimada en que terminó la ejecución de la subactividad.
======</t>
        </r>
      </text>
    </comment>
    <comment ref="W9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8" authorId="0" shapeId="0">
      <text>
        <r>
          <rPr>
            <sz val="11"/>
            <color theme="1"/>
            <rFont val="Calibri"/>
            <scheme val="minor"/>
          </rPr>
          <t>Registre de forma  breve, clara y precisa en que consiste el avance reportado.
======</t>
        </r>
      </text>
    </comment>
    <comment ref="AC98" authorId="0" shapeId="0">
      <text>
        <r>
          <rPr>
            <sz val="11"/>
            <color theme="1"/>
            <rFont val="Calibri"/>
            <scheme val="minor"/>
          </rPr>
          <t>Registre la fecha estimada en que terminó la ejecución de la subactividad.
======</t>
        </r>
      </text>
    </comment>
    <comment ref="AD9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8" authorId="0" shapeId="0">
      <text>
        <r>
          <rPr>
            <sz val="11"/>
            <color theme="1"/>
            <rFont val="Calibri"/>
            <scheme val="minor"/>
          </rPr>
          <t>Registre de forma  breve, clara y precisa en que consiste el avance reportado.
======</t>
        </r>
      </text>
    </comment>
    <comment ref="AJ98" authorId="0" shapeId="0">
      <text>
        <r>
          <rPr>
            <sz val="11"/>
            <color theme="1"/>
            <rFont val="Calibri"/>
            <scheme val="minor"/>
          </rPr>
          <t>Registre la fecha estimada en que terminó la ejecución de la subactividad o la fecha del reporte del avance.
======</t>
        </r>
      </text>
    </comment>
    <comment ref="AK9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8" authorId="0" shapeId="0">
      <text>
        <r>
          <rPr>
            <sz val="11"/>
            <color theme="1"/>
            <rFont val="Calibri"/>
            <scheme val="minor"/>
          </rPr>
          <t>Registre de forma  breve, clara y precisa en que consiste el avance reportado.
======</t>
        </r>
      </text>
    </comment>
    <comment ref="V99" authorId="0" shapeId="0">
      <text>
        <r>
          <rPr>
            <sz val="11"/>
            <color theme="1"/>
            <rFont val="Calibri"/>
            <scheme val="minor"/>
          </rPr>
          <t>Registre la fecha estimada en que terminó la ejecución de la subactividad.
======</t>
        </r>
      </text>
    </comment>
    <comment ref="W9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9" authorId="0" shapeId="0">
      <text>
        <r>
          <rPr>
            <sz val="11"/>
            <color theme="1"/>
            <rFont val="Calibri"/>
            <scheme val="minor"/>
          </rPr>
          <t>Registre de forma  breve, clara y precisa en que consiste el avance reportado.
======</t>
        </r>
      </text>
    </comment>
    <comment ref="AC99" authorId="0" shapeId="0">
      <text>
        <r>
          <rPr>
            <sz val="11"/>
            <color theme="1"/>
            <rFont val="Calibri"/>
            <scheme val="minor"/>
          </rPr>
          <t>Registre la fecha estimada en que terminó la ejecución de la subactividad.
======</t>
        </r>
      </text>
    </comment>
    <comment ref="AD9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9" authorId="0" shapeId="0">
      <text>
        <r>
          <rPr>
            <sz val="11"/>
            <color theme="1"/>
            <rFont val="Calibri"/>
            <scheme val="minor"/>
          </rPr>
          <t>Registre de forma  breve, clara y precisa en que consiste el avance reportado.
======</t>
        </r>
      </text>
    </comment>
    <comment ref="AJ99" authorId="0" shapeId="0">
      <text>
        <r>
          <rPr>
            <sz val="11"/>
            <color theme="1"/>
            <rFont val="Calibri"/>
            <scheme val="minor"/>
          </rPr>
          <t>Registre la fecha estimada en que terminó la ejecución de la subactividad o la fecha del reporte del avance.
======</t>
        </r>
      </text>
    </comment>
    <comment ref="AK9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9" authorId="0" shapeId="0">
      <text>
        <r>
          <rPr>
            <sz val="11"/>
            <color theme="1"/>
            <rFont val="Calibri"/>
            <scheme val="minor"/>
          </rPr>
          <t>Registre de forma  breve, clara y precisa en que consiste el avance reportado.
======</t>
        </r>
      </text>
    </comment>
    <comment ref="V100" authorId="0" shapeId="0">
      <text>
        <r>
          <rPr>
            <sz val="11"/>
            <color theme="1"/>
            <rFont val="Calibri"/>
            <scheme val="minor"/>
          </rPr>
          <t>Registre la fecha estimada en que terminó la ejecución de la subactividad.
======</t>
        </r>
      </text>
    </comment>
    <comment ref="W10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0" authorId="0" shapeId="0">
      <text>
        <r>
          <rPr>
            <sz val="11"/>
            <color theme="1"/>
            <rFont val="Calibri"/>
            <scheme val="minor"/>
          </rPr>
          <t>Registre de forma  breve, clara y precisa en que consiste el avance reportado.
======</t>
        </r>
      </text>
    </comment>
    <comment ref="AC100" authorId="0" shapeId="0">
      <text>
        <r>
          <rPr>
            <sz val="11"/>
            <color theme="1"/>
            <rFont val="Calibri"/>
            <scheme val="minor"/>
          </rPr>
          <t>Registre la fecha estimada en que terminó la ejecución de la subactividad.
======</t>
        </r>
      </text>
    </comment>
    <comment ref="AD10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0" authorId="0" shapeId="0">
      <text>
        <r>
          <rPr>
            <sz val="11"/>
            <color theme="1"/>
            <rFont val="Calibri"/>
            <scheme val="minor"/>
          </rPr>
          <t>Registre de forma  breve, clara y precisa en que consiste el avance reportado.
======</t>
        </r>
      </text>
    </comment>
    <comment ref="AJ100" authorId="0" shapeId="0">
      <text>
        <r>
          <rPr>
            <sz val="11"/>
            <color theme="1"/>
            <rFont val="Calibri"/>
            <scheme val="minor"/>
          </rPr>
          <t>Registre la fecha estimada en que terminó la ejecución de la subactividad o la fecha del reporte del avance.
======</t>
        </r>
      </text>
    </comment>
    <comment ref="AK10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0" authorId="0" shapeId="0">
      <text>
        <r>
          <rPr>
            <sz val="11"/>
            <color theme="1"/>
            <rFont val="Calibri"/>
            <scheme val="minor"/>
          </rPr>
          <t>Registre de forma  breve, clara y precisa en que consiste el avance reportado.
======</t>
        </r>
      </text>
    </comment>
    <comment ref="V101" authorId="0" shapeId="0">
      <text>
        <r>
          <rPr>
            <sz val="11"/>
            <color theme="1"/>
            <rFont val="Calibri"/>
            <scheme val="minor"/>
          </rPr>
          <t>Registre la fecha estimada en que terminó la ejecución de la subactividad.
======</t>
        </r>
      </text>
    </comment>
    <comment ref="W10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1" authorId="0" shapeId="0">
      <text>
        <r>
          <rPr>
            <sz val="11"/>
            <color theme="1"/>
            <rFont val="Calibri"/>
            <scheme val="minor"/>
          </rPr>
          <t>Registre de forma  breve, clara y precisa en que consiste el avance reportado.
======</t>
        </r>
      </text>
    </comment>
    <comment ref="AC101" authorId="0" shapeId="0">
      <text>
        <r>
          <rPr>
            <sz val="11"/>
            <color theme="1"/>
            <rFont val="Calibri"/>
            <scheme val="minor"/>
          </rPr>
          <t>Registre la fecha estimada en que terminó la ejecución de la subactividad.
======</t>
        </r>
      </text>
    </comment>
    <comment ref="AD10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1" authorId="0" shapeId="0">
      <text>
        <r>
          <rPr>
            <sz val="11"/>
            <color theme="1"/>
            <rFont val="Calibri"/>
            <scheme val="minor"/>
          </rPr>
          <t>Registre de forma  breve, clara y precisa en que consiste el avance reportado.
======</t>
        </r>
      </text>
    </comment>
    <comment ref="AJ101" authorId="0" shapeId="0">
      <text>
        <r>
          <rPr>
            <sz val="11"/>
            <color theme="1"/>
            <rFont val="Calibri"/>
            <scheme val="minor"/>
          </rPr>
          <t>Registre la fecha estimada en que terminó la ejecución de la subactividad o la fecha del reporte del avance.
======</t>
        </r>
      </text>
    </comment>
    <comment ref="AK10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1" authorId="0" shapeId="0">
      <text>
        <r>
          <rPr>
            <sz val="11"/>
            <color theme="1"/>
            <rFont val="Calibri"/>
            <scheme val="minor"/>
          </rPr>
          <t>Registre de forma  breve, clara y precisa en que consiste el avance reportado.
======</t>
        </r>
      </text>
    </comment>
    <comment ref="V102" authorId="0" shapeId="0">
      <text>
        <r>
          <rPr>
            <sz val="11"/>
            <color theme="1"/>
            <rFont val="Calibri"/>
            <scheme val="minor"/>
          </rPr>
          <t>Registre la fecha estimada en que terminó la ejecución de la subactividad.
======</t>
        </r>
      </text>
    </comment>
    <comment ref="W10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2" authorId="0" shapeId="0">
      <text>
        <r>
          <rPr>
            <sz val="11"/>
            <color theme="1"/>
            <rFont val="Calibri"/>
            <scheme val="minor"/>
          </rPr>
          <t>Registre de forma  breve, clara y precisa en que consiste el avance reportado.
======</t>
        </r>
      </text>
    </comment>
    <comment ref="AC102" authorId="0" shapeId="0">
      <text>
        <r>
          <rPr>
            <sz val="11"/>
            <color theme="1"/>
            <rFont val="Calibri"/>
            <scheme val="minor"/>
          </rPr>
          <t>Registre la fecha estimada en que terminó la ejecución de la subactividad.
======</t>
        </r>
      </text>
    </comment>
    <comment ref="AD10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2" authorId="0" shapeId="0">
      <text>
        <r>
          <rPr>
            <sz val="11"/>
            <color theme="1"/>
            <rFont val="Calibri"/>
            <scheme val="minor"/>
          </rPr>
          <t>Registre de forma  breve, clara y precisa en que consiste el avance reportado.
======</t>
        </r>
      </text>
    </comment>
    <comment ref="AJ102" authorId="0" shapeId="0">
      <text>
        <r>
          <rPr>
            <sz val="11"/>
            <color theme="1"/>
            <rFont val="Calibri"/>
            <scheme val="minor"/>
          </rPr>
          <t>Registre la fecha estimada en que terminó la ejecución de la subactividad o la fecha del reporte del avance.
======</t>
        </r>
      </text>
    </comment>
    <comment ref="AK10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2" authorId="0" shapeId="0">
      <text>
        <r>
          <rPr>
            <sz val="11"/>
            <color theme="1"/>
            <rFont val="Calibri"/>
            <scheme val="minor"/>
          </rPr>
          <t>Registre de forma  breve, clara y precisa en que consiste el avance reportado.
======</t>
        </r>
      </text>
    </comment>
    <comment ref="V103" authorId="0" shapeId="0">
      <text>
        <r>
          <rPr>
            <sz val="11"/>
            <color theme="1"/>
            <rFont val="Calibri"/>
            <scheme val="minor"/>
          </rPr>
          <t>Registre la fecha estimada en que terminó la ejecución de la subactividad.
======</t>
        </r>
      </text>
    </comment>
    <comment ref="W10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3" authorId="0" shapeId="0">
      <text>
        <r>
          <rPr>
            <sz val="11"/>
            <color theme="1"/>
            <rFont val="Calibri"/>
            <scheme val="minor"/>
          </rPr>
          <t>Registre de forma  breve, clara y precisa en que consiste el avance reportado.
======</t>
        </r>
      </text>
    </comment>
    <comment ref="AC103" authorId="0" shapeId="0">
      <text>
        <r>
          <rPr>
            <sz val="11"/>
            <color theme="1"/>
            <rFont val="Calibri"/>
            <scheme val="minor"/>
          </rPr>
          <t>Registre la fecha estimada en que terminó la ejecución de la subactividad.
======</t>
        </r>
      </text>
    </comment>
    <comment ref="AD10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3" authorId="0" shapeId="0">
      <text>
        <r>
          <rPr>
            <sz val="11"/>
            <color theme="1"/>
            <rFont val="Calibri"/>
            <scheme val="minor"/>
          </rPr>
          <t>Registre de forma  breve, clara y precisa en que consiste el avance reportado.
======</t>
        </r>
      </text>
    </comment>
    <comment ref="AJ103" authorId="0" shapeId="0">
      <text>
        <r>
          <rPr>
            <sz val="11"/>
            <color theme="1"/>
            <rFont val="Calibri"/>
            <scheme val="minor"/>
          </rPr>
          <t>Registre la fecha estimada en que terminó la ejecución de la subactividad o la fecha del reporte del avance.
======</t>
        </r>
      </text>
    </comment>
    <comment ref="AK10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3" authorId="0" shapeId="0">
      <text>
        <r>
          <rPr>
            <sz val="11"/>
            <color theme="1"/>
            <rFont val="Calibri"/>
            <scheme val="minor"/>
          </rPr>
          <t>Registre de forma  breve, clara y precisa en que consiste el avance reportado.
======</t>
        </r>
      </text>
    </comment>
    <comment ref="V104" authorId="0" shapeId="0">
      <text>
        <r>
          <rPr>
            <sz val="11"/>
            <color theme="1"/>
            <rFont val="Calibri"/>
            <scheme val="minor"/>
          </rPr>
          <t>Registre la fecha estimada en que terminó la ejecución de la subactividad.
======</t>
        </r>
      </text>
    </comment>
    <comment ref="W10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4" authorId="0" shapeId="0">
      <text>
        <r>
          <rPr>
            <sz val="11"/>
            <color theme="1"/>
            <rFont val="Calibri"/>
            <scheme val="minor"/>
          </rPr>
          <t>Registre de forma  breve, clara y precisa en que consiste el avance reportado.
======</t>
        </r>
      </text>
    </comment>
    <comment ref="AC104" authorId="0" shapeId="0">
      <text>
        <r>
          <rPr>
            <sz val="11"/>
            <color theme="1"/>
            <rFont val="Calibri"/>
            <scheme val="minor"/>
          </rPr>
          <t>Registre la fecha estimada en que terminó la ejecución de la subactividad.
======</t>
        </r>
      </text>
    </comment>
    <comment ref="AD10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4" authorId="0" shapeId="0">
      <text>
        <r>
          <rPr>
            <sz val="11"/>
            <color theme="1"/>
            <rFont val="Calibri"/>
            <scheme val="minor"/>
          </rPr>
          <t>Registre de forma  breve, clara y precisa en que consiste el avance reportado.
======</t>
        </r>
      </text>
    </comment>
    <comment ref="AJ104" authorId="0" shapeId="0">
      <text>
        <r>
          <rPr>
            <sz val="11"/>
            <color theme="1"/>
            <rFont val="Calibri"/>
            <scheme val="minor"/>
          </rPr>
          <t>Registre la fecha estimada en que terminó la ejecución de la subactividad o la fecha del reporte del avance.
======</t>
        </r>
      </text>
    </comment>
    <comment ref="AK10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4" authorId="0" shapeId="0">
      <text>
        <r>
          <rPr>
            <sz val="11"/>
            <color theme="1"/>
            <rFont val="Calibri"/>
            <scheme val="minor"/>
          </rPr>
          <t>Registre de forma  breve, clara y precisa en que consiste el avance reportado.
======</t>
        </r>
      </text>
    </comment>
    <comment ref="V105" authorId="0" shapeId="0">
      <text>
        <r>
          <rPr>
            <sz val="11"/>
            <color theme="1"/>
            <rFont val="Calibri"/>
            <scheme val="minor"/>
          </rPr>
          <t>Registre la fecha estimada en que terminó la ejecución de la subactividad.
======</t>
        </r>
      </text>
    </comment>
    <comment ref="W10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5" authorId="0" shapeId="0">
      <text>
        <r>
          <rPr>
            <sz val="11"/>
            <color theme="1"/>
            <rFont val="Calibri"/>
            <scheme val="minor"/>
          </rPr>
          <t>Registre de forma  breve, clara y precisa en que consiste el avance reportado.
======</t>
        </r>
      </text>
    </comment>
    <comment ref="AC105" authorId="0" shapeId="0">
      <text>
        <r>
          <rPr>
            <sz val="11"/>
            <color theme="1"/>
            <rFont val="Calibri"/>
            <scheme val="minor"/>
          </rPr>
          <t>Registre la fecha estimada en que terminó la ejecución de la subactividad.
======</t>
        </r>
      </text>
    </comment>
    <comment ref="AD10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5" authorId="0" shapeId="0">
      <text>
        <r>
          <rPr>
            <sz val="11"/>
            <color theme="1"/>
            <rFont val="Calibri"/>
            <scheme val="minor"/>
          </rPr>
          <t>Registre de forma  breve, clara y precisa en que consiste el avance reportado.
======</t>
        </r>
      </text>
    </comment>
    <comment ref="AJ105" authorId="0" shapeId="0">
      <text>
        <r>
          <rPr>
            <sz val="11"/>
            <color theme="1"/>
            <rFont val="Calibri"/>
            <scheme val="minor"/>
          </rPr>
          <t>Registre la fecha estimada en que terminó la ejecución de la subactividad o la fecha del reporte del avance.
======</t>
        </r>
      </text>
    </comment>
    <comment ref="AK10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5" authorId="0" shapeId="0">
      <text>
        <r>
          <rPr>
            <sz val="11"/>
            <color theme="1"/>
            <rFont val="Calibri"/>
            <scheme val="minor"/>
          </rPr>
          <t>Registre de forma  breve, clara y precisa en que consiste el avance reportado.
======</t>
        </r>
      </text>
    </comment>
    <comment ref="V106" authorId="0" shapeId="0">
      <text>
        <r>
          <rPr>
            <sz val="11"/>
            <color theme="1"/>
            <rFont val="Calibri"/>
            <scheme val="minor"/>
          </rPr>
          <t>Registre la fecha estimada en que terminó la ejecución de la subactividad.
======</t>
        </r>
      </text>
    </comment>
    <comment ref="W10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6" authorId="0" shapeId="0">
      <text>
        <r>
          <rPr>
            <sz val="11"/>
            <color theme="1"/>
            <rFont val="Calibri"/>
            <scheme val="minor"/>
          </rPr>
          <t>Registre de forma  breve, clara y precisa en que consiste el avance reportado.
======</t>
        </r>
      </text>
    </comment>
    <comment ref="AC106" authorId="0" shapeId="0">
      <text>
        <r>
          <rPr>
            <sz val="11"/>
            <color theme="1"/>
            <rFont val="Calibri"/>
            <scheme val="minor"/>
          </rPr>
          <t>Registre la fecha estimada en que terminó la ejecución de la subactividad.
======</t>
        </r>
      </text>
    </comment>
    <comment ref="AD10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6" authorId="0" shapeId="0">
      <text>
        <r>
          <rPr>
            <sz val="11"/>
            <color theme="1"/>
            <rFont val="Calibri"/>
            <scheme val="minor"/>
          </rPr>
          <t>Registre de forma  breve, clara y precisa en que consiste el avance reportado.
======</t>
        </r>
      </text>
    </comment>
    <comment ref="AJ106" authorId="0" shapeId="0">
      <text>
        <r>
          <rPr>
            <sz val="11"/>
            <color theme="1"/>
            <rFont val="Calibri"/>
            <scheme val="minor"/>
          </rPr>
          <t>Registre la fecha estimada en que terminó la ejecución de la subactividad o la fecha del reporte del avance.
======</t>
        </r>
      </text>
    </comment>
    <comment ref="AK10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6" authorId="0" shapeId="0">
      <text>
        <r>
          <rPr>
            <sz val="11"/>
            <color theme="1"/>
            <rFont val="Calibri"/>
            <scheme val="minor"/>
          </rPr>
          <t>Registre de forma  breve, clara y precisa en que consiste el avance reportado.
======</t>
        </r>
      </text>
    </comment>
    <comment ref="V107" authorId="0" shapeId="0">
      <text>
        <r>
          <rPr>
            <sz val="11"/>
            <color theme="1"/>
            <rFont val="Calibri"/>
            <scheme val="minor"/>
          </rPr>
          <t>Registre la fecha estimada en que terminó la ejecución de la subactividad.
======</t>
        </r>
      </text>
    </comment>
    <comment ref="W10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7" authorId="0" shapeId="0">
      <text>
        <r>
          <rPr>
            <sz val="11"/>
            <color theme="1"/>
            <rFont val="Calibri"/>
            <scheme val="minor"/>
          </rPr>
          <t>Registre de forma  breve, clara y precisa en que consiste el avance reportado.
======</t>
        </r>
      </text>
    </comment>
    <comment ref="AC107" authorId="0" shapeId="0">
      <text>
        <r>
          <rPr>
            <sz val="11"/>
            <color theme="1"/>
            <rFont val="Calibri"/>
            <scheme val="minor"/>
          </rPr>
          <t>Registre la fecha estimada en que terminó la ejecución de la subactividad.
======</t>
        </r>
      </text>
    </comment>
    <comment ref="AD10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7" authorId="0" shapeId="0">
      <text>
        <r>
          <rPr>
            <sz val="11"/>
            <color theme="1"/>
            <rFont val="Calibri"/>
            <scheme val="minor"/>
          </rPr>
          <t>Registre de forma  breve, clara y precisa en que consiste el avance reportado.
======</t>
        </r>
      </text>
    </comment>
    <comment ref="AJ107" authorId="0" shapeId="0">
      <text>
        <r>
          <rPr>
            <sz val="11"/>
            <color theme="1"/>
            <rFont val="Calibri"/>
            <scheme val="minor"/>
          </rPr>
          <t>Registre la fecha estimada en que terminó la ejecución de la subactividad o la fecha del reporte del avance.
======</t>
        </r>
      </text>
    </comment>
    <comment ref="AK10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7" authorId="0" shapeId="0">
      <text>
        <r>
          <rPr>
            <sz val="11"/>
            <color theme="1"/>
            <rFont val="Calibri"/>
            <scheme val="minor"/>
          </rPr>
          <t>Registre de forma  breve, clara y precisa en que consiste el avance reportado.
======</t>
        </r>
      </text>
    </comment>
    <comment ref="V108" authorId="0" shapeId="0">
      <text>
        <r>
          <rPr>
            <sz val="11"/>
            <color theme="1"/>
            <rFont val="Calibri"/>
            <scheme val="minor"/>
          </rPr>
          <t>Registre la fecha estimada en que terminó la ejecución de la subactividad.
======</t>
        </r>
      </text>
    </comment>
    <comment ref="W10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8" authorId="0" shapeId="0">
      <text>
        <r>
          <rPr>
            <sz val="11"/>
            <color theme="1"/>
            <rFont val="Calibri"/>
            <scheme val="minor"/>
          </rPr>
          <t>Registre de forma  breve, clara y precisa en que consiste el avance reportado.
======</t>
        </r>
      </text>
    </comment>
    <comment ref="AC108" authorId="0" shapeId="0">
      <text>
        <r>
          <rPr>
            <sz val="11"/>
            <color theme="1"/>
            <rFont val="Calibri"/>
            <scheme val="minor"/>
          </rPr>
          <t>Registre la fecha estimada en que terminó la ejecución de la subactividad.
======</t>
        </r>
      </text>
    </comment>
    <comment ref="AD10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8" authorId="0" shapeId="0">
      <text>
        <r>
          <rPr>
            <sz val="11"/>
            <color theme="1"/>
            <rFont val="Calibri"/>
            <scheme val="minor"/>
          </rPr>
          <t>Registre de forma  breve, clara y precisa en que consiste el avance reportado.
======</t>
        </r>
      </text>
    </comment>
    <comment ref="AJ108" authorId="0" shapeId="0">
      <text>
        <r>
          <rPr>
            <sz val="11"/>
            <color theme="1"/>
            <rFont val="Calibri"/>
            <scheme val="minor"/>
          </rPr>
          <t>Registre la fecha estimada en que terminó la ejecución de la subactividad o la fecha del reporte del avance.
======</t>
        </r>
      </text>
    </comment>
    <comment ref="AK10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8" authorId="0" shapeId="0">
      <text>
        <r>
          <rPr>
            <sz val="11"/>
            <color theme="1"/>
            <rFont val="Calibri"/>
            <scheme val="minor"/>
          </rPr>
          <t>Registre de forma  breve, clara y precisa en que consiste el avance reportado.
======</t>
        </r>
      </text>
    </comment>
    <comment ref="V109" authorId="0" shapeId="0">
      <text>
        <r>
          <rPr>
            <sz val="11"/>
            <color theme="1"/>
            <rFont val="Calibri"/>
            <scheme val="minor"/>
          </rPr>
          <t>Registre la fecha estimada en que terminó la ejecución de la subactividad.
======</t>
        </r>
      </text>
    </comment>
    <comment ref="W10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9" authorId="0" shapeId="0">
      <text>
        <r>
          <rPr>
            <sz val="11"/>
            <color theme="1"/>
            <rFont val="Calibri"/>
            <scheme val="minor"/>
          </rPr>
          <t>Registre de forma  breve, clara y precisa en que consiste el avance reportado.
======</t>
        </r>
      </text>
    </comment>
    <comment ref="AC109" authorId="0" shapeId="0">
      <text>
        <r>
          <rPr>
            <sz val="11"/>
            <color theme="1"/>
            <rFont val="Calibri"/>
            <scheme val="minor"/>
          </rPr>
          <t>Registre la fecha estimada en que terminó la ejecución de la subactividad.
======</t>
        </r>
      </text>
    </comment>
    <comment ref="AD10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9" authorId="0" shapeId="0">
      <text>
        <r>
          <rPr>
            <sz val="11"/>
            <color theme="1"/>
            <rFont val="Calibri"/>
            <scheme val="minor"/>
          </rPr>
          <t>Registre de forma  breve, clara y precisa en que consiste el avance reportado.
======</t>
        </r>
      </text>
    </comment>
    <comment ref="AJ109" authorId="0" shapeId="0">
      <text>
        <r>
          <rPr>
            <sz val="11"/>
            <color theme="1"/>
            <rFont val="Calibri"/>
            <scheme val="minor"/>
          </rPr>
          <t>Registre la fecha estimada en que terminó la ejecución de la subactividad o la fecha del reporte del avance.
======</t>
        </r>
      </text>
    </comment>
    <comment ref="AK10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9" authorId="0" shapeId="0">
      <text>
        <r>
          <rPr>
            <sz val="11"/>
            <color theme="1"/>
            <rFont val="Calibri"/>
            <scheme val="minor"/>
          </rPr>
          <t>Registre de forma  breve, clara y precisa en que consiste el avance reportado.
======</t>
        </r>
      </text>
    </comment>
    <comment ref="V110" authorId="0" shapeId="0">
      <text>
        <r>
          <rPr>
            <sz val="11"/>
            <color theme="1"/>
            <rFont val="Calibri"/>
            <scheme val="minor"/>
          </rPr>
          <t>Registre la fecha estimada en que terminó la ejecución de la subactividad.
======</t>
        </r>
      </text>
    </comment>
    <comment ref="W11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0" authorId="0" shapeId="0">
      <text>
        <r>
          <rPr>
            <sz val="11"/>
            <color theme="1"/>
            <rFont val="Calibri"/>
            <scheme val="minor"/>
          </rPr>
          <t>Registre de forma  breve, clara y precisa en que consiste el avance reportado.
======</t>
        </r>
      </text>
    </comment>
    <comment ref="AC110" authorId="0" shapeId="0">
      <text>
        <r>
          <rPr>
            <sz val="11"/>
            <color theme="1"/>
            <rFont val="Calibri"/>
            <scheme val="minor"/>
          </rPr>
          <t>Registre la fecha estimada en que terminó la ejecución de la subactividad.
======</t>
        </r>
      </text>
    </comment>
    <comment ref="AD11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0" authorId="0" shapeId="0">
      <text>
        <r>
          <rPr>
            <sz val="11"/>
            <color theme="1"/>
            <rFont val="Calibri"/>
            <scheme val="minor"/>
          </rPr>
          <t>Registre de forma  breve, clara y precisa en que consiste el avance reportado.
======</t>
        </r>
      </text>
    </comment>
    <comment ref="AJ110" authorId="0" shapeId="0">
      <text>
        <r>
          <rPr>
            <sz val="11"/>
            <color theme="1"/>
            <rFont val="Calibri"/>
            <scheme val="minor"/>
          </rPr>
          <t>Registre la fecha estimada en que terminó la ejecución de la subactividad o la fecha del reporte del avance.
======</t>
        </r>
      </text>
    </comment>
    <comment ref="AK11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0" authorId="0" shapeId="0">
      <text>
        <r>
          <rPr>
            <sz val="11"/>
            <color theme="1"/>
            <rFont val="Calibri"/>
            <scheme val="minor"/>
          </rPr>
          <t>Registre de forma  breve, clara y precisa en que consiste el avance reportado.
======</t>
        </r>
      </text>
    </comment>
    <comment ref="V111" authorId="0" shapeId="0">
      <text>
        <r>
          <rPr>
            <sz val="11"/>
            <color theme="1"/>
            <rFont val="Calibri"/>
            <scheme val="minor"/>
          </rPr>
          <t>Registre la fecha estimada en que terminó la ejecución de la subactividad.
======</t>
        </r>
      </text>
    </comment>
    <comment ref="W11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1" authorId="0" shapeId="0">
      <text>
        <r>
          <rPr>
            <sz val="11"/>
            <color theme="1"/>
            <rFont val="Calibri"/>
            <scheme val="minor"/>
          </rPr>
          <t>Registre de forma  breve, clara y precisa en que consiste el avance reportado.
======</t>
        </r>
      </text>
    </comment>
    <comment ref="AC111" authorId="0" shapeId="0">
      <text>
        <r>
          <rPr>
            <sz val="11"/>
            <color theme="1"/>
            <rFont val="Calibri"/>
            <scheme val="minor"/>
          </rPr>
          <t>Registre la fecha estimada en que terminó la ejecución de la subactividad.
======</t>
        </r>
      </text>
    </comment>
    <comment ref="AD11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1" authorId="0" shapeId="0">
      <text>
        <r>
          <rPr>
            <sz val="11"/>
            <color theme="1"/>
            <rFont val="Calibri"/>
            <scheme val="minor"/>
          </rPr>
          <t>Registre de forma  breve, clara y precisa en que consiste el avance reportado.
======</t>
        </r>
      </text>
    </comment>
    <comment ref="AJ111" authorId="0" shapeId="0">
      <text>
        <r>
          <rPr>
            <sz val="11"/>
            <color theme="1"/>
            <rFont val="Calibri"/>
            <scheme val="minor"/>
          </rPr>
          <t>Registre la fecha estimada en que terminó la ejecución de la subactividad o la fecha del reporte del avance.
======</t>
        </r>
      </text>
    </comment>
    <comment ref="AK11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1" authorId="0" shapeId="0">
      <text>
        <r>
          <rPr>
            <sz val="11"/>
            <color theme="1"/>
            <rFont val="Calibri"/>
            <scheme val="minor"/>
          </rPr>
          <t>Registre de forma  breve, clara y precisa en que consiste el avance reportado.
======</t>
        </r>
      </text>
    </comment>
    <comment ref="V112" authorId="0" shapeId="0">
      <text>
        <r>
          <rPr>
            <sz val="11"/>
            <color theme="1"/>
            <rFont val="Calibri"/>
            <scheme val="minor"/>
          </rPr>
          <t>Registre la fecha estimada en que terminó la ejecución de la subactividad.
======</t>
        </r>
      </text>
    </comment>
    <comment ref="W11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2" authorId="0" shapeId="0">
      <text>
        <r>
          <rPr>
            <sz val="11"/>
            <color theme="1"/>
            <rFont val="Calibri"/>
            <scheme val="minor"/>
          </rPr>
          <t>Registre de forma  breve, clara y precisa en que consiste el avance reportado.
======</t>
        </r>
      </text>
    </comment>
    <comment ref="AC112" authorId="0" shapeId="0">
      <text>
        <r>
          <rPr>
            <sz val="11"/>
            <color theme="1"/>
            <rFont val="Calibri"/>
            <scheme val="minor"/>
          </rPr>
          <t>Registre la fecha estimada en que terminó la ejecución de la subactividad.
======</t>
        </r>
      </text>
    </comment>
    <comment ref="AD11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2" authorId="0" shapeId="0">
      <text>
        <r>
          <rPr>
            <sz val="11"/>
            <color theme="1"/>
            <rFont val="Calibri"/>
            <scheme val="minor"/>
          </rPr>
          <t>Registre de forma  breve, clara y precisa en que consiste el avance reportado.
======</t>
        </r>
      </text>
    </comment>
    <comment ref="AJ112" authorId="0" shapeId="0">
      <text>
        <r>
          <rPr>
            <sz val="11"/>
            <color theme="1"/>
            <rFont val="Calibri"/>
            <scheme val="minor"/>
          </rPr>
          <t>Registre la fecha estimada en que terminó la ejecución de la subactividad o la fecha del reporte del avance.
======</t>
        </r>
      </text>
    </comment>
    <comment ref="AK11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2" authorId="0" shapeId="0">
      <text>
        <r>
          <rPr>
            <sz val="11"/>
            <color theme="1"/>
            <rFont val="Calibri"/>
            <scheme val="minor"/>
          </rPr>
          <t>Registre de forma  breve, clara y precisa en que consiste el avance reportado.
======</t>
        </r>
      </text>
    </comment>
    <comment ref="V113" authorId="0" shapeId="0">
      <text>
        <r>
          <rPr>
            <sz val="11"/>
            <color theme="1"/>
            <rFont val="Calibri"/>
            <scheme val="minor"/>
          </rPr>
          <t>Registre la fecha estimada en que terminó la ejecución de la subactividad.
======</t>
        </r>
      </text>
    </comment>
    <comment ref="W11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3" authorId="0" shapeId="0">
      <text>
        <r>
          <rPr>
            <sz val="11"/>
            <color theme="1"/>
            <rFont val="Calibri"/>
            <scheme val="minor"/>
          </rPr>
          <t>Registre de forma  breve, clara y precisa en que consiste el avance reportado.
======</t>
        </r>
      </text>
    </comment>
    <comment ref="AC113" authorId="0" shapeId="0">
      <text>
        <r>
          <rPr>
            <sz val="11"/>
            <color theme="1"/>
            <rFont val="Calibri"/>
            <scheme val="minor"/>
          </rPr>
          <t>Registre la fecha estimada en que terminó la ejecución de la subactividad.
======</t>
        </r>
      </text>
    </comment>
    <comment ref="AD11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3" authorId="0" shapeId="0">
      <text>
        <r>
          <rPr>
            <sz val="11"/>
            <color theme="1"/>
            <rFont val="Calibri"/>
            <scheme val="minor"/>
          </rPr>
          <t>Registre de forma  breve, clara y precisa en que consiste el avance reportado.
======</t>
        </r>
      </text>
    </comment>
    <comment ref="AJ113" authorId="0" shapeId="0">
      <text>
        <r>
          <rPr>
            <sz val="11"/>
            <color theme="1"/>
            <rFont val="Calibri"/>
            <scheme val="minor"/>
          </rPr>
          <t>Registre la fecha estimada en que terminó la ejecución de la subactividad o la fecha del reporte del avance.
======</t>
        </r>
      </text>
    </comment>
    <comment ref="AK11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3" authorId="0" shapeId="0">
      <text>
        <r>
          <rPr>
            <sz val="11"/>
            <color theme="1"/>
            <rFont val="Calibri"/>
            <scheme val="minor"/>
          </rPr>
          <t>Registre de forma  breve, clara y precisa en que consiste el avance reportado.
======</t>
        </r>
      </text>
    </comment>
    <comment ref="V114" authorId="0" shapeId="0">
      <text>
        <r>
          <rPr>
            <sz val="11"/>
            <color theme="1"/>
            <rFont val="Calibri"/>
            <scheme val="minor"/>
          </rPr>
          <t>Registre la fecha estimada en que terminó la ejecución de la subactividad.
======</t>
        </r>
      </text>
    </comment>
    <comment ref="W11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4" authorId="0" shapeId="0">
      <text>
        <r>
          <rPr>
            <sz val="11"/>
            <color theme="1"/>
            <rFont val="Calibri"/>
            <scheme val="minor"/>
          </rPr>
          <t>Registre de forma  breve, clara y precisa en que consiste el avance reportado.
======</t>
        </r>
      </text>
    </comment>
    <comment ref="AC114" authorId="0" shapeId="0">
      <text>
        <r>
          <rPr>
            <sz val="11"/>
            <color theme="1"/>
            <rFont val="Calibri"/>
            <scheme val="minor"/>
          </rPr>
          <t>Registre la fecha estimada en que terminó la ejecución de la subactividad.
======</t>
        </r>
      </text>
    </comment>
    <comment ref="AD11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4" authorId="0" shapeId="0">
      <text>
        <r>
          <rPr>
            <sz val="11"/>
            <color theme="1"/>
            <rFont val="Calibri"/>
            <scheme val="minor"/>
          </rPr>
          <t>Registre de forma  breve, clara y precisa en que consiste el avance reportado.
======</t>
        </r>
      </text>
    </comment>
    <comment ref="AJ114" authorId="0" shapeId="0">
      <text>
        <r>
          <rPr>
            <sz val="11"/>
            <color theme="1"/>
            <rFont val="Calibri"/>
            <scheme val="minor"/>
          </rPr>
          <t>Registre la fecha estimada en que terminó la ejecución de la subactividad o la fecha del reporte del avance.
======</t>
        </r>
      </text>
    </comment>
    <comment ref="AK11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4" authorId="0" shapeId="0">
      <text>
        <r>
          <rPr>
            <sz val="11"/>
            <color theme="1"/>
            <rFont val="Calibri"/>
            <scheme val="minor"/>
          </rPr>
          <t>Registre de forma  breve, clara y precisa en que consiste el avance reportado.
======</t>
        </r>
      </text>
    </comment>
    <comment ref="V115" authorId="0" shapeId="0">
      <text>
        <r>
          <rPr>
            <sz val="11"/>
            <color theme="1"/>
            <rFont val="Calibri"/>
            <scheme val="minor"/>
          </rPr>
          <t>Registre la fecha estimada en que terminó la ejecución de la subactividad.
======</t>
        </r>
      </text>
    </comment>
    <comment ref="W11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5" authorId="0" shapeId="0">
      <text>
        <r>
          <rPr>
            <sz val="11"/>
            <color theme="1"/>
            <rFont val="Calibri"/>
            <scheme val="minor"/>
          </rPr>
          <t>Registre de forma  breve, clara y precisa en que consiste el avance reportado.
======</t>
        </r>
      </text>
    </comment>
    <comment ref="AC115" authorId="0" shapeId="0">
      <text>
        <r>
          <rPr>
            <sz val="11"/>
            <color theme="1"/>
            <rFont val="Calibri"/>
            <scheme val="minor"/>
          </rPr>
          <t>Registre la fecha estimada en que terminó la ejecución de la subactividad.
======</t>
        </r>
      </text>
    </comment>
    <comment ref="AD11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5" authorId="0" shapeId="0">
      <text>
        <r>
          <rPr>
            <sz val="11"/>
            <color theme="1"/>
            <rFont val="Calibri"/>
            <scheme val="minor"/>
          </rPr>
          <t>Registre de forma  breve, clara y precisa en que consiste el avance reportado.
======</t>
        </r>
      </text>
    </comment>
    <comment ref="AJ115" authorId="0" shapeId="0">
      <text>
        <r>
          <rPr>
            <sz val="11"/>
            <color theme="1"/>
            <rFont val="Calibri"/>
            <scheme val="minor"/>
          </rPr>
          <t>Registre la fecha estimada en que terminó la ejecución de la subactividad o la fecha del reporte del avance.
======</t>
        </r>
      </text>
    </comment>
    <comment ref="AK11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5" authorId="0" shapeId="0">
      <text>
        <r>
          <rPr>
            <sz val="11"/>
            <color theme="1"/>
            <rFont val="Calibri"/>
            <scheme val="minor"/>
          </rPr>
          <t>Registre de forma  breve, clara y precisa en que consiste el avance reportado.
======</t>
        </r>
      </text>
    </comment>
    <comment ref="V116" authorId="0" shapeId="0">
      <text>
        <r>
          <rPr>
            <sz val="11"/>
            <color theme="1"/>
            <rFont val="Calibri"/>
            <scheme val="minor"/>
          </rPr>
          <t>Registre la fecha estimada en que terminó la ejecución de la subactividad.
======</t>
        </r>
      </text>
    </comment>
    <comment ref="W11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6" authorId="0" shapeId="0">
      <text>
        <r>
          <rPr>
            <sz val="11"/>
            <color theme="1"/>
            <rFont val="Calibri"/>
            <scheme val="minor"/>
          </rPr>
          <t>Registre de forma  breve, clara y precisa en que consiste el avance reportado.
======</t>
        </r>
      </text>
    </comment>
    <comment ref="AC116" authorId="0" shapeId="0">
      <text>
        <r>
          <rPr>
            <sz val="11"/>
            <color theme="1"/>
            <rFont val="Calibri"/>
            <scheme val="minor"/>
          </rPr>
          <t>Registre la fecha estimada en que terminó la ejecución de la subactividad.
======</t>
        </r>
      </text>
    </comment>
    <comment ref="AD11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6" authorId="0" shapeId="0">
      <text>
        <r>
          <rPr>
            <sz val="11"/>
            <color theme="1"/>
            <rFont val="Calibri"/>
            <scheme val="minor"/>
          </rPr>
          <t>Registre de forma  breve, clara y precisa en que consiste el avance reportado.
======</t>
        </r>
      </text>
    </comment>
    <comment ref="AJ116" authorId="0" shapeId="0">
      <text>
        <r>
          <rPr>
            <sz val="11"/>
            <color theme="1"/>
            <rFont val="Calibri"/>
            <scheme val="minor"/>
          </rPr>
          <t>Registre la fecha estimada en que terminó la ejecución de la subactividad o la fecha del reporte del avance.
======</t>
        </r>
      </text>
    </comment>
    <comment ref="AK11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6" authorId="0" shapeId="0">
      <text>
        <r>
          <rPr>
            <sz val="11"/>
            <color theme="1"/>
            <rFont val="Calibri"/>
            <scheme val="minor"/>
          </rPr>
          <t>Registre de forma  breve, clara y precisa en que consiste el avance reportado.
======</t>
        </r>
      </text>
    </comment>
    <comment ref="V117" authorId="0" shapeId="0">
      <text>
        <r>
          <rPr>
            <sz val="11"/>
            <color theme="1"/>
            <rFont val="Calibri"/>
            <scheme val="minor"/>
          </rPr>
          <t>Registre la fecha estimada en que terminó la ejecución de la subactividad.
======</t>
        </r>
      </text>
    </comment>
    <comment ref="W11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C117" authorId="0" shapeId="0">
      <text>
        <r>
          <rPr>
            <sz val="11"/>
            <color theme="1"/>
            <rFont val="Calibri"/>
            <scheme val="minor"/>
          </rPr>
          <t>Registre la fecha estimada en que terminó la ejecución de la subactividad.
======</t>
        </r>
      </text>
    </comment>
    <comment ref="AD11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1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J117" authorId="0" shapeId="0">
      <text>
        <r>
          <rPr>
            <sz val="11"/>
            <color theme="1"/>
            <rFont val="Calibri"/>
            <scheme val="minor"/>
          </rPr>
          <t>Registre la fecha estimada en que terminó la ejecución de la subactividad o la fecha del reporte del avance.
======</t>
        </r>
      </text>
    </comment>
    <comment ref="AK11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7" authorId="0" shapeId="0">
      <text>
        <r>
          <rPr>
            <sz val="11"/>
            <color theme="1"/>
            <rFont val="Calibri"/>
            <scheme val="minor"/>
          </rPr>
          <t>Registre de forma  breve, clara y precisa en que consiste el avance reportado.
======</t>
        </r>
      </text>
    </comment>
    <comment ref="V118" authorId="0" shapeId="0">
      <text>
        <r>
          <rPr>
            <sz val="11"/>
            <color theme="1"/>
            <rFont val="Calibri"/>
            <scheme val="minor"/>
          </rPr>
          <t>Registre la fecha estimada en que terminó la ejecución de la subactividad.
======</t>
        </r>
      </text>
    </comment>
    <comment ref="W11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8" authorId="0" shapeId="0">
      <text>
        <r>
          <rPr>
            <sz val="11"/>
            <color theme="1"/>
            <rFont val="Calibri"/>
            <scheme val="minor"/>
          </rPr>
          <t>Registre de forma  breve, clara y precisa en que consiste el avance reportado.
======</t>
        </r>
      </text>
    </comment>
    <comment ref="AC118" authorId="0" shapeId="0">
      <text>
        <r>
          <rPr>
            <sz val="11"/>
            <color theme="1"/>
            <rFont val="Calibri"/>
            <scheme val="minor"/>
          </rPr>
          <t>Registre la fecha estimada en que terminó la ejecución de la subactividad.
======</t>
        </r>
      </text>
    </comment>
    <comment ref="AE118" authorId="0" shapeId="0">
      <text>
        <r>
          <rPr>
            <sz val="11"/>
            <color theme="1"/>
            <rFont val="Calibri"/>
            <scheme val="minor"/>
          </rPr>
          <t>Registre de forma  breve, clara y precisa en que consiste el avance reportado.
======</t>
        </r>
      </text>
    </comment>
    <comment ref="AJ118" authorId="0" shapeId="0">
      <text>
        <r>
          <rPr>
            <sz val="11"/>
            <color theme="1"/>
            <rFont val="Calibri"/>
            <scheme val="minor"/>
          </rPr>
          <t>Registre la fecha estimada en que terminó la ejecución de la subactividad o la fecha del reporte del avance.
======</t>
        </r>
      </text>
    </comment>
    <comment ref="AK11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8" authorId="0" shapeId="0">
      <text>
        <r>
          <rPr>
            <sz val="11"/>
            <color theme="1"/>
            <rFont val="Calibri"/>
            <scheme val="minor"/>
          </rPr>
          <t>Registre de forma  breve, clara y precisa en que consiste el avance reportado.
======</t>
        </r>
      </text>
    </comment>
    <comment ref="V119" authorId="0" shapeId="0">
      <text>
        <r>
          <rPr>
            <sz val="11"/>
            <color theme="1"/>
            <rFont val="Calibri"/>
            <scheme val="minor"/>
          </rPr>
          <t>Registre la fecha estimada en que terminó la ejecución de la subactividad.
======</t>
        </r>
      </text>
    </comment>
    <comment ref="W11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9" authorId="0" shapeId="0">
      <text>
        <r>
          <rPr>
            <sz val="11"/>
            <color theme="1"/>
            <rFont val="Calibri"/>
            <scheme val="minor"/>
          </rPr>
          <t>Registre de forma  breve, clara y precisa en que consiste el avance reportado.
======</t>
        </r>
      </text>
    </comment>
    <comment ref="AC119" authorId="0" shapeId="0">
      <text>
        <r>
          <rPr>
            <sz val="11"/>
            <color theme="1"/>
            <rFont val="Calibri"/>
            <scheme val="minor"/>
          </rPr>
          <t>Registre la fecha estimada en que terminó la ejecución de la subactividad.
======</t>
        </r>
      </text>
    </comment>
    <comment ref="AJ119" authorId="0" shapeId="0">
      <text>
        <r>
          <rPr>
            <sz val="11"/>
            <color theme="1"/>
            <rFont val="Calibri"/>
            <scheme val="minor"/>
          </rPr>
          <t>Registre la fecha estimada en que terminó la ejecución de la subactividad o la fecha del reporte del avance.
======</t>
        </r>
      </text>
    </comment>
    <comment ref="AK11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9" authorId="0" shapeId="0">
      <text>
        <r>
          <rPr>
            <sz val="11"/>
            <color theme="1"/>
            <rFont val="Calibri"/>
            <scheme val="minor"/>
          </rPr>
          <t>Registre de forma  breve, clara y precisa en que consiste el avance reportado.
======</t>
        </r>
      </text>
    </comment>
    <comment ref="V120" authorId="0" shapeId="0">
      <text>
        <r>
          <rPr>
            <sz val="11"/>
            <color theme="1"/>
            <rFont val="Calibri"/>
            <scheme val="minor"/>
          </rPr>
          <t>Registre la fecha estimada en que terminó la ejecución de la subactividad.
======</t>
        </r>
      </text>
    </comment>
    <comment ref="W12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0" authorId="0" shapeId="0">
      <text>
        <r>
          <rPr>
            <sz val="11"/>
            <color theme="1"/>
            <rFont val="Calibri"/>
            <scheme val="minor"/>
          </rPr>
          <t>Registre de forma  breve, clara y precisa en que consiste el avance reportado.
======</t>
        </r>
      </text>
    </comment>
    <comment ref="AC120" authorId="0" shapeId="0">
      <text>
        <r>
          <rPr>
            <sz val="11"/>
            <color theme="1"/>
            <rFont val="Calibri"/>
            <scheme val="minor"/>
          </rPr>
          <t>Registre la fecha estimada en que terminó la ejecución de la subactividad.
======</t>
        </r>
      </text>
    </comment>
    <comment ref="AD12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0" authorId="0" shapeId="0">
      <text>
        <r>
          <rPr>
            <sz val="11"/>
            <color theme="1"/>
            <rFont val="Calibri"/>
            <scheme val="minor"/>
          </rPr>
          <t>Registre de forma  breve, clara y precisa en que consiste el avance reportado.
======</t>
        </r>
      </text>
    </comment>
    <comment ref="AJ120" authorId="0" shapeId="0">
      <text>
        <r>
          <rPr>
            <sz val="11"/>
            <color theme="1"/>
            <rFont val="Calibri"/>
            <scheme val="minor"/>
          </rPr>
          <t>Registre la fecha estimada en que terminó la ejecución de la subactividad o la fecha del reporte del avance.
======</t>
        </r>
      </text>
    </comment>
    <comment ref="AK12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0" authorId="0" shapeId="0">
      <text>
        <r>
          <rPr>
            <sz val="11"/>
            <color theme="1"/>
            <rFont val="Calibri"/>
            <scheme val="minor"/>
          </rPr>
          <t>Registre de forma  breve, clara y precisa en que consiste el avance reportado.
======</t>
        </r>
      </text>
    </comment>
    <comment ref="V121" authorId="0" shapeId="0">
      <text>
        <r>
          <rPr>
            <sz val="11"/>
            <color theme="1"/>
            <rFont val="Calibri"/>
            <scheme val="minor"/>
          </rPr>
          <t>Registre la fecha estimada en que terminó la ejecución de la subactividad.
======</t>
        </r>
      </text>
    </comment>
    <comment ref="W12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1" authorId="0" shapeId="0">
      <text>
        <r>
          <rPr>
            <sz val="11"/>
            <color theme="1"/>
            <rFont val="Calibri"/>
            <scheme val="minor"/>
          </rPr>
          <t>Registre de forma  breve, clara y precisa en que consiste el avance reportado.
======</t>
        </r>
      </text>
    </comment>
    <comment ref="AC121" authorId="0" shapeId="0">
      <text>
        <r>
          <rPr>
            <sz val="11"/>
            <color theme="1"/>
            <rFont val="Calibri"/>
            <scheme val="minor"/>
          </rPr>
          <t>Registre la fecha estimada en que terminó la ejecución de la subactividad.
======</t>
        </r>
      </text>
    </comment>
    <comment ref="AD12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1" authorId="0" shapeId="0">
      <text>
        <r>
          <rPr>
            <sz val="11"/>
            <color theme="1"/>
            <rFont val="Calibri"/>
            <scheme val="minor"/>
          </rPr>
          <t>Registre de forma  breve, clara y precisa en que consiste el avance reportado.
======</t>
        </r>
      </text>
    </comment>
    <comment ref="AJ121" authorId="0" shapeId="0">
      <text>
        <r>
          <rPr>
            <sz val="11"/>
            <color theme="1"/>
            <rFont val="Calibri"/>
            <scheme val="minor"/>
          </rPr>
          <t>Registre la fecha estimada en que terminó la ejecución de la subactividad o la fecha del reporte del avance.
======</t>
        </r>
      </text>
    </comment>
    <comment ref="AK12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1" authorId="0" shapeId="0">
      <text>
        <r>
          <rPr>
            <sz val="11"/>
            <color theme="1"/>
            <rFont val="Calibri"/>
            <scheme val="minor"/>
          </rPr>
          <t>Registre de forma  breve, clara y precisa en que consiste el avance reportado.
======</t>
        </r>
      </text>
    </comment>
    <comment ref="V122" authorId="0" shapeId="0">
      <text>
        <r>
          <rPr>
            <sz val="11"/>
            <color theme="1"/>
            <rFont val="Calibri"/>
            <scheme val="minor"/>
          </rPr>
          <t>Registre la fecha estimada en que terminó la ejecución de la subactividad.
======</t>
        </r>
      </text>
    </comment>
    <comment ref="W12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2" authorId="0" shapeId="0">
      <text>
        <r>
          <rPr>
            <sz val="11"/>
            <color theme="1"/>
            <rFont val="Calibri"/>
            <scheme val="minor"/>
          </rPr>
          <t>Registre de forma  breve, clara y precisa en que consiste el avance reportado.
======</t>
        </r>
      </text>
    </comment>
    <comment ref="AC122" authorId="0" shapeId="0">
      <text>
        <r>
          <rPr>
            <sz val="11"/>
            <color theme="1"/>
            <rFont val="Calibri"/>
            <scheme val="minor"/>
          </rPr>
          <t>Registre la fecha estimada en que terminó la ejecución de la subactividad.
======</t>
        </r>
      </text>
    </comment>
    <comment ref="AD12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2" authorId="0" shapeId="0">
      <text>
        <r>
          <rPr>
            <sz val="11"/>
            <color theme="1"/>
            <rFont val="Calibri"/>
            <scheme val="minor"/>
          </rPr>
          <t>Registre de forma  breve, clara y precisa en que consiste el avance reportado.
======</t>
        </r>
      </text>
    </comment>
    <comment ref="AJ122" authorId="0" shapeId="0">
      <text>
        <r>
          <rPr>
            <sz val="11"/>
            <color theme="1"/>
            <rFont val="Calibri"/>
            <scheme val="minor"/>
          </rPr>
          <t>Registre la fecha estimada en que terminó la ejecución de la subactividad o la fecha del reporte del avance.
======</t>
        </r>
      </text>
    </comment>
    <comment ref="AK12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2" authorId="0" shapeId="0">
      <text>
        <r>
          <rPr>
            <sz val="11"/>
            <color theme="1"/>
            <rFont val="Calibri"/>
            <scheme val="minor"/>
          </rPr>
          <t>Registre de forma  breve, clara y precisa en que consiste el avance reportado.
======</t>
        </r>
      </text>
    </comment>
    <comment ref="V123" authorId="0" shapeId="0">
      <text>
        <r>
          <rPr>
            <sz val="11"/>
            <color theme="1"/>
            <rFont val="Calibri"/>
            <scheme val="minor"/>
          </rPr>
          <t>Registre la fecha estimada en que terminó la ejecución de la subactividad.
======</t>
        </r>
      </text>
    </comment>
    <comment ref="W12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3" authorId="0" shapeId="0">
      <text>
        <r>
          <rPr>
            <sz val="11"/>
            <color theme="1"/>
            <rFont val="Calibri"/>
            <scheme val="minor"/>
          </rPr>
          <t>Registre de forma  breve, clara y precisa en que consiste el avance reportado.
======</t>
        </r>
      </text>
    </comment>
    <comment ref="AC123" authorId="0" shapeId="0">
      <text>
        <r>
          <rPr>
            <sz val="11"/>
            <color theme="1"/>
            <rFont val="Calibri"/>
            <scheme val="minor"/>
          </rPr>
          <t>Registre la fecha estimada en que terminó la ejecución de la subactividad.
======</t>
        </r>
      </text>
    </comment>
    <comment ref="AD12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3" authorId="0" shapeId="0">
      <text>
        <r>
          <rPr>
            <sz val="11"/>
            <color theme="1"/>
            <rFont val="Calibri"/>
            <scheme val="minor"/>
          </rPr>
          <t>Registre de forma  breve, clara y precisa en que consiste el avance reportado.
======</t>
        </r>
      </text>
    </comment>
    <comment ref="AJ123" authorId="0" shapeId="0">
      <text>
        <r>
          <rPr>
            <sz val="11"/>
            <color theme="1"/>
            <rFont val="Calibri"/>
            <scheme val="minor"/>
          </rPr>
          <t>Registre la fecha estimada en que terminó la ejecución de la subactividad o la fecha del reporte del avance.
======</t>
        </r>
      </text>
    </comment>
    <comment ref="AK12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3" authorId="0" shapeId="0">
      <text>
        <r>
          <rPr>
            <sz val="11"/>
            <color theme="1"/>
            <rFont val="Calibri"/>
            <scheme val="minor"/>
          </rPr>
          <t>Registre de forma  breve, clara y precisa en que consiste el avance reportado.
======</t>
        </r>
      </text>
    </comment>
    <comment ref="V124" authorId="0" shapeId="0">
      <text>
        <r>
          <rPr>
            <sz val="11"/>
            <color theme="1"/>
            <rFont val="Calibri"/>
            <scheme val="minor"/>
          </rPr>
          <t>Registre la fecha estimada en que terminó la ejecución de la subactividad.
======</t>
        </r>
      </text>
    </comment>
    <comment ref="W12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4" authorId="0" shapeId="0">
      <text>
        <r>
          <rPr>
            <sz val="11"/>
            <color theme="1"/>
            <rFont val="Calibri"/>
            <scheme val="minor"/>
          </rPr>
          <t>Registre de forma  breve, clara y precisa en que consiste el avance reportado.
======</t>
        </r>
      </text>
    </comment>
    <comment ref="AC124" authorId="0" shapeId="0">
      <text>
        <r>
          <rPr>
            <sz val="11"/>
            <color theme="1"/>
            <rFont val="Calibri"/>
            <scheme val="minor"/>
          </rPr>
          <t>Registre la fecha estimada en que terminó la ejecución de la subactividad.
======</t>
        </r>
      </text>
    </comment>
    <comment ref="AD12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4" authorId="0" shapeId="0">
      <text>
        <r>
          <rPr>
            <sz val="11"/>
            <color theme="1"/>
            <rFont val="Calibri"/>
            <scheme val="minor"/>
          </rPr>
          <t>Registre de forma  breve, clara y precisa en que consiste el avance reportado.
======</t>
        </r>
      </text>
    </comment>
    <comment ref="AJ124" authorId="0" shapeId="0">
      <text>
        <r>
          <rPr>
            <sz val="11"/>
            <color theme="1"/>
            <rFont val="Calibri"/>
            <scheme val="minor"/>
          </rPr>
          <t>Registre la fecha estimada en que terminó la ejecución de la subactividad o la fecha del reporte del avance.
======</t>
        </r>
      </text>
    </comment>
    <comment ref="AK12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4" authorId="0" shapeId="0">
      <text>
        <r>
          <rPr>
            <sz val="11"/>
            <color theme="1"/>
            <rFont val="Calibri"/>
            <scheme val="minor"/>
          </rPr>
          <t>Registre de forma  breve, clara y precisa en que consiste el avance reportado.
======</t>
        </r>
      </text>
    </comment>
    <comment ref="V125" authorId="0" shapeId="0">
      <text>
        <r>
          <rPr>
            <sz val="11"/>
            <color theme="1"/>
            <rFont val="Calibri"/>
            <scheme val="minor"/>
          </rPr>
          <t>Registre la fecha estimada en que terminó la ejecución de la subactividad.
======</t>
        </r>
      </text>
    </comment>
    <comment ref="W12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5" authorId="0" shapeId="0">
      <text>
        <r>
          <rPr>
            <sz val="11"/>
            <color theme="1"/>
            <rFont val="Calibri"/>
            <scheme val="minor"/>
          </rPr>
          <t>Registre de forma  breve, clara y precisa en que consiste el avance reportado.
======</t>
        </r>
      </text>
    </comment>
    <comment ref="AC125" authorId="0" shapeId="0">
      <text>
        <r>
          <rPr>
            <sz val="11"/>
            <color theme="1"/>
            <rFont val="Calibri"/>
            <scheme val="minor"/>
          </rPr>
          <t>Registre la fecha estimada en que terminó la ejecución de la subactividad.
======</t>
        </r>
      </text>
    </comment>
    <comment ref="AD12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5" authorId="0" shapeId="0">
      <text>
        <r>
          <rPr>
            <sz val="11"/>
            <color theme="1"/>
            <rFont val="Calibri"/>
            <scheme val="minor"/>
          </rPr>
          <t>Registre de forma  breve, clara y precisa en que consiste el avance reportado.
======</t>
        </r>
      </text>
    </comment>
    <comment ref="AJ125" authorId="0" shapeId="0">
      <text>
        <r>
          <rPr>
            <sz val="11"/>
            <color theme="1"/>
            <rFont val="Calibri"/>
            <scheme val="minor"/>
          </rPr>
          <t>Registre la fecha estimada en que terminó la ejecución de la subactividad o la fecha del reporte del avance.
======</t>
        </r>
      </text>
    </comment>
    <comment ref="AK12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5" authorId="0" shapeId="0">
      <text>
        <r>
          <rPr>
            <sz val="11"/>
            <color theme="1"/>
            <rFont val="Calibri"/>
            <scheme val="minor"/>
          </rPr>
          <t>Registre de forma  breve, clara y precisa en que consiste el avance reportado.
======</t>
        </r>
      </text>
    </comment>
    <comment ref="V126" authorId="0" shapeId="0">
      <text>
        <r>
          <rPr>
            <sz val="11"/>
            <color theme="1"/>
            <rFont val="Calibri"/>
            <scheme val="minor"/>
          </rPr>
          <t>Registre la fecha estimada en que terminó la ejecución de la subactividad.
======</t>
        </r>
      </text>
    </comment>
    <comment ref="W12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6" authorId="0" shapeId="0">
      <text>
        <r>
          <rPr>
            <sz val="11"/>
            <color theme="1"/>
            <rFont val="Calibri"/>
            <scheme val="minor"/>
          </rPr>
          <t>Registre de forma  breve, clara y precisa en que consiste el avance reportado.
======</t>
        </r>
      </text>
    </comment>
    <comment ref="AC126" authorId="0" shapeId="0">
      <text>
        <r>
          <rPr>
            <sz val="11"/>
            <color theme="1"/>
            <rFont val="Calibri"/>
            <scheme val="minor"/>
          </rPr>
          <t>Registre la fecha estimada en que terminó la ejecución de la subactividad.
======</t>
        </r>
      </text>
    </comment>
    <comment ref="AD12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6" authorId="0" shapeId="0">
      <text>
        <r>
          <rPr>
            <sz val="11"/>
            <color theme="1"/>
            <rFont val="Calibri"/>
            <scheme val="minor"/>
          </rPr>
          <t>Registre de forma  breve, clara y precisa en que consiste el avance reportado.
======</t>
        </r>
      </text>
    </comment>
    <comment ref="AJ126" authorId="0" shapeId="0">
      <text>
        <r>
          <rPr>
            <sz val="11"/>
            <color theme="1"/>
            <rFont val="Calibri"/>
            <scheme val="minor"/>
          </rPr>
          <t>Registre la fecha estimada en que terminó la ejecución de la subactividad o la fecha del reporte del avance.
======</t>
        </r>
      </text>
    </comment>
    <comment ref="AK12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6" authorId="0" shapeId="0">
      <text>
        <r>
          <rPr>
            <sz val="11"/>
            <color theme="1"/>
            <rFont val="Calibri"/>
            <scheme val="minor"/>
          </rPr>
          <t>Registre de forma  breve, clara y precisa en que consiste el avance reportado.
======</t>
        </r>
      </text>
    </comment>
    <comment ref="V127" authorId="0" shapeId="0">
      <text>
        <r>
          <rPr>
            <sz val="11"/>
            <color theme="1"/>
            <rFont val="Calibri"/>
            <scheme val="minor"/>
          </rPr>
          <t>Registre la fecha estimada en que terminó la ejecución de la subactividad.
======</t>
        </r>
      </text>
    </comment>
    <comment ref="W12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7" authorId="0" shapeId="0">
      <text>
        <r>
          <rPr>
            <sz val="11"/>
            <color theme="1"/>
            <rFont val="Calibri"/>
            <scheme val="minor"/>
          </rPr>
          <t>Registre de forma  breve, clara y precisa en que consiste el avance reportado.
======</t>
        </r>
      </text>
    </comment>
    <comment ref="AC127" authorId="0" shapeId="0">
      <text>
        <r>
          <rPr>
            <sz val="11"/>
            <color theme="1"/>
            <rFont val="Calibri"/>
            <scheme val="minor"/>
          </rPr>
          <t>Registre la fecha estimada en que terminó la ejecución de la subactividad.
======</t>
        </r>
      </text>
    </comment>
    <comment ref="AD12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7" authorId="0" shapeId="0">
      <text>
        <r>
          <rPr>
            <sz val="11"/>
            <color theme="1"/>
            <rFont val="Calibri"/>
            <scheme val="minor"/>
          </rPr>
          <t>Registre de forma  breve, clara y precisa en que consiste el avance reportado.
======</t>
        </r>
      </text>
    </comment>
    <comment ref="AJ127" authorId="0" shapeId="0">
      <text>
        <r>
          <rPr>
            <sz val="11"/>
            <color theme="1"/>
            <rFont val="Calibri"/>
            <scheme val="minor"/>
          </rPr>
          <t>Registre la fecha estimada en que terminó la ejecución de la subactividad o la fecha del reporte del avance.
======</t>
        </r>
      </text>
    </comment>
    <comment ref="AK12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7" authorId="0" shapeId="0">
      <text>
        <r>
          <rPr>
            <sz val="11"/>
            <color theme="1"/>
            <rFont val="Calibri"/>
            <scheme val="minor"/>
          </rPr>
          <t>Registre de forma  breve, clara y precisa en que consiste el avance reportado.
======</t>
        </r>
      </text>
    </comment>
    <comment ref="V128" authorId="0" shapeId="0">
      <text>
        <r>
          <rPr>
            <sz val="11"/>
            <color theme="1"/>
            <rFont val="Calibri"/>
            <scheme val="minor"/>
          </rPr>
          <t>Registre la fecha estimada en que terminó la ejecución de la subactividad.
======</t>
        </r>
      </text>
    </comment>
    <comment ref="W12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8" authorId="0" shapeId="0">
      <text>
        <r>
          <rPr>
            <sz val="11"/>
            <color theme="1"/>
            <rFont val="Calibri"/>
            <scheme val="minor"/>
          </rPr>
          <t>Registre de forma  breve, clara y precisa en que consiste el avance reportado.
======</t>
        </r>
      </text>
    </comment>
    <comment ref="AC128" authorId="0" shapeId="0">
      <text>
        <r>
          <rPr>
            <sz val="11"/>
            <color theme="1"/>
            <rFont val="Calibri"/>
            <scheme val="minor"/>
          </rPr>
          <t>Registre la fecha estimada en que terminó la ejecución de la subactividad.
======</t>
        </r>
      </text>
    </comment>
    <comment ref="AD12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8" authorId="0" shapeId="0">
      <text>
        <r>
          <rPr>
            <sz val="11"/>
            <color theme="1"/>
            <rFont val="Calibri"/>
            <scheme val="minor"/>
          </rPr>
          <t>Registre de forma  breve, clara y precisa en que consiste el avance reportado.
======</t>
        </r>
      </text>
    </comment>
    <comment ref="AJ128" authorId="0" shapeId="0">
      <text>
        <r>
          <rPr>
            <sz val="11"/>
            <color theme="1"/>
            <rFont val="Calibri"/>
            <scheme val="minor"/>
          </rPr>
          <t>Registre la fecha estimada en que terminó la ejecución de la subactividad o la fecha del reporte del avance.
======</t>
        </r>
      </text>
    </comment>
    <comment ref="AK12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8" authorId="0" shapeId="0">
      <text>
        <r>
          <rPr>
            <sz val="11"/>
            <color theme="1"/>
            <rFont val="Calibri"/>
            <scheme val="minor"/>
          </rPr>
          <t>Registre de forma  breve, clara y precisa en que consiste el avance reportado.
======</t>
        </r>
      </text>
    </comment>
    <comment ref="V129" authorId="0" shapeId="0">
      <text>
        <r>
          <rPr>
            <sz val="11"/>
            <color theme="1"/>
            <rFont val="Calibri"/>
            <scheme val="minor"/>
          </rPr>
          <t>Registre la fecha estimada en que terminó la ejecución de la subactividad.
======</t>
        </r>
      </text>
    </comment>
    <comment ref="W12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9" authorId="0" shapeId="0">
      <text>
        <r>
          <rPr>
            <sz val="11"/>
            <color theme="1"/>
            <rFont val="Calibri"/>
            <scheme val="minor"/>
          </rPr>
          <t>Registre de forma  breve, clara y precisa en que consiste el avance reportado.
======</t>
        </r>
      </text>
    </comment>
    <comment ref="AC129" authorId="0" shapeId="0">
      <text>
        <r>
          <rPr>
            <sz val="11"/>
            <color theme="1"/>
            <rFont val="Calibri"/>
            <scheme val="minor"/>
          </rPr>
          <t>Registre la fecha estimada en que terminó la ejecución de la subactividad.
======</t>
        </r>
      </text>
    </comment>
    <comment ref="AD12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9" authorId="0" shapeId="0">
      <text>
        <r>
          <rPr>
            <sz val="11"/>
            <color theme="1"/>
            <rFont val="Calibri"/>
            <scheme val="minor"/>
          </rPr>
          <t>Registre de forma  breve, clara y precisa en que consiste el avance reportado.
======</t>
        </r>
      </text>
    </comment>
    <comment ref="AJ129" authorId="0" shapeId="0">
      <text>
        <r>
          <rPr>
            <sz val="11"/>
            <color theme="1"/>
            <rFont val="Calibri"/>
            <scheme val="minor"/>
          </rPr>
          <t>Registre la fecha estimada en que terminó la ejecución de la subactividad o la fecha del reporte del avance.
======</t>
        </r>
      </text>
    </comment>
    <comment ref="AK12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9" authorId="0" shapeId="0">
      <text>
        <r>
          <rPr>
            <sz val="11"/>
            <color theme="1"/>
            <rFont val="Calibri"/>
            <scheme val="minor"/>
          </rPr>
          <t>Registre de forma  breve, clara y precisa en que consiste el avance reportado.
======</t>
        </r>
      </text>
    </comment>
    <comment ref="V130" authorId="0" shapeId="0">
      <text>
        <r>
          <rPr>
            <sz val="11"/>
            <color theme="1"/>
            <rFont val="Calibri"/>
            <scheme val="minor"/>
          </rPr>
          <t>Registre la fecha estimada en que terminó la ejecución de la subactividad.
======</t>
        </r>
      </text>
    </comment>
    <comment ref="W13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0" authorId="0" shapeId="0">
      <text>
        <r>
          <rPr>
            <sz val="11"/>
            <color theme="1"/>
            <rFont val="Calibri"/>
            <scheme val="minor"/>
          </rPr>
          <t>Registre de forma  breve, clara y precisa en que consiste el avance reportado.
======</t>
        </r>
      </text>
    </comment>
    <comment ref="AC130" authorId="0" shapeId="0">
      <text>
        <r>
          <rPr>
            <sz val="11"/>
            <color theme="1"/>
            <rFont val="Calibri"/>
            <scheme val="minor"/>
          </rPr>
          <t>Registre la fecha estimada en que terminó la ejecución de la subactividad.
======</t>
        </r>
      </text>
    </comment>
    <comment ref="AD13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0" authorId="0" shapeId="0">
      <text>
        <r>
          <rPr>
            <sz val="11"/>
            <color theme="1"/>
            <rFont val="Calibri"/>
            <scheme val="minor"/>
          </rPr>
          <t>Registre de forma  breve, clara y precisa en que consiste el avance reportado.
======</t>
        </r>
      </text>
    </comment>
    <comment ref="AJ130" authorId="0" shapeId="0">
      <text>
        <r>
          <rPr>
            <sz val="11"/>
            <color theme="1"/>
            <rFont val="Calibri"/>
            <scheme val="minor"/>
          </rPr>
          <t>Registre la fecha estimada en que terminó la ejecución de la subactividad o la fecha del reporte del avance.
======</t>
        </r>
      </text>
    </comment>
    <comment ref="AK13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0" authorId="0" shapeId="0">
      <text>
        <r>
          <rPr>
            <sz val="11"/>
            <color theme="1"/>
            <rFont val="Calibri"/>
            <scheme val="minor"/>
          </rPr>
          <t>Registre de forma  breve, clara y precisa en que consiste el avance reportado.
======</t>
        </r>
      </text>
    </comment>
    <comment ref="R131" authorId="0" shapeId="0">
      <text>
        <r>
          <rPr>
            <sz val="11"/>
            <color theme="1"/>
            <rFont val="Calibri"/>
            <scheme val="minor"/>
          </rPr>
          <t>04/08/2022
Se modifica la fecha de terminación del 30/04/2022 para el 31/10/2022 acorde con lo aprobado en el CG&amp;D No. 8 del 03/08/2022.
======</t>
        </r>
      </text>
    </comment>
    <comment ref="V131" authorId="0" shapeId="0">
      <text>
        <r>
          <rPr>
            <sz val="11"/>
            <color theme="1"/>
            <rFont val="Calibri"/>
            <scheme val="minor"/>
          </rPr>
          <t>Registre la fecha estimada en que terminó la ejecución de la subactividad.
======</t>
        </r>
      </text>
    </comment>
    <comment ref="W13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1" authorId="0" shapeId="0">
      <text>
        <r>
          <rPr>
            <sz val="11"/>
            <color theme="1"/>
            <rFont val="Calibri"/>
            <scheme val="minor"/>
          </rPr>
          <t>Registre de forma  breve, clara y precisa en que consiste el avance reportado.
======</t>
        </r>
      </text>
    </comment>
    <comment ref="AC131" authorId="0" shapeId="0">
      <text>
        <r>
          <rPr>
            <sz val="11"/>
            <color theme="1"/>
            <rFont val="Calibri"/>
            <scheme val="minor"/>
          </rPr>
          <t>Registre la fecha estimada en que terminó la ejecución de la subactividad.
======</t>
        </r>
      </text>
    </comment>
    <comment ref="AD13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31" authorId="0" shapeId="0">
      <text>
        <r>
          <rPr>
            <sz val="11"/>
            <color theme="1"/>
            <rFont val="Calibri"/>
            <scheme val="minor"/>
          </rPr>
          <t>Registre de forma  breve, clara y precisa en que consiste el avance reportado.
======</t>
        </r>
      </text>
    </comment>
    <comment ref="AJ131" authorId="0" shapeId="0">
      <text>
        <r>
          <rPr>
            <sz val="11"/>
            <color theme="1"/>
            <rFont val="Calibri"/>
            <scheme val="minor"/>
          </rPr>
          <t>Registre la fecha estimada en que terminó la ejecución de la subactividad o la fecha del reporte del avance.
======</t>
        </r>
      </text>
    </comment>
    <comment ref="AK13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1" authorId="0" shapeId="0">
      <text>
        <r>
          <rPr>
            <sz val="11"/>
            <color theme="1"/>
            <rFont val="Calibri"/>
            <scheme val="minor"/>
          </rPr>
          <t>Registre de forma  breve, clara y precisa en que consiste el avance reportado.
======</t>
        </r>
      </text>
    </comment>
    <comment ref="V132" authorId="0" shapeId="0">
      <text>
        <r>
          <rPr>
            <sz val="11"/>
            <color theme="1"/>
            <rFont val="Calibri"/>
            <scheme val="minor"/>
          </rPr>
          <t>Registre la fecha estimada en que terminó la ejecución de la subactividad.
======</t>
        </r>
      </text>
    </comment>
    <comment ref="W13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2" authorId="0" shapeId="0">
      <text>
        <r>
          <rPr>
            <sz val="11"/>
            <color theme="1"/>
            <rFont val="Calibri"/>
            <scheme val="minor"/>
          </rPr>
          <t>Registre de forma  breve, clara y precisa en que consiste el avance reportado.
======</t>
        </r>
      </text>
    </comment>
    <comment ref="AC132" authorId="0" shapeId="0">
      <text>
        <r>
          <rPr>
            <sz val="11"/>
            <color theme="1"/>
            <rFont val="Calibri"/>
            <scheme val="minor"/>
          </rPr>
          <t>Registre la fecha estimada en que terminó la ejecución de la subactividad.
======</t>
        </r>
      </text>
    </comment>
    <comment ref="AD13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32" authorId="0" shapeId="0">
      <text>
        <r>
          <rPr>
            <sz val="11"/>
            <color theme="1"/>
            <rFont val="Calibri"/>
            <scheme val="minor"/>
          </rPr>
          <t>Registre de forma  breve, clara y precisa en que consiste el avance reportado.
======</t>
        </r>
      </text>
    </comment>
    <comment ref="AJ132" authorId="0" shapeId="0">
      <text>
        <r>
          <rPr>
            <sz val="11"/>
            <color theme="1"/>
            <rFont val="Calibri"/>
            <scheme val="minor"/>
          </rPr>
          <t>Registre la fecha estimada en que terminó la ejecución de la subactividad o la fecha del reporte del avance.
======</t>
        </r>
      </text>
    </comment>
    <comment ref="AK13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2" authorId="0" shapeId="0">
      <text>
        <r>
          <rPr>
            <sz val="11"/>
            <color theme="1"/>
            <rFont val="Calibri"/>
            <scheme val="minor"/>
          </rPr>
          <t>Registre de forma  breve, clara y precisa en que consiste el avance reportado.
======</t>
        </r>
      </text>
    </comment>
    <comment ref="V133" authorId="0" shapeId="0">
      <text>
        <r>
          <rPr>
            <sz val="11"/>
            <color theme="1"/>
            <rFont val="Calibri"/>
            <scheme val="minor"/>
          </rPr>
          <t>Registre la fecha estimada en que terminó la ejecución de la subactividad.
======</t>
        </r>
      </text>
    </comment>
    <comment ref="W13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3" authorId="0" shapeId="0">
      <text>
        <r>
          <rPr>
            <sz val="11"/>
            <color theme="1"/>
            <rFont val="Calibri"/>
            <scheme val="minor"/>
          </rPr>
          <t>Registre de forma  breve, clara y precisa en que consiste el avance reportado.
======</t>
        </r>
      </text>
    </comment>
    <comment ref="AC133" authorId="0" shapeId="0">
      <text>
        <r>
          <rPr>
            <sz val="11"/>
            <color theme="1"/>
            <rFont val="Calibri"/>
            <scheme val="minor"/>
          </rPr>
          <t>Registre la fecha estimada en que terminó la ejecución de la subactividad.
======</t>
        </r>
      </text>
    </comment>
    <comment ref="AD13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3" authorId="0" shapeId="0">
      <text>
        <r>
          <rPr>
            <sz val="11"/>
            <color theme="1"/>
            <rFont val="Calibri"/>
            <scheme val="minor"/>
          </rPr>
          <t>Registre de forma  breve, clara y precisa en que consiste el avance reportado.
======</t>
        </r>
      </text>
    </comment>
    <comment ref="AJ133" authorId="0" shapeId="0">
      <text>
        <r>
          <rPr>
            <sz val="11"/>
            <color theme="1"/>
            <rFont val="Calibri"/>
            <scheme val="minor"/>
          </rPr>
          <t>Registre la fecha estimada en que terminó la ejecución de la subactividad o la fecha del reporte del avance.
======</t>
        </r>
      </text>
    </comment>
    <comment ref="AK13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3" authorId="0" shapeId="0">
      <text>
        <r>
          <rPr>
            <sz val="11"/>
            <color theme="1"/>
            <rFont val="Calibri"/>
            <scheme val="minor"/>
          </rPr>
          <t>Registre de forma  breve, clara y precisa en que consiste el avance reportado.
======</t>
        </r>
      </text>
    </comment>
    <comment ref="V134" authorId="0" shapeId="0">
      <text>
        <r>
          <rPr>
            <sz val="11"/>
            <color theme="1"/>
            <rFont val="Calibri"/>
            <scheme val="minor"/>
          </rPr>
          <t>Registre la fecha estimada en que terminó la ejecución de la subactividad.
======</t>
        </r>
      </text>
    </comment>
    <comment ref="W13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4" authorId="0" shapeId="0">
      <text>
        <r>
          <rPr>
            <sz val="11"/>
            <color theme="1"/>
            <rFont val="Calibri"/>
            <scheme val="minor"/>
          </rPr>
          <t>Registre de forma  breve, clara y precisa en que consiste el avance reportado.
======</t>
        </r>
      </text>
    </comment>
    <comment ref="AC134" authorId="0" shapeId="0">
      <text>
        <r>
          <rPr>
            <sz val="11"/>
            <color theme="1"/>
            <rFont val="Calibri"/>
            <scheme val="minor"/>
          </rPr>
          <t>Registre la fecha estimada en que terminó la ejecución de la subactividad.
======</t>
        </r>
      </text>
    </comment>
    <comment ref="AD13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4" authorId="0" shapeId="0">
      <text>
        <r>
          <rPr>
            <sz val="11"/>
            <color theme="1"/>
            <rFont val="Calibri"/>
            <scheme val="minor"/>
          </rPr>
          <t>Registre de forma  breve, clara y precisa en que consiste el avance reportado.
======</t>
        </r>
      </text>
    </comment>
    <comment ref="AJ134" authorId="0" shapeId="0">
      <text>
        <r>
          <rPr>
            <sz val="11"/>
            <color theme="1"/>
            <rFont val="Calibri"/>
            <scheme val="minor"/>
          </rPr>
          <t>Registre la fecha estimada en que terminó la ejecución de la subactividad o la fecha del reporte del avance.
======</t>
        </r>
      </text>
    </comment>
    <comment ref="AK13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4" authorId="0" shapeId="0">
      <text>
        <r>
          <rPr>
            <sz val="11"/>
            <color theme="1"/>
            <rFont val="Calibri"/>
            <scheme val="minor"/>
          </rPr>
          <t>Registre de forma  breve, clara y precisa en que consiste el avance reportado.
======</t>
        </r>
      </text>
    </comment>
    <comment ref="R135" authorId="0" shapeId="0">
      <text>
        <r>
          <rPr>
            <sz val="11"/>
            <color theme="1"/>
            <rFont val="Calibri"/>
            <scheme val="minor"/>
          </rPr>
          <t>04/08/2022
Se modifica la fecha de terminación del 15/02/2022 para el 31/08/2022 acorde con lo aprobado en el CG&amp;D No. 8 del 03/08/2022.
======</t>
        </r>
      </text>
    </comment>
    <comment ref="V135" authorId="0" shapeId="0">
      <text>
        <r>
          <rPr>
            <sz val="11"/>
            <color theme="1"/>
            <rFont val="Calibri"/>
            <scheme val="minor"/>
          </rPr>
          <t>Registre la fecha estimada en que terminó la ejecución de la subactividad.
======</t>
        </r>
      </text>
    </comment>
    <comment ref="W13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5" authorId="0" shapeId="0">
      <text>
        <r>
          <rPr>
            <sz val="11"/>
            <color theme="1"/>
            <rFont val="Calibri"/>
            <scheme val="minor"/>
          </rPr>
          <t>Registre de forma  breve, clara y precisa en que consiste el avance reportado.
======</t>
        </r>
      </text>
    </comment>
    <comment ref="AC135" authorId="0" shapeId="0">
      <text>
        <r>
          <rPr>
            <sz val="11"/>
            <color theme="1"/>
            <rFont val="Calibri"/>
            <scheme val="minor"/>
          </rPr>
          <t>Registre la fecha estimada en que terminó la ejecución de la subactividad.
======</t>
        </r>
      </text>
    </comment>
    <comment ref="AD13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5" authorId="0" shapeId="0">
      <text>
        <r>
          <rPr>
            <sz val="11"/>
            <color theme="1"/>
            <rFont val="Calibri"/>
            <scheme val="minor"/>
          </rPr>
          <t>Registre de forma  breve, clara y precisa en que consiste el avance reportado.
======</t>
        </r>
      </text>
    </comment>
    <comment ref="AJ135" authorId="0" shapeId="0">
      <text>
        <r>
          <rPr>
            <sz val="11"/>
            <color theme="1"/>
            <rFont val="Calibri"/>
            <scheme val="minor"/>
          </rPr>
          <t>Registre la fecha estimada en que terminó la ejecución de la subactividad o la fecha del reporte del avance.
======</t>
        </r>
      </text>
    </comment>
    <comment ref="AK13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5" authorId="0" shapeId="0">
      <text>
        <r>
          <rPr>
            <sz val="11"/>
            <color theme="1"/>
            <rFont val="Calibri"/>
            <scheme val="minor"/>
          </rPr>
          <t>Registre de forma  breve, clara y precisa en que consiste el avance reportado.
======</t>
        </r>
      </text>
    </comment>
    <comment ref="R136" authorId="0" shapeId="0">
      <text>
        <r>
          <rPr>
            <sz val="11"/>
            <color theme="1"/>
            <rFont val="Calibri"/>
            <scheme val="minor"/>
          </rPr>
          <t>04/08/2022
Se modifica la fecha de terminación del 28/02/2022 para el 30/09/2022 acorde con lo aprobado en el CG&amp;D No. 8 del 03/08/2022.
======</t>
        </r>
      </text>
    </comment>
    <comment ref="V136" authorId="0" shapeId="0">
      <text>
        <r>
          <rPr>
            <sz val="11"/>
            <color theme="1"/>
            <rFont val="Calibri"/>
            <scheme val="minor"/>
          </rPr>
          <t>Registre la fecha estimada en que terminó la ejecución de la subactividad.
======</t>
        </r>
      </text>
    </comment>
    <comment ref="W13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6" authorId="0" shapeId="0">
      <text>
        <r>
          <rPr>
            <sz val="11"/>
            <color theme="1"/>
            <rFont val="Calibri"/>
            <scheme val="minor"/>
          </rPr>
          <t>Registre de forma  breve, clara y precisa en que consiste el avance reportado.
======</t>
        </r>
      </text>
    </comment>
    <comment ref="AC136" authorId="0" shapeId="0">
      <text>
        <r>
          <rPr>
            <sz val="11"/>
            <color theme="1"/>
            <rFont val="Calibri"/>
            <scheme val="minor"/>
          </rPr>
          <t>Registre la fecha estimada en que terminó la ejecución de la subactividad.
======</t>
        </r>
      </text>
    </comment>
    <comment ref="AD13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6" authorId="0" shapeId="0">
      <text>
        <r>
          <rPr>
            <sz val="11"/>
            <color theme="1"/>
            <rFont val="Calibri"/>
            <scheme val="minor"/>
          </rPr>
          <t>Registre de forma  breve, clara y precisa en que consiste el avance reportado.
======</t>
        </r>
      </text>
    </comment>
    <comment ref="AJ136" authorId="0" shapeId="0">
      <text>
        <r>
          <rPr>
            <sz val="11"/>
            <color theme="1"/>
            <rFont val="Calibri"/>
            <scheme val="minor"/>
          </rPr>
          <t>Registre la fecha estimada en que terminó la ejecución de la subactividad o la fecha del reporte del avance.
======</t>
        </r>
      </text>
    </comment>
    <comment ref="AK13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6" authorId="0" shapeId="0">
      <text>
        <r>
          <rPr>
            <sz val="11"/>
            <color theme="1"/>
            <rFont val="Calibri"/>
            <scheme val="minor"/>
          </rPr>
          <t>Registre de forma  breve, clara y precisa en que consiste el avance reportado.
======</t>
        </r>
      </text>
    </comment>
    <comment ref="R137" authorId="0" shapeId="0">
      <text>
        <r>
          <rPr>
            <sz val="11"/>
            <color theme="1"/>
            <rFont val="Calibri"/>
            <scheme val="minor"/>
          </rPr>
          <t>04/08/2022
Se modifica la fecha de terminación del 30/04/2022 para el 30/11/2022 acorde con lo aprobado en el CG&amp;D No. 8 del 03/08/2022.
======</t>
        </r>
      </text>
    </comment>
    <comment ref="V137" authorId="0" shapeId="0">
      <text>
        <r>
          <rPr>
            <sz val="11"/>
            <color theme="1"/>
            <rFont val="Calibri"/>
            <scheme val="minor"/>
          </rPr>
          <t>Registre la fecha estimada en que terminó la ejecución de la subactividad.
======</t>
        </r>
      </text>
    </comment>
    <comment ref="W13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7" authorId="0" shapeId="0">
      <text>
        <r>
          <rPr>
            <sz val="11"/>
            <color theme="1"/>
            <rFont val="Calibri"/>
            <scheme val="minor"/>
          </rPr>
          <t>Registre de forma  breve, clara y precisa en que consiste el avance reportado.
======</t>
        </r>
      </text>
    </comment>
    <comment ref="AC137" authorId="0" shapeId="0">
      <text>
        <r>
          <rPr>
            <sz val="11"/>
            <color theme="1"/>
            <rFont val="Calibri"/>
            <scheme val="minor"/>
          </rPr>
          <t>Registre la fecha estimada en que terminó la ejecución de la subactividad.
======</t>
        </r>
      </text>
    </comment>
    <comment ref="AD13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37" authorId="0" shapeId="0">
      <text>
        <r>
          <rPr>
            <sz val="11"/>
            <color theme="1"/>
            <rFont val="Calibri"/>
            <scheme val="minor"/>
          </rPr>
          <t>Registre de forma  breve, clara y precisa en que consiste el avance reportado.
======</t>
        </r>
      </text>
    </comment>
    <comment ref="AJ137" authorId="0" shapeId="0">
      <text>
        <r>
          <rPr>
            <sz val="11"/>
            <color theme="1"/>
            <rFont val="Calibri"/>
            <scheme val="minor"/>
          </rPr>
          <t>Registre la fecha estimada en que terminó la ejecución de la subactividad o la fecha del reporte del avance.
======</t>
        </r>
      </text>
    </comment>
    <comment ref="AK13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7" authorId="0" shapeId="0">
      <text>
        <r>
          <rPr>
            <sz val="11"/>
            <color theme="1"/>
            <rFont val="Calibri"/>
            <scheme val="minor"/>
          </rPr>
          <t>Registre de forma  breve, clara y precisa en que consiste el avance reportado.
======</t>
        </r>
      </text>
    </comment>
    <comment ref="R138" authorId="0" shapeId="0">
      <text>
        <r>
          <rPr>
            <sz val="11"/>
            <color theme="1"/>
            <rFont val="Calibri"/>
            <scheme val="minor"/>
          </rPr>
          <t>04/08/2022
Se modifica la fecha de terminación del 30/04/2022 para el 30/11/2022 acorde con lo aprobado en el CG&amp;D No. 8 del 03/08/2022.
======</t>
        </r>
      </text>
    </comment>
    <comment ref="V138" authorId="0" shapeId="0">
      <text>
        <r>
          <rPr>
            <sz val="11"/>
            <color theme="1"/>
            <rFont val="Calibri"/>
            <scheme val="minor"/>
          </rPr>
          <t>Registre la fecha estimada en que terminó la ejecución de la subactividad.
======</t>
        </r>
      </text>
    </comment>
    <comment ref="W13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8" authorId="0" shapeId="0">
      <text>
        <r>
          <rPr>
            <sz val="11"/>
            <color theme="1"/>
            <rFont val="Calibri"/>
            <scheme val="minor"/>
          </rPr>
          <t>Registre de forma  breve, clara y precisa en que consiste el avance reportado.
======</t>
        </r>
      </text>
    </comment>
    <comment ref="AC138" authorId="0" shapeId="0">
      <text>
        <r>
          <rPr>
            <sz val="11"/>
            <color theme="1"/>
            <rFont val="Calibri"/>
            <scheme val="minor"/>
          </rPr>
          <t>Registre la fecha estimada en que terminó la ejecución de la subactividad.
======</t>
        </r>
      </text>
    </comment>
    <comment ref="AD13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38" authorId="0" shapeId="0">
      <text>
        <r>
          <rPr>
            <sz val="11"/>
            <color theme="1"/>
            <rFont val="Calibri"/>
            <scheme val="minor"/>
          </rPr>
          <t>Registre de forma  breve, clara y precisa en que consiste el avance reportado.
======</t>
        </r>
      </text>
    </comment>
    <comment ref="AJ138" authorId="0" shapeId="0">
      <text>
        <r>
          <rPr>
            <sz val="11"/>
            <color theme="1"/>
            <rFont val="Calibri"/>
            <scheme val="minor"/>
          </rPr>
          <t>Registre la fecha estimada en que terminó la ejecución de la subactividad o la fecha del reporte del avance.
======</t>
        </r>
      </text>
    </comment>
    <comment ref="AK13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8" authorId="0" shapeId="0">
      <text>
        <r>
          <rPr>
            <sz val="11"/>
            <color theme="1"/>
            <rFont val="Calibri"/>
            <scheme val="minor"/>
          </rPr>
          <t>Registre de forma  breve, clara y precisa en que consiste el avance reportado.
======</t>
        </r>
      </text>
    </comment>
    <comment ref="V139" authorId="0" shapeId="0">
      <text>
        <r>
          <rPr>
            <sz val="11"/>
            <color theme="1"/>
            <rFont val="Calibri"/>
            <scheme val="minor"/>
          </rPr>
          <t>Registre la fecha estimada en que terminó la ejecución de la subactividad.
======</t>
        </r>
      </text>
    </comment>
    <comment ref="W13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9" authorId="0" shapeId="0">
      <text>
        <r>
          <rPr>
            <sz val="11"/>
            <color theme="1"/>
            <rFont val="Calibri"/>
            <scheme val="minor"/>
          </rPr>
          <t>Registre de forma  breve, clara y precisa en que consiste el avance reportado.
======</t>
        </r>
      </text>
    </comment>
    <comment ref="AC139" authorId="0" shapeId="0">
      <text>
        <r>
          <rPr>
            <sz val="11"/>
            <color theme="1"/>
            <rFont val="Calibri"/>
            <scheme val="minor"/>
          </rPr>
          <t>Registre la fecha estimada en que terminó la ejecución de la subactividad.
======</t>
        </r>
      </text>
    </comment>
    <comment ref="AD13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9" authorId="0" shapeId="0">
      <text>
        <r>
          <rPr>
            <sz val="11"/>
            <color theme="1"/>
            <rFont val="Calibri"/>
            <scheme val="minor"/>
          </rPr>
          <t>Registre de forma  breve, clara y precisa en que consiste el avance reportado.
======</t>
        </r>
      </text>
    </comment>
    <comment ref="AJ139" authorId="0" shapeId="0">
      <text>
        <r>
          <rPr>
            <sz val="11"/>
            <color theme="1"/>
            <rFont val="Calibri"/>
            <scheme val="minor"/>
          </rPr>
          <t>Registre la fecha estimada en que terminó la ejecución de la subactividad o la fecha del reporte del avance.
======</t>
        </r>
      </text>
    </comment>
    <comment ref="AK13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9" authorId="0" shapeId="0">
      <text>
        <r>
          <rPr>
            <sz val="11"/>
            <color theme="1"/>
            <rFont val="Calibri"/>
            <scheme val="minor"/>
          </rPr>
          <t>Registre de forma  breve, clara y precisa en que consiste el avance reportado.
======</t>
        </r>
      </text>
    </comment>
    <comment ref="V140" authorId="0" shapeId="0">
      <text>
        <r>
          <rPr>
            <sz val="11"/>
            <color theme="1"/>
            <rFont val="Calibri"/>
            <scheme val="minor"/>
          </rPr>
          <t>Registre la fecha estimada en que terminó la ejecución de la subactividad.
======</t>
        </r>
      </text>
    </comment>
    <comment ref="W14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0" authorId="0" shapeId="0">
      <text>
        <r>
          <rPr>
            <sz val="11"/>
            <color theme="1"/>
            <rFont val="Calibri"/>
            <scheme val="minor"/>
          </rPr>
          <t>Registre de forma  breve, clara y precisa en que consiste el avance reportado.
======</t>
        </r>
      </text>
    </comment>
    <comment ref="AC140" authorId="0" shapeId="0">
      <text>
        <r>
          <rPr>
            <sz val="11"/>
            <color theme="1"/>
            <rFont val="Calibri"/>
            <scheme val="minor"/>
          </rPr>
          <t>Registre la fecha estimada en que terminó la ejecución de la subactividad.
======</t>
        </r>
      </text>
    </comment>
    <comment ref="AD14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0" authorId="0" shapeId="0">
      <text>
        <r>
          <rPr>
            <sz val="11"/>
            <color theme="1"/>
            <rFont val="Calibri"/>
            <scheme val="minor"/>
          </rPr>
          <t>Registre de forma  breve, clara y precisa en que consiste el avance reportado.
======</t>
        </r>
      </text>
    </comment>
    <comment ref="AJ140" authorId="0" shapeId="0">
      <text>
        <r>
          <rPr>
            <sz val="11"/>
            <color theme="1"/>
            <rFont val="Calibri"/>
            <scheme val="minor"/>
          </rPr>
          <t>Registre la fecha estimada en que terminó la ejecución de la subactividad o la fecha del reporte del avance.
======</t>
        </r>
      </text>
    </comment>
    <comment ref="AK14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0" authorId="0" shapeId="0">
      <text>
        <r>
          <rPr>
            <sz val="11"/>
            <color theme="1"/>
            <rFont val="Calibri"/>
            <scheme val="minor"/>
          </rPr>
          <t>Registre de forma  breve, clara y precisa en que consiste el avance reportado.
======</t>
        </r>
      </text>
    </comment>
    <comment ref="V141" authorId="0" shapeId="0">
      <text>
        <r>
          <rPr>
            <sz val="11"/>
            <color theme="1"/>
            <rFont val="Calibri"/>
            <scheme val="minor"/>
          </rPr>
          <t>Registre la fecha estimada en que terminó la ejecución de la subactividad.
======</t>
        </r>
      </text>
    </comment>
    <comment ref="W14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1" authorId="0" shapeId="0">
      <text>
        <r>
          <rPr>
            <sz val="11"/>
            <color theme="1"/>
            <rFont val="Calibri"/>
            <scheme val="minor"/>
          </rPr>
          <t>Registre de forma  breve, clara y precisa en que consiste el avance reportado.
======</t>
        </r>
      </text>
    </comment>
    <comment ref="AC141" authorId="0" shapeId="0">
      <text>
        <r>
          <rPr>
            <sz val="11"/>
            <color theme="1"/>
            <rFont val="Calibri"/>
            <scheme val="minor"/>
          </rPr>
          <t>Registre la fecha estimada en que terminó la ejecución de la subactividad.
======</t>
        </r>
      </text>
    </comment>
    <comment ref="AD14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1" authorId="0" shapeId="0">
      <text>
        <r>
          <rPr>
            <sz val="11"/>
            <color theme="1"/>
            <rFont val="Calibri"/>
            <scheme val="minor"/>
          </rPr>
          <t>Registre de forma  breve, clara y precisa en que consiste el avance reportado.
======</t>
        </r>
      </text>
    </comment>
    <comment ref="AJ141" authorId="0" shapeId="0">
      <text>
        <r>
          <rPr>
            <sz val="11"/>
            <color theme="1"/>
            <rFont val="Calibri"/>
            <scheme val="minor"/>
          </rPr>
          <t>Registre la fecha estimada en que terminó la ejecución de la subactividad o la fecha del reporte del avance.
======</t>
        </r>
      </text>
    </comment>
    <comment ref="AK14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1" authorId="0" shapeId="0">
      <text>
        <r>
          <rPr>
            <sz val="11"/>
            <color theme="1"/>
            <rFont val="Calibri"/>
            <scheme val="minor"/>
          </rPr>
          <t>Registre de forma  breve, clara y precisa en que consiste el avance reportado.
======</t>
        </r>
      </text>
    </comment>
    <comment ref="V142" authorId="0" shapeId="0">
      <text>
        <r>
          <rPr>
            <sz val="11"/>
            <color theme="1"/>
            <rFont val="Calibri"/>
            <scheme val="minor"/>
          </rPr>
          <t>Registre la fecha estimada en que terminó la ejecución de la subactividad.
======</t>
        </r>
      </text>
    </comment>
    <comment ref="W14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2" authorId="0" shapeId="0">
      <text>
        <r>
          <rPr>
            <sz val="11"/>
            <color theme="1"/>
            <rFont val="Calibri"/>
            <scheme val="minor"/>
          </rPr>
          <t>Registre de forma  breve, clara y precisa en que consiste el avance reportado.
======</t>
        </r>
      </text>
    </comment>
    <comment ref="AC142" authorId="0" shapeId="0">
      <text>
        <r>
          <rPr>
            <sz val="11"/>
            <color theme="1"/>
            <rFont val="Calibri"/>
            <scheme val="minor"/>
          </rPr>
          <t>Registre la fecha estimada en que terminó la ejecución de la subactividad.
======</t>
        </r>
      </text>
    </comment>
    <comment ref="AD14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2" authorId="0" shapeId="0">
      <text>
        <r>
          <rPr>
            <sz val="11"/>
            <color theme="1"/>
            <rFont val="Calibri"/>
            <scheme val="minor"/>
          </rPr>
          <t>Registre de forma  breve, clara y precisa en que consiste el avance reportado.
======</t>
        </r>
      </text>
    </comment>
    <comment ref="AJ142" authorId="0" shapeId="0">
      <text>
        <r>
          <rPr>
            <sz val="11"/>
            <color theme="1"/>
            <rFont val="Calibri"/>
            <scheme val="minor"/>
          </rPr>
          <t>Registre la fecha estimada en que terminó la ejecución de la subactividad o la fecha del reporte del avance.
======</t>
        </r>
      </text>
    </comment>
    <comment ref="AK14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2" authorId="0" shapeId="0">
      <text>
        <r>
          <rPr>
            <sz val="11"/>
            <color theme="1"/>
            <rFont val="Calibri"/>
            <scheme val="minor"/>
          </rPr>
          <t>Registre de forma  breve, clara y precisa en que consiste el avance reportado.
======</t>
        </r>
      </text>
    </comment>
    <comment ref="I143" authorId="0" shapeId="0">
      <text>
        <r>
          <rPr>
            <sz val="11"/>
            <color theme="1"/>
            <rFont val="Calibri"/>
            <scheme val="minor"/>
          </rPr>
          <t>04/08/2022
Se modifica la actividad, acorde con lo aprobado en CG&amp;D No.8 del 03/08/2022.
Redacción anterior: Consolidación de documentos, presentaciones y anexos metodológicos y técnicos.
Redacción nueva: Consolidación de documento de consulta (documentos metodológicos y técnicos)
======</t>
        </r>
      </text>
    </comment>
    <comment ref="R143" authorId="0" shapeId="0">
      <text>
        <r>
          <rPr>
            <sz val="11"/>
            <color theme="1"/>
            <rFont val="Calibri"/>
            <scheme val="minor"/>
          </rPr>
          <t>04/08/2022
Se modifica la fecha de terminación del 31/03/2022 para el 31/08/2022 acorde con lo aprobado en el CG&amp;D No. 8 del 03/08/2022.
======</t>
        </r>
      </text>
    </comment>
    <comment ref="V143" authorId="0" shapeId="0">
      <text>
        <r>
          <rPr>
            <sz val="11"/>
            <color theme="1"/>
            <rFont val="Calibri"/>
            <scheme val="minor"/>
          </rPr>
          <t>Registre la fecha estimada en que terminó la ejecución de la subactividad.
======</t>
        </r>
      </text>
    </comment>
    <comment ref="W14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3" authorId="0" shapeId="0">
      <text>
        <r>
          <rPr>
            <sz val="11"/>
            <color theme="1"/>
            <rFont val="Calibri"/>
            <scheme val="minor"/>
          </rPr>
          <t>Registre de forma  breve, clara y precisa en que consiste el avance reportado.
======</t>
        </r>
      </text>
    </comment>
    <comment ref="AC143" authorId="0" shapeId="0">
      <text>
        <r>
          <rPr>
            <sz val="11"/>
            <color theme="1"/>
            <rFont val="Calibri"/>
            <scheme val="minor"/>
          </rPr>
          <t>Registre la fecha estimada en que terminó la ejecución de la subactividad.
======</t>
        </r>
      </text>
    </comment>
    <comment ref="AD14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3" authorId="0" shapeId="0">
      <text>
        <r>
          <rPr>
            <sz val="11"/>
            <color theme="1"/>
            <rFont val="Calibri"/>
            <scheme val="minor"/>
          </rPr>
          <t>Registre de forma  breve, clara y precisa en que consiste el avance reportado.
======</t>
        </r>
      </text>
    </comment>
    <comment ref="AJ143" authorId="0" shapeId="0">
      <text>
        <r>
          <rPr>
            <sz val="11"/>
            <color theme="1"/>
            <rFont val="Calibri"/>
            <scheme val="minor"/>
          </rPr>
          <t>Registre la fecha estimada en que terminó la ejecución de la subactividad o la fecha del reporte del avance.
======</t>
        </r>
      </text>
    </comment>
    <comment ref="AK14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3" authorId="0" shapeId="0">
      <text>
        <r>
          <rPr>
            <sz val="11"/>
            <color theme="1"/>
            <rFont val="Calibri"/>
            <scheme val="minor"/>
          </rPr>
          <t>Registre de forma  breve, clara y precisa en que consiste el avance reportado.
======</t>
        </r>
      </text>
    </comment>
    <comment ref="I144" authorId="0" shapeId="0">
      <text>
        <r>
          <rPr>
            <sz val="11"/>
            <color theme="1"/>
            <rFont val="Calibri"/>
            <scheme val="minor"/>
          </rPr>
          <t>04/08/2022
Se incluye esta actividad acorde con los aprobado en el CG&amp;D No.8 del 2022.
======</t>
        </r>
      </text>
    </comment>
    <comment ref="J144" authorId="0" shapeId="0">
      <text>
        <r>
          <rPr>
            <sz val="11"/>
            <color theme="1"/>
            <rFont val="Calibri"/>
            <scheme val="minor"/>
          </rPr>
          <t>Pendiente asignar ponderación.
======</t>
        </r>
      </text>
    </comment>
    <comment ref="Q144" authorId="0" shapeId="0">
      <text>
        <r>
          <rPr>
            <sz val="11"/>
            <color theme="1"/>
            <rFont val="Calibri"/>
            <scheme val="minor"/>
          </rPr>
          <t>04/08/2022
Se incluye esta fecha de inicio para la actividad acorde con los aprobado en el CG&amp;D No.8 del 2022.
======</t>
        </r>
      </text>
    </comment>
    <comment ref="R144" authorId="0" shapeId="0">
      <text>
        <r>
          <rPr>
            <sz val="11"/>
            <color theme="1"/>
            <rFont val="Calibri"/>
            <scheme val="minor"/>
          </rPr>
          <t>04/08/2022
Se incluye esta fecha de terminación actividad acorde con lo aprobado en el CG&amp;D No.8 del 2022.
======</t>
        </r>
      </text>
    </comment>
    <comment ref="AJ144" authorId="0" shapeId="0">
      <text>
        <r>
          <rPr>
            <sz val="11"/>
            <color theme="1"/>
            <rFont val="Calibri"/>
            <scheme val="minor"/>
          </rPr>
          <t>Registre la fecha estimada en que terminó la ejecución de la subactividad o la fecha del reporte del avance.
======</t>
        </r>
      </text>
    </comment>
    <comment ref="AK14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4" authorId="0" shapeId="0">
      <text>
        <r>
          <rPr>
            <sz val="11"/>
            <color theme="1"/>
            <rFont val="Calibri"/>
            <scheme val="minor"/>
          </rPr>
          <t>Registre de forma  breve, clara y precisa en que consiste el avance reportado.
======</t>
        </r>
      </text>
    </comment>
    <comment ref="I145" authorId="0" shapeId="0">
      <text>
        <r>
          <rPr>
            <sz val="11"/>
            <color theme="1"/>
            <rFont val="Calibri"/>
            <scheme val="minor"/>
          </rPr>
          <t>04/08/2022
Se modifica la actividad, acorde con lo aprobado en CG&amp;D No.8 del 03/08/2022.
Redacción anterior: Socialización de resultados a consulta, análisis de comentarios y presentación de plan definitivo
Redacción nueva: Consolidación de plan definitivo.
======</t>
        </r>
      </text>
    </comment>
    <comment ref="R145" authorId="0" shapeId="0">
      <text>
        <r>
          <rPr>
            <sz val="11"/>
            <color theme="1"/>
            <rFont val="Calibri"/>
            <scheme val="minor"/>
          </rPr>
          <t>04/08/2022
Se modifica la fecha de terminación del 30/04/2022 para el 30/11/2022 acorde con lo aprobado en el CG&amp;D No. 8 del 03/08/2022.
======</t>
        </r>
      </text>
    </comment>
    <comment ref="V145" authorId="0" shapeId="0">
      <text>
        <r>
          <rPr>
            <sz val="11"/>
            <color theme="1"/>
            <rFont val="Calibri"/>
            <scheme val="minor"/>
          </rPr>
          <t>Registre la fecha estimada en que terminó la ejecución de la subactividad.
======</t>
        </r>
      </text>
    </comment>
    <comment ref="W14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5" authorId="0" shapeId="0">
      <text>
        <r>
          <rPr>
            <sz val="11"/>
            <color theme="1"/>
            <rFont val="Calibri"/>
            <scheme val="minor"/>
          </rPr>
          <t>Registre de forma  breve, clara y precisa en que consiste el avance reportado.
======</t>
        </r>
      </text>
    </comment>
    <comment ref="AC145" authorId="0" shapeId="0">
      <text>
        <r>
          <rPr>
            <sz val="11"/>
            <color theme="1"/>
            <rFont val="Calibri"/>
            <scheme val="minor"/>
          </rPr>
          <t>Registre la fecha estimada en que terminó la ejecución de la subactividad.
======</t>
        </r>
      </text>
    </comment>
    <comment ref="AD14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45" authorId="0" shapeId="0">
      <text>
        <r>
          <rPr>
            <sz val="11"/>
            <color theme="1"/>
            <rFont val="Calibri"/>
            <scheme val="minor"/>
          </rPr>
          <t>Registre de forma  breve, clara y precisa en que consiste el avance reportado.
======</t>
        </r>
      </text>
    </comment>
    <comment ref="AJ145" authorId="0" shapeId="0">
      <text>
        <r>
          <rPr>
            <sz val="11"/>
            <color theme="1"/>
            <rFont val="Calibri"/>
            <scheme val="minor"/>
          </rPr>
          <t>Registre la fecha estimada en que terminó la ejecución de la subactividad o la fecha del reporte del avance.
======</t>
        </r>
      </text>
    </comment>
    <comment ref="AK14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5" authorId="0" shapeId="0">
      <text>
        <r>
          <rPr>
            <sz val="11"/>
            <color theme="1"/>
            <rFont val="Calibri"/>
            <scheme val="minor"/>
          </rPr>
          <t>Registre de forma  breve, clara y precisa en que consiste el avance reportado.
======</t>
        </r>
      </text>
    </comment>
    <comment ref="V146" authorId="0" shapeId="0">
      <text>
        <r>
          <rPr>
            <sz val="11"/>
            <color theme="1"/>
            <rFont val="Calibri"/>
            <scheme val="minor"/>
          </rPr>
          <t>Registre la fecha estimada en que terminó la ejecución de la subactividad.
======</t>
        </r>
      </text>
    </comment>
    <comment ref="W14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6" authorId="0" shapeId="0">
      <text>
        <r>
          <rPr>
            <sz val="11"/>
            <color theme="1"/>
            <rFont val="Calibri"/>
            <scheme val="minor"/>
          </rPr>
          <t>Registre de forma  breve, clara y precisa en que consiste el avance reportado.
======</t>
        </r>
      </text>
    </comment>
    <comment ref="AC146" authorId="0" shapeId="0">
      <text>
        <r>
          <rPr>
            <sz val="11"/>
            <color theme="1"/>
            <rFont val="Calibri"/>
            <scheme val="minor"/>
          </rPr>
          <t>Registre la fecha estimada en que terminó la ejecución de la subactividad.
======</t>
        </r>
      </text>
    </comment>
    <comment ref="AD14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46" authorId="0" shapeId="0">
      <text>
        <r>
          <rPr>
            <sz val="11"/>
            <color theme="1"/>
            <rFont val="Calibri"/>
            <scheme val="minor"/>
          </rPr>
          <t>Registre de forma  breve, clara y precisa en que consiste el avance reportado.
======</t>
        </r>
      </text>
    </comment>
    <comment ref="AJ146" authorId="0" shapeId="0">
      <text>
        <r>
          <rPr>
            <sz val="11"/>
            <color theme="1"/>
            <rFont val="Calibri"/>
            <scheme val="minor"/>
          </rPr>
          <t>Registre la fecha estimada en que terminó la ejecución de la subactividad o la fecha del reporte del avance.
======</t>
        </r>
      </text>
    </comment>
    <comment ref="AK14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6" authorId="0" shapeId="0">
      <text>
        <r>
          <rPr>
            <sz val="11"/>
            <color theme="1"/>
            <rFont val="Calibri"/>
            <scheme val="minor"/>
          </rPr>
          <t>Registre de forma  breve, clara y precisa en que consiste el avance reportado.
======</t>
        </r>
      </text>
    </comment>
    <comment ref="V147" authorId="0" shapeId="0">
      <text>
        <r>
          <rPr>
            <sz val="11"/>
            <color theme="1"/>
            <rFont val="Calibri"/>
            <scheme val="minor"/>
          </rPr>
          <t>Registre la fecha estimada en que terminó la ejecución de la subactividad.
======</t>
        </r>
      </text>
    </comment>
    <comment ref="W14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7" authorId="0" shapeId="0">
      <text>
        <r>
          <rPr>
            <sz val="11"/>
            <color theme="1"/>
            <rFont val="Calibri"/>
            <scheme val="minor"/>
          </rPr>
          <t>Registre de forma  breve, clara y precisa en que consiste el avance reportado.
======</t>
        </r>
      </text>
    </comment>
    <comment ref="AC147" authorId="0" shapeId="0">
      <text>
        <r>
          <rPr>
            <sz val="11"/>
            <color theme="1"/>
            <rFont val="Calibri"/>
            <scheme val="minor"/>
          </rPr>
          <t>Registre la fecha estimada en que terminó la ejecución de la subactividad.
======</t>
        </r>
      </text>
    </comment>
    <comment ref="AD14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7" authorId="0" shapeId="0">
      <text>
        <r>
          <rPr>
            <sz val="11"/>
            <color theme="1"/>
            <rFont val="Calibri"/>
            <scheme val="minor"/>
          </rPr>
          <t>Registre de forma  breve, clara y precisa en que consiste el avance reportado.
======</t>
        </r>
      </text>
    </comment>
    <comment ref="AJ147" authorId="0" shapeId="0">
      <text>
        <r>
          <rPr>
            <sz val="11"/>
            <color theme="1"/>
            <rFont val="Calibri"/>
            <scheme val="minor"/>
          </rPr>
          <t>Registre la fecha estimada en que terminó la ejecución de la subactividad o la fecha del reporte del avance.
======</t>
        </r>
      </text>
    </comment>
    <comment ref="AK14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7" authorId="0" shapeId="0">
      <text>
        <r>
          <rPr>
            <sz val="11"/>
            <color theme="1"/>
            <rFont val="Calibri"/>
            <scheme val="minor"/>
          </rPr>
          <t>Registre de forma  breve, clara y precisa en que consiste el avance reportado.
======</t>
        </r>
      </text>
    </comment>
    <comment ref="V148" authorId="0" shapeId="0">
      <text>
        <r>
          <rPr>
            <sz val="11"/>
            <color theme="1"/>
            <rFont val="Calibri"/>
            <scheme val="minor"/>
          </rPr>
          <t>Registre la fecha estimada en que terminó la ejecución de la subactividad.
======</t>
        </r>
      </text>
    </comment>
    <comment ref="W14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8" authorId="0" shapeId="0">
      <text>
        <r>
          <rPr>
            <sz val="11"/>
            <color theme="1"/>
            <rFont val="Calibri"/>
            <scheme val="minor"/>
          </rPr>
          <t>Registre de forma  breve, clara y precisa en que consiste el avance reportado.
======</t>
        </r>
      </text>
    </comment>
    <comment ref="AC148" authorId="0" shapeId="0">
      <text>
        <r>
          <rPr>
            <sz val="11"/>
            <color theme="1"/>
            <rFont val="Calibri"/>
            <scheme val="minor"/>
          </rPr>
          <t>Registre la fecha estimada en que terminó la ejecución de la subactividad.
======</t>
        </r>
      </text>
    </comment>
    <comment ref="AD14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8" authorId="0" shapeId="0">
      <text>
        <r>
          <rPr>
            <sz val="11"/>
            <color theme="1"/>
            <rFont val="Calibri"/>
            <scheme val="minor"/>
          </rPr>
          <t>Registre de forma  breve, clara y precisa en que consiste el avance reportado.
======</t>
        </r>
      </text>
    </comment>
    <comment ref="AJ148" authorId="0" shapeId="0">
      <text>
        <r>
          <rPr>
            <sz val="11"/>
            <color theme="1"/>
            <rFont val="Calibri"/>
            <scheme val="minor"/>
          </rPr>
          <t>Registre la fecha estimada en que terminó la ejecución de la subactividad o la fecha del reporte del avance.
======</t>
        </r>
      </text>
    </comment>
    <comment ref="AK14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8" authorId="0" shapeId="0">
      <text>
        <r>
          <rPr>
            <sz val="11"/>
            <color theme="1"/>
            <rFont val="Calibri"/>
            <scheme val="minor"/>
          </rPr>
          <t>Registre de forma  breve, clara y precisa en que consiste el avance reportado.
======</t>
        </r>
      </text>
    </comment>
    <comment ref="V149" authorId="0" shapeId="0">
      <text>
        <r>
          <rPr>
            <sz val="11"/>
            <color theme="1"/>
            <rFont val="Calibri"/>
            <scheme val="minor"/>
          </rPr>
          <t>Registre la fecha estimada en que terminó la ejecución de la subactividad.
======</t>
        </r>
      </text>
    </comment>
    <comment ref="W14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9" authorId="0" shapeId="0">
      <text>
        <r>
          <rPr>
            <sz val="11"/>
            <color theme="1"/>
            <rFont val="Calibri"/>
            <scheme val="minor"/>
          </rPr>
          <t>Registre de forma  breve, clara y precisa en que consiste el avance reportado.
======</t>
        </r>
      </text>
    </comment>
    <comment ref="AC149" authorId="0" shapeId="0">
      <text>
        <r>
          <rPr>
            <sz val="11"/>
            <color theme="1"/>
            <rFont val="Calibri"/>
            <scheme val="minor"/>
          </rPr>
          <t>Registre la fecha estimada en que terminó la ejecución de la subactividad.
======</t>
        </r>
      </text>
    </comment>
    <comment ref="AD14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49" authorId="0" shapeId="0">
      <text>
        <r>
          <rPr>
            <sz val="11"/>
            <color theme="1"/>
            <rFont val="Calibri"/>
            <scheme val="minor"/>
          </rPr>
          <t>Registre de forma  breve, clara y precisa en que consiste el avance reportado.
======</t>
        </r>
      </text>
    </comment>
    <comment ref="AJ149" authorId="0" shapeId="0">
      <text>
        <r>
          <rPr>
            <sz val="11"/>
            <color theme="1"/>
            <rFont val="Calibri"/>
            <scheme val="minor"/>
          </rPr>
          <t>Registre la fecha estimada en que terminó la ejecución de la subactividad o la fecha del reporte del avance.
======</t>
        </r>
      </text>
    </comment>
    <comment ref="AK14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9" authorId="0" shapeId="0">
      <text>
        <r>
          <rPr>
            <sz val="11"/>
            <color theme="1"/>
            <rFont val="Calibri"/>
            <scheme val="minor"/>
          </rPr>
          <t>Registre de forma  breve, clara y precisa en que consiste el avance reportado.
======</t>
        </r>
      </text>
    </comment>
    <comment ref="V150" authorId="0" shapeId="0">
      <text>
        <r>
          <rPr>
            <sz val="11"/>
            <color theme="1"/>
            <rFont val="Calibri"/>
            <scheme val="minor"/>
          </rPr>
          <t>Registre la fecha estimada en que terminó la ejecución de la subactividad.
======</t>
        </r>
      </text>
    </comment>
    <comment ref="W15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0" authorId="0" shapeId="0">
      <text>
        <r>
          <rPr>
            <sz val="11"/>
            <color theme="1"/>
            <rFont val="Calibri"/>
            <scheme val="minor"/>
          </rPr>
          <t>Registre de forma  breve, clara y precisa en que consiste el avance reportado.
======</t>
        </r>
      </text>
    </comment>
    <comment ref="AC150" authorId="0" shapeId="0">
      <text>
        <r>
          <rPr>
            <sz val="11"/>
            <color theme="1"/>
            <rFont val="Calibri"/>
            <scheme val="minor"/>
          </rPr>
          <t>Registre la fecha estimada en que terminó la ejecución de la subactividad.
======</t>
        </r>
      </text>
    </comment>
    <comment ref="AD15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0" authorId="0" shapeId="0">
      <text>
        <r>
          <rPr>
            <sz val="11"/>
            <color theme="1"/>
            <rFont val="Calibri"/>
            <scheme val="minor"/>
          </rPr>
          <t>Registre de forma  breve, clara y precisa en que consiste el avance reportado.
======</t>
        </r>
      </text>
    </comment>
    <comment ref="AJ150" authorId="0" shapeId="0">
      <text>
        <r>
          <rPr>
            <sz val="11"/>
            <color theme="1"/>
            <rFont val="Calibri"/>
            <scheme val="minor"/>
          </rPr>
          <t>Registre la fecha estimada en que terminó la ejecución de la subactividad o la fecha del reporte del avance.
======</t>
        </r>
      </text>
    </comment>
    <comment ref="AK15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0" authorId="0" shapeId="0">
      <text>
        <r>
          <rPr>
            <sz val="11"/>
            <color theme="1"/>
            <rFont val="Calibri"/>
            <scheme val="minor"/>
          </rPr>
          <t>Registre de forma  breve, clara y precisa en que consiste el avance reportado.
======</t>
        </r>
      </text>
    </comment>
    <comment ref="V151" authorId="0" shapeId="0">
      <text>
        <r>
          <rPr>
            <sz val="11"/>
            <color theme="1"/>
            <rFont val="Calibri"/>
            <scheme val="minor"/>
          </rPr>
          <t>Registre la fecha estimada en que terminó la ejecución de la subactividad.
======</t>
        </r>
      </text>
    </comment>
    <comment ref="W15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1" authorId="0" shapeId="0">
      <text>
        <r>
          <rPr>
            <sz val="11"/>
            <color theme="1"/>
            <rFont val="Calibri"/>
            <scheme val="minor"/>
          </rPr>
          <t>Registre de forma  breve, clara y precisa en que consiste el avance reportado.
======</t>
        </r>
      </text>
    </comment>
    <comment ref="AC151" authorId="0" shapeId="0">
      <text>
        <r>
          <rPr>
            <sz val="11"/>
            <color theme="1"/>
            <rFont val="Calibri"/>
            <scheme val="minor"/>
          </rPr>
          <t>Registre la fecha estimada en que terminó la ejecución de la subactividad.
======</t>
        </r>
      </text>
    </comment>
    <comment ref="AD15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1" authorId="0" shapeId="0">
      <text>
        <r>
          <rPr>
            <sz val="11"/>
            <color theme="1"/>
            <rFont val="Calibri"/>
            <scheme val="minor"/>
          </rPr>
          <t>Registre de forma  breve, clara y precisa en que consiste el avance reportado.
======</t>
        </r>
      </text>
    </comment>
    <comment ref="AJ151" authorId="0" shapeId="0">
      <text>
        <r>
          <rPr>
            <sz val="11"/>
            <color theme="1"/>
            <rFont val="Calibri"/>
            <scheme val="minor"/>
          </rPr>
          <t>Registre la fecha estimada en que terminó la ejecución de la subactividad o la fecha del reporte del avance.
======</t>
        </r>
      </text>
    </comment>
    <comment ref="AK15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1" authorId="0" shapeId="0">
      <text>
        <r>
          <rPr>
            <sz val="11"/>
            <color theme="1"/>
            <rFont val="Calibri"/>
            <scheme val="minor"/>
          </rPr>
          <t>Registre de forma  breve, clara y precisa en que consiste el avance reportado.
======</t>
        </r>
      </text>
    </comment>
    <comment ref="V152" authorId="0" shapeId="0">
      <text>
        <r>
          <rPr>
            <sz val="11"/>
            <color theme="1"/>
            <rFont val="Calibri"/>
            <scheme val="minor"/>
          </rPr>
          <t>Registre la fecha estimada en que terminó la ejecución de la subactividad.
======</t>
        </r>
      </text>
    </comment>
    <comment ref="W15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2" authorId="0" shapeId="0">
      <text>
        <r>
          <rPr>
            <sz val="11"/>
            <color theme="1"/>
            <rFont val="Calibri"/>
            <scheme val="minor"/>
          </rPr>
          <t>Registre de forma  breve, clara y precisa en que consiste el avance reportado.
======</t>
        </r>
      </text>
    </comment>
    <comment ref="AC152" authorId="0" shapeId="0">
      <text>
        <r>
          <rPr>
            <sz val="11"/>
            <color theme="1"/>
            <rFont val="Calibri"/>
            <scheme val="minor"/>
          </rPr>
          <t>Registre la fecha estimada en que terminó la ejecución de la subactividad.
======</t>
        </r>
      </text>
    </comment>
    <comment ref="AD15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2" authorId="0" shapeId="0">
      <text>
        <r>
          <rPr>
            <sz val="11"/>
            <color theme="1"/>
            <rFont val="Calibri"/>
            <scheme val="minor"/>
          </rPr>
          <t>Registre de forma  breve, clara y precisa en que consiste el avance reportado.
======</t>
        </r>
      </text>
    </comment>
    <comment ref="AJ152" authorId="0" shapeId="0">
      <text>
        <r>
          <rPr>
            <sz val="11"/>
            <color theme="1"/>
            <rFont val="Calibri"/>
            <scheme val="minor"/>
          </rPr>
          <t>Registre la fecha estimada en que terminó la ejecución de la subactividad o la fecha del reporte del avance.
======</t>
        </r>
      </text>
    </comment>
    <comment ref="AK15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2" authorId="0" shapeId="0">
      <text>
        <r>
          <rPr>
            <sz val="11"/>
            <color theme="1"/>
            <rFont val="Calibri"/>
            <scheme val="minor"/>
          </rPr>
          <t>Registre de forma  breve, clara y precisa en que consiste el avance reportado.
======</t>
        </r>
      </text>
    </comment>
    <comment ref="V153" authorId="0" shapeId="0">
      <text>
        <r>
          <rPr>
            <sz val="11"/>
            <color theme="1"/>
            <rFont val="Calibri"/>
            <scheme val="minor"/>
          </rPr>
          <t>Registre la fecha estimada en que terminó la ejecución de la subactividad.
======</t>
        </r>
      </text>
    </comment>
    <comment ref="W15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3" authorId="0" shapeId="0">
      <text>
        <r>
          <rPr>
            <sz val="11"/>
            <color theme="1"/>
            <rFont val="Calibri"/>
            <scheme val="minor"/>
          </rPr>
          <t>Registre de forma  breve, clara y precisa en que consiste el avance reportado.
======</t>
        </r>
      </text>
    </comment>
    <comment ref="AC153" authorId="0" shapeId="0">
      <text>
        <r>
          <rPr>
            <sz val="11"/>
            <color theme="1"/>
            <rFont val="Calibri"/>
            <scheme val="minor"/>
          </rPr>
          <t>Registre la fecha estimada en que terminó la ejecución de la subactividad.
======</t>
        </r>
      </text>
    </comment>
    <comment ref="AD15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53" authorId="0" shapeId="0">
      <text>
        <r>
          <rPr>
            <sz val="11"/>
            <color theme="1"/>
            <rFont val="Calibri"/>
            <scheme val="minor"/>
          </rPr>
          <t>Registre de forma  breve, clara y precisa en que consiste el avance reportado.
======</t>
        </r>
      </text>
    </comment>
    <comment ref="AJ153" authorId="0" shapeId="0">
      <text>
        <r>
          <rPr>
            <sz val="11"/>
            <color theme="1"/>
            <rFont val="Calibri"/>
            <scheme val="minor"/>
          </rPr>
          <t>Registre la fecha estimada en que terminó la ejecución de la subactividad o la fecha del reporte del avance.
======</t>
        </r>
      </text>
    </comment>
    <comment ref="AK15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3" authorId="0" shapeId="0">
      <text>
        <r>
          <rPr>
            <sz val="11"/>
            <color theme="1"/>
            <rFont val="Calibri"/>
            <scheme val="minor"/>
          </rPr>
          <t>Registre de forma  breve, clara y precisa en que consiste el avance reportado.
======</t>
        </r>
      </text>
    </comment>
    <comment ref="V154" authorId="0" shapeId="0">
      <text>
        <r>
          <rPr>
            <sz val="11"/>
            <color theme="1"/>
            <rFont val="Calibri"/>
            <scheme val="minor"/>
          </rPr>
          <t>Registre la fecha estimada en que terminó la ejecución de la subactividad.
======</t>
        </r>
      </text>
    </comment>
    <comment ref="W15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4" authorId="0" shapeId="0">
      <text>
        <r>
          <rPr>
            <sz val="11"/>
            <color theme="1"/>
            <rFont val="Calibri"/>
            <scheme val="minor"/>
          </rPr>
          <t>Registre de forma  breve, clara y precisa en que consiste el avance reportado.
======</t>
        </r>
      </text>
    </comment>
    <comment ref="AC154" authorId="0" shapeId="0">
      <text>
        <r>
          <rPr>
            <sz val="11"/>
            <color theme="1"/>
            <rFont val="Calibri"/>
            <scheme val="minor"/>
          </rPr>
          <t>Registre la fecha estimada en que terminó la ejecución de la subactividad.
======</t>
        </r>
      </text>
    </comment>
    <comment ref="AD15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4" authorId="0" shapeId="0">
      <text>
        <r>
          <rPr>
            <sz val="11"/>
            <color theme="1"/>
            <rFont val="Calibri"/>
            <scheme val="minor"/>
          </rPr>
          <t>Registre de forma  breve, clara y precisa en que consiste el avance reportado.
======</t>
        </r>
      </text>
    </comment>
    <comment ref="AJ154" authorId="0" shapeId="0">
      <text>
        <r>
          <rPr>
            <sz val="11"/>
            <color theme="1"/>
            <rFont val="Calibri"/>
            <scheme val="minor"/>
          </rPr>
          <t>Registre la fecha estimada en que terminó la ejecución de la subactividad o la fecha del reporte del avance.
======</t>
        </r>
      </text>
    </comment>
    <comment ref="AK15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4" authorId="0" shapeId="0">
      <text>
        <r>
          <rPr>
            <sz val="11"/>
            <color theme="1"/>
            <rFont val="Calibri"/>
            <scheme val="minor"/>
          </rPr>
          <t>Registre de forma  breve, clara y precisa en que consiste el avance reportado.
======</t>
        </r>
      </text>
    </comment>
    <comment ref="V155" authorId="0" shapeId="0">
      <text>
        <r>
          <rPr>
            <sz val="11"/>
            <color theme="1"/>
            <rFont val="Calibri"/>
            <scheme val="minor"/>
          </rPr>
          <t>Registre la fecha estimada en que terminó la ejecución de la subactividad.
======</t>
        </r>
      </text>
    </comment>
    <comment ref="W15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5" authorId="0" shapeId="0">
      <text>
        <r>
          <rPr>
            <sz val="11"/>
            <color theme="1"/>
            <rFont val="Calibri"/>
            <scheme val="minor"/>
          </rPr>
          <t>Registre de forma  breve, clara y precisa en que consiste el avance reportado.
======</t>
        </r>
      </text>
    </comment>
    <comment ref="AC155" authorId="0" shapeId="0">
      <text>
        <r>
          <rPr>
            <sz val="11"/>
            <color theme="1"/>
            <rFont val="Calibri"/>
            <scheme val="minor"/>
          </rPr>
          <t>Registre la fecha estimada en que terminó la ejecución de la subactividad.
======</t>
        </r>
      </text>
    </comment>
    <comment ref="AD15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5" authorId="0" shapeId="0">
      <text>
        <r>
          <rPr>
            <sz val="11"/>
            <color theme="1"/>
            <rFont val="Calibri"/>
            <scheme val="minor"/>
          </rPr>
          <t>Registre de forma  breve, clara y precisa en que consiste el avance reportado.
======</t>
        </r>
      </text>
    </comment>
    <comment ref="AJ155" authorId="0" shapeId="0">
      <text>
        <r>
          <rPr>
            <sz val="11"/>
            <color theme="1"/>
            <rFont val="Calibri"/>
            <scheme val="minor"/>
          </rPr>
          <t>Registre la fecha estimada en que terminó la ejecución de la subactividad o la fecha del reporte del avance.
======</t>
        </r>
      </text>
    </comment>
    <comment ref="AK15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5" authorId="0" shapeId="0">
      <text>
        <r>
          <rPr>
            <sz val="11"/>
            <color theme="1"/>
            <rFont val="Calibri"/>
            <scheme val="minor"/>
          </rPr>
          <t>Registre de forma  breve, clara y precisa en que consiste el avance reportado.
======</t>
        </r>
      </text>
    </comment>
    <comment ref="V156" authorId="0" shapeId="0">
      <text>
        <r>
          <rPr>
            <sz val="11"/>
            <color theme="1"/>
            <rFont val="Calibri"/>
            <scheme val="minor"/>
          </rPr>
          <t>Registre la fecha estimada en que terminó la ejecución de la subactividad.
======</t>
        </r>
      </text>
    </comment>
    <comment ref="W15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6" authorId="0" shapeId="0">
      <text>
        <r>
          <rPr>
            <sz val="11"/>
            <color theme="1"/>
            <rFont val="Calibri"/>
            <scheme val="minor"/>
          </rPr>
          <t>Registre de forma  breve, clara y precisa en que consiste el avance reportado.
======</t>
        </r>
      </text>
    </comment>
    <comment ref="AC156" authorId="0" shapeId="0">
      <text>
        <r>
          <rPr>
            <sz val="11"/>
            <color theme="1"/>
            <rFont val="Calibri"/>
            <scheme val="minor"/>
          </rPr>
          <t>Registre la fecha estimada en que terminó la ejecución de la subactividad.
======</t>
        </r>
      </text>
    </comment>
    <comment ref="AD15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6" authorId="0" shapeId="0">
      <text>
        <r>
          <rPr>
            <sz val="11"/>
            <color theme="1"/>
            <rFont val="Calibri"/>
            <scheme val="minor"/>
          </rPr>
          <t>Registre de forma  breve, clara y precisa en que consiste el avance reportado.
======</t>
        </r>
      </text>
    </comment>
    <comment ref="AJ156" authorId="0" shapeId="0">
      <text>
        <r>
          <rPr>
            <sz val="11"/>
            <color theme="1"/>
            <rFont val="Calibri"/>
            <scheme val="minor"/>
          </rPr>
          <t>Registre la fecha estimada en que terminó la ejecución de la subactividad o la fecha del reporte del avance.
======</t>
        </r>
      </text>
    </comment>
    <comment ref="AK15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6" authorId="0" shapeId="0">
      <text>
        <r>
          <rPr>
            <sz val="11"/>
            <color theme="1"/>
            <rFont val="Calibri"/>
            <scheme val="minor"/>
          </rPr>
          <t>Registre de forma  breve, clara y precisa en que consiste el avance reportado.
======</t>
        </r>
      </text>
    </comment>
    <comment ref="V157" authorId="0" shapeId="0">
      <text>
        <r>
          <rPr>
            <sz val="11"/>
            <color theme="1"/>
            <rFont val="Calibri"/>
            <scheme val="minor"/>
          </rPr>
          <t>Registre la fecha estimada en que terminó la ejecución de la subactividad.
======</t>
        </r>
      </text>
    </comment>
    <comment ref="W15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7" authorId="0" shapeId="0">
      <text>
        <r>
          <rPr>
            <sz val="11"/>
            <color theme="1"/>
            <rFont val="Calibri"/>
            <scheme val="minor"/>
          </rPr>
          <t>Registre de forma  breve, clara y precisa en que consiste el avance reportado.
======</t>
        </r>
      </text>
    </comment>
    <comment ref="AC157" authorId="0" shapeId="0">
      <text>
        <r>
          <rPr>
            <sz val="11"/>
            <color theme="1"/>
            <rFont val="Calibri"/>
            <scheme val="minor"/>
          </rPr>
          <t>Registre la fecha estimada en que terminó la ejecución de la subactividad.
======</t>
        </r>
      </text>
    </comment>
    <comment ref="AD15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7" authorId="0" shapeId="0">
      <text>
        <r>
          <rPr>
            <sz val="11"/>
            <color theme="1"/>
            <rFont val="Calibri"/>
            <scheme val="minor"/>
          </rPr>
          <t>Registre de forma  breve, clara y precisa en que consiste el avance reportado.
======</t>
        </r>
      </text>
    </comment>
    <comment ref="AJ157" authorId="0" shapeId="0">
      <text>
        <r>
          <rPr>
            <sz val="11"/>
            <color theme="1"/>
            <rFont val="Calibri"/>
            <scheme val="minor"/>
          </rPr>
          <t>Registre la fecha estimada en que terminó la ejecución de la subactividad o la fecha del reporte del avance.
======</t>
        </r>
      </text>
    </comment>
    <comment ref="AK15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7" authorId="0" shapeId="0">
      <text>
        <r>
          <rPr>
            <sz val="11"/>
            <color theme="1"/>
            <rFont val="Calibri"/>
            <scheme val="minor"/>
          </rPr>
          <t>Registre de forma  breve, clara y precisa en que consiste el avance reportado.
======</t>
        </r>
      </text>
    </comment>
    <comment ref="V158" authorId="0" shapeId="0">
      <text>
        <r>
          <rPr>
            <sz val="11"/>
            <color theme="1"/>
            <rFont val="Calibri"/>
            <scheme val="minor"/>
          </rPr>
          <t>Registre la fecha estimada en que terminó la ejecución de la subactividad.
======</t>
        </r>
      </text>
    </comment>
    <comment ref="W15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8" authorId="0" shapeId="0">
      <text>
        <r>
          <rPr>
            <sz val="11"/>
            <color theme="1"/>
            <rFont val="Calibri"/>
            <scheme val="minor"/>
          </rPr>
          <t>Registre de forma  breve, clara y precisa en que consiste el avance reportado.
======</t>
        </r>
      </text>
    </comment>
    <comment ref="AC158" authorId="0" shapeId="0">
      <text>
        <r>
          <rPr>
            <sz val="11"/>
            <color theme="1"/>
            <rFont val="Calibri"/>
            <scheme val="minor"/>
          </rPr>
          <t>Registre la fecha estimada en que terminó la ejecución de la subactividad.
======</t>
        </r>
      </text>
    </comment>
    <comment ref="AD15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58" authorId="0" shapeId="0">
      <text>
        <r>
          <rPr>
            <sz val="11"/>
            <color theme="1"/>
            <rFont val="Calibri"/>
            <scheme val="minor"/>
          </rPr>
          <t>Registre de forma  breve, clara y precisa en que consiste el avance reportado.
======</t>
        </r>
      </text>
    </comment>
    <comment ref="AJ158" authorId="0" shapeId="0">
      <text>
        <r>
          <rPr>
            <sz val="11"/>
            <color theme="1"/>
            <rFont val="Calibri"/>
            <scheme val="minor"/>
          </rPr>
          <t>Registre la fecha estimada en que terminó la ejecución de la subactividad o la fecha del reporte del avance.
======</t>
        </r>
      </text>
    </comment>
    <comment ref="AK15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8" authorId="0" shapeId="0">
      <text>
        <r>
          <rPr>
            <sz val="11"/>
            <color theme="1"/>
            <rFont val="Calibri"/>
            <scheme val="minor"/>
          </rPr>
          <t>Registre de forma  breve, clara y precisa en que consiste el avance reportado.
======</t>
        </r>
      </text>
    </comment>
    <comment ref="V159" authorId="0" shapeId="0">
      <text>
        <r>
          <rPr>
            <sz val="11"/>
            <color theme="1"/>
            <rFont val="Calibri"/>
            <scheme val="minor"/>
          </rPr>
          <t>Registre la fecha estimada en que terminó la ejecución de la subactividad.
======</t>
        </r>
      </text>
    </comment>
    <comment ref="W15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9" authorId="0" shapeId="0">
      <text>
        <r>
          <rPr>
            <sz val="11"/>
            <color theme="1"/>
            <rFont val="Calibri"/>
            <scheme val="minor"/>
          </rPr>
          <t>Registre de forma  breve, clara y precisa en que consiste el avance reportado.
======</t>
        </r>
      </text>
    </comment>
    <comment ref="AC159" authorId="0" shapeId="0">
      <text>
        <r>
          <rPr>
            <sz val="11"/>
            <color theme="1"/>
            <rFont val="Calibri"/>
            <scheme val="minor"/>
          </rPr>
          <t>Registre la fecha estimada en que terminó la ejecución de la subactividad.
======</t>
        </r>
      </text>
    </comment>
    <comment ref="AD15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9" authorId="0" shapeId="0">
      <text>
        <r>
          <rPr>
            <sz val="11"/>
            <color theme="1"/>
            <rFont val="Calibri"/>
            <scheme val="minor"/>
          </rPr>
          <t>Registre de forma  breve, clara y precisa en que consiste el avance reportado.
======</t>
        </r>
      </text>
    </comment>
    <comment ref="AJ159" authorId="0" shapeId="0">
      <text>
        <r>
          <rPr>
            <sz val="11"/>
            <color theme="1"/>
            <rFont val="Calibri"/>
            <scheme val="minor"/>
          </rPr>
          <t>Registre la fecha estimada en que terminó la ejecución de la subactividad o la fecha del reporte del avance.
======</t>
        </r>
      </text>
    </comment>
    <comment ref="AK15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9" authorId="0" shapeId="0">
      <text>
        <r>
          <rPr>
            <sz val="11"/>
            <color theme="1"/>
            <rFont val="Calibri"/>
            <scheme val="minor"/>
          </rPr>
          <t>Registre de forma  breve, clara y precisa en que consiste el avance reportado.
======</t>
        </r>
      </text>
    </comment>
    <comment ref="V160" authorId="0" shapeId="0">
      <text>
        <r>
          <rPr>
            <sz val="11"/>
            <color theme="1"/>
            <rFont val="Calibri"/>
            <scheme val="minor"/>
          </rPr>
          <t>Registre la fecha estimada en que terminó la ejecución de la subactividad.
======</t>
        </r>
      </text>
    </comment>
    <comment ref="W16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0" authorId="0" shapeId="0">
      <text>
        <r>
          <rPr>
            <sz val="11"/>
            <color theme="1"/>
            <rFont val="Calibri"/>
            <scheme val="minor"/>
          </rPr>
          <t>Registre de forma  breve, clara y precisa en que consiste el avance reportado.
======</t>
        </r>
      </text>
    </comment>
    <comment ref="AC160" authorId="0" shapeId="0">
      <text>
        <r>
          <rPr>
            <sz val="11"/>
            <color theme="1"/>
            <rFont val="Calibri"/>
            <scheme val="minor"/>
          </rPr>
          <t>Registre la fecha estimada en que terminó la ejecución de la subactividad.
======</t>
        </r>
      </text>
    </comment>
    <comment ref="AD16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0" authorId="0" shapeId="0">
      <text>
        <r>
          <rPr>
            <sz val="11"/>
            <color theme="1"/>
            <rFont val="Calibri"/>
            <scheme val="minor"/>
          </rPr>
          <t>Registre de forma  breve, clara y precisa en que consiste el avance reportado.
======</t>
        </r>
      </text>
    </comment>
    <comment ref="AJ160" authorId="0" shapeId="0">
      <text>
        <r>
          <rPr>
            <sz val="11"/>
            <color theme="1"/>
            <rFont val="Calibri"/>
            <scheme val="minor"/>
          </rPr>
          <t>Registre la fecha estimada en que terminó la ejecución de la subactividad o la fecha del reporte del avance.
======</t>
        </r>
      </text>
    </comment>
    <comment ref="AK16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0" authorId="0" shapeId="0">
      <text>
        <r>
          <rPr>
            <sz val="11"/>
            <color theme="1"/>
            <rFont val="Calibri"/>
            <scheme val="minor"/>
          </rPr>
          <t>Registre de forma  breve, clara y precisa en que consiste el avance reportado.
======</t>
        </r>
      </text>
    </comment>
    <comment ref="V161" authorId="0" shapeId="0">
      <text>
        <r>
          <rPr>
            <sz val="11"/>
            <color theme="1"/>
            <rFont val="Calibri"/>
            <scheme val="minor"/>
          </rPr>
          <t>Registre la fecha estimada en que terminó la ejecución de la subactividad.
======</t>
        </r>
      </text>
    </comment>
    <comment ref="W16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1" authorId="0" shapeId="0">
      <text>
        <r>
          <rPr>
            <sz val="11"/>
            <color theme="1"/>
            <rFont val="Calibri"/>
            <scheme val="minor"/>
          </rPr>
          <t>Registre de forma  breve, clara y precisa en que consiste el avance reportado.
======</t>
        </r>
      </text>
    </comment>
    <comment ref="AC161" authorId="0" shapeId="0">
      <text>
        <r>
          <rPr>
            <sz val="11"/>
            <color theme="1"/>
            <rFont val="Calibri"/>
            <scheme val="minor"/>
          </rPr>
          <t>Registre la fecha estimada en que terminó la ejecución de la subactividad.
======</t>
        </r>
      </text>
    </comment>
    <comment ref="AD16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1" authorId="0" shapeId="0">
      <text>
        <r>
          <rPr>
            <sz val="11"/>
            <color theme="1"/>
            <rFont val="Calibri"/>
            <scheme val="minor"/>
          </rPr>
          <t>Registre de forma  breve, clara y precisa en que consiste el avance reportado.
======</t>
        </r>
      </text>
    </comment>
    <comment ref="AJ161" authorId="0" shapeId="0">
      <text>
        <r>
          <rPr>
            <sz val="11"/>
            <color theme="1"/>
            <rFont val="Calibri"/>
            <scheme val="minor"/>
          </rPr>
          <t>Registre la fecha estimada en que terminó la ejecución de la subactividad o la fecha del reporte del avance.
======</t>
        </r>
      </text>
    </comment>
    <comment ref="AK16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1" authorId="0" shapeId="0">
      <text>
        <r>
          <rPr>
            <sz val="11"/>
            <color theme="1"/>
            <rFont val="Calibri"/>
            <scheme val="minor"/>
          </rPr>
          <t>Registre de forma  breve, clara y precisa en que consiste el avance reportado.
======</t>
        </r>
      </text>
    </comment>
    <comment ref="V162" authorId="0" shapeId="0">
      <text>
        <r>
          <rPr>
            <sz val="11"/>
            <color theme="1"/>
            <rFont val="Calibri"/>
            <scheme val="minor"/>
          </rPr>
          <t>Registre la fecha estimada en que terminó la ejecución de la subactividad.
======</t>
        </r>
      </text>
    </comment>
    <comment ref="W16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2" authorId="0" shapeId="0">
      <text>
        <r>
          <rPr>
            <sz val="11"/>
            <color theme="1"/>
            <rFont val="Calibri"/>
            <scheme val="minor"/>
          </rPr>
          <t>Registre de forma  breve, clara y precisa en que consiste el avance reportado.
======</t>
        </r>
      </text>
    </comment>
    <comment ref="AC162" authorId="0" shapeId="0">
      <text>
        <r>
          <rPr>
            <sz val="11"/>
            <color theme="1"/>
            <rFont val="Calibri"/>
            <scheme val="minor"/>
          </rPr>
          <t>Registre la fecha estimada en que terminó la ejecución de la subactividad.
======</t>
        </r>
      </text>
    </comment>
    <comment ref="AD16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2" authorId="0" shapeId="0">
      <text>
        <r>
          <rPr>
            <sz val="11"/>
            <color theme="1"/>
            <rFont val="Calibri"/>
            <scheme val="minor"/>
          </rPr>
          <t>Registre de forma  breve, clara y precisa en que consiste el avance reportado.
======</t>
        </r>
      </text>
    </comment>
    <comment ref="AJ162" authorId="0" shapeId="0">
      <text>
        <r>
          <rPr>
            <sz val="11"/>
            <color theme="1"/>
            <rFont val="Calibri"/>
            <scheme val="minor"/>
          </rPr>
          <t>Registre la fecha estimada en que terminó la ejecución de la subactividad o la fecha del reporte del avance.
======</t>
        </r>
      </text>
    </comment>
    <comment ref="AK16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2" authorId="0" shapeId="0">
      <text>
        <r>
          <rPr>
            <sz val="11"/>
            <color theme="1"/>
            <rFont val="Calibri"/>
            <scheme val="minor"/>
          </rPr>
          <t>Registre de forma  breve, clara y precisa en que consiste el avance reportado.
======</t>
        </r>
      </text>
    </comment>
    <comment ref="V163" authorId="0" shapeId="0">
      <text>
        <r>
          <rPr>
            <sz val="11"/>
            <color theme="1"/>
            <rFont val="Calibri"/>
            <scheme val="minor"/>
          </rPr>
          <t>Registre la fecha estimada en que terminó la ejecución de la subactividad.
======</t>
        </r>
      </text>
    </comment>
    <comment ref="W16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3" authorId="0" shapeId="0">
      <text>
        <r>
          <rPr>
            <sz val="11"/>
            <color theme="1"/>
            <rFont val="Calibri"/>
            <scheme val="minor"/>
          </rPr>
          <t>Registre de forma  breve, clara y precisa en que consiste el avance reportado.
======</t>
        </r>
      </text>
    </comment>
    <comment ref="AC163" authorId="0" shapeId="0">
      <text>
        <r>
          <rPr>
            <sz val="11"/>
            <color theme="1"/>
            <rFont val="Calibri"/>
            <scheme val="minor"/>
          </rPr>
          <t>Registre la fecha estimada en que terminó la ejecución de la subactividad.
======</t>
        </r>
      </text>
    </comment>
    <comment ref="AD16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3" authorId="0" shapeId="0">
      <text>
        <r>
          <rPr>
            <sz val="11"/>
            <color theme="1"/>
            <rFont val="Calibri"/>
            <scheme val="minor"/>
          </rPr>
          <t>Registre de forma  breve, clara y precisa en que consiste el avance reportado.
======</t>
        </r>
      </text>
    </comment>
    <comment ref="AJ163" authorId="0" shapeId="0">
      <text>
        <r>
          <rPr>
            <sz val="11"/>
            <color theme="1"/>
            <rFont val="Calibri"/>
            <scheme val="minor"/>
          </rPr>
          <t>Registre la fecha estimada en que terminó la ejecución de la subactividad o la fecha del reporte del avance.
======</t>
        </r>
      </text>
    </comment>
    <comment ref="AK16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3" authorId="0" shapeId="0">
      <text>
        <r>
          <rPr>
            <sz val="11"/>
            <color theme="1"/>
            <rFont val="Calibri"/>
            <scheme val="minor"/>
          </rPr>
          <t>Registre de forma  breve, clara y precisa en que consiste el avance reportado.
======</t>
        </r>
      </text>
    </comment>
    <comment ref="V164" authorId="0" shapeId="0">
      <text>
        <r>
          <rPr>
            <sz val="11"/>
            <color theme="1"/>
            <rFont val="Calibri"/>
            <scheme val="minor"/>
          </rPr>
          <t>Registre la fecha estimada en que terminó la ejecución de la subactividad.
======</t>
        </r>
      </text>
    </comment>
    <comment ref="W16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4" authorId="0" shapeId="0">
      <text>
        <r>
          <rPr>
            <sz val="11"/>
            <color theme="1"/>
            <rFont val="Calibri"/>
            <scheme val="minor"/>
          </rPr>
          <t>Registre de forma  breve, clara y precisa en que consiste el avance reportado.
======</t>
        </r>
      </text>
    </comment>
    <comment ref="AC164" authorId="0" shapeId="0">
      <text>
        <r>
          <rPr>
            <sz val="11"/>
            <color theme="1"/>
            <rFont val="Calibri"/>
            <scheme val="minor"/>
          </rPr>
          <t>Registre la fecha estimada en que terminó la ejecución de la subactividad.
======</t>
        </r>
      </text>
    </comment>
    <comment ref="AD16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64" authorId="0" shapeId="0">
      <text>
        <r>
          <rPr>
            <sz val="11"/>
            <color theme="1"/>
            <rFont val="Calibri"/>
            <scheme val="minor"/>
          </rPr>
          <t>Registre de forma  breve, clara y precisa en que consiste el avance reportado.
======</t>
        </r>
      </text>
    </comment>
    <comment ref="AJ164" authorId="0" shapeId="0">
      <text>
        <r>
          <rPr>
            <sz val="11"/>
            <color theme="1"/>
            <rFont val="Calibri"/>
            <scheme val="minor"/>
          </rPr>
          <t>Registre la fecha estimada en que terminó la ejecución de la subactividad o la fecha del reporte del avance.
======</t>
        </r>
      </text>
    </comment>
    <comment ref="AK16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4" authorId="0" shapeId="0">
      <text>
        <r>
          <rPr>
            <sz val="11"/>
            <color theme="1"/>
            <rFont val="Calibri"/>
            <scheme val="minor"/>
          </rPr>
          <t>Registre de forma  breve, clara y precisa en que consiste el avance reportado.
======</t>
        </r>
      </text>
    </comment>
    <comment ref="V165" authorId="0" shapeId="0">
      <text>
        <r>
          <rPr>
            <sz val="11"/>
            <color theme="1"/>
            <rFont val="Calibri"/>
            <scheme val="minor"/>
          </rPr>
          <t>Registre la fecha estimada en que terminó la ejecución de la subactividad.
======</t>
        </r>
      </text>
    </comment>
    <comment ref="W165" authorId="0" shapeId="0">
      <text>
        <r>
          <rPr>
            <sz val="11"/>
            <color theme="1"/>
            <rFont val="Calibri"/>
            <scheme val="minor"/>
          </rPr>
          <t>Registre la fecha estimada en que terminó la ejecución de la subactividad.
======</t>
        </r>
      </text>
    </comment>
    <comment ref="X165" authorId="0" shapeId="0">
      <text>
        <r>
          <rPr>
            <sz val="11"/>
            <color theme="1"/>
            <rFont val="Calibri"/>
            <scheme val="minor"/>
          </rPr>
          <t>Registre la fecha estimada en que terminó la ejecución de la subactividad.
======</t>
        </r>
      </text>
    </comment>
    <comment ref="AC165" authorId="0" shapeId="0">
      <text>
        <r>
          <rPr>
            <sz val="11"/>
            <color theme="1"/>
            <rFont val="Calibri"/>
            <scheme val="minor"/>
          </rPr>
          <t>Registre la fecha estimada en que terminó la ejecución de la subactividad.
======</t>
        </r>
      </text>
    </comment>
    <comment ref="AD16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5" authorId="0" shapeId="0">
      <text>
        <r>
          <rPr>
            <sz val="11"/>
            <color theme="1"/>
            <rFont val="Calibri"/>
            <scheme val="minor"/>
          </rPr>
          <t>Registre de forma  breve, clara y precisa en que consiste el avance reportado.
======</t>
        </r>
      </text>
    </comment>
    <comment ref="AJ165" authorId="0" shapeId="0">
      <text>
        <r>
          <rPr>
            <sz val="11"/>
            <color theme="1"/>
            <rFont val="Calibri"/>
            <scheme val="minor"/>
          </rPr>
          <t>Registre la fecha estimada en que terminó la ejecución de la subactividad o la fecha del reporte del avance.
======</t>
        </r>
      </text>
    </comment>
    <comment ref="AK16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5" authorId="0" shapeId="0">
      <text>
        <r>
          <rPr>
            <sz val="11"/>
            <color theme="1"/>
            <rFont val="Calibri"/>
            <scheme val="minor"/>
          </rPr>
          <t>Registre de forma  breve, clara y precisa en que consiste el avance reportado.
======</t>
        </r>
      </text>
    </comment>
    <comment ref="V166" authorId="0" shapeId="0">
      <text>
        <r>
          <rPr>
            <sz val="11"/>
            <color theme="1"/>
            <rFont val="Calibri"/>
            <scheme val="minor"/>
          </rPr>
          <t>Registre la fecha estimada en que terminó la ejecución de la subactividad.
======</t>
        </r>
      </text>
    </comment>
    <comment ref="W166" authorId="0" shapeId="0">
      <text>
        <r>
          <rPr>
            <sz val="11"/>
            <color theme="1"/>
            <rFont val="Calibri"/>
            <scheme val="minor"/>
          </rPr>
          <t>Registre la fecha estimada en que terminó la ejecución de la subactividad.
======</t>
        </r>
      </text>
    </comment>
    <comment ref="X166" authorId="0" shapeId="0">
      <text>
        <r>
          <rPr>
            <sz val="11"/>
            <color theme="1"/>
            <rFont val="Calibri"/>
            <scheme val="minor"/>
          </rPr>
          <t>Registre la fecha estimada en que terminó la ejecución de la subactividad.
======</t>
        </r>
      </text>
    </comment>
    <comment ref="AC166" authorId="0" shapeId="0">
      <text>
        <r>
          <rPr>
            <sz val="11"/>
            <color theme="1"/>
            <rFont val="Calibri"/>
            <scheme val="minor"/>
          </rPr>
          <t>Registre la fecha estimada en que terminó la ejecución de la subactividad.
======</t>
        </r>
      </text>
    </comment>
    <comment ref="AD16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6" authorId="0" shapeId="0">
      <text>
        <r>
          <rPr>
            <sz val="11"/>
            <color theme="1"/>
            <rFont val="Calibri"/>
            <scheme val="minor"/>
          </rPr>
          <t>Registre de forma  breve, clara y precisa en que consiste el avance reportado.
======</t>
        </r>
      </text>
    </comment>
    <comment ref="AJ166" authorId="0" shapeId="0">
      <text>
        <r>
          <rPr>
            <sz val="11"/>
            <color theme="1"/>
            <rFont val="Calibri"/>
            <scheme val="minor"/>
          </rPr>
          <t>Registre la fecha estimada en que terminó la ejecución de la subactividad o la fecha del reporte del avance.
======</t>
        </r>
      </text>
    </comment>
    <comment ref="AK16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6" authorId="0" shapeId="0">
      <text>
        <r>
          <rPr>
            <sz val="11"/>
            <color theme="1"/>
            <rFont val="Calibri"/>
            <scheme val="minor"/>
          </rPr>
          <t>Registre de forma  breve, clara y precisa en que consiste el avance reportado.
======</t>
        </r>
      </text>
    </comment>
    <comment ref="V167" authorId="0" shapeId="0">
      <text>
        <r>
          <rPr>
            <sz val="11"/>
            <color theme="1"/>
            <rFont val="Calibri"/>
            <scheme val="minor"/>
          </rPr>
          <t>Registre la fecha estimada en que terminó la ejecución de la subactividad.
======</t>
        </r>
      </text>
    </comment>
    <comment ref="W167" authorId="0" shapeId="0">
      <text>
        <r>
          <rPr>
            <sz val="11"/>
            <color theme="1"/>
            <rFont val="Calibri"/>
            <scheme val="minor"/>
          </rPr>
          <t>Registre la fecha estimada en que terminó la ejecución de la subactividad.
======</t>
        </r>
      </text>
    </comment>
    <comment ref="X167" authorId="0" shapeId="0">
      <text>
        <r>
          <rPr>
            <sz val="11"/>
            <color theme="1"/>
            <rFont val="Calibri"/>
            <scheme val="minor"/>
          </rPr>
          <t>Registre la fecha estimada en que terminó la ejecución de la subactividad.
======</t>
        </r>
      </text>
    </comment>
    <comment ref="AC167" authorId="0" shapeId="0">
      <text>
        <r>
          <rPr>
            <sz val="11"/>
            <color theme="1"/>
            <rFont val="Calibri"/>
            <scheme val="minor"/>
          </rPr>
          <t>Registre la fecha estimada en que terminó la ejecución de la subactividad.
======</t>
        </r>
      </text>
    </comment>
    <comment ref="AD16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7" authorId="0" shapeId="0">
      <text>
        <r>
          <rPr>
            <sz val="11"/>
            <color theme="1"/>
            <rFont val="Calibri"/>
            <scheme val="minor"/>
          </rPr>
          <t>Registre de forma  breve, clara y precisa en que consiste el avance reportado.
======</t>
        </r>
      </text>
    </comment>
    <comment ref="AJ167" authorId="0" shapeId="0">
      <text>
        <r>
          <rPr>
            <sz val="11"/>
            <color theme="1"/>
            <rFont val="Calibri"/>
            <scheme val="minor"/>
          </rPr>
          <t>Registre la fecha estimada en que terminó la ejecución de la subactividad o la fecha del reporte del avance.
======</t>
        </r>
      </text>
    </comment>
    <comment ref="AK16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7" authorId="0" shapeId="0">
      <text>
        <r>
          <rPr>
            <sz val="11"/>
            <color theme="1"/>
            <rFont val="Calibri"/>
            <scheme val="minor"/>
          </rPr>
          <t>Registre de forma  breve, clara y precisa en que consiste el avance reportado.
======</t>
        </r>
      </text>
    </comment>
    <comment ref="V168" authorId="0" shapeId="0">
      <text>
        <r>
          <rPr>
            <sz val="11"/>
            <color theme="1"/>
            <rFont val="Calibri"/>
            <scheme val="minor"/>
          </rPr>
          <t>Registre la fecha estimada en que terminó la ejecución de la subactividad.
======</t>
        </r>
      </text>
    </comment>
    <comment ref="W168" authorId="0" shapeId="0">
      <text>
        <r>
          <rPr>
            <sz val="11"/>
            <color theme="1"/>
            <rFont val="Calibri"/>
            <scheme val="minor"/>
          </rPr>
          <t>Registre la fecha estimada en que terminó la ejecución de la subactividad.
======</t>
        </r>
      </text>
    </comment>
    <comment ref="X168" authorId="0" shapeId="0">
      <text>
        <r>
          <rPr>
            <sz val="11"/>
            <color theme="1"/>
            <rFont val="Calibri"/>
            <scheme val="minor"/>
          </rPr>
          <t>Registre la fecha estimada en que terminó la ejecución de la subactividad.
======</t>
        </r>
      </text>
    </comment>
    <comment ref="AC168" authorId="0" shapeId="0">
      <text>
        <r>
          <rPr>
            <sz val="11"/>
            <color theme="1"/>
            <rFont val="Calibri"/>
            <scheme val="minor"/>
          </rPr>
          <t>Registre la fecha estimada en que terminó la ejecución de la subactividad.
======</t>
        </r>
      </text>
    </comment>
    <comment ref="AD16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8" authorId="0" shapeId="0">
      <text>
        <r>
          <rPr>
            <sz val="11"/>
            <color theme="1"/>
            <rFont val="Calibri"/>
            <scheme val="minor"/>
          </rPr>
          <t>Registre de forma  breve, clara y precisa en que consiste el avance reportado.
======</t>
        </r>
      </text>
    </comment>
    <comment ref="AJ168" authorId="0" shapeId="0">
      <text>
        <r>
          <rPr>
            <sz val="11"/>
            <color theme="1"/>
            <rFont val="Calibri"/>
            <scheme val="minor"/>
          </rPr>
          <t>Registre la fecha estimada en que terminó la ejecución de la subactividad o la fecha del reporte del avance.
======</t>
        </r>
      </text>
    </comment>
    <comment ref="AK16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8" authorId="0" shapeId="0">
      <text>
        <r>
          <rPr>
            <sz val="11"/>
            <color theme="1"/>
            <rFont val="Calibri"/>
            <scheme val="minor"/>
          </rPr>
          <t>Registre de forma  breve, clara y precisa en que consiste el avance reportado.
======</t>
        </r>
      </text>
    </comment>
    <comment ref="V169" authorId="0" shapeId="0">
      <text>
        <r>
          <rPr>
            <sz val="11"/>
            <color theme="1"/>
            <rFont val="Calibri"/>
            <scheme val="minor"/>
          </rPr>
          <t>Registre la fecha estimada en que terminó la ejecución de la subactividad.
======</t>
        </r>
      </text>
    </comment>
    <comment ref="W16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9" authorId="0" shapeId="0">
      <text>
        <r>
          <rPr>
            <sz val="11"/>
            <color theme="1"/>
            <rFont val="Calibri"/>
            <scheme val="minor"/>
          </rPr>
          <t>Registre de forma  breve, clara y precisa en que consiste el avance reportado.
======</t>
        </r>
      </text>
    </comment>
    <comment ref="AC169" authorId="0" shapeId="0">
      <text>
        <r>
          <rPr>
            <sz val="11"/>
            <color theme="1"/>
            <rFont val="Calibri"/>
            <scheme val="minor"/>
          </rPr>
          <t>Registre la fecha estimada en que terminó la ejecución de la subactividad.
======</t>
        </r>
      </text>
    </comment>
    <comment ref="AD16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9" authorId="0" shapeId="0">
      <text>
        <r>
          <rPr>
            <sz val="11"/>
            <color theme="1"/>
            <rFont val="Calibri"/>
            <scheme val="minor"/>
          </rPr>
          <t>Registre de forma  breve, clara y precisa en que consiste el avance reportado.
======</t>
        </r>
      </text>
    </comment>
    <comment ref="AJ169" authorId="0" shapeId="0">
      <text>
        <r>
          <rPr>
            <sz val="11"/>
            <color theme="1"/>
            <rFont val="Calibri"/>
            <scheme val="minor"/>
          </rPr>
          <t>Registre la fecha estimada en que terminó la ejecución de la subactividad o la fecha del reporte del avance.
======</t>
        </r>
      </text>
    </comment>
    <comment ref="AK16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9" authorId="0" shapeId="0">
      <text>
        <r>
          <rPr>
            <sz val="11"/>
            <color theme="1"/>
            <rFont val="Calibri"/>
            <scheme val="minor"/>
          </rPr>
          <t>Registre de forma  breve, clara y precisa en que consiste el avance reportado.
======</t>
        </r>
      </text>
    </comment>
    <comment ref="V170" authorId="0" shapeId="0">
      <text>
        <r>
          <rPr>
            <sz val="11"/>
            <color theme="1"/>
            <rFont val="Calibri"/>
            <scheme val="minor"/>
          </rPr>
          <t>Registre la fecha estimada en que terminó la ejecución de la subactividad.
======</t>
        </r>
      </text>
    </comment>
    <comment ref="W17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0" authorId="0" shapeId="0">
      <text>
        <r>
          <rPr>
            <sz val="11"/>
            <color theme="1"/>
            <rFont val="Calibri"/>
            <scheme val="minor"/>
          </rPr>
          <t>Registre de forma  breve, clara y precisa en que consiste el avance reportado.
======</t>
        </r>
      </text>
    </comment>
    <comment ref="AC170" authorId="0" shapeId="0">
      <text>
        <r>
          <rPr>
            <sz val="11"/>
            <color theme="1"/>
            <rFont val="Calibri"/>
            <scheme val="minor"/>
          </rPr>
          <t>Registre la fecha estimada en que terminó la ejecución de la subactividad.
======</t>
        </r>
      </text>
    </comment>
    <comment ref="AD17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0" authorId="0" shapeId="0">
      <text>
        <r>
          <rPr>
            <sz val="11"/>
            <color theme="1"/>
            <rFont val="Calibri"/>
            <scheme val="minor"/>
          </rPr>
          <t>Registre la fecha estimada en que terminó la ejecución de la subactividad.
======</t>
        </r>
      </text>
    </comment>
    <comment ref="AJ170" authorId="0" shapeId="0">
      <text>
        <r>
          <rPr>
            <sz val="11"/>
            <color theme="1"/>
            <rFont val="Calibri"/>
            <scheme val="minor"/>
          </rPr>
          <t>Registre la fecha estimada en que terminó la ejecución de la subactividad o la fecha del reporte del avance.
======</t>
        </r>
      </text>
    </comment>
    <comment ref="AK17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0" authorId="0" shapeId="0">
      <text>
        <r>
          <rPr>
            <sz val="11"/>
            <color theme="1"/>
            <rFont val="Calibri"/>
            <scheme val="minor"/>
          </rPr>
          <t>Registre de forma  breve, clara y precisa en que consiste el avance reportado.
======</t>
        </r>
      </text>
    </comment>
    <comment ref="V171" authorId="0" shapeId="0">
      <text>
        <r>
          <rPr>
            <sz val="11"/>
            <color theme="1"/>
            <rFont val="Calibri"/>
            <scheme val="minor"/>
          </rPr>
          <t>Registre la fecha estimada en que terminó la ejecución de la subactividad.
======</t>
        </r>
      </text>
    </comment>
    <comment ref="W17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1" authorId="0" shapeId="0">
      <text>
        <r>
          <rPr>
            <sz val="11"/>
            <color theme="1"/>
            <rFont val="Calibri"/>
            <scheme val="minor"/>
          </rPr>
          <t>Registre de forma  breve, clara y precisa en que consiste el avance reportado.
======</t>
        </r>
      </text>
    </comment>
    <comment ref="AC171" authorId="0" shapeId="0">
      <text>
        <r>
          <rPr>
            <sz val="11"/>
            <color theme="1"/>
            <rFont val="Calibri"/>
            <scheme val="minor"/>
          </rPr>
          <t>Registre la fecha estimada en que terminó la ejecución de la subactividad.
======</t>
        </r>
      </text>
    </comment>
    <comment ref="AD17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71" authorId="0" shapeId="0">
      <text>
        <r>
          <rPr>
            <sz val="11"/>
            <color theme="1"/>
            <rFont val="Calibri"/>
            <scheme val="minor"/>
          </rPr>
          <t>Registre de forma  breve, clara y precisa en que consiste el avance reportado.
======</t>
        </r>
      </text>
    </comment>
    <comment ref="AJ171" authorId="0" shapeId="0">
      <text>
        <r>
          <rPr>
            <sz val="11"/>
            <color theme="1"/>
            <rFont val="Calibri"/>
            <scheme val="minor"/>
          </rPr>
          <t>Registre la fecha estimada en que terminó la ejecución de la subactividad o la fecha del reporte del avance.
======</t>
        </r>
      </text>
    </comment>
    <comment ref="AK17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1" authorId="0" shapeId="0">
      <text>
        <r>
          <rPr>
            <sz val="11"/>
            <color theme="1"/>
            <rFont val="Calibri"/>
            <scheme val="minor"/>
          </rPr>
          <t>Registre de forma  breve, clara y precisa en que consiste el avance reportado.
======</t>
        </r>
      </text>
    </comment>
    <comment ref="V172" authorId="0" shapeId="0">
      <text>
        <r>
          <rPr>
            <sz val="11"/>
            <color theme="1"/>
            <rFont val="Calibri"/>
            <scheme val="minor"/>
          </rPr>
          <t>Registre la fecha estimada en que terminó la ejecución de la subactividad.
======</t>
        </r>
      </text>
    </comment>
    <comment ref="W17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2" authorId="0" shapeId="0">
      <text>
        <r>
          <rPr>
            <sz val="11"/>
            <color theme="1"/>
            <rFont val="Calibri"/>
            <scheme val="minor"/>
          </rPr>
          <t>Registre de forma  breve, clara y precisa en que consiste el avance reportado.
======</t>
        </r>
      </text>
    </comment>
    <comment ref="AC172" authorId="0" shapeId="0">
      <text>
        <r>
          <rPr>
            <sz val="11"/>
            <color theme="1"/>
            <rFont val="Calibri"/>
            <scheme val="minor"/>
          </rPr>
          <t>Registre la fecha estimada en que terminó la ejecución de la subactividad.
======</t>
        </r>
      </text>
    </comment>
    <comment ref="AE172" authorId="0" shapeId="0">
      <text>
        <r>
          <rPr>
            <sz val="11"/>
            <color theme="1"/>
            <rFont val="Calibri"/>
            <scheme val="minor"/>
          </rPr>
          <t>Registre de forma  breve, clara y precisa en que consiste el avance reportado.
======</t>
        </r>
      </text>
    </comment>
    <comment ref="AJ172" authorId="0" shapeId="0">
      <text>
        <r>
          <rPr>
            <sz val="11"/>
            <color theme="1"/>
            <rFont val="Calibri"/>
            <scheme val="minor"/>
          </rPr>
          <t>Registre la fecha estimada en que terminó la ejecución de la subactividad o la fecha del reporte del avance.
======</t>
        </r>
      </text>
    </comment>
    <comment ref="AK17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2" authorId="0" shapeId="0">
      <text>
        <r>
          <rPr>
            <sz val="11"/>
            <color theme="1"/>
            <rFont val="Calibri"/>
            <scheme val="minor"/>
          </rPr>
          <t>Registre de forma  breve, clara y precisa en que consiste el avance reportado.
======</t>
        </r>
      </text>
    </comment>
    <comment ref="V173" authorId="0" shapeId="0">
      <text>
        <r>
          <rPr>
            <sz val="11"/>
            <color theme="1"/>
            <rFont val="Calibri"/>
            <scheme val="minor"/>
          </rPr>
          <t>Registre la fecha estimada en que terminó la ejecución de la subactividad.
======</t>
        </r>
      </text>
    </comment>
    <comment ref="W17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3" authorId="0" shapeId="0">
      <text>
        <r>
          <rPr>
            <sz val="11"/>
            <color theme="1"/>
            <rFont val="Calibri"/>
            <scheme val="minor"/>
          </rPr>
          <t>Registre de forma  breve, clara y precisa en que consiste el avance reportado.
======</t>
        </r>
      </text>
    </comment>
    <comment ref="AC173" authorId="0" shapeId="0">
      <text>
        <r>
          <rPr>
            <sz val="11"/>
            <color theme="1"/>
            <rFont val="Calibri"/>
            <scheme val="minor"/>
          </rPr>
          <t>Registre la fecha estimada en que terminó la ejecución de la subactividad.
======</t>
        </r>
      </text>
    </comment>
    <comment ref="AE173" authorId="0" shapeId="0">
      <text>
        <r>
          <rPr>
            <sz val="11"/>
            <color theme="1"/>
            <rFont val="Calibri"/>
            <scheme val="minor"/>
          </rPr>
          <t>Registre de forma  breve, clara y precisa en que consiste el avance reportado.
======</t>
        </r>
      </text>
    </comment>
    <comment ref="AJ173" authorId="0" shapeId="0">
      <text>
        <r>
          <rPr>
            <sz val="11"/>
            <color theme="1"/>
            <rFont val="Calibri"/>
            <scheme val="minor"/>
          </rPr>
          <t>Registre la fecha estimada en que terminó la ejecución de la subactividad o la fecha del reporte del avance.
======</t>
        </r>
      </text>
    </comment>
    <comment ref="AK17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3" authorId="0" shapeId="0">
      <text>
        <r>
          <rPr>
            <sz val="11"/>
            <color theme="1"/>
            <rFont val="Calibri"/>
            <scheme val="minor"/>
          </rPr>
          <t>Registre de forma  breve, clara y precisa en que consiste el avance reportado.
======</t>
        </r>
      </text>
    </comment>
    <comment ref="V174" authorId="0" shapeId="0">
      <text>
        <r>
          <rPr>
            <sz val="11"/>
            <color theme="1"/>
            <rFont val="Calibri"/>
            <scheme val="minor"/>
          </rPr>
          <t>Registre la fecha estimada en que terminó la ejecución de la subactividad.
======</t>
        </r>
      </text>
    </comment>
    <comment ref="W17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4" authorId="0" shapeId="0">
      <text>
        <r>
          <rPr>
            <sz val="11"/>
            <color theme="1"/>
            <rFont val="Calibri"/>
            <scheme val="minor"/>
          </rPr>
          <t>Registre de forma  breve, clara y precisa en que consiste el avance reportado.
======</t>
        </r>
      </text>
    </comment>
    <comment ref="AC174" authorId="0" shapeId="0">
      <text>
        <r>
          <rPr>
            <sz val="11"/>
            <color theme="1"/>
            <rFont val="Calibri"/>
            <scheme val="minor"/>
          </rPr>
          <t>Registre la fecha estimada en que terminó la ejecución de la subactividad.
======</t>
        </r>
      </text>
    </comment>
    <comment ref="AD17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4" authorId="0" shapeId="0">
      <text>
        <r>
          <rPr>
            <sz val="11"/>
            <color theme="1"/>
            <rFont val="Calibri"/>
            <scheme val="minor"/>
          </rPr>
          <t>Registre de forma  breve, clara y precisa en que consiste el avance reportado.
======</t>
        </r>
      </text>
    </comment>
    <comment ref="AJ174" authorId="0" shapeId="0">
      <text>
        <r>
          <rPr>
            <sz val="11"/>
            <color theme="1"/>
            <rFont val="Calibri"/>
            <scheme val="minor"/>
          </rPr>
          <t>Registre la fecha estimada en que terminó la ejecución de la subactividad o la fecha del reporte del avance.
======</t>
        </r>
      </text>
    </comment>
    <comment ref="AK17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4" authorId="0" shapeId="0">
      <text>
        <r>
          <rPr>
            <sz val="11"/>
            <color theme="1"/>
            <rFont val="Calibri"/>
            <scheme val="minor"/>
          </rPr>
          <t>Registre de forma  breve, clara y precisa en que consiste el avance reportado.
======</t>
        </r>
      </text>
    </comment>
    <comment ref="V175" authorId="0" shapeId="0">
      <text>
        <r>
          <rPr>
            <sz val="11"/>
            <color theme="1"/>
            <rFont val="Calibri"/>
            <scheme val="minor"/>
          </rPr>
          <t>Registre la fecha estimada en que terminó la ejecución de la subactividad.
======</t>
        </r>
      </text>
    </comment>
    <comment ref="W17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5" authorId="0" shapeId="0">
      <text>
        <r>
          <rPr>
            <sz val="11"/>
            <color theme="1"/>
            <rFont val="Calibri"/>
            <scheme val="minor"/>
          </rPr>
          <t>Registre de forma  breve, clara y precisa en que consiste el avance reportado.
======</t>
        </r>
      </text>
    </comment>
    <comment ref="AC175" authorId="0" shapeId="0">
      <text>
        <r>
          <rPr>
            <sz val="11"/>
            <color theme="1"/>
            <rFont val="Calibri"/>
            <scheme val="minor"/>
          </rPr>
          <t>Registre la fecha estimada en que terminó la ejecución de la subactividad.
======</t>
        </r>
      </text>
    </comment>
    <comment ref="AD17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5" authorId="0" shapeId="0">
      <text>
        <r>
          <rPr>
            <sz val="11"/>
            <color theme="1"/>
            <rFont val="Calibri"/>
            <scheme val="minor"/>
          </rPr>
          <t>Registre de forma  breve, clara y precisa en que consiste el avance reportado.
======</t>
        </r>
      </text>
    </comment>
    <comment ref="AJ175" authorId="0" shapeId="0">
      <text>
        <r>
          <rPr>
            <sz val="11"/>
            <color theme="1"/>
            <rFont val="Calibri"/>
            <scheme val="minor"/>
          </rPr>
          <t>Registre la fecha estimada en que terminó la ejecución de la subactividad o la fecha del reporte del avance.
======</t>
        </r>
      </text>
    </comment>
    <comment ref="AK17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5" authorId="0" shapeId="0">
      <text>
        <r>
          <rPr>
            <sz val="11"/>
            <color theme="1"/>
            <rFont val="Calibri"/>
            <scheme val="minor"/>
          </rPr>
          <t>Registre de forma  breve, clara y precisa en que consiste el avance reportado.
======</t>
        </r>
      </text>
    </comment>
    <comment ref="V176" authorId="0" shapeId="0">
      <text>
        <r>
          <rPr>
            <sz val="11"/>
            <color theme="1"/>
            <rFont val="Calibri"/>
            <scheme val="minor"/>
          </rPr>
          <t>Registre la fecha estimada en que terminó la ejecución de la subactividad.
======</t>
        </r>
      </text>
    </comment>
    <comment ref="W17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6" authorId="0" shapeId="0">
      <text>
        <r>
          <rPr>
            <sz val="11"/>
            <color theme="1"/>
            <rFont val="Calibri"/>
            <scheme val="minor"/>
          </rPr>
          <t>Registre de forma  breve, clara y precisa en que consiste el avance reportado.
======</t>
        </r>
      </text>
    </comment>
    <comment ref="AC176" authorId="0" shapeId="0">
      <text>
        <r>
          <rPr>
            <sz val="11"/>
            <color theme="1"/>
            <rFont val="Calibri"/>
            <scheme val="minor"/>
          </rPr>
          <t>Registre la fecha estimada en que terminó la ejecución de la subactividad.
======</t>
        </r>
      </text>
    </comment>
    <comment ref="AD17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6" authorId="0" shapeId="0">
      <text>
        <r>
          <rPr>
            <sz val="11"/>
            <color theme="1"/>
            <rFont val="Calibri"/>
            <scheme val="minor"/>
          </rPr>
          <t>Registre de forma  breve, clara y precisa en que consiste el avance reportado.
======</t>
        </r>
      </text>
    </comment>
    <comment ref="AJ176" authorId="0" shapeId="0">
      <text>
        <r>
          <rPr>
            <sz val="11"/>
            <color theme="1"/>
            <rFont val="Calibri"/>
            <scheme val="minor"/>
          </rPr>
          <t>Registre la fecha estimada en que terminó la ejecución de la subactividad o la fecha del reporte del avance.
======</t>
        </r>
      </text>
    </comment>
    <comment ref="AK17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6" authorId="0" shapeId="0">
      <text>
        <r>
          <rPr>
            <sz val="11"/>
            <color theme="1"/>
            <rFont val="Calibri"/>
            <scheme val="minor"/>
          </rPr>
          <t>Registre de forma  breve, clara y precisa en que consiste el avance reportado.
======</t>
        </r>
      </text>
    </comment>
    <comment ref="V177" authorId="0" shapeId="0">
      <text>
        <r>
          <rPr>
            <sz val="11"/>
            <color theme="1"/>
            <rFont val="Calibri"/>
            <scheme val="minor"/>
          </rPr>
          <t>Registre la fecha estimada en que terminó la ejecución de la subactividad.
======</t>
        </r>
      </text>
    </comment>
    <comment ref="W17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7" authorId="0" shapeId="0">
      <text>
        <r>
          <rPr>
            <sz val="11"/>
            <color theme="1"/>
            <rFont val="Calibri"/>
            <scheme val="minor"/>
          </rPr>
          <t>Registre de forma  breve, clara y precisa en que consiste el avance reportado.
======</t>
        </r>
      </text>
    </comment>
    <comment ref="AC177" authorId="0" shapeId="0">
      <text>
        <r>
          <rPr>
            <sz val="11"/>
            <color theme="1"/>
            <rFont val="Calibri"/>
            <scheme val="minor"/>
          </rPr>
          <t>Registre la fecha estimada en que terminó la ejecución de la subactividad.
======</t>
        </r>
      </text>
    </comment>
    <comment ref="AD17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7" authorId="0" shapeId="0">
      <text>
        <r>
          <rPr>
            <sz val="11"/>
            <color theme="1"/>
            <rFont val="Calibri"/>
            <scheme val="minor"/>
          </rPr>
          <t>Registre de forma  breve, clara y precisa en que consiste el avance reportado.
======</t>
        </r>
      </text>
    </comment>
    <comment ref="AJ177" authorId="0" shapeId="0">
      <text>
        <r>
          <rPr>
            <sz val="11"/>
            <color theme="1"/>
            <rFont val="Calibri"/>
            <scheme val="minor"/>
          </rPr>
          <t>Registre la fecha estimada en que terminó la ejecución de la subactividad o la fecha del reporte del avance.
======</t>
        </r>
      </text>
    </comment>
    <comment ref="AK17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7" authorId="0" shapeId="0">
      <text>
        <r>
          <rPr>
            <sz val="11"/>
            <color theme="1"/>
            <rFont val="Calibri"/>
            <scheme val="minor"/>
          </rPr>
          <t>Registre de forma  breve, clara y precisa en que consiste el avance reportado.
======</t>
        </r>
      </text>
    </comment>
    <comment ref="V178" authorId="0" shapeId="0">
      <text>
        <r>
          <rPr>
            <sz val="11"/>
            <color theme="1"/>
            <rFont val="Calibri"/>
            <scheme val="minor"/>
          </rPr>
          <t>Registre la fecha estimada en que terminó la ejecución de la subactividad.
======</t>
        </r>
      </text>
    </comment>
    <comment ref="W17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8" authorId="0" shapeId="0">
      <text>
        <r>
          <rPr>
            <sz val="11"/>
            <color theme="1"/>
            <rFont val="Calibri"/>
            <scheme val="minor"/>
          </rPr>
          <t>Registre de forma  breve, clara y precisa en que consiste el avance reportado.
======</t>
        </r>
      </text>
    </comment>
    <comment ref="AC178" authorId="0" shapeId="0">
      <text>
        <r>
          <rPr>
            <sz val="11"/>
            <color theme="1"/>
            <rFont val="Calibri"/>
            <scheme val="minor"/>
          </rPr>
          <t>Registre la fecha estimada en que terminó la ejecución de la subactividad.
======</t>
        </r>
      </text>
    </comment>
    <comment ref="AD17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8" authorId="0" shapeId="0">
      <text>
        <r>
          <rPr>
            <sz val="11"/>
            <color theme="1"/>
            <rFont val="Calibri"/>
            <scheme val="minor"/>
          </rPr>
          <t>Registre de forma  breve, clara y precisa en que consiste el avance reportado.
======</t>
        </r>
      </text>
    </comment>
    <comment ref="AJ178" authorId="0" shapeId="0">
      <text>
        <r>
          <rPr>
            <sz val="11"/>
            <color theme="1"/>
            <rFont val="Calibri"/>
            <scheme val="minor"/>
          </rPr>
          <t>Registre la fecha estimada en que terminó la ejecución de la subactividad o la fecha del reporte del avance.
======</t>
        </r>
      </text>
    </comment>
    <comment ref="AK17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8" authorId="0" shapeId="0">
      <text>
        <r>
          <rPr>
            <sz val="11"/>
            <color theme="1"/>
            <rFont val="Calibri"/>
            <scheme val="minor"/>
          </rPr>
          <t>Registre de forma  breve, clara y precisa en que consiste el avance reportado.
======</t>
        </r>
      </text>
    </comment>
    <comment ref="V179" authorId="0" shapeId="0">
      <text>
        <r>
          <rPr>
            <sz val="11"/>
            <color theme="1"/>
            <rFont val="Calibri"/>
            <scheme val="minor"/>
          </rPr>
          <t>Registre la fecha estimada en que terminó la ejecución de la subactividad.
======</t>
        </r>
      </text>
    </comment>
    <comment ref="W17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9" authorId="0" shapeId="0">
      <text>
        <r>
          <rPr>
            <sz val="11"/>
            <color theme="1"/>
            <rFont val="Calibri"/>
            <scheme val="minor"/>
          </rPr>
          <t>Registre de forma  breve, clara y precisa en que consiste el avance reportado.
======</t>
        </r>
      </text>
    </comment>
    <comment ref="AC179" authorId="0" shapeId="0">
      <text>
        <r>
          <rPr>
            <sz val="11"/>
            <color theme="1"/>
            <rFont val="Calibri"/>
            <scheme val="minor"/>
          </rPr>
          <t>Registre la fecha estimada en que terminó la ejecución de la subactividad.
======</t>
        </r>
      </text>
    </comment>
    <comment ref="AD17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9" authorId="0" shapeId="0">
      <text>
        <r>
          <rPr>
            <sz val="11"/>
            <color theme="1"/>
            <rFont val="Calibri"/>
            <scheme val="minor"/>
          </rPr>
          <t>Registre de forma  breve, clara y precisa en que consiste el avance reportado.
======</t>
        </r>
      </text>
    </comment>
    <comment ref="AJ179" authorId="0" shapeId="0">
      <text>
        <r>
          <rPr>
            <sz val="11"/>
            <color theme="1"/>
            <rFont val="Calibri"/>
            <scheme val="minor"/>
          </rPr>
          <t>Registre la fecha estimada en que terminó la ejecución de la subactividad o la fecha del reporte del avance.
======</t>
        </r>
      </text>
    </comment>
    <comment ref="AK17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9" authorId="0" shapeId="0">
      <text>
        <r>
          <rPr>
            <sz val="11"/>
            <color theme="1"/>
            <rFont val="Calibri"/>
            <scheme val="minor"/>
          </rPr>
          <t>Registre de forma  breve, clara y precisa en que consiste el avance reportado.
======</t>
        </r>
      </text>
    </comment>
    <comment ref="V180" authorId="0" shapeId="0">
      <text>
        <r>
          <rPr>
            <sz val="11"/>
            <color theme="1"/>
            <rFont val="Calibri"/>
            <scheme val="minor"/>
          </rPr>
          <t>Registre la fecha estimada en que terminó la ejecución de la subactividad.
======</t>
        </r>
      </text>
    </comment>
    <comment ref="W18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0" authorId="0" shapeId="0">
      <text>
        <r>
          <rPr>
            <sz val="11"/>
            <color theme="1"/>
            <rFont val="Calibri"/>
            <scheme val="minor"/>
          </rPr>
          <t>Registre de forma  breve, clara y precisa en que consiste el avance reportado.
======</t>
        </r>
      </text>
    </comment>
    <comment ref="AC180" authorId="0" shapeId="0">
      <text>
        <r>
          <rPr>
            <sz val="11"/>
            <color theme="1"/>
            <rFont val="Calibri"/>
            <scheme val="minor"/>
          </rPr>
          <t>Registre la fecha estimada en que terminó la ejecución de la subactividad.
======</t>
        </r>
      </text>
    </comment>
    <comment ref="AD18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0" authorId="0" shapeId="0">
      <text>
        <r>
          <rPr>
            <sz val="11"/>
            <color theme="1"/>
            <rFont val="Calibri"/>
            <scheme val="minor"/>
          </rPr>
          <t>Registre de forma  breve, clara y precisa en que consiste el avance reportado.
======</t>
        </r>
      </text>
    </comment>
    <comment ref="AJ180" authorId="0" shapeId="0">
      <text>
        <r>
          <rPr>
            <sz val="11"/>
            <color theme="1"/>
            <rFont val="Calibri"/>
            <scheme val="minor"/>
          </rPr>
          <t>Registre la fecha estimada en que terminó la ejecución de la subactividad o la fecha del reporte del avance.
======</t>
        </r>
      </text>
    </comment>
    <comment ref="AK18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0" authorId="0" shapeId="0">
      <text>
        <r>
          <rPr>
            <sz val="11"/>
            <color theme="1"/>
            <rFont val="Calibri"/>
            <scheme val="minor"/>
          </rPr>
          <t>Registre de forma  breve, clara y precisa en que consiste el avance reportado.
======</t>
        </r>
      </text>
    </comment>
    <comment ref="V181" authorId="0" shapeId="0">
      <text>
        <r>
          <rPr>
            <sz val="11"/>
            <color theme="1"/>
            <rFont val="Calibri"/>
            <scheme val="minor"/>
          </rPr>
          <t>Registre la fecha estimada en que terminó la ejecución de la subactividad.
======</t>
        </r>
      </text>
    </comment>
    <comment ref="W18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1" authorId="0" shapeId="0">
      <text>
        <r>
          <rPr>
            <sz val="11"/>
            <color theme="1"/>
            <rFont val="Calibri"/>
            <scheme val="minor"/>
          </rPr>
          <t>Registre de forma  breve, clara y precisa en que consiste el avance reportado.
======</t>
        </r>
      </text>
    </comment>
    <comment ref="AC181" authorId="0" shapeId="0">
      <text>
        <r>
          <rPr>
            <sz val="11"/>
            <color theme="1"/>
            <rFont val="Calibri"/>
            <scheme val="minor"/>
          </rPr>
          <t>Registre la fecha estimada en que terminó la ejecución de la subactividad.
======</t>
        </r>
      </text>
    </comment>
    <comment ref="AD18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1" authorId="0" shapeId="0">
      <text>
        <r>
          <rPr>
            <sz val="11"/>
            <color theme="1"/>
            <rFont val="Calibri"/>
            <scheme val="minor"/>
          </rPr>
          <t>Registre de forma  breve, clara y precisa en que consiste el avance reportado.
======</t>
        </r>
      </text>
    </comment>
    <comment ref="AJ181" authorId="0" shapeId="0">
      <text>
        <r>
          <rPr>
            <sz val="11"/>
            <color theme="1"/>
            <rFont val="Calibri"/>
            <scheme val="minor"/>
          </rPr>
          <t>Registre la fecha estimada en que terminó la ejecución de la subactividad o la fecha del reporte del avance.
======</t>
        </r>
      </text>
    </comment>
    <comment ref="AK18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1" authorId="0" shapeId="0">
      <text>
        <r>
          <rPr>
            <sz val="11"/>
            <color theme="1"/>
            <rFont val="Calibri"/>
            <scheme val="minor"/>
          </rPr>
          <t>Registre de forma  breve, clara y precisa en que consiste el avance reportado.
======</t>
        </r>
      </text>
    </comment>
    <comment ref="V182" authorId="0" shapeId="0">
      <text>
        <r>
          <rPr>
            <sz val="11"/>
            <color theme="1"/>
            <rFont val="Calibri"/>
            <scheme val="minor"/>
          </rPr>
          <t>Registre la fecha estimada en que terminó la ejecución de la subactividad.
======</t>
        </r>
      </text>
    </comment>
    <comment ref="W18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2" authorId="0" shapeId="0">
      <text>
        <r>
          <rPr>
            <sz val="11"/>
            <color theme="1"/>
            <rFont val="Calibri"/>
            <scheme val="minor"/>
          </rPr>
          <t>Registre de forma  breve, clara y precisa en que consiste el avance reportado.
======</t>
        </r>
      </text>
    </comment>
    <comment ref="AC182" authorId="0" shapeId="0">
      <text>
        <r>
          <rPr>
            <sz val="11"/>
            <color theme="1"/>
            <rFont val="Calibri"/>
            <scheme val="minor"/>
          </rPr>
          <t>Registre la fecha estimada en que terminó la ejecución de la subactividad.
======</t>
        </r>
      </text>
    </comment>
    <comment ref="AD18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2" authorId="0" shapeId="0">
      <text>
        <r>
          <rPr>
            <sz val="11"/>
            <color theme="1"/>
            <rFont val="Calibri"/>
            <scheme val="minor"/>
          </rPr>
          <t>Registre de forma  breve, clara y precisa en que consiste el avance reportado.
======</t>
        </r>
      </text>
    </comment>
    <comment ref="AJ182" authorId="0" shapeId="0">
      <text>
        <r>
          <rPr>
            <sz val="11"/>
            <color theme="1"/>
            <rFont val="Calibri"/>
            <scheme val="minor"/>
          </rPr>
          <t>Registre la fecha estimada en que terminó la ejecución de la subactividad o la fecha del reporte del avance.
======</t>
        </r>
      </text>
    </comment>
    <comment ref="AK18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2" authorId="0" shapeId="0">
      <text>
        <r>
          <rPr>
            <sz val="11"/>
            <color theme="1"/>
            <rFont val="Calibri"/>
            <scheme val="minor"/>
          </rPr>
          <t>Registre de forma  breve, clara y precisa en que consiste el avance reportado.
======</t>
        </r>
      </text>
    </comment>
    <comment ref="V183" authorId="0" shapeId="0">
      <text>
        <r>
          <rPr>
            <sz val="11"/>
            <color theme="1"/>
            <rFont val="Calibri"/>
            <scheme val="minor"/>
          </rPr>
          <t>Registre la fecha estimada en que terminó la ejecución de la subactividad.
======</t>
        </r>
      </text>
    </comment>
    <comment ref="W18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3" authorId="0" shapeId="0">
      <text>
        <r>
          <rPr>
            <sz val="11"/>
            <color theme="1"/>
            <rFont val="Calibri"/>
            <scheme val="minor"/>
          </rPr>
          <t>Registre de forma  breve, clara y precisa en que consiste el avance reportado.
======</t>
        </r>
      </text>
    </comment>
    <comment ref="AC183" authorId="0" shapeId="0">
      <text>
        <r>
          <rPr>
            <sz val="11"/>
            <color theme="1"/>
            <rFont val="Calibri"/>
            <scheme val="minor"/>
          </rPr>
          <t>Registre la fecha estimada en que terminó la ejecución de la subactividad.
======</t>
        </r>
      </text>
    </comment>
    <comment ref="AD18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3" authorId="0" shapeId="0">
      <text>
        <r>
          <rPr>
            <sz val="11"/>
            <color theme="1"/>
            <rFont val="Calibri"/>
            <scheme val="minor"/>
          </rPr>
          <t>Registre de forma  breve, clara y precisa en que consiste el avance reportado.
======</t>
        </r>
      </text>
    </comment>
    <comment ref="AJ183" authorId="0" shapeId="0">
      <text>
        <r>
          <rPr>
            <sz val="11"/>
            <color theme="1"/>
            <rFont val="Calibri"/>
            <scheme val="minor"/>
          </rPr>
          <t>Registre la fecha estimada en que terminó la ejecución de la subactividad o la fecha del reporte del avance.
======</t>
        </r>
      </text>
    </comment>
    <comment ref="AK18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3" authorId="0" shapeId="0">
      <text>
        <r>
          <rPr>
            <sz val="11"/>
            <color theme="1"/>
            <rFont val="Calibri"/>
            <scheme val="minor"/>
          </rPr>
          <t>Registre de forma  breve, clara y precisa en que consiste el avance reportado.
======</t>
        </r>
      </text>
    </comment>
    <comment ref="V184" authorId="0" shapeId="0">
      <text>
        <r>
          <rPr>
            <sz val="11"/>
            <color theme="1"/>
            <rFont val="Calibri"/>
            <scheme val="minor"/>
          </rPr>
          <t>Registre la fecha estimada en que terminó la ejecución de la subactividad.
======</t>
        </r>
      </text>
    </comment>
    <comment ref="W18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4" authorId="0" shapeId="0">
      <text>
        <r>
          <rPr>
            <sz val="11"/>
            <color theme="1"/>
            <rFont val="Calibri"/>
            <scheme val="minor"/>
          </rPr>
          <t>Registre de forma  breve, clara y precisa en que consiste el avance reportado.
======</t>
        </r>
      </text>
    </comment>
    <comment ref="AC184" authorId="0" shapeId="0">
      <text>
        <r>
          <rPr>
            <sz val="11"/>
            <color theme="1"/>
            <rFont val="Calibri"/>
            <scheme val="minor"/>
          </rPr>
          <t>Registre la fecha estimada en que terminó la ejecución de la subactividad.
======</t>
        </r>
      </text>
    </comment>
    <comment ref="AD18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4" authorId="0" shapeId="0">
      <text>
        <r>
          <rPr>
            <sz val="11"/>
            <color theme="1"/>
            <rFont val="Calibri"/>
            <scheme val="minor"/>
          </rPr>
          <t>Registre de forma  breve, clara y precisa en que consiste el avance reportado.
======</t>
        </r>
      </text>
    </comment>
    <comment ref="AJ184" authorId="0" shapeId="0">
      <text>
        <r>
          <rPr>
            <sz val="11"/>
            <color theme="1"/>
            <rFont val="Calibri"/>
            <scheme val="minor"/>
          </rPr>
          <t>Registre la fecha estimada en que terminó la ejecución de la subactividad o la fecha del reporte del avance.
======</t>
        </r>
      </text>
    </comment>
    <comment ref="AK18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4" authorId="0" shapeId="0">
      <text>
        <r>
          <rPr>
            <sz val="11"/>
            <color theme="1"/>
            <rFont val="Calibri"/>
            <scheme val="minor"/>
          </rPr>
          <t>Registre de forma  breve, clara y precisa en que consiste el avance reportado.
======</t>
        </r>
      </text>
    </comment>
    <comment ref="V185" authorId="0" shapeId="0">
      <text>
        <r>
          <rPr>
            <sz val="11"/>
            <color theme="1"/>
            <rFont val="Calibri"/>
            <scheme val="minor"/>
          </rPr>
          <t>Registre la fecha estimada en que terminó la ejecución de la subactividad.
======</t>
        </r>
      </text>
    </comment>
    <comment ref="W18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5" authorId="0" shapeId="0">
      <text>
        <r>
          <rPr>
            <sz val="11"/>
            <color theme="1"/>
            <rFont val="Calibri"/>
            <scheme val="minor"/>
          </rPr>
          <t>Registre de forma  breve, clara y precisa en que consiste el avance reportado.
======</t>
        </r>
      </text>
    </comment>
    <comment ref="AC185" authorId="0" shapeId="0">
      <text>
        <r>
          <rPr>
            <sz val="11"/>
            <color theme="1"/>
            <rFont val="Calibri"/>
            <scheme val="minor"/>
          </rPr>
          <t>Registre la fecha estimada en que terminó la ejecución de la subactividad.
======</t>
        </r>
      </text>
    </comment>
    <comment ref="AD18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5" authorId="0" shapeId="0">
      <text>
        <r>
          <rPr>
            <sz val="11"/>
            <color theme="1"/>
            <rFont val="Calibri"/>
            <scheme val="minor"/>
          </rPr>
          <t>Registre de forma  breve, clara y precisa en que consiste el avance reportado.
======</t>
        </r>
      </text>
    </comment>
    <comment ref="AJ185" authorId="0" shapeId="0">
      <text>
        <r>
          <rPr>
            <sz val="11"/>
            <color theme="1"/>
            <rFont val="Calibri"/>
            <scheme val="minor"/>
          </rPr>
          <t>Registre la fecha estimada en que terminó la ejecución de la subactividad o la fecha del reporte del avance.
======</t>
        </r>
      </text>
    </comment>
    <comment ref="AK18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5" authorId="0" shapeId="0">
      <text>
        <r>
          <rPr>
            <sz val="11"/>
            <color theme="1"/>
            <rFont val="Calibri"/>
            <scheme val="minor"/>
          </rPr>
          <t>Registre de forma  breve, clara y precisa en que consiste el avance reportado.
======</t>
        </r>
      </text>
    </comment>
    <comment ref="V186" authorId="0" shapeId="0">
      <text>
        <r>
          <rPr>
            <sz val="11"/>
            <color theme="1"/>
            <rFont val="Calibri"/>
            <scheme val="minor"/>
          </rPr>
          <t>Registre la fecha estimada en que terminó la ejecución de la subactividad.
======</t>
        </r>
      </text>
    </comment>
    <comment ref="W18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6" authorId="0" shapeId="0">
      <text>
        <r>
          <rPr>
            <sz val="11"/>
            <color theme="1"/>
            <rFont val="Calibri"/>
            <scheme val="minor"/>
          </rPr>
          <t>Registre de forma  breve, clara y precisa en que consiste el avance reportado.
======</t>
        </r>
      </text>
    </comment>
    <comment ref="AC186" authorId="0" shapeId="0">
      <text>
        <r>
          <rPr>
            <sz val="11"/>
            <color theme="1"/>
            <rFont val="Calibri"/>
            <scheme val="minor"/>
          </rPr>
          <t>Registre la fecha estimada en que terminó la ejecución de la subactividad.
======</t>
        </r>
      </text>
    </comment>
    <comment ref="AD18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6" authorId="0" shapeId="0">
      <text>
        <r>
          <rPr>
            <sz val="11"/>
            <color theme="1"/>
            <rFont val="Calibri"/>
            <scheme val="minor"/>
          </rPr>
          <t>Registre de forma  breve, clara y precisa en que consiste el avance reportado.
======</t>
        </r>
      </text>
    </comment>
    <comment ref="AJ186" authorId="0" shapeId="0">
      <text>
        <r>
          <rPr>
            <sz val="11"/>
            <color theme="1"/>
            <rFont val="Calibri"/>
            <scheme val="minor"/>
          </rPr>
          <t>Registre la fecha estimada en que terminó la ejecución de la subactividad o la fecha del reporte del avance.
======</t>
        </r>
      </text>
    </comment>
    <comment ref="AK18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6" authorId="0" shapeId="0">
      <text>
        <r>
          <rPr>
            <sz val="11"/>
            <color theme="1"/>
            <rFont val="Calibri"/>
            <scheme val="minor"/>
          </rPr>
          <t>Registre de forma  breve, clara y precisa en que consiste el avance reportado.
======</t>
        </r>
      </text>
    </comment>
    <comment ref="V187" authorId="0" shapeId="0">
      <text>
        <r>
          <rPr>
            <sz val="11"/>
            <color theme="1"/>
            <rFont val="Calibri"/>
            <scheme val="minor"/>
          </rPr>
          <t>Registre la fecha estimada en que terminó la ejecución de la subactividad.
======</t>
        </r>
      </text>
    </comment>
    <comment ref="W18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7" authorId="0" shapeId="0">
      <text>
        <r>
          <rPr>
            <sz val="11"/>
            <color theme="1"/>
            <rFont val="Calibri"/>
            <scheme val="minor"/>
          </rPr>
          <t>Registre de forma  breve, clara y precisa en que consiste el avance reportado.
======</t>
        </r>
      </text>
    </comment>
    <comment ref="AC187" authorId="0" shapeId="0">
      <text>
        <r>
          <rPr>
            <sz val="11"/>
            <color theme="1"/>
            <rFont val="Calibri"/>
            <scheme val="minor"/>
          </rPr>
          <t>Registre la fecha estimada en que terminó la ejecución de la subactividad.
======</t>
        </r>
      </text>
    </comment>
    <comment ref="AD18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7" authorId="0" shapeId="0">
      <text>
        <r>
          <rPr>
            <sz val="11"/>
            <color theme="1"/>
            <rFont val="Calibri"/>
            <scheme val="minor"/>
          </rPr>
          <t>Registre de forma  breve, clara y precisa en que consiste el avance reportado.
======</t>
        </r>
      </text>
    </comment>
    <comment ref="AJ187" authorId="0" shapeId="0">
      <text>
        <r>
          <rPr>
            <sz val="11"/>
            <color theme="1"/>
            <rFont val="Calibri"/>
            <scheme val="minor"/>
          </rPr>
          <t>Registre la fecha estimada en que terminó la ejecución de la subactividad o la fecha del reporte del avance.
======</t>
        </r>
      </text>
    </comment>
    <comment ref="AK18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7" authorId="0" shapeId="0">
      <text>
        <r>
          <rPr>
            <sz val="11"/>
            <color theme="1"/>
            <rFont val="Calibri"/>
            <scheme val="minor"/>
          </rPr>
          <t>Registre de forma  breve, clara y precisa en que consiste el avance reportado.
======</t>
        </r>
      </text>
    </comment>
    <comment ref="V188" authorId="0" shapeId="0">
      <text>
        <r>
          <rPr>
            <sz val="11"/>
            <color theme="1"/>
            <rFont val="Calibri"/>
            <scheme val="minor"/>
          </rPr>
          <t>Registre la fecha estimada en que terminó la ejecución de la subactividad.
======</t>
        </r>
      </text>
    </comment>
    <comment ref="W18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8" authorId="0" shapeId="0">
      <text>
        <r>
          <rPr>
            <sz val="11"/>
            <color theme="1"/>
            <rFont val="Calibri"/>
            <scheme val="minor"/>
          </rPr>
          <t>Registre de forma  breve, clara y precisa en que consiste el avance reportado.
======</t>
        </r>
      </text>
    </comment>
    <comment ref="AC188" authorId="0" shapeId="0">
      <text>
        <r>
          <rPr>
            <sz val="11"/>
            <color theme="1"/>
            <rFont val="Calibri"/>
            <scheme val="minor"/>
          </rPr>
          <t>Registre la fecha estimada en que terminó la ejecución de la subactividad.
======</t>
        </r>
      </text>
    </comment>
    <comment ref="AD18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8" authorId="0" shapeId="0">
      <text>
        <r>
          <rPr>
            <sz val="11"/>
            <color theme="1"/>
            <rFont val="Calibri"/>
            <scheme val="minor"/>
          </rPr>
          <t>Registre de forma  breve, clara y precisa en que consiste el avance reportado.
======</t>
        </r>
      </text>
    </comment>
    <comment ref="AJ188" authorId="0" shapeId="0">
      <text>
        <r>
          <rPr>
            <sz val="11"/>
            <color theme="1"/>
            <rFont val="Calibri"/>
            <scheme val="minor"/>
          </rPr>
          <t>Registre la fecha estimada en que terminó la ejecución de la subactividad o la fecha del reporte del avance.
======</t>
        </r>
      </text>
    </comment>
    <comment ref="AK18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8" authorId="0" shapeId="0">
      <text>
        <r>
          <rPr>
            <sz val="11"/>
            <color theme="1"/>
            <rFont val="Calibri"/>
            <scheme val="minor"/>
          </rPr>
          <t>Registre de forma  breve, clara y precisa en que consiste el avance reportado.
======</t>
        </r>
      </text>
    </comment>
    <comment ref="V189" authorId="0" shapeId="0">
      <text>
        <r>
          <rPr>
            <sz val="11"/>
            <color theme="1"/>
            <rFont val="Calibri"/>
            <scheme val="minor"/>
          </rPr>
          <t>Registre la fecha estimada en que terminó la ejecución de la subactividad.
======</t>
        </r>
      </text>
    </comment>
    <comment ref="W18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9" authorId="0" shapeId="0">
      <text>
        <r>
          <rPr>
            <sz val="11"/>
            <color theme="1"/>
            <rFont val="Calibri"/>
            <scheme val="minor"/>
          </rPr>
          <t>Registre de forma  breve, clara y precisa en que consiste el avance reportado.
======</t>
        </r>
      </text>
    </comment>
    <comment ref="AC189" authorId="0" shapeId="0">
      <text>
        <r>
          <rPr>
            <sz val="11"/>
            <color theme="1"/>
            <rFont val="Calibri"/>
            <scheme val="minor"/>
          </rPr>
          <t>Registre la fecha estimada en que terminó la ejecución de la subactividad.
======</t>
        </r>
      </text>
    </comment>
    <comment ref="AD18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9" authorId="0" shapeId="0">
      <text>
        <r>
          <rPr>
            <sz val="11"/>
            <color theme="1"/>
            <rFont val="Calibri"/>
            <scheme val="minor"/>
          </rPr>
          <t>Registre de forma  breve, clara y precisa en que consiste el avance reportado.
======</t>
        </r>
      </text>
    </comment>
    <comment ref="AJ189" authorId="0" shapeId="0">
      <text>
        <r>
          <rPr>
            <sz val="11"/>
            <color theme="1"/>
            <rFont val="Calibri"/>
            <scheme val="minor"/>
          </rPr>
          <t>Registre la fecha estimada en que terminó la ejecución de la subactividad o la fecha del reporte del avance.
======</t>
        </r>
      </text>
    </comment>
    <comment ref="AK18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9" authorId="0" shapeId="0">
      <text>
        <r>
          <rPr>
            <sz val="11"/>
            <color theme="1"/>
            <rFont val="Calibri"/>
            <scheme val="minor"/>
          </rPr>
          <t>Registre de forma  breve, clara y precisa en que consiste el avance reportado.
======</t>
        </r>
      </text>
    </comment>
    <comment ref="V190" authorId="0" shapeId="0">
      <text>
        <r>
          <rPr>
            <sz val="11"/>
            <color theme="1"/>
            <rFont val="Calibri"/>
            <scheme val="minor"/>
          </rPr>
          <t>Registre la fecha estimada en que terminó la ejecución de la subactividad.
======</t>
        </r>
      </text>
    </comment>
    <comment ref="W19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0" authorId="0" shapeId="0">
      <text>
        <r>
          <rPr>
            <sz val="11"/>
            <color theme="1"/>
            <rFont val="Calibri"/>
            <scheme val="minor"/>
          </rPr>
          <t>Registre de forma  breve, clara y precisa en que consiste el avance reportado.
======</t>
        </r>
      </text>
    </comment>
    <comment ref="AC190" authorId="0" shapeId="0">
      <text>
        <r>
          <rPr>
            <sz val="11"/>
            <color theme="1"/>
            <rFont val="Calibri"/>
            <scheme val="minor"/>
          </rPr>
          <t>Registre la fecha estimada en que terminó la ejecución de la subactividad.
======</t>
        </r>
      </text>
    </comment>
    <comment ref="AD19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0" authorId="0" shapeId="0">
      <text>
        <r>
          <rPr>
            <sz val="11"/>
            <color theme="1"/>
            <rFont val="Calibri"/>
            <scheme val="minor"/>
          </rPr>
          <t>Registre de forma  breve, clara y precisa en que consiste el avance reportado.
======</t>
        </r>
      </text>
    </comment>
    <comment ref="AJ190" authorId="0" shapeId="0">
      <text>
        <r>
          <rPr>
            <sz val="11"/>
            <color theme="1"/>
            <rFont val="Calibri"/>
            <scheme val="minor"/>
          </rPr>
          <t>Registre la fecha estimada en que terminó la ejecución de la subactividad o la fecha del reporte del avance.
======</t>
        </r>
      </text>
    </comment>
    <comment ref="AK19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0" authorId="0" shapeId="0">
      <text>
        <r>
          <rPr>
            <sz val="11"/>
            <color theme="1"/>
            <rFont val="Calibri"/>
            <scheme val="minor"/>
          </rPr>
          <t>Registre de forma  breve, clara y precisa en que consiste el avance reportado.
======</t>
        </r>
      </text>
    </comment>
    <comment ref="V191" authorId="0" shapeId="0">
      <text>
        <r>
          <rPr>
            <sz val="11"/>
            <color theme="1"/>
            <rFont val="Calibri"/>
            <scheme val="minor"/>
          </rPr>
          <t>Registre la fecha estimada en que terminó la ejecución de la subactividad.
======</t>
        </r>
      </text>
    </comment>
    <comment ref="W19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1" authorId="0" shapeId="0">
      <text>
        <r>
          <rPr>
            <sz val="11"/>
            <color theme="1"/>
            <rFont val="Calibri"/>
            <scheme val="minor"/>
          </rPr>
          <t>Registre de forma  breve, clara y precisa en que consiste el avance reportado.
======</t>
        </r>
      </text>
    </comment>
    <comment ref="AC191" authorId="0" shapeId="0">
      <text>
        <r>
          <rPr>
            <sz val="11"/>
            <color theme="1"/>
            <rFont val="Calibri"/>
            <scheme val="minor"/>
          </rPr>
          <t>Registre la fecha estimada en que terminó la ejecución de la subactividad.
======</t>
        </r>
      </text>
    </comment>
    <comment ref="AD19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1" authorId="0" shapeId="0">
      <text>
        <r>
          <rPr>
            <sz val="11"/>
            <color theme="1"/>
            <rFont val="Calibri"/>
            <scheme val="minor"/>
          </rPr>
          <t>Registre de forma  breve, clara y precisa en que consiste el avance reportado.
======</t>
        </r>
      </text>
    </comment>
    <comment ref="AJ191" authorId="0" shapeId="0">
      <text>
        <r>
          <rPr>
            <sz val="11"/>
            <color theme="1"/>
            <rFont val="Calibri"/>
            <scheme val="minor"/>
          </rPr>
          <t>Registre la fecha estimada en que terminó la ejecución de la subactividad o la fecha del reporte del avance.
======</t>
        </r>
      </text>
    </comment>
    <comment ref="AK19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1" authorId="0" shapeId="0">
      <text>
        <r>
          <rPr>
            <sz val="11"/>
            <color theme="1"/>
            <rFont val="Calibri"/>
            <scheme val="minor"/>
          </rPr>
          <t>Registre de forma  breve, clara y precisa en que consiste el avance reportado.
======</t>
        </r>
      </text>
    </comment>
    <comment ref="V192" authorId="0" shapeId="0">
      <text>
        <r>
          <rPr>
            <sz val="11"/>
            <color theme="1"/>
            <rFont val="Calibri"/>
            <scheme val="minor"/>
          </rPr>
          <t>Registre la fecha estimada en que terminó la ejecución de la subactividad.
======</t>
        </r>
      </text>
    </comment>
    <comment ref="W19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2" authorId="0" shapeId="0">
      <text>
        <r>
          <rPr>
            <sz val="11"/>
            <color theme="1"/>
            <rFont val="Calibri"/>
            <scheme val="minor"/>
          </rPr>
          <t>Registre de forma  breve, clara y precisa en que consiste el avance reportado.
======</t>
        </r>
      </text>
    </comment>
    <comment ref="AC192" authorId="0" shapeId="0">
      <text>
        <r>
          <rPr>
            <sz val="11"/>
            <color theme="1"/>
            <rFont val="Calibri"/>
            <scheme val="minor"/>
          </rPr>
          <t>Registre la fecha estimada en que terminó la ejecución de la subactividad.
======</t>
        </r>
      </text>
    </comment>
    <comment ref="AD19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2" authorId="0" shapeId="0">
      <text>
        <r>
          <rPr>
            <sz val="11"/>
            <color theme="1"/>
            <rFont val="Calibri"/>
            <scheme val="minor"/>
          </rPr>
          <t>Registre de forma  breve, clara y precisa en que consiste el avance reportado.
======</t>
        </r>
      </text>
    </comment>
    <comment ref="AJ192" authorId="0" shapeId="0">
      <text>
        <r>
          <rPr>
            <sz val="11"/>
            <color theme="1"/>
            <rFont val="Calibri"/>
            <scheme val="minor"/>
          </rPr>
          <t>Registre la fecha estimada en que terminó la ejecución de la subactividad o la fecha del reporte del avance.
======</t>
        </r>
      </text>
    </comment>
    <comment ref="AK19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2" authorId="0" shapeId="0">
      <text>
        <r>
          <rPr>
            <sz val="11"/>
            <color theme="1"/>
            <rFont val="Calibri"/>
            <scheme val="minor"/>
          </rPr>
          <t>Registre de forma  breve, clara y precisa en que consiste el avance reportado.
======</t>
        </r>
      </text>
    </comment>
    <comment ref="V193" authorId="0" shapeId="0">
      <text>
        <r>
          <rPr>
            <sz val="11"/>
            <color theme="1"/>
            <rFont val="Calibri"/>
            <scheme val="minor"/>
          </rPr>
          <t>Registre la fecha estimada en que terminó la ejecución de la subactividad.
======</t>
        </r>
      </text>
    </comment>
    <comment ref="W19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3" authorId="0" shapeId="0">
      <text>
        <r>
          <rPr>
            <sz val="11"/>
            <color theme="1"/>
            <rFont val="Calibri"/>
            <scheme val="minor"/>
          </rPr>
          <t>Registre de forma  breve, clara y precisa en que consiste el avance reportado.
======</t>
        </r>
      </text>
    </comment>
    <comment ref="AC193" authorId="0" shapeId="0">
      <text>
        <r>
          <rPr>
            <sz val="11"/>
            <color theme="1"/>
            <rFont val="Calibri"/>
            <scheme val="minor"/>
          </rPr>
          <t>Registre la fecha estimada en que terminó la ejecución de la subactividad.
======</t>
        </r>
      </text>
    </comment>
    <comment ref="AD19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3" authorId="0" shapeId="0">
      <text>
        <r>
          <rPr>
            <sz val="11"/>
            <color theme="1"/>
            <rFont val="Calibri"/>
            <scheme val="minor"/>
          </rPr>
          <t>Registre de forma  breve, clara y precisa en que consiste el avance reportado.
======</t>
        </r>
      </text>
    </comment>
    <comment ref="AJ193" authorId="0" shapeId="0">
      <text>
        <r>
          <rPr>
            <sz val="11"/>
            <color theme="1"/>
            <rFont val="Calibri"/>
            <scheme val="minor"/>
          </rPr>
          <t>Registre la fecha estimada en que terminó la ejecución de la subactividad o la fecha del reporte del avance.
======</t>
        </r>
      </text>
    </comment>
    <comment ref="AK19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3" authorId="0" shapeId="0">
      <text>
        <r>
          <rPr>
            <sz val="11"/>
            <color theme="1"/>
            <rFont val="Calibri"/>
            <scheme val="minor"/>
          </rPr>
          <t>Registre de forma  breve, clara y precisa en que consiste el avance reportado.
======</t>
        </r>
      </text>
    </comment>
    <comment ref="V194" authorId="0" shapeId="0">
      <text>
        <r>
          <rPr>
            <sz val="11"/>
            <color theme="1"/>
            <rFont val="Calibri"/>
            <scheme val="minor"/>
          </rPr>
          <t>Registre la fecha estimada en que terminó la ejecución de la subactividad.
======</t>
        </r>
      </text>
    </comment>
    <comment ref="W19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4" authorId="0" shapeId="0">
      <text>
        <r>
          <rPr>
            <sz val="11"/>
            <color theme="1"/>
            <rFont val="Calibri"/>
            <scheme val="minor"/>
          </rPr>
          <t>Registre de forma  breve, clara y precisa en que consiste el avance reportado.
======</t>
        </r>
      </text>
    </comment>
    <comment ref="AC194" authorId="0" shapeId="0">
      <text>
        <r>
          <rPr>
            <sz val="11"/>
            <color theme="1"/>
            <rFont val="Calibri"/>
            <scheme val="minor"/>
          </rPr>
          <t>Registre la fecha estimada en que terminó la ejecución de la subactividad.
======</t>
        </r>
      </text>
    </comment>
    <comment ref="AD19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4" authorId="0" shapeId="0">
      <text>
        <r>
          <rPr>
            <sz val="11"/>
            <color theme="1"/>
            <rFont val="Calibri"/>
            <scheme val="minor"/>
          </rPr>
          <t>Registre de forma  breve, clara y precisa en que consiste el avance reportado.
======</t>
        </r>
      </text>
    </comment>
    <comment ref="AJ194" authorId="0" shapeId="0">
      <text>
        <r>
          <rPr>
            <sz val="11"/>
            <color theme="1"/>
            <rFont val="Calibri"/>
            <scheme val="minor"/>
          </rPr>
          <t>Registre la fecha estimada en que terminó la ejecución de la subactividad o la fecha del reporte del avance.
======</t>
        </r>
      </text>
    </comment>
    <comment ref="AK19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4" authorId="0" shapeId="0">
      <text>
        <r>
          <rPr>
            <sz val="11"/>
            <color theme="1"/>
            <rFont val="Calibri"/>
            <scheme val="minor"/>
          </rPr>
          <t>Registre de forma  breve, clara y precisa en que consiste el avance reportado.
======</t>
        </r>
      </text>
    </comment>
    <comment ref="V195" authorId="0" shapeId="0">
      <text>
        <r>
          <rPr>
            <sz val="11"/>
            <color theme="1"/>
            <rFont val="Calibri"/>
            <scheme val="minor"/>
          </rPr>
          <t>Registre la fecha estimada en que terminó la ejecución de la subactividad.
======</t>
        </r>
      </text>
    </comment>
    <comment ref="W19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5" authorId="0" shapeId="0">
      <text>
        <r>
          <rPr>
            <sz val="11"/>
            <color theme="1"/>
            <rFont val="Calibri"/>
            <scheme val="minor"/>
          </rPr>
          <t>Registre de forma  breve, clara y precisa en que consiste el avance reportado.
======</t>
        </r>
      </text>
    </comment>
    <comment ref="AC195" authorId="0" shapeId="0">
      <text>
        <r>
          <rPr>
            <sz val="11"/>
            <color theme="1"/>
            <rFont val="Calibri"/>
            <scheme val="minor"/>
          </rPr>
          <t>Registre la fecha estimada en que terminó la ejecución de la subactividad.
======</t>
        </r>
      </text>
    </comment>
    <comment ref="AD19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5" authorId="0" shapeId="0">
      <text>
        <r>
          <rPr>
            <sz val="11"/>
            <color theme="1"/>
            <rFont val="Calibri"/>
            <scheme val="minor"/>
          </rPr>
          <t>Registre de forma  breve, clara y precisa en que consiste el avance reportado.
======</t>
        </r>
      </text>
    </comment>
    <comment ref="AJ195" authorId="0" shapeId="0">
      <text>
        <r>
          <rPr>
            <sz val="11"/>
            <color theme="1"/>
            <rFont val="Calibri"/>
            <scheme val="minor"/>
          </rPr>
          <t>Registre la fecha estimada en que terminó la ejecución de la subactividad o la fecha del reporte del avance.
======</t>
        </r>
      </text>
    </comment>
    <comment ref="AK19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5" authorId="0" shapeId="0">
      <text>
        <r>
          <rPr>
            <sz val="11"/>
            <color theme="1"/>
            <rFont val="Calibri"/>
            <scheme val="minor"/>
          </rPr>
          <t>Registre de forma  breve, clara y precisa en que consiste el avance reportado.
======</t>
        </r>
      </text>
    </comment>
    <comment ref="V196" authorId="0" shapeId="0">
      <text>
        <r>
          <rPr>
            <sz val="11"/>
            <color theme="1"/>
            <rFont val="Calibri"/>
            <scheme val="minor"/>
          </rPr>
          <t>Registre la fecha estimada en que terminó la ejecución de la subactividad.
======</t>
        </r>
      </text>
    </comment>
    <comment ref="W19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6" authorId="0" shapeId="0">
      <text>
        <r>
          <rPr>
            <sz val="11"/>
            <color theme="1"/>
            <rFont val="Calibri"/>
            <scheme val="minor"/>
          </rPr>
          <t>Registre de forma  breve, clara y precisa en que consiste el avance reportado.
======</t>
        </r>
      </text>
    </comment>
    <comment ref="AC196" authorId="0" shapeId="0">
      <text>
        <r>
          <rPr>
            <sz val="11"/>
            <color theme="1"/>
            <rFont val="Calibri"/>
            <scheme val="minor"/>
          </rPr>
          <t>Registre la fecha estimada en que terminó la ejecución de la subactividad.
======</t>
        </r>
      </text>
    </comment>
    <comment ref="AD19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6" authorId="0" shapeId="0">
      <text>
        <r>
          <rPr>
            <sz val="11"/>
            <color theme="1"/>
            <rFont val="Calibri"/>
            <scheme val="minor"/>
          </rPr>
          <t>Registre de forma  breve, clara y precisa en que consiste el avance reportado.
======</t>
        </r>
      </text>
    </comment>
    <comment ref="AJ196" authorId="0" shapeId="0">
      <text>
        <r>
          <rPr>
            <sz val="11"/>
            <color theme="1"/>
            <rFont val="Calibri"/>
            <scheme val="minor"/>
          </rPr>
          <t>Registre la fecha estimada en que terminó la ejecución de la subactividad o la fecha del reporte del avance.
======</t>
        </r>
      </text>
    </comment>
    <comment ref="AK19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6" authorId="0" shapeId="0">
      <text>
        <r>
          <rPr>
            <sz val="11"/>
            <color theme="1"/>
            <rFont val="Calibri"/>
            <scheme val="minor"/>
          </rPr>
          <t>Registre de forma  breve, clara y precisa en que consiste el avance reportado.
======</t>
        </r>
      </text>
    </comment>
    <comment ref="V197" authorId="0" shapeId="0">
      <text>
        <r>
          <rPr>
            <sz val="11"/>
            <color theme="1"/>
            <rFont val="Calibri"/>
            <scheme val="minor"/>
          </rPr>
          <t>Registre la fecha estimada en que terminó la ejecución de la subactividad.
======</t>
        </r>
      </text>
    </comment>
    <comment ref="W19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7" authorId="0" shapeId="0">
      <text>
        <r>
          <rPr>
            <sz val="11"/>
            <color theme="1"/>
            <rFont val="Calibri"/>
            <scheme val="minor"/>
          </rPr>
          <t>Registre de forma  breve, clara y precisa en que consiste el avance reportado.
======</t>
        </r>
      </text>
    </comment>
    <comment ref="AC197" authorId="0" shapeId="0">
      <text>
        <r>
          <rPr>
            <sz val="11"/>
            <color theme="1"/>
            <rFont val="Calibri"/>
            <scheme val="minor"/>
          </rPr>
          <t>Registre la fecha estimada en que terminó la ejecución de la subactividad.
======</t>
        </r>
      </text>
    </comment>
    <comment ref="AD19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7" authorId="0" shapeId="0">
      <text>
        <r>
          <rPr>
            <sz val="11"/>
            <color theme="1"/>
            <rFont val="Calibri"/>
            <scheme val="minor"/>
          </rPr>
          <t>Registre de forma  breve, clara y precisa en que consiste el avance reportado.
======</t>
        </r>
      </text>
    </comment>
    <comment ref="AJ197" authorId="0" shapeId="0">
      <text>
        <r>
          <rPr>
            <sz val="11"/>
            <color theme="1"/>
            <rFont val="Calibri"/>
            <scheme val="minor"/>
          </rPr>
          <t>Registre la fecha estimada en que terminó la ejecución de la subactividad o la fecha del reporte del avance.
======</t>
        </r>
      </text>
    </comment>
    <comment ref="AK19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7" authorId="0" shapeId="0">
      <text>
        <r>
          <rPr>
            <sz val="11"/>
            <color theme="1"/>
            <rFont val="Calibri"/>
            <scheme val="minor"/>
          </rPr>
          <t>Registre de forma  breve, clara y precisa en que consiste el avance reportado.
======</t>
        </r>
      </text>
    </comment>
    <comment ref="V198" authorId="0" shapeId="0">
      <text>
        <r>
          <rPr>
            <sz val="11"/>
            <color theme="1"/>
            <rFont val="Calibri"/>
            <scheme val="minor"/>
          </rPr>
          <t>Registre la fecha estimada en que terminó la ejecución de la subactividad.
======</t>
        </r>
      </text>
    </comment>
    <comment ref="W19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8" authorId="0" shapeId="0">
      <text>
        <r>
          <rPr>
            <sz val="11"/>
            <color theme="1"/>
            <rFont val="Calibri"/>
            <scheme val="minor"/>
          </rPr>
          <t>Registre de forma  breve, clara y precisa en que consiste el avance reportado.
======</t>
        </r>
      </text>
    </comment>
    <comment ref="AC198" authorId="0" shapeId="0">
      <text>
        <r>
          <rPr>
            <sz val="11"/>
            <color theme="1"/>
            <rFont val="Calibri"/>
            <scheme val="minor"/>
          </rPr>
          <t>Registre la fecha estimada en que terminó la ejecución de la subactividad.
======</t>
        </r>
      </text>
    </comment>
    <comment ref="AD19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8" authorId="0" shapeId="0">
      <text>
        <r>
          <rPr>
            <sz val="11"/>
            <color theme="1"/>
            <rFont val="Calibri"/>
            <scheme val="minor"/>
          </rPr>
          <t>Registre de forma  breve, clara y precisa en que consiste el avance reportado.
======</t>
        </r>
      </text>
    </comment>
    <comment ref="AJ198" authorId="0" shapeId="0">
      <text>
        <r>
          <rPr>
            <sz val="11"/>
            <color theme="1"/>
            <rFont val="Calibri"/>
            <scheme val="minor"/>
          </rPr>
          <t>Registre la fecha estimada en que terminó la ejecución de la subactividad o la fecha del reporte del avance.
======</t>
        </r>
      </text>
    </comment>
    <comment ref="AK19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8" authorId="0" shapeId="0">
      <text>
        <r>
          <rPr>
            <sz val="11"/>
            <color theme="1"/>
            <rFont val="Calibri"/>
            <scheme val="minor"/>
          </rPr>
          <t>Registre de forma  breve, clara y precisa en que consiste el avance reportado.
======</t>
        </r>
      </text>
    </comment>
    <comment ref="V199" authorId="0" shapeId="0">
      <text>
        <r>
          <rPr>
            <sz val="11"/>
            <color theme="1"/>
            <rFont val="Calibri"/>
            <scheme val="minor"/>
          </rPr>
          <t>Registre la fecha estimada en que terminó la ejecución de la subactividad.
======</t>
        </r>
      </text>
    </comment>
    <comment ref="W19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9" authorId="0" shapeId="0">
      <text>
        <r>
          <rPr>
            <sz val="11"/>
            <color theme="1"/>
            <rFont val="Calibri"/>
            <scheme val="minor"/>
          </rPr>
          <t>Registre de forma  breve, clara y precisa en que consiste el avance reportado.
======</t>
        </r>
      </text>
    </comment>
    <comment ref="AC199" authorId="0" shapeId="0">
      <text>
        <r>
          <rPr>
            <sz val="11"/>
            <color theme="1"/>
            <rFont val="Calibri"/>
            <scheme val="minor"/>
          </rPr>
          <t>Registre la fecha estimada en que terminó la ejecución de la subactividad.
======</t>
        </r>
      </text>
    </comment>
    <comment ref="AD19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9" authorId="0" shapeId="0">
      <text>
        <r>
          <rPr>
            <sz val="11"/>
            <color theme="1"/>
            <rFont val="Calibri"/>
            <scheme val="minor"/>
          </rPr>
          <t>Registre de forma  breve, clara y precisa en que consiste el avance reportado.
======</t>
        </r>
      </text>
    </comment>
    <comment ref="AJ199" authorId="0" shapeId="0">
      <text>
        <r>
          <rPr>
            <sz val="11"/>
            <color theme="1"/>
            <rFont val="Calibri"/>
            <scheme val="minor"/>
          </rPr>
          <t>Registre la fecha estimada en que terminó la ejecución de la subactividad o la fecha del reporte del avance.
======</t>
        </r>
      </text>
    </comment>
    <comment ref="AK19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9" authorId="0" shapeId="0">
      <text>
        <r>
          <rPr>
            <sz val="11"/>
            <color theme="1"/>
            <rFont val="Calibri"/>
            <scheme val="minor"/>
          </rPr>
          <t>Registre de forma  breve, clara y precisa en que consiste el avance reportado.
======</t>
        </r>
      </text>
    </comment>
    <comment ref="V200" authorId="0" shapeId="0">
      <text>
        <r>
          <rPr>
            <sz val="11"/>
            <color theme="1"/>
            <rFont val="Calibri"/>
            <scheme val="minor"/>
          </rPr>
          <t>Registre la fecha estimada en que terminó la ejecución de la subactividad.
======</t>
        </r>
      </text>
    </comment>
    <comment ref="W20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0" authorId="0" shapeId="0">
      <text>
        <r>
          <rPr>
            <sz val="11"/>
            <color theme="1"/>
            <rFont val="Calibri"/>
            <scheme val="minor"/>
          </rPr>
          <t>Registre de forma  breve, clara y precisa en que consiste el avance reportado.
======</t>
        </r>
      </text>
    </comment>
    <comment ref="AC200" authorId="0" shapeId="0">
      <text>
        <r>
          <rPr>
            <sz val="11"/>
            <color theme="1"/>
            <rFont val="Calibri"/>
            <scheme val="minor"/>
          </rPr>
          <t>Registre la fecha estimada en que terminó la ejecución de la subactividad.
======</t>
        </r>
      </text>
    </comment>
    <comment ref="AD20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0" authorId="0" shapeId="0">
      <text>
        <r>
          <rPr>
            <sz val="11"/>
            <color theme="1"/>
            <rFont val="Calibri"/>
            <scheme val="minor"/>
          </rPr>
          <t>Registre de forma  breve, clara y precisa en que consiste el avance reportado.
======</t>
        </r>
      </text>
    </comment>
    <comment ref="AJ200" authorId="0" shapeId="0">
      <text>
        <r>
          <rPr>
            <sz val="11"/>
            <color theme="1"/>
            <rFont val="Calibri"/>
            <scheme val="minor"/>
          </rPr>
          <t>Registre la fecha estimada en que terminó la ejecución de la subactividad o la fecha del reporte del avance.
======</t>
        </r>
      </text>
    </comment>
    <comment ref="AK20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0" authorId="0" shapeId="0">
      <text>
        <r>
          <rPr>
            <sz val="11"/>
            <color theme="1"/>
            <rFont val="Calibri"/>
            <scheme val="minor"/>
          </rPr>
          <t>Registre de forma  breve, clara y precisa en que consiste el avance reportado.
======</t>
        </r>
      </text>
    </comment>
    <comment ref="V201" authorId="0" shapeId="0">
      <text>
        <r>
          <rPr>
            <sz val="11"/>
            <color theme="1"/>
            <rFont val="Calibri"/>
            <scheme val="minor"/>
          </rPr>
          <t>Registre la fecha estimada en que terminó la ejecución de la subactividad.
======</t>
        </r>
      </text>
    </comment>
    <comment ref="W20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1" authorId="0" shapeId="0">
      <text>
        <r>
          <rPr>
            <sz val="11"/>
            <color theme="1"/>
            <rFont val="Calibri"/>
            <scheme val="minor"/>
          </rPr>
          <t>Registre de forma  breve, clara y precisa en que consiste el avance reportado.
======</t>
        </r>
      </text>
    </comment>
    <comment ref="AC201" authorId="0" shapeId="0">
      <text>
        <r>
          <rPr>
            <sz val="11"/>
            <color theme="1"/>
            <rFont val="Calibri"/>
            <scheme val="minor"/>
          </rPr>
          <t>Registre la fecha estimada en que terminó la ejecución de la subactividad.
======</t>
        </r>
      </text>
    </comment>
    <comment ref="AD20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1" authorId="0" shapeId="0">
      <text>
        <r>
          <rPr>
            <sz val="11"/>
            <color theme="1"/>
            <rFont val="Calibri"/>
            <scheme val="minor"/>
          </rPr>
          <t>Registre de forma  breve, clara y precisa en que consiste el avance reportado.
======</t>
        </r>
      </text>
    </comment>
    <comment ref="AJ201" authorId="0" shapeId="0">
      <text>
        <r>
          <rPr>
            <sz val="11"/>
            <color theme="1"/>
            <rFont val="Calibri"/>
            <scheme val="minor"/>
          </rPr>
          <t>Registre la fecha estimada en que terminó la ejecución de la subactividad o la fecha del reporte del avance.
======</t>
        </r>
      </text>
    </comment>
    <comment ref="AK20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1" authorId="0" shapeId="0">
      <text>
        <r>
          <rPr>
            <sz val="11"/>
            <color theme="1"/>
            <rFont val="Calibri"/>
            <scheme val="minor"/>
          </rPr>
          <t>Registre de forma  breve, clara y precisa en que consiste el avance reportado.
======</t>
        </r>
      </text>
    </comment>
    <comment ref="V202" authorId="0" shapeId="0">
      <text>
        <r>
          <rPr>
            <sz val="11"/>
            <color theme="1"/>
            <rFont val="Calibri"/>
            <scheme val="minor"/>
          </rPr>
          <t>Registre la fecha estimada en que terminó la ejecución de la subactividad.
======</t>
        </r>
      </text>
    </comment>
    <comment ref="W20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2" authorId="0" shapeId="0">
      <text>
        <r>
          <rPr>
            <sz val="11"/>
            <color theme="1"/>
            <rFont val="Calibri"/>
            <scheme val="minor"/>
          </rPr>
          <t>Registre de forma  breve, clara y precisa en que consiste el avance reportado.
======</t>
        </r>
      </text>
    </comment>
    <comment ref="AC202" authorId="0" shapeId="0">
      <text>
        <r>
          <rPr>
            <sz val="11"/>
            <color theme="1"/>
            <rFont val="Calibri"/>
            <scheme val="minor"/>
          </rPr>
          <t>Registre la fecha estimada en que terminó la ejecución de la subactividad.
======</t>
        </r>
      </text>
    </comment>
    <comment ref="AD20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2" authorId="0" shapeId="0">
      <text>
        <r>
          <rPr>
            <sz val="11"/>
            <color theme="1"/>
            <rFont val="Calibri"/>
            <scheme val="minor"/>
          </rPr>
          <t>Registre de forma  breve, clara y precisa en que consiste el avance reportado.
======</t>
        </r>
      </text>
    </comment>
    <comment ref="AJ202" authorId="0" shapeId="0">
      <text>
        <r>
          <rPr>
            <sz val="11"/>
            <color theme="1"/>
            <rFont val="Calibri"/>
            <scheme val="minor"/>
          </rPr>
          <t>Registre la fecha estimada en que terminó la ejecución de la subactividad o la fecha del reporte del avance.
======</t>
        </r>
      </text>
    </comment>
    <comment ref="AK20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2" authorId="0" shapeId="0">
      <text>
        <r>
          <rPr>
            <sz val="11"/>
            <color theme="1"/>
            <rFont val="Calibri"/>
            <scheme val="minor"/>
          </rPr>
          <t>Registre de forma  breve, clara y precisa en que consiste el avance reportado.
======</t>
        </r>
      </text>
    </comment>
    <comment ref="V203" authorId="0" shapeId="0">
      <text>
        <r>
          <rPr>
            <sz val="11"/>
            <color theme="1"/>
            <rFont val="Calibri"/>
            <scheme val="minor"/>
          </rPr>
          <t>Registre la fecha estimada en que terminó la ejecución de la subactividad.
======</t>
        </r>
      </text>
    </comment>
    <comment ref="W20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3" authorId="0" shapeId="0">
      <text>
        <r>
          <rPr>
            <sz val="11"/>
            <color theme="1"/>
            <rFont val="Calibri"/>
            <scheme val="minor"/>
          </rPr>
          <t>Registre de forma  breve, clara y precisa en que consiste el avance reportado.
======</t>
        </r>
      </text>
    </comment>
    <comment ref="AC203" authorId="0" shapeId="0">
      <text>
        <r>
          <rPr>
            <sz val="11"/>
            <color theme="1"/>
            <rFont val="Calibri"/>
            <scheme val="minor"/>
          </rPr>
          <t>Registre la fecha estimada en que terminó la ejecución de la subactividad.
======</t>
        </r>
      </text>
    </comment>
    <comment ref="AD20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3" authorId="0" shapeId="0">
      <text>
        <r>
          <rPr>
            <sz val="11"/>
            <color theme="1"/>
            <rFont val="Calibri"/>
            <scheme val="minor"/>
          </rPr>
          <t>Registre de forma  breve, clara y precisa en que consiste el avance reportado.
======</t>
        </r>
      </text>
    </comment>
    <comment ref="AJ203" authorId="0" shapeId="0">
      <text>
        <r>
          <rPr>
            <sz val="11"/>
            <color theme="1"/>
            <rFont val="Calibri"/>
            <scheme val="minor"/>
          </rPr>
          <t>Registre la fecha estimada en que terminó la ejecución de la subactividad o la fecha del reporte del avance.
======</t>
        </r>
      </text>
    </comment>
    <comment ref="AK20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3" authorId="0" shapeId="0">
      <text>
        <r>
          <rPr>
            <sz val="11"/>
            <color theme="1"/>
            <rFont val="Calibri"/>
            <scheme val="minor"/>
          </rPr>
          <t>Registre de forma  breve, clara y precisa en que consiste el avance reportado.
======</t>
        </r>
      </text>
    </comment>
    <comment ref="V204" authorId="0" shapeId="0">
      <text>
        <r>
          <rPr>
            <sz val="11"/>
            <color theme="1"/>
            <rFont val="Calibri"/>
            <scheme val="minor"/>
          </rPr>
          <t>Registre la fecha estimada en que terminó la ejecución de la subactividad.
======</t>
        </r>
      </text>
    </comment>
    <comment ref="W20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4" authorId="0" shapeId="0">
      <text>
        <r>
          <rPr>
            <sz val="11"/>
            <color theme="1"/>
            <rFont val="Calibri"/>
            <scheme val="minor"/>
          </rPr>
          <t>Registre de forma  breve, clara y precisa en que consiste el avance reportado.
======</t>
        </r>
      </text>
    </comment>
    <comment ref="AC204" authorId="0" shapeId="0">
      <text>
        <r>
          <rPr>
            <sz val="11"/>
            <color theme="1"/>
            <rFont val="Calibri"/>
            <scheme val="minor"/>
          </rPr>
          <t>Registre la fecha estimada en que terminó la ejecución de la subactividad.
======</t>
        </r>
      </text>
    </comment>
    <comment ref="AD20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4" authorId="0" shapeId="0">
      <text>
        <r>
          <rPr>
            <sz val="11"/>
            <color theme="1"/>
            <rFont val="Calibri"/>
            <scheme val="minor"/>
          </rPr>
          <t>Registre de forma  breve, clara y precisa en que consiste el avance reportado.
======</t>
        </r>
      </text>
    </comment>
    <comment ref="AJ204" authorId="0" shapeId="0">
      <text>
        <r>
          <rPr>
            <sz val="11"/>
            <color theme="1"/>
            <rFont val="Calibri"/>
            <scheme val="minor"/>
          </rPr>
          <t>Registre la fecha estimada en que terminó la ejecución de la subactividad o la fecha del reporte del avance.
======</t>
        </r>
      </text>
    </comment>
    <comment ref="AK20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4" authorId="0" shapeId="0">
      <text>
        <r>
          <rPr>
            <sz val="11"/>
            <color theme="1"/>
            <rFont val="Calibri"/>
            <scheme val="minor"/>
          </rPr>
          <t>Registre de forma  breve, clara y precisa en que consiste el avance reportado.
======</t>
        </r>
      </text>
    </comment>
    <comment ref="V205" authorId="0" shapeId="0">
      <text>
        <r>
          <rPr>
            <sz val="11"/>
            <color theme="1"/>
            <rFont val="Calibri"/>
            <scheme val="minor"/>
          </rPr>
          <t>Registre la fecha estimada en que terminó la ejecución de la subactividad.
======</t>
        </r>
      </text>
    </comment>
    <comment ref="W20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5" authorId="0" shapeId="0">
      <text>
        <r>
          <rPr>
            <sz val="11"/>
            <color theme="1"/>
            <rFont val="Calibri"/>
            <scheme val="minor"/>
          </rPr>
          <t>Registre de forma  breve, clara y precisa en que consiste el avance reportado.
======</t>
        </r>
      </text>
    </comment>
    <comment ref="AC205" authorId="0" shapeId="0">
      <text>
        <r>
          <rPr>
            <sz val="11"/>
            <color theme="1"/>
            <rFont val="Calibri"/>
            <scheme val="minor"/>
          </rPr>
          <t>Registre la fecha estimada en que terminó la ejecución de la subactividad.
======</t>
        </r>
      </text>
    </comment>
    <comment ref="AD20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5" authorId="0" shapeId="0">
      <text>
        <r>
          <rPr>
            <sz val="11"/>
            <color theme="1"/>
            <rFont val="Calibri"/>
            <scheme val="minor"/>
          </rPr>
          <t>Registre de forma  breve, clara y precisa en que consiste el avance reportado.
======</t>
        </r>
      </text>
    </comment>
    <comment ref="AJ205" authorId="0" shapeId="0">
      <text>
        <r>
          <rPr>
            <sz val="11"/>
            <color theme="1"/>
            <rFont val="Calibri"/>
            <scheme val="minor"/>
          </rPr>
          <t>Registre la fecha estimada en que terminó la ejecución de la subactividad o la fecha del reporte del avance.
======</t>
        </r>
      </text>
    </comment>
    <comment ref="AK20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5" authorId="0" shapeId="0">
      <text>
        <r>
          <rPr>
            <sz val="11"/>
            <color theme="1"/>
            <rFont val="Calibri"/>
            <scheme val="minor"/>
          </rPr>
          <t>Registre de forma  breve, clara y precisa en que consiste el avance reportado.
======</t>
        </r>
      </text>
    </comment>
    <comment ref="V206" authorId="0" shapeId="0">
      <text>
        <r>
          <rPr>
            <sz val="11"/>
            <color theme="1"/>
            <rFont val="Calibri"/>
            <scheme val="minor"/>
          </rPr>
          <t>Registre la fecha estimada en que terminó la ejecución de la subactividad.
======</t>
        </r>
      </text>
    </comment>
    <comment ref="W20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6" authorId="0" shapeId="0">
      <text>
        <r>
          <rPr>
            <sz val="11"/>
            <color theme="1"/>
            <rFont val="Calibri"/>
            <scheme val="minor"/>
          </rPr>
          <t>Registre de forma  breve, clara y precisa en que consiste el avance reportado.
======</t>
        </r>
      </text>
    </comment>
    <comment ref="AC206" authorId="0" shapeId="0">
      <text>
        <r>
          <rPr>
            <sz val="11"/>
            <color theme="1"/>
            <rFont val="Calibri"/>
            <scheme val="minor"/>
          </rPr>
          <t>Registre la fecha estimada en que terminó la ejecución de la subactividad.
======</t>
        </r>
      </text>
    </comment>
    <comment ref="AD20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6" authorId="0" shapeId="0">
      <text>
        <r>
          <rPr>
            <sz val="11"/>
            <color theme="1"/>
            <rFont val="Calibri"/>
            <scheme val="minor"/>
          </rPr>
          <t>Registre de forma  breve, clara y precisa en que consiste el avance reportado.
======</t>
        </r>
      </text>
    </comment>
    <comment ref="AJ206" authorId="0" shapeId="0">
      <text>
        <r>
          <rPr>
            <sz val="11"/>
            <color theme="1"/>
            <rFont val="Calibri"/>
            <scheme val="minor"/>
          </rPr>
          <t>Registre la fecha estimada en que terminó la ejecución de la subactividad o la fecha del reporte del avance.
======</t>
        </r>
      </text>
    </comment>
    <comment ref="AK20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6" authorId="0" shapeId="0">
      <text>
        <r>
          <rPr>
            <sz val="11"/>
            <color theme="1"/>
            <rFont val="Calibri"/>
            <scheme val="minor"/>
          </rPr>
          <t>Registre de forma  breve, clara y precisa en que consiste el avance reportado.
======</t>
        </r>
      </text>
    </comment>
    <comment ref="V207" authorId="0" shapeId="0">
      <text>
        <r>
          <rPr>
            <sz val="11"/>
            <color theme="1"/>
            <rFont val="Calibri"/>
            <scheme val="minor"/>
          </rPr>
          <t>Registre la fecha estimada en que terminó la ejecución de la subactividad.
======</t>
        </r>
      </text>
    </comment>
    <comment ref="W20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7" authorId="0" shapeId="0">
      <text>
        <r>
          <rPr>
            <sz val="11"/>
            <color theme="1"/>
            <rFont val="Calibri"/>
            <scheme val="minor"/>
          </rPr>
          <t>Registre de forma  breve, clara y precisa en que consiste el avance reportado.
======</t>
        </r>
      </text>
    </comment>
    <comment ref="AC207" authorId="0" shapeId="0">
      <text>
        <r>
          <rPr>
            <sz val="11"/>
            <color theme="1"/>
            <rFont val="Calibri"/>
            <scheme val="minor"/>
          </rPr>
          <t>Registre la fecha estimada en que terminó la ejecución de la subactividad.
======</t>
        </r>
      </text>
    </comment>
    <comment ref="AD20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7" authorId="0" shapeId="0">
      <text>
        <r>
          <rPr>
            <sz val="11"/>
            <color theme="1"/>
            <rFont val="Calibri"/>
            <scheme val="minor"/>
          </rPr>
          <t>Registre de forma  breve, clara y precisa en que consiste el avance reportado.
======</t>
        </r>
      </text>
    </comment>
    <comment ref="AJ207" authorId="0" shapeId="0">
      <text>
        <r>
          <rPr>
            <sz val="11"/>
            <color theme="1"/>
            <rFont val="Calibri"/>
            <scheme val="minor"/>
          </rPr>
          <t>Registre la fecha estimada en que terminó la ejecución de la subactividad o la fecha del reporte del avance.
======</t>
        </r>
      </text>
    </comment>
    <comment ref="AK20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7" authorId="0" shapeId="0">
      <text>
        <r>
          <rPr>
            <sz val="11"/>
            <color theme="1"/>
            <rFont val="Calibri"/>
            <scheme val="minor"/>
          </rPr>
          <t>Registre de forma  breve, clara y precisa en que consiste el avance reportado.
======</t>
        </r>
      </text>
    </comment>
    <comment ref="V208" authorId="0" shapeId="0">
      <text>
        <r>
          <rPr>
            <sz val="11"/>
            <color theme="1"/>
            <rFont val="Calibri"/>
            <scheme val="minor"/>
          </rPr>
          <t>Registre la fecha estimada en que terminó la ejecución de la subactividad.
======</t>
        </r>
      </text>
    </comment>
    <comment ref="W20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8" authorId="0" shapeId="0">
      <text>
        <r>
          <rPr>
            <sz val="11"/>
            <color theme="1"/>
            <rFont val="Calibri"/>
            <scheme val="minor"/>
          </rPr>
          <t>Registre de forma  breve, clara y precisa en que consiste el avance reportado.
======</t>
        </r>
      </text>
    </comment>
    <comment ref="AC208" authorId="0" shapeId="0">
      <text>
        <r>
          <rPr>
            <sz val="11"/>
            <color theme="1"/>
            <rFont val="Calibri"/>
            <scheme val="minor"/>
          </rPr>
          <t>Registre la fecha estimada en que terminó la ejecución de la subactividad.
======</t>
        </r>
      </text>
    </comment>
    <comment ref="AD20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8" authorId="0" shapeId="0">
      <text>
        <r>
          <rPr>
            <sz val="11"/>
            <color theme="1"/>
            <rFont val="Calibri"/>
            <scheme val="minor"/>
          </rPr>
          <t>Registre de forma  breve, clara y precisa en que consiste el avance reportado.
======</t>
        </r>
      </text>
    </comment>
    <comment ref="AJ208" authorId="0" shapeId="0">
      <text>
        <r>
          <rPr>
            <sz val="11"/>
            <color theme="1"/>
            <rFont val="Calibri"/>
            <scheme val="minor"/>
          </rPr>
          <t>Registre la fecha estimada en que terminó la ejecución de la subactividad o la fecha del reporte del avance.
======</t>
        </r>
      </text>
    </comment>
    <comment ref="AK20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8" authorId="0" shapeId="0">
      <text>
        <r>
          <rPr>
            <sz val="11"/>
            <color theme="1"/>
            <rFont val="Calibri"/>
            <scheme val="minor"/>
          </rPr>
          <t>Registre de forma  breve, clara y precisa en que consiste el avance reportado.
======</t>
        </r>
      </text>
    </comment>
    <comment ref="Q209" authorId="0" shapeId="0">
      <text>
        <r>
          <rPr>
            <sz val="11"/>
            <color theme="1"/>
            <rFont val="Calibri"/>
            <scheme val="minor"/>
          </rPr>
          <t>validar la fecha
======</t>
        </r>
      </text>
    </comment>
    <comment ref="R209" authorId="0" shapeId="0">
      <text>
        <r>
          <rPr>
            <sz val="11"/>
            <color theme="1"/>
            <rFont val="Calibri"/>
            <scheme val="minor"/>
          </rPr>
          <t>Validar la fecha
======</t>
        </r>
      </text>
    </comment>
    <comment ref="V209" authorId="0" shapeId="0">
      <text>
        <r>
          <rPr>
            <sz val="11"/>
            <color theme="1"/>
            <rFont val="Calibri"/>
            <scheme val="minor"/>
          </rPr>
          <t>Registre la fecha estimada en que terminó la ejecución de la subactividad.
======</t>
        </r>
      </text>
    </comment>
    <comment ref="W20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9" authorId="0" shapeId="0">
      <text>
        <r>
          <rPr>
            <sz val="11"/>
            <color theme="1"/>
            <rFont val="Calibri"/>
            <scheme val="minor"/>
          </rPr>
          <t>Registre de forma  breve, clara y precisa en que consiste el avance reportado.
======</t>
        </r>
      </text>
    </comment>
    <comment ref="AC209" authorId="0" shapeId="0">
      <text>
        <r>
          <rPr>
            <sz val="11"/>
            <color theme="1"/>
            <rFont val="Calibri"/>
            <scheme val="minor"/>
          </rPr>
          <t>Registre la fecha estimada en que terminó la ejecución de la subactividad.
======</t>
        </r>
      </text>
    </comment>
    <comment ref="AD20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9" authorId="0" shapeId="0">
      <text>
        <r>
          <rPr>
            <sz val="11"/>
            <color theme="1"/>
            <rFont val="Calibri"/>
            <scheme val="minor"/>
          </rPr>
          <t>Registre de forma  breve, clara y precisa en que consiste el avance reportado.
======</t>
        </r>
      </text>
    </comment>
    <comment ref="AJ209" authorId="0" shapeId="0">
      <text>
        <r>
          <rPr>
            <sz val="11"/>
            <color theme="1"/>
            <rFont val="Calibri"/>
            <scheme val="minor"/>
          </rPr>
          <t>Registre la fecha estimada en que terminó la ejecución de la subactividad o la fecha del reporte del avance.
======</t>
        </r>
      </text>
    </comment>
    <comment ref="AK20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9" authorId="0" shapeId="0">
      <text>
        <r>
          <rPr>
            <sz val="11"/>
            <color theme="1"/>
            <rFont val="Calibri"/>
            <scheme val="minor"/>
          </rPr>
          <t>Registre de forma  breve, clara y precisa en que consiste el avance reportado.
======</t>
        </r>
      </text>
    </comment>
    <comment ref="V210" authorId="0" shapeId="0">
      <text>
        <r>
          <rPr>
            <sz val="11"/>
            <color theme="1"/>
            <rFont val="Calibri"/>
            <scheme val="minor"/>
          </rPr>
          <t>Registre la fecha estimada en que terminó la ejecución de la subactividad.
======</t>
        </r>
      </text>
    </comment>
    <comment ref="W21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0" authorId="0" shapeId="0">
      <text>
        <r>
          <rPr>
            <sz val="11"/>
            <color theme="1"/>
            <rFont val="Calibri"/>
            <scheme val="minor"/>
          </rPr>
          <t>Registre de forma  breve, clara y precisa en que consiste el avance reportado.
======</t>
        </r>
      </text>
    </comment>
    <comment ref="AC210" authorId="0" shapeId="0">
      <text>
        <r>
          <rPr>
            <sz val="11"/>
            <color theme="1"/>
            <rFont val="Calibri"/>
            <scheme val="minor"/>
          </rPr>
          <t>Registre la fecha estimada en que terminó la ejecución de la subactividad.
======</t>
        </r>
      </text>
    </comment>
    <comment ref="AD21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0" authorId="0" shapeId="0">
      <text>
        <r>
          <rPr>
            <sz val="11"/>
            <color theme="1"/>
            <rFont val="Calibri"/>
            <scheme val="minor"/>
          </rPr>
          <t>Registre de forma  breve, clara y precisa en que consiste el avance reportado.
======</t>
        </r>
      </text>
    </comment>
    <comment ref="AJ210" authorId="0" shapeId="0">
      <text>
        <r>
          <rPr>
            <sz val="11"/>
            <color theme="1"/>
            <rFont val="Calibri"/>
            <scheme val="minor"/>
          </rPr>
          <t>Registre la fecha estimada en que terminó la ejecución de la subactividad o la fecha del reporte del avance.
======</t>
        </r>
      </text>
    </comment>
    <comment ref="AK21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10" authorId="0" shapeId="0">
      <text>
        <r>
          <rPr>
            <sz val="11"/>
            <color theme="1"/>
            <rFont val="Calibri"/>
            <scheme val="minor"/>
          </rPr>
          <t>Registre de forma  breve, clara y precisa en que consiste el avance reportado.
======</t>
        </r>
      </text>
    </comment>
    <comment ref="V211" authorId="0" shapeId="0">
      <text>
        <r>
          <rPr>
            <sz val="11"/>
            <color theme="1"/>
            <rFont val="Calibri"/>
            <scheme val="minor"/>
          </rPr>
          <t>Registre la fecha estimada en que terminó la ejecución de la subactividad.
======</t>
        </r>
      </text>
    </comment>
    <comment ref="W21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1" authorId="0" shapeId="0">
      <text>
        <r>
          <rPr>
            <sz val="11"/>
            <color theme="1"/>
            <rFont val="Calibri"/>
            <scheme val="minor"/>
          </rPr>
          <t>Registre de forma  breve, clara y precisa en que consiste el avance reportado.
======</t>
        </r>
      </text>
    </comment>
    <comment ref="AC211" authorId="0" shapeId="0">
      <text>
        <r>
          <rPr>
            <sz val="11"/>
            <color theme="1"/>
            <rFont val="Calibri"/>
            <scheme val="minor"/>
          </rPr>
          <t>Registre la fecha estimada en que terminó la ejecución de la subactividad.
======</t>
        </r>
      </text>
    </comment>
    <comment ref="AD21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1" authorId="0" shapeId="0">
      <text>
        <r>
          <rPr>
            <sz val="11"/>
            <color theme="1"/>
            <rFont val="Calibri"/>
            <scheme val="minor"/>
          </rPr>
          <t>Registre de forma  breve, clara y precisa en que consiste el avance reportado.
======</t>
        </r>
      </text>
    </comment>
    <comment ref="AJ211" authorId="0" shapeId="0">
      <text>
        <r>
          <rPr>
            <sz val="11"/>
            <color theme="1"/>
            <rFont val="Calibri"/>
            <scheme val="minor"/>
          </rPr>
          <t>Registre la fecha estimada en que terminó la ejecución de la subactividad o la fecha del reporte del avance.
======</t>
        </r>
      </text>
    </comment>
    <comment ref="AK21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11" authorId="0" shapeId="0">
      <text>
        <r>
          <rPr>
            <sz val="11"/>
            <color theme="1"/>
            <rFont val="Calibri"/>
            <scheme val="minor"/>
          </rPr>
          <t>Registre de forma  breve, clara y precisa en que consiste el avance reportado.
======</t>
        </r>
      </text>
    </comment>
    <comment ref="V212" authorId="0" shapeId="0">
      <text>
        <r>
          <rPr>
            <sz val="11"/>
            <color theme="1"/>
            <rFont val="Calibri"/>
            <scheme val="minor"/>
          </rPr>
          <t>Registre la fecha estimada en que terminó la ejecución de la subactividad.
======</t>
        </r>
      </text>
    </comment>
    <comment ref="W21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2" authorId="0" shapeId="0">
      <text>
        <r>
          <rPr>
            <sz val="11"/>
            <color theme="1"/>
            <rFont val="Calibri"/>
            <scheme val="minor"/>
          </rPr>
          <t>Registre de forma  breve, clara y precisa en que consiste el avance reportado.
======</t>
        </r>
      </text>
    </comment>
    <comment ref="AC212" authorId="0" shapeId="0">
      <text>
        <r>
          <rPr>
            <sz val="11"/>
            <color theme="1"/>
            <rFont val="Calibri"/>
            <scheme val="minor"/>
          </rPr>
          <t>Registre la fecha estimada en que terminó la ejecución de la subactividad.
======</t>
        </r>
      </text>
    </comment>
    <comment ref="AD21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2" authorId="0" shapeId="0">
      <text>
        <r>
          <rPr>
            <sz val="11"/>
            <color theme="1"/>
            <rFont val="Calibri"/>
            <scheme val="minor"/>
          </rPr>
          <t>Registre de forma  breve, clara y precisa en que consiste el avance reportado.
======</t>
        </r>
      </text>
    </comment>
    <comment ref="AJ212" authorId="0" shapeId="0">
      <text>
        <r>
          <rPr>
            <sz val="11"/>
            <color theme="1"/>
            <rFont val="Calibri"/>
            <scheme val="minor"/>
          </rPr>
          <t>Registre la fecha estimada en que terminó la ejecución de la subactividad o la fecha del reporte del avance.
======</t>
        </r>
      </text>
    </comment>
    <comment ref="AK21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12" authorId="0" shapeId="0">
      <text>
        <r>
          <rPr>
            <sz val="11"/>
            <color theme="1"/>
            <rFont val="Calibri"/>
            <scheme val="minor"/>
          </rPr>
          <t>Registre de forma  breve, clara y precisa en que consiste el avance reportado.
======</t>
        </r>
      </text>
    </comment>
    <comment ref="V213" authorId="0" shapeId="0">
      <text>
        <r>
          <rPr>
            <sz val="11"/>
            <color theme="1"/>
            <rFont val="Calibri"/>
            <scheme val="minor"/>
          </rPr>
          <t>Registre la fecha estimada en que terminó la ejecución de la subactividad.
======</t>
        </r>
      </text>
    </comment>
    <comment ref="W21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3" authorId="0" shapeId="0">
      <text>
        <r>
          <rPr>
            <sz val="11"/>
            <color theme="1"/>
            <rFont val="Calibri"/>
            <scheme val="minor"/>
          </rPr>
          <t>Registre de forma  breve, clara y precisa en que consiste el avance reportado.
======</t>
        </r>
      </text>
    </comment>
    <comment ref="AC213" authorId="0" shapeId="0">
      <text>
        <r>
          <rPr>
            <sz val="11"/>
            <color theme="1"/>
            <rFont val="Calibri"/>
            <scheme val="minor"/>
          </rPr>
          <t>Registre la fecha estimada en que terminó la ejecución de la subactividad.
======</t>
        </r>
      </text>
    </comment>
    <comment ref="AD21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3" authorId="0" shapeId="0">
      <text>
        <r>
          <rPr>
            <sz val="11"/>
            <color theme="1"/>
            <rFont val="Calibri"/>
            <scheme val="minor"/>
          </rPr>
          <t>Registre de forma  breve, clara y precisa en que consiste el avance reportado.
======</t>
        </r>
      </text>
    </comment>
    <comment ref="AJ213" authorId="0" shapeId="0">
      <text>
        <r>
          <rPr>
            <sz val="11"/>
            <color theme="1"/>
            <rFont val="Calibri"/>
            <scheme val="minor"/>
          </rPr>
          <t>Registre la fecha estimada en que terminó la ejecución de la subactividad o la fecha del reporte del avance.
======</t>
        </r>
      </text>
    </comment>
    <comment ref="AK21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13" authorId="0" shapeId="0">
      <text>
        <r>
          <rPr>
            <sz val="11"/>
            <color theme="1"/>
            <rFont val="Calibri"/>
            <scheme val="minor"/>
          </rPr>
          <t>Registre de forma  breve, clara y precisa en que consiste el avance reportado.
======</t>
        </r>
      </text>
    </comment>
    <comment ref="V214" authorId="0" shapeId="0">
      <text>
        <r>
          <rPr>
            <sz val="11"/>
            <color theme="1"/>
            <rFont val="Calibri"/>
            <scheme val="minor"/>
          </rPr>
          <t>Registre la fecha estimada en que terminó la ejecución de la subactividad.
======</t>
        </r>
      </text>
    </comment>
    <comment ref="W21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4" authorId="0" shapeId="0">
      <text>
        <r>
          <rPr>
            <sz val="11"/>
            <color theme="1"/>
            <rFont val="Calibri"/>
            <scheme val="minor"/>
          </rPr>
          <t>Registre de forma  breve, clara y precisa en que consiste el avance reportado.
======</t>
        </r>
      </text>
    </comment>
    <comment ref="AC214" authorId="0" shapeId="0">
      <text>
        <r>
          <rPr>
            <sz val="11"/>
            <color theme="1"/>
            <rFont val="Calibri"/>
            <scheme val="minor"/>
          </rPr>
          <t>Registre la fecha estimada en que terminó la ejecución de la subactividad.
======</t>
        </r>
      </text>
    </comment>
    <comment ref="AD21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4" authorId="0" shapeId="0">
      <text>
        <r>
          <rPr>
            <sz val="11"/>
            <color theme="1"/>
            <rFont val="Calibri"/>
            <scheme val="minor"/>
          </rPr>
          <t>Registre de forma  breve, clara y precisa en que consiste el avance reportado.
======</t>
        </r>
      </text>
    </comment>
    <comment ref="AJ214" authorId="0" shapeId="0">
      <text>
        <r>
          <rPr>
            <sz val="11"/>
            <color theme="1"/>
            <rFont val="Calibri"/>
            <scheme val="minor"/>
          </rPr>
          <t>Registre la fecha estimada en que terminó la ejecución de la subactividad o la fecha del reporte del avance.
======</t>
        </r>
      </text>
    </comment>
    <comment ref="AK21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14" authorId="0" shapeId="0">
      <text>
        <r>
          <rPr>
            <sz val="11"/>
            <color theme="1"/>
            <rFont val="Calibri"/>
            <scheme val="minor"/>
          </rPr>
          <t>Registre de forma  breve, clara y precisa en que consiste el avance reportado.
======</t>
        </r>
      </text>
    </comment>
    <comment ref="V215" authorId="0" shapeId="0">
      <text>
        <r>
          <rPr>
            <sz val="11"/>
            <color theme="1"/>
            <rFont val="Calibri"/>
            <scheme val="minor"/>
          </rPr>
          <t>Registre la fecha estimada en que terminó la ejecución de la subactividad.
======</t>
        </r>
      </text>
    </comment>
    <comment ref="W21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5" authorId="0" shapeId="0">
      <text>
        <r>
          <rPr>
            <sz val="11"/>
            <color theme="1"/>
            <rFont val="Calibri"/>
            <scheme val="minor"/>
          </rPr>
          <t>Registre de forma  breve, clara y precisa en que consiste el avance reportado.
======</t>
        </r>
      </text>
    </comment>
    <comment ref="AC215" authorId="0" shapeId="0">
      <text>
        <r>
          <rPr>
            <sz val="11"/>
            <color theme="1"/>
            <rFont val="Calibri"/>
            <scheme val="minor"/>
          </rPr>
          <t>Registre la fecha estimada en que terminó la ejecución de la subactividad.
======</t>
        </r>
      </text>
    </comment>
    <comment ref="AD21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5" authorId="0" shapeId="0">
      <text>
        <r>
          <rPr>
            <sz val="11"/>
            <color theme="1"/>
            <rFont val="Calibri"/>
            <scheme val="minor"/>
          </rPr>
          <t>Registre de forma  breve, clara y precisa en que consiste el avance reportado.
======</t>
        </r>
      </text>
    </comment>
    <comment ref="AJ215" authorId="0" shapeId="0">
      <text>
        <r>
          <rPr>
            <sz val="11"/>
            <color theme="1"/>
            <rFont val="Calibri"/>
            <scheme val="minor"/>
          </rPr>
          <t>Registre la fecha estimada en que terminó la ejecución de la subactividad o la fecha del reporte del avance.
======</t>
        </r>
      </text>
    </comment>
    <comment ref="AK21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15" authorId="0" shapeId="0">
      <text>
        <r>
          <rPr>
            <sz val="11"/>
            <color theme="1"/>
            <rFont val="Calibri"/>
            <scheme val="minor"/>
          </rPr>
          <t>Registre de forma  breve, clara y precisa en que consiste el avance reportado.
======</t>
        </r>
      </text>
    </comment>
    <comment ref="V216" authorId="0" shapeId="0">
      <text>
        <r>
          <rPr>
            <sz val="11"/>
            <color theme="1"/>
            <rFont val="Calibri"/>
            <scheme val="minor"/>
          </rPr>
          <t>Registre la fecha estimada en que terminó la ejecución de la subactividad.
======</t>
        </r>
      </text>
    </comment>
    <comment ref="W21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6" authorId="0" shapeId="0">
      <text>
        <r>
          <rPr>
            <sz val="11"/>
            <color theme="1"/>
            <rFont val="Calibri"/>
            <scheme val="minor"/>
          </rPr>
          <t>Registre de forma  breve, clara y precisa en que consiste el avance reportado.
======</t>
        </r>
      </text>
    </comment>
    <comment ref="AC216" authorId="0" shapeId="0">
      <text>
        <r>
          <rPr>
            <sz val="11"/>
            <color theme="1"/>
            <rFont val="Calibri"/>
            <scheme val="minor"/>
          </rPr>
          <t>Registre la fecha estimada en que terminó la ejecución de la subactividad.
======</t>
        </r>
      </text>
    </comment>
    <comment ref="AD21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6" authorId="0" shapeId="0">
      <text>
        <r>
          <rPr>
            <sz val="11"/>
            <color theme="1"/>
            <rFont val="Calibri"/>
            <scheme val="minor"/>
          </rPr>
          <t>Registre de forma  breve, clara y precisa en que consiste el avance reportado.
======</t>
        </r>
      </text>
    </comment>
    <comment ref="AJ216" authorId="0" shapeId="0">
      <text>
        <r>
          <rPr>
            <sz val="11"/>
            <color theme="1"/>
            <rFont val="Calibri"/>
            <scheme val="minor"/>
          </rPr>
          <t>Registre la fecha estimada en que terminó la ejecución de la subactividad o la fecha del reporte del avance.
======</t>
        </r>
      </text>
    </comment>
    <comment ref="AK21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16" authorId="0" shapeId="0">
      <text>
        <r>
          <rPr>
            <sz val="11"/>
            <color theme="1"/>
            <rFont val="Calibri"/>
            <scheme val="minor"/>
          </rPr>
          <t>Registre de forma  breve, clara y precisa en que consiste el avance reportado.
======</t>
        </r>
      </text>
    </comment>
    <comment ref="V217" authorId="0" shapeId="0">
      <text>
        <r>
          <rPr>
            <sz val="11"/>
            <color theme="1"/>
            <rFont val="Calibri"/>
            <scheme val="minor"/>
          </rPr>
          <t>Registre la fecha estimada en que terminó la ejecución de la subactividad.
======</t>
        </r>
      </text>
    </comment>
    <comment ref="W21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7" authorId="0" shapeId="0">
      <text>
        <r>
          <rPr>
            <sz val="11"/>
            <color theme="1"/>
            <rFont val="Calibri"/>
            <scheme val="minor"/>
          </rPr>
          <t>Registre de forma  breve, clara y precisa en que consiste el avance reportado.
======</t>
        </r>
      </text>
    </comment>
    <comment ref="AC217" authorId="0" shapeId="0">
      <text>
        <r>
          <rPr>
            <sz val="11"/>
            <color theme="1"/>
            <rFont val="Calibri"/>
            <scheme val="minor"/>
          </rPr>
          <t>Registre la fecha estimada en que terminó la ejecución de la subactividad.
======</t>
        </r>
      </text>
    </comment>
    <comment ref="AD21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7" authorId="0" shapeId="0">
      <text>
        <r>
          <rPr>
            <sz val="11"/>
            <color theme="1"/>
            <rFont val="Calibri"/>
            <scheme val="minor"/>
          </rPr>
          <t>Registre de forma  breve, clara y precisa en que consiste el avance reportado.
======</t>
        </r>
      </text>
    </comment>
    <comment ref="AJ217" authorId="0" shapeId="0">
      <text>
        <r>
          <rPr>
            <sz val="11"/>
            <color theme="1"/>
            <rFont val="Calibri"/>
            <scheme val="minor"/>
          </rPr>
          <t>Registre la fecha estimada en que terminó la ejecución de la subactividad o la fecha del reporte del avance.
======</t>
        </r>
      </text>
    </comment>
    <comment ref="AK21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17" authorId="0" shapeId="0">
      <text>
        <r>
          <rPr>
            <sz val="11"/>
            <color theme="1"/>
            <rFont val="Calibri"/>
            <scheme val="minor"/>
          </rPr>
          <t>Registre de forma  breve, clara y precisa en que consiste el avance reportado.
======</t>
        </r>
      </text>
    </comment>
    <comment ref="V218" authorId="0" shapeId="0">
      <text>
        <r>
          <rPr>
            <sz val="11"/>
            <color theme="1"/>
            <rFont val="Calibri"/>
            <scheme val="minor"/>
          </rPr>
          <t>Registre la fecha estimada en que terminó la ejecución de la subactividad.
======</t>
        </r>
      </text>
    </comment>
    <comment ref="W21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8" authorId="0" shapeId="0">
      <text>
        <r>
          <rPr>
            <sz val="11"/>
            <color theme="1"/>
            <rFont val="Calibri"/>
            <scheme val="minor"/>
          </rPr>
          <t>Registre de forma  breve, clara y precisa en que consiste el avance reportado.
======</t>
        </r>
      </text>
    </comment>
    <comment ref="AC218" authorId="0" shapeId="0">
      <text>
        <r>
          <rPr>
            <sz val="11"/>
            <color theme="1"/>
            <rFont val="Calibri"/>
            <scheme val="minor"/>
          </rPr>
          <t>Registre la fecha estimada en que terminó la ejecución de la subactividad.
======</t>
        </r>
      </text>
    </comment>
    <comment ref="AD21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8" authorId="0" shapeId="0">
      <text>
        <r>
          <rPr>
            <sz val="11"/>
            <color theme="1"/>
            <rFont val="Calibri"/>
            <scheme val="minor"/>
          </rPr>
          <t>Registre de forma  breve, clara y precisa en que consiste el avance reportado.
======</t>
        </r>
      </text>
    </comment>
    <comment ref="AJ218" authorId="0" shapeId="0">
      <text>
        <r>
          <rPr>
            <sz val="11"/>
            <color theme="1"/>
            <rFont val="Calibri"/>
            <scheme val="minor"/>
          </rPr>
          <t>Registre la fecha estimada en que terminó la ejecución de la subactividad o la fecha del reporte del avance.
======</t>
        </r>
      </text>
    </comment>
    <comment ref="AK21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18" authorId="0" shapeId="0">
      <text>
        <r>
          <rPr>
            <sz val="11"/>
            <color theme="1"/>
            <rFont val="Calibri"/>
            <scheme val="minor"/>
          </rPr>
          <t>Registre de forma  breve, clara y precisa en que consiste el avance reportado.
======</t>
        </r>
      </text>
    </comment>
    <comment ref="V219" authorId="0" shapeId="0">
      <text>
        <r>
          <rPr>
            <sz val="11"/>
            <color theme="1"/>
            <rFont val="Calibri"/>
            <scheme val="minor"/>
          </rPr>
          <t>Registre la fecha estimada en que terminó la ejecución de la subactividad.
======</t>
        </r>
      </text>
    </comment>
    <comment ref="W21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9" authorId="0" shapeId="0">
      <text>
        <r>
          <rPr>
            <sz val="11"/>
            <color theme="1"/>
            <rFont val="Calibri"/>
            <scheme val="minor"/>
          </rPr>
          <t>Registre de forma  breve, clara y precisa en que consiste el avance reportado.
======</t>
        </r>
      </text>
    </comment>
    <comment ref="AC219" authorId="0" shapeId="0">
      <text>
        <r>
          <rPr>
            <sz val="11"/>
            <color theme="1"/>
            <rFont val="Calibri"/>
            <scheme val="minor"/>
          </rPr>
          <t>Registre la fecha estimada en que terminó la ejecución de la subactividad.
======</t>
        </r>
      </text>
    </comment>
    <comment ref="AD21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9" authorId="0" shapeId="0">
      <text>
        <r>
          <rPr>
            <sz val="11"/>
            <color theme="1"/>
            <rFont val="Calibri"/>
            <scheme val="minor"/>
          </rPr>
          <t>Registre de forma  breve, clara y precisa en que consiste el avance reportado.
======</t>
        </r>
      </text>
    </comment>
    <comment ref="AJ219" authorId="0" shapeId="0">
      <text>
        <r>
          <rPr>
            <sz val="11"/>
            <color theme="1"/>
            <rFont val="Calibri"/>
            <scheme val="minor"/>
          </rPr>
          <t>Registre la fecha estimada en que terminó la ejecución de la subactividad o la fecha del reporte del avance.
======</t>
        </r>
      </text>
    </comment>
    <comment ref="AK21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19" authorId="0" shapeId="0">
      <text>
        <r>
          <rPr>
            <sz val="11"/>
            <color theme="1"/>
            <rFont val="Calibri"/>
            <scheme val="minor"/>
          </rPr>
          <t>Registre de forma  breve, clara y precisa en que consiste el avance reportado.
======</t>
        </r>
      </text>
    </comment>
    <comment ref="V220" authorId="0" shapeId="0">
      <text>
        <r>
          <rPr>
            <sz val="11"/>
            <color theme="1"/>
            <rFont val="Calibri"/>
            <scheme val="minor"/>
          </rPr>
          <t>Registre la fecha estimada en que terminó la ejecución de la subactividad.
======</t>
        </r>
      </text>
    </comment>
    <comment ref="W22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0" authorId="0" shapeId="0">
      <text>
        <r>
          <rPr>
            <sz val="11"/>
            <color theme="1"/>
            <rFont val="Calibri"/>
            <scheme val="minor"/>
          </rPr>
          <t>Registre de forma  breve, clara y precisa en que consiste el avance reportado.
======</t>
        </r>
      </text>
    </comment>
    <comment ref="AC220" authorId="0" shapeId="0">
      <text>
        <r>
          <rPr>
            <sz val="11"/>
            <color theme="1"/>
            <rFont val="Calibri"/>
            <scheme val="minor"/>
          </rPr>
          <t>Registre la fecha estimada en que terminó la ejecución de la subactividad.
======</t>
        </r>
      </text>
    </comment>
    <comment ref="AD22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0" authorId="0" shapeId="0">
      <text>
        <r>
          <rPr>
            <sz val="11"/>
            <color theme="1"/>
            <rFont val="Calibri"/>
            <scheme val="minor"/>
          </rPr>
          <t>Registre de forma  breve, clara y precisa en que consiste el avance reportado.
======</t>
        </r>
      </text>
    </comment>
    <comment ref="AJ220" authorId="0" shapeId="0">
      <text>
        <r>
          <rPr>
            <sz val="11"/>
            <color theme="1"/>
            <rFont val="Calibri"/>
            <scheme val="minor"/>
          </rPr>
          <t>Registre la fecha estimada en que terminó la ejecución de la subactividad o la fecha del reporte del avance.
======</t>
        </r>
      </text>
    </comment>
    <comment ref="AK22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0" authorId="0" shapeId="0">
      <text>
        <r>
          <rPr>
            <sz val="11"/>
            <color theme="1"/>
            <rFont val="Calibri"/>
            <scheme val="minor"/>
          </rPr>
          <t>Registre de forma  breve, clara y precisa en que consiste el avance reportado.
======</t>
        </r>
      </text>
    </comment>
    <comment ref="V221" authorId="0" shapeId="0">
      <text>
        <r>
          <rPr>
            <sz val="11"/>
            <color theme="1"/>
            <rFont val="Calibri"/>
            <scheme val="minor"/>
          </rPr>
          <t>Registre la fecha estimada en que terminó la ejecución de la subactividad.
======</t>
        </r>
      </text>
    </comment>
    <comment ref="W22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1" authorId="0" shapeId="0">
      <text>
        <r>
          <rPr>
            <sz val="11"/>
            <color theme="1"/>
            <rFont val="Calibri"/>
            <scheme val="minor"/>
          </rPr>
          <t>Registre de forma  breve, clara y precisa en que consiste el avance reportado.
======</t>
        </r>
      </text>
    </comment>
    <comment ref="AC221" authorId="0" shapeId="0">
      <text>
        <r>
          <rPr>
            <sz val="11"/>
            <color theme="1"/>
            <rFont val="Calibri"/>
            <scheme val="minor"/>
          </rPr>
          <t>Registre la fecha estimada en que terminó la ejecución de la subactividad.
======</t>
        </r>
      </text>
    </comment>
    <comment ref="AD22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1" authorId="0" shapeId="0">
      <text>
        <r>
          <rPr>
            <sz val="11"/>
            <color theme="1"/>
            <rFont val="Calibri"/>
            <scheme val="minor"/>
          </rPr>
          <t>Registre de forma  breve, clara y precisa en que consiste el avance reportado.
======</t>
        </r>
      </text>
    </comment>
    <comment ref="AJ221" authorId="0" shapeId="0">
      <text>
        <r>
          <rPr>
            <sz val="11"/>
            <color theme="1"/>
            <rFont val="Calibri"/>
            <scheme val="minor"/>
          </rPr>
          <t>Registre la fecha estimada en que terminó la ejecución de la subactividad o la fecha del reporte del avance.
======</t>
        </r>
      </text>
    </comment>
    <comment ref="AK22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1" authorId="0" shapeId="0">
      <text>
        <r>
          <rPr>
            <sz val="11"/>
            <color theme="1"/>
            <rFont val="Calibri"/>
            <scheme val="minor"/>
          </rPr>
          <t>Registre de forma  breve, clara y precisa en que consiste el avance reportado.
======</t>
        </r>
      </text>
    </comment>
    <comment ref="V222" authorId="0" shapeId="0">
      <text>
        <r>
          <rPr>
            <sz val="11"/>
            <color theme="1"/>
            <rFont val="Calibri"/>
            <scheme val="minor"/>
          </rPr>
          <t>Registre la fecha estimada en que terminó la ejecución de la subactividad.
======</t>
        </r>
      </text>
    </comment>
    <comment ref="W22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2" authorId="0" shapeId="0">
      <text>
        <r>
          <rPr>
            <sz val="11"/>
            <color theme="1"/>
            <rFont val="Calibri"/>
            <scheme val="minor"/>
          </rPr>
          <t>Registre de forma  breve, clara y precisa en que consiste el avance reportado.
======</t>
        </r>
      </text>
    </comment>
    <comment ref="AC222" authorId="0" shapeId="0">
      <text>
        <r>
          <rPr>
            <sz val="11"/>
            <color theme="1"/>
            <rFont val="Calibri"/>
            <scheme val="minor"/>
          </rPr>
          <t>Registre la fecha estimada en que terminó la ejecución de la subactividad.
======</t>
        </r>
      </text>
    </comment>
    <comment ref="AD22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2" authorId="0" shapeId="0">
      <text>
        <r>
          <rPr>
            <sz val="11"/>
            <color theme="1"/>
            <rFont val="Calibri"/>
            <scheme val="minor"/>
          </rPr>
          <t>Registre de forma  breve, clara y precisa en que consiste el avance reportado.
======</t>
        </r>
      </text>
    </comment>
    <comment ref="AJ222" authorId="0" shapeId="0">
      <text>
        <r>
          <rPr>
            <sz val="11"/>
            <color theme="1"/>
            <rFont val="Calibri"/>
            <scheme val="minor"/>
          </rPr>
          <t>Registre la fecha estimada en que terminó la ejecución de la subactividad o la fecha del reporte del avance.
======</t>
        </r>
      </text>
    </comment>
    <comment ref="AK22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2" authorId="0" shapeId="0">
      <text>
        <r>
          <rPr>
            <sz val="11"/>
            <color theme="1"/>
            <rFont val="Calibri"/>
            <scheme val="minor"/>
          </rPr>
          <t>Registre de forma  breve, clara y precisa en que consiste el avance reportado.
======</t>
        </r>
      </text>
    </comment>
    <comment ref="V223" authorId="0" shapeId="0">
      <text>
        <r>
          <rPr>
            <sz val="11"/>
            <color theme="1"/>
            <rFont val="Calibri"/>
            <scheme val="minor"/>
          </rPr>
          <t>Registre la fecha estimada en que terminó la ejecución de la subactividad.
======</t>
        </r>
      </text>
    </comment>
    <comment ref="W22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3" authorId="0" shapeId="0">
      <text>
        <r>
          <rPr>
            <sz val="11"/>
            <color theme="1"/>
            <rFont val="Calibri"/>
            <scheme val="minor"/>
          </rPr>
          <t>Registre de forma  breve, clara y precisa en que consiste el avance reportado.
======</t>
        </r>
      </text>
    </comment>
    <comment ref="AC223" authorId="0" shapeId="0">
      <text>
        <r>
          <rPr>
            <sz val="11"/>
            <color theme="1"/>
            <rFont val="Calibri"/>
            <scheme val="minor"/>
          </rPr>
          <t>Registre la fecha estimada en que terminó la ejecución de la subactividad.
======</t>
        </r>
      </text>
    </comment>
    <comment ref="AD22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3" authorId="0" shapeId="0">
      <text>
        <r>
          <rPr>
            <sz val="11"/>
            <color theme="1"/>
            <rFont val="Calibri"/>
            <scheme val="minor"/>
          </rPr>
          <t>Registre de forma  breve, clara y precisa en que consiste el avance reportado.
======</t>
        </r>
      </text>
    </comment>
    <comment ref="AJ223" authorId="0" shapeId="0">
      <text>
        <r>
          <rPr>
            <sz val="11"/>
            <color theme="1"/>
            <rFont val="Calibri"/>
            <scheme val="minor"/>
          </rPr>
          <t>Registre la fecha estimada en que terminó la ejecución de la subactividad o la fecha del reporte del avance.
======</t>
        </r>
      </text>
    </comment>
    <comment ref="AK22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3" authorId="0" shapeId="0">
      <text>
        <r>
          <rPr>
            <sz val="11"/>
            <color theme="1"/>
            <rFont val="Calibri"/>
            <scheme val="minor"/>
          </rPr>
          <t>Registre de forma  breve, clara y precisa en que consiste el avance reportado.
======</t>
        </r>
      </text>
    </comment>
    <comment ref="V224" authorId="0" shapeId="0">
      <text>
        <r>
          <rPr>
            <sz val="11"/>
            <color theme="1"/>
            <rFont val="Calibri"/>
            <scheme val="minor"/>
          </rPr>
          <t>Registre la fecha estimada en que terminó la ejecución de la subactividad.
======</t>
        </r>
      </text>
    </comment>
    <comment ref="W22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4" authorId="0" shapeId="0">
      <text>
        <r>
          <rPr>
            <sz val="11"/>
            <color theme="1"/>
            <rFont val="Calibri"/>
            <scheme val="minor"/>
          </rPr>
          <t>Registre de forma  breve, clara y precisa en que consiste el avance reportado.
======</t>
        </r>
      </text>
    </comment>
    <comment ref="AC224" authorId="0" shapeId="0">
      <text>
        <r>
          <rPr>
            <sz val="11"/>
            <color theme="1"/>
            <rFont val="Calibri"/>
            <scheme val="minor"/>
          </rPr>
          <t>Registre la fecha estimada en que terminó la ejecución de la subactividad.
======</t>
        </r>
      </text>
    </comment>
    <comment ref="AD22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4" authorId="0" shapeId="0">
      <text>
        <r>
          <rPr>
            <sz val="11"/>
            <color theme="1"/>
            <rFont val="Calibri"/>
            <scheme val="minor"/>
          </rPr>
          <t>Registre de forma  breve, clara y precisa en que consiste el avance reportado.
======</t>
        </r>
      </text>
    </comment>
    <comment ref="AJ224" authorId="0" shapeId="0">
      <text>
        <r>
          <rPr>
            <sz val="11"/>
            <color theme="1"/>
            <rFont val="Calibri"/>
            <scheme val="minor"/>
          </rPr>
          <t>Registre la fecha estimada en que terminó la ejecución de la subactividad o la fecha del reporte del avance.
======</t>
        </r>
      </text>
    </comment>
    <comment ref="AK22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4" authorId="0" shapeId="0">
      <text>
        <r>
          <rPr>
            <sz val="11"/>
            <color theme="1"/>
            <rFont val="Calibri"/>
            <scheme val="minor"/>
          </rPr>
          <t>Registre de forma  breve, clara y precisa en que consiste el avance reportado.
======</t>
        </r>
      </text>
    </comment>
    <comment ref="V225" authorId="0" shapeId="0">
      <text>
        <r>
          <rPr>
            <sz val="11"/>
            <color theme="1"/>
            <rFont val="Calibri"/>
            <scheme val="minor"/>
          </rPr>
          <t>Registre la fecha estimada en que terminó la ejecución de la subactividad.
======</t>
        </r>
      </text>
    </comment>
    <comment ref="W22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5" authorId="0" shapeId="0">
      <text>
        <r>
          <rPr>
            <sz val="11"/>
            <color theme="1"/>
            <rFont val="Calibri"/>
            <scheme val="minor"/>
          </rPr>
          <t>Registre de forma  breve, clara y precisa en que consiste el avance reportado.
======</t>
        </r>
      </text>
    </comment>
    <comment ref="AC225" authorId="0" shapeId="0">
      <text>
        <r>
          <rPr>
            <sz val="11"/>
            <color theme="1"/>
            <rFont val="Calibri"/>
            <scheme val="minor"/>
          </rPr>
          <t>Registre la fecha estimada en que terminó la ejecución de la subactividad.
======</t>
        </r>
      </text>
    </comment>
    <comment ref="AD22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5" authorId="0" shapeId="0">
      <text>
        <r>
          <rPr>
            <sz val="11"/>
            <color theme="1"/>
            <rFont val="Calibri"/>
            <scheme val="minor"/>
          </rPr>
          <t>Registre de forma  breve, clara y precisa en que consiste el avance reportado.
======</t>
        </r>
      </text>
    </comment>
    <comment ref="AJ225" authorId="0" shapeId="0">
      <text>
        <r>
          <rPr>
            <sz val="11"/>
            <color theme="1"/>
            <rFont val="Calibri"/>
            <scheme val="minor"/>
          </rPr>
          <t>Registre la fecha estimada en que terminó la ejecución de la subactividad o la fecha del reporte del avance.
======</t>
        </r>
      </text>
    </comment>
    <comment ref="AK22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5" authorId="0" shapeId="0">
      <text>
        <r>
          <rPr>
            <sz val="11"/>
            <color theme="1"/>
            <rFont val="Calibri"/>
            <scheme val="minor"/>
          </rPr>
          <t>Registre de forma  breve, clara y precisa en que consiste el avance reportado.
======</t>
        </r>
      </text>
    </comment>
    <comment ref="V226" authorId="0" shapeId="0">
      <text>
        <r>
          <rPr>
            <sz val="11"/>
            <color theme="1"/>
            <rFont val="Calibri"/>
            <scheme val="minor"/>
          </rPr>
          <t>Registre la fecha estimada en que terminó la ejecución de la subactividad.
======</t>
        </r>
      </text>
    </comment>
    <comment ref="W22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6" authorId="0" shapeId="0">
      <text>
        <r>
          <rPr>
            <sz val="11"/>
            <color theme="1"/>
            <rFont val="Calibri"/>
            <scheme val="minor"/>
          </rPr>
          <t>Registre de forma  breve, clara y precisa en que consiste el avance reportado.
======</t>
        </r>
      </text>
    </comment>
    <comment ref="AC226" authorId="0" shapeId="0">
      <text>
        <r>
          <rPr>
            <sz val="11"/>
            <color theme="1"/>
            <rFont val="Calibri"/>
            <scheme val="minor"/>
          </rPr>
          <t>Registre la fecha estimada en que terminó la ejecución de la subactividad.
======</t>
        </r>
      </text>
    </comment>
    <comment ref="AD22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6" authorId="0" shapeId="0">
      <text>
        <r>
          <rPr>
            <sz val="11"/>
            <color theme="1"/>
            <rFont val="Calibri"/>
            <scheme val="minor"/>
          </rPr>
          <t>Registre de forma  breve, clara y precisa en que consiste el avance reportado.
======</t>
        </r>
      </text>
    </comment>
    <comment ref="AJ226" authorId="0" shapeId="0">
      <text>
        <r>
          <rPr>
            <sz val="11"/>
            <color theme="1"/>
            <rFont val="Calibri"/>
            <scheme val="minor"/>
          </rPr>
          <t>Registre la fecha estimada en que terminó la ejecución de la subactividad o la fecha del reporte del avance.
======</t>
        </r>
      </text>
    </comment>
    <comment ref="AK22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6" authorId="0" shapeId="0">
      <text>
        <r>
          <rPr>
            <sz val="11"/>
            <color theme="1"/>
            <rFont val="Calibri"/>
            <scheme val="minor"/>
          </rPr>
          <t>Registre de forma  breve, clara y precisa en que consiste el avance reportado.
======</t>
        </r>
      </text>
    </comment>
    <comment ref="V227" authorId="0" shapeId="0">
      <text>
        <r>
          <rPr>
            <sz val="11"/>
            <color theme="1"/>
            <rFont val="Calibri"/>
            <scheme val="minor"/>
          </rPr>
          <t>Registre la fecha estimada en que terminó la ejecución de la subactividad.
======</t>
        </r>
      </text>
    </comment>
    <comment ref="W22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7" authorId="0" shapeId="0">
      <text>
        <r>
          <rPr>
            <sz val="11"/>
            <color theme="1"/>
            <rFont val="Calibri"/>
            <scheme val="minor"/>
          </rPr>
          <t>Registre de forma  breve, clara y precisa en que consiste el avance reportado.
======</t>
        </r>
      </text>
    </comment>
    <comment ref="AC227" authorId="0" shapeId="0">
      <text>
        <r>
          <rPr>
            <sz val="11"/>
            <color theme="1"/>
            <rFont val="Calibri"/>
            <scheme val="minor"/>
          </rPr>
          <t>Registre la fecha estimada en que terminó la ejecución de la subactividad.
======</t>
        </r>
      </text>
    </comment>
    <comment ref="AD22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7" authorId="0" shapeId="0">
      <text>
        <r>
          <rPr>
            <sz val="11"/>
            <color theme="1"/>
            <rFont val="Calibri"/>
            <scheme val="minor"/>
          </rPr>
          <t>Registre de forma  breve, clara y precisa en que consiste el avance reportado.
======</t>
        </r>
      </text>
    </comment>
    <comment ref="AJ227" authorId="0" shapeId="0">
      <text>
        <r>
          <rPr>
            <sz val="11"/>
            <color theme="1"/>
            <rFont val="Calibri"/>
            <scheme val="minor"/>
          </rPr>
          <t>Registre la fecha estimada en que terminó la ejecución de la subactividad o la fecha del reporte del avance.
======</t>
        </r>
      </text>
    </comment>
    <comment ref="AK22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7" authorId="0" shapeId="0">
      <text>
        <r>
          <rPr>
            <sz val="11"/>
            <color theme="1"/>
            <rFont val="Calibri"/>
            <scheme val="minor"/>
          </rPr>
          <t>Registre de forma  breve, clara y precisa en que consiste el avance reportado.
======</t>
        </r>
      </text>
    </comment>
    <comment ref="V228" authorId="0" shapeId="0">
      <text>
        <r>
          <rPr>
            <sz val="11"/>
            <color theme="1"/>
            <rFont val="Calibri"/>
            <scheme val="minor"/>
          </rPr>
          <t>Registre la fecha estimada en que terminó la ejecución de la subactividad.
======</t>
        </r>
      </text>
    </comment>
    <comment ref="W22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8" authorId="0" shapeId="0">
      <text>
        <r>
          <rPr>
            <sz val="11"/>
            <color theme="1"/>
            <rFont val="Calibri"/>
            <scheme val="minor"/>
          </rPr>
          <t>Registre de forma  breve, clara y precisa en que consiste el avance reportado.
======</t>
        </r>
      </text>
    </comment>
    <comment ref="AC228" authorId="0" shapeId="0">
      <text>
        <r>
          <rPr>
            <sz val="11"/>
            <color theme="1"/>
            <rFont val="Calibri"/>
            <scheme val="minor"/>
          </rPr>
          <t>Registre la fecha estimada en que terminó la ejecución de la subactividad.
======</t>
        </r>
      </text>
    </comment>
    <comment ref="AD22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8" authorId="0" shapeId="0">
      <text>
        <r>
          <rPr>
            <sz val="11"/>
            <color theme="1"/>
            <rFont val="Calibri"/>
            <scheme val="minor"/>
          </rPr>
          <t>Registre de forma  breve, clara y precisa en que consiste el avance reportado.
======</t>
        </r>
      </text>
    </comment>
    <comment ref="AJ228" authorId="0" shapeId="0">
      <text>
        <r>
          <rPr>
            <sz val="11"/>
            <color theme="1"/>
            <rFont val="Calibri"/>
            <scheme val="minor"/>
          </rPr>
          <t>Registre la fecha estimada en que terminó la ejecución de la subactividad o la fecha del reporte del avance.
======</t>
        </r>
      </text>
    </comment>
    <comment ref="AK22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8" authorId="0" shapeId="0">
      <text>
        <r>
          <rPr>
            <sz val="11"/>
            <color theme="1"/>
            <rFont val="Calibri"/>
            <scheme val="minor"/>
          </rPr>
          <t>Registre de forma  breve, clara y precisa en que consiste el avance reportado.
======</t>
        </r>
      </text>
    </comment>
    <comment ref="V229" authorId="0" shapeId="0">
      <text>
        <r>
          <rPr>
            <sz val="11"/>
            <color theme="1"/>
            <rFont val="Calibri"/>
            <scheme val="minor"/>
          </rPr>
          <t>Registre la fecha estimada en que terminó la ejecución de la subactividad.
======</t>
        </r>
      </text>
    </comment>
    <comment ref="W22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9" authorId="0" shapeId="0">
      <text>
        <r>
          <rPr>
            <sz val="11"/>
            <color theme="1"/>
            <rFont val="Calibri"/>
            <scheme val="minor"/>
          </rPr>
          <t>Registre de forma  breve, clara y precisa en que consiste el avance reportado.
======</t>
        </r>
      </text>
    </comment>
    <comment ref="AC229" authorId="0" shapeId="0">
      <text>
        <r>
          <rPr>
            <sz val="11"/>
            <color theme="1"/>
            <rFont val="Calibri"/>
            <scheme val="minor"/>
          </rPr>
          <t>Registre la fecha estimada en que terminó la ejecución de la subactividad.
======</t>
        </r>
      </text>
    </comment>
    <comment ref="AD22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9" authorId="0" shapeId="0">
      <text>
        <r>
          <rPr>
            <sz val="11"/>
            <color theme="1"/>
            <rFont val="Calibri"/>
            <scheme val="minor"/>
          </rPr>
          <t>Registre de forma  breve, clara y precisa en que consiste el avance reportado.
======</t>
        </r>
      </text>
    </comment>
    <comment ref="AJ229" authorId="0" shapeId="0">
      <text>
        <r>
          <rPr>
            <sz val="11"/>
            <color theme="1"/>
            <rFont val="Calibri"/>
            <scheme val="minor"/>
          </rPr>
          <t>Registre la fecha estimada en que terminó la ejecución de la subactividad o la fecha del reporte del avance.
======</t>
        </r>
      </text>
    </comment>
    <comment ref="AK22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9" authorId="0" shapeId="0">
      <text>
        <r>
          <rPr>
            <sz val="11"/>
            <color theme="1"/>
            <rFont val="Calibri"/>
            <scheme val="minor"/>
          </rPr>
          <t>Registre de forma  breve, clara y precisa en que consiste el avance reportado.
======</t>
        </r>
      </text>
    </comment>
    <comment ref="V230" authorId="0" shapeId="0">
      <text>
        <r>
          <rPr>
            <sz val="11"/>
            <color theme="1"/>
            <rFont val="Calibri"/>
            <scheme val="minor"/>
          </rPr>
          <t>Registre la fecha estimada en que terminó la ejecución de la subactividad.
======</t>
        </r>
      </text>
    </comment>
    <comment ref="W23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30" authorId="0" shapeId="0">
      <text>
        <r>
          <rPr>
            <sz val="11"/>
            <color theme="1"/>
            <rFont val="Calibri"/>
            <scheme val="minor"/>
          </rPr>
          <t>Registre de forma  breve, clara y precisa en que consiste el avance reportado.
======</t>
        </r>
      </text>
    </comment>
    <comment ref="AC230" authorId="0" shapeId="0">
      <text>
        <r>
          <rPr>
            <sz val="11"/>
            <color theme="1"/>
            <rFont val="Calibri"/>
            <scheme val="minor"/>
          </rPr>
          <t>Registre la fecha estimada en que terminó la ejecución de la subactividad.
======</t>
        </r>
      </text>
    </comment>
    <comment ref="AD23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30" authorId="0" shapeId="0">
      <text>
        <r>
          <rPr>
            <sz val="11"/>
            <color theme="1"/>
            <rFont val="Calibri"/>
            <scheme val="minor"/>
          </rPr>
          <t>Registre de forma  breve, clara y precisa en que consiste el avance reportado.
======</t>
        </r>
      </text>
    </comment>
    <comment ref="AJ230" authorId="0" shapeId="0">
      <text>
        <r>
          <rPr>
            <sz val="11"/>
            <color theme="1"/>
            <rFont val="Calibri"/>
            <scheme val="minor"/>
          </rPr>
          <t>Registre la fecha estimada en que terminó la ejecución de la subactividad o la fecha del reporte del avance.
======</t>
        </r>
      </text>
    </comment>
    <comment ref="AK23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30" authorId="0" shapeId="0">
      <text>
        <r>
          <rPr>
            <sz val="11"/>
            <color theme="1"/>
            <rFont val="Calibri"/>
            <scheme val="minor"/>
          </rPr>
          <t>Registre de forma  breve, clara y precisa en que consiste el avance reportado.
======</t>
        </r>
      </text>
    </comment>
  </commentList>
  <extLst>
    <ext xmlns:r="http://schemas.openxmlformats.org/officeDocument/2006/relationships" uri="GoogleSheetsCustomDataVersion1">
      <go:sheetsCustomData xmlns:go="http://customooxmlschemas.google.com/" r:id="rId1" roundtripDataSignature="AMtx7mgFyYX0wO2EOg2VXP+oJxtzaFyNUQ=="/>
    </ext>
  </extLst>
</comments>
</file>

<file path=xl/sharedStrings.xml><?xml version="1.0" encoding="utf-8"?>
<sst xmlns="http://schemas.openxmlformats.org/spreadsheetml/2006/main" count="4828" uniqueCount="1470">
  <si>
    <t>OBJETIVO</t>
  </si>
  <si>
    <t>DESCRIPCION DEL OBJETIVO</t>
  </si>
  <si>
    <t>ESTRATEGIA</t>
  </si>
  <si>
    <t>DIMENSION MIPG</t>
  </si>
  <si>
    <t>POLITICA MIPG</t>
  </si>
  <si>
    <t>PLAN INSTITUCIONAL</t>
  </si>
  <si>
    <t>FUENTE DE FINANCIACIÓN</t>
  </si>
  <si>
    <t>PROYECTO DE INVERSIÓN</t>
  </si>
  <si>
    <t>DEPENDENCIA / AREA</t>
  </si>
  <si>
    <t>PROCESO</t>
  </si>
  <si>
    <t>Objetivo Estratégico No.1</t>
  </si>
  <si>
    <t>Generar valor público, económico y social, a partir del conocimiento integral de los recursos minero-energéticos.</t>
  </si>
  <si>
    <t>1.1 Fortalecer el conocimiento de los recursos minerales y energéticos.</t>
  </si>
  <si>
    <t>1. Talento Humano</t>
  </si>
  <si>
    <t>1.1Talento humano</t>
  </si>
  <si>
    <t>1. Plan Institucional de Archivos de la Entidad ­PINAR</t>
  </si>
  <si>
    <t>Inversión</t>
  </si>
  <si>
    <t>Desarrollo de estrategias para dotar de sentido social y ambiental la planeación minero energética a nivel Nacional.</t>
  </si>
  <si>
    <t>Dirección General - GIT Planeación</t>
  </si>
  <si>
    <t>Direccionamiento Estratégico</t>
  </si>
  <si>
    <t>1.2 Contar con información sectorial unificada y de calidad.</t>
  </si>
  <si>
    <t>1.2 Integridad</t>
  </si>
  <si>
    <t>2. Plan Anual de Adquisiciones</t>
  </si>
  <si>
    <t>Funcionamiento</t>
  </si>
  <si>
    <t>Implementación de acciones para la confiabilidad del subsector eléctrico a nivel Nacional.</t>
  </si>
  <si>
    <t>Dirección General - Control Interno</t>
  </si>
  <si>
    <t>Comunicación Estratégica</t>
  </si>
  <si>
    <t xml:space="preserve">1.3 Implementar el observatorio de energía y minería. </t>
  </si>
  <si>
    <t>2. Direccionamiento Estratégico</t>
  </si>
  <si>
    <t>2.1 Planeación Institucional</t>
  </si>
  <si>
    <t>3. Plan Anual de Vacantes</t>
  </si>
  <si>
    <t>Funcionamiento / Inversión</t>
  </si>
  <si>
    <t>Asesoría para la seguridad energética y el seguimiento del PEN a nivel Nacional.</t>
  </si>
  <si>
    <t>Secretaría General - GIT Gestión Administrativa</t>
  </si>
  <si>
    <t>Información Sectorial</t>
  </si>
  <si>
    <t>1.4 Liderar los procesos de investigación, desarrollo e innovación en el sector minero energético.</t>
  </si>
  <si>
    <t>2.2 Gestión presupuestal y eficiencia del gasto público</t>
  </si>
  <si>
    <t>4. Plan de Previsión de Recursos Humanos</t>
  </si>
  <si>
    <t>Asesoría para la planeación de abastecimiento y confiabilidad del sub sector de hidrocarburos a nivel Nacional.</t>
  </si>
  <si>
    <t>Secretaría General - GIT Talento Humano y Servicio al Ciudadano</t>
  </si>
  <si>
    <t>Demanda y Prospectiva Energética</t>
  </si>
  <si>
    <t>1.5 Conocer el contexto (caracterización) y recopilar intereses del territorio.</t>
  </si>
  <si>
    <t>2.3 Compras y Contratación Pública</t>
  </si>
  <si>
    <t>5. Plan Estratégico de Talento Humano</t>
  </si>
  <si>
    <t>Generación de valor público a través del emprendimiento y la innovación para la UPME ubicada en Bogotá.
a. Ejecutar las iniciativas de socialización y despliegue de información del Plan Estratégico de comunicaciones. b. Potenciar la búsqueda, intercambio, administración, análisis y divulgación de la información, al interior de la entidad y con su ecosistema de actores c. Implementar la arquitectura de datos adecuada a la gobernabilidad de información institucional.</t>
  </si>
  <si>
    <t>Secretaría General - GIT Gestión Financiera</t>
  </si>
  <si>
    <t>Planeación Energética y Minera</t>
  </si>
  <si>
    <t>1.6 Incorporar en los planes que elabore la entidad los intereses de los diferentes niveles del territorio.</t>
  </si>
  <si>
    <t>3. Gestión con Valores para Resultados</t>
  </si>
  <si>
    <t>3.1 Transparencia, acceso a la información pública y lucha contra la corrupción</t>
  </si>
  <si>
    <t>6. Plan Institucional de Capacitación</t>
  </si>
  <si>
    <t>Generación de valor público a través del emprendimiento y la innovación para la UPME ubicada en Bogotá.
a. Promover la transformación de las capacidades del Talento Humano hacia la transformación digital y la economía digital.</t>
  </si>
  <si>
    <t>Secretaría General - GIT Gestión Jurídica y Contractual</t>
  </si>
  <si>
    <t>Fondos Energéticos y Proyectos para Cobertura</t>
  </si>
  <si>
    <t>Objetivo Estratégico No.2</t>
  </si>
  <si>
    <t>Incorporar las mejores prácticas organizacionales y tecnológicas que garanticen calidad e integridad de la gestión pública.</t>
  </si>
  <si>
    <t>2.1 Realizar la modernización institucional con procesos fortalecidos, eficientes y eficaces.</t>
  </si>
  <si>
    <t>3.2 Fortalecimiento organizacional y simplificación de procesos</t>
  </si>
  <si>
    <t>7. Plan de Incentivos Institucionales</t>
  </si>
  <si>
    <t>Asesoría para la equidad y conectividad energética a nivel Nacional.</t>
  </si>
  <si>
    <t>Subdirección de Energía Eléctrica - GIT Cobertura</t>
  </si>
  <si>
    <t>Divulgación e Información Minero Energética</t>
  </si>
  <si>
    <t>2.2 Contar con capital humano altamente competente, bajo un ambiente de trabajo seguro, armónico e incluyente.</t>
  </si>
  <si>
    <t>3.3 Servicio al ciudadano</t>
  </si>
  <si>
    <t>8. Plan de Trabajo Anual en Seguridad y Salud en el Trabajo</t>
  </si>
  <si>
    <t>Asesoría para promover el desarrollo sostenible y la competitividad del sector minero Nacional.</t>
  </si>
  <si>
    <t>Subdirección de Energía Eléctrica - GIT Convocatorias Públicas</t>
  </si>
  <si>
    <t>Gestión del Talento Humano</t>
  </si>
  <si>
    <t xml:space="preserve">2.3 Implementar acciones orientadas a la transformación digital de la entidad. </t>
  </si>
  <si>
    <t>3.4 Participación ciudadana en la gestión pública</t>
  </si>
  <si>
    <t>9. Plan Anticorrupción y de Atención al Ciudadano</t>
  </si>
  <si>
    <t>Adquisición y adecuación de la infraestructura física de la Unidad de Planeación Minero Energética en Bogotá.</t>
  </si>
  <si>
    <t>Subdirección de Energía Eléctrica - GIT Transmisión</t>
  </si>
  <si>
    <t>Gestión Financiera</t>
  </si>
  <si>
    <t>2.4 Diseñar e implementar estrategias de relacionamiento, participación ciudadana y mecanismos de transparencia.</t>
  </si>
  <si>
    <t>3.5 Racionalización de trámites</t>
  </si>
  <si>
    <t>10. Plan Estratégico de Tecnologías de la Información y las Comunicaciones PETI</t>
  </si>
  <si>
    <t>N.A.</t>
  </si>
  <si>
    <t>Subdirección de Energía Eléctrica - GIT Generación y Registro</t>
  </si>
  <si>
    <t>Gestión Jurídica</t>
  </si>
  <si>
    <t>2.5 Realizar labor permanente de difusión y pedagogía tal que se dé a conocer el qué hacer en la entidad y se establezcan diálogos continuos con las partes interesadas del sector.</t>
  </si>
  <si>
    <t>3.6 Gobierno Digital</t>
  </si>
  <si>
    <t>11. Plan de Tratamiento de Riesgos de Seguridad y Privacidad de la Información</t>
  </si>
  <si>
    <t>Subdirección de Demanda</t>
  </si>
  <si>
    <t>Gestión Contractual</t>
  </si>
  <si>
    <t>2.6 Incorporar como buena práctica organizacional el análisis de intereses de los diferentes grupos de valor.</t>
  </si>
  <si>
    <t>3.7 Seguridad digital</t>
  </si>
  <si>
    <t>12. Plan de Seguridad y Privacidad de la Información</t>
  </si>
  <si>
    <t>Subdirección de Demanda - GIT Incentivos</t>
  </si>
  <si>
    <t>Gestión TiCs</t>
  </si>
  <si>
    <t>2.7 Identificar mensajes, canales y metodologías de comunicación de los planes, programas y proyectos de la entidad tal que sean diferenciales de acuerdo a las características de cada una de las partes interesadas.</t>
  </si>
  <si>
    <t>3.8 Defensa jurídica</t>
  </si>
  <si>
    <t>Subdirección de Hidrocarburos</t>
  </si>
  <si>
    <t>Gestión Documental</t>
  </si>
  <si>
    <t>Objetivo Estratégico No.3</t>
  </si>
  <si>
    <t>Orientar el aprovechamiento y uso eficiente y responsable de los recursos minero – energéticos.</t>
  </si>
  <si>
    <t>3.1 Elaborar los planes minero-energéticos con aplicación de estándares OCDE, y alineación con los ODS, objetivos transformacionales del sector y Plan Nacional de Desarrollo – PND.</t>
  </si>
  <si>
    <t>3.9 Mejora normativa</t>
  </si>
  <si>
    <t>Subdirección de Minería</t>
  </si>
  <si>
    <t>Servicio al Ciudadano PQR</t>
  </si>
  <si>
    <t>3.2 Realizar una planificación del sector minero energético que propenda por la armonización de los intereses del gobierno nacional con los intereses del territorio en las dimensiones económicas, medioambientales, sociales y culturales.</t>
  </si>
  <si>
    <t>4. Gestión del Conocimiento y la Innovación</t>
  </si>
  <si>
    <t>4.1 Gestión del conocimiento y la innovación</t>
  </si>
  <si>
    <t>Oficina de Gestión de Proyectos de Fondos</t>
  </si>
  <si>
    <t>Gestión de Servicios Administrativos</t>
  </si>
  <si>
    <t>3.3 Propender por una construcción colectiva de los planes que elabore la entidad tal que recojan los intereses de los diferentes niveles del territorio.</t>
  </si>
  <si>
    <t>5. Evaluación de Resultados</t>
  </si>
  <si>
    <t>5.1 Seguimiento y evaluación del desempeño institucional</t>
  </si>
  <si>
    <t>Oficina de Gestión de la Información</t>
  </si>
  <si>
    <t>Evaluación y Control</t>
  </si>
  <si>
    <t>Objetivo Estratégico No.4</t>
  </si>
  <si>
    <t>Desarrollar las acciones necesarias que permitan materializar los planes, programas y proyectos en el sector minero energético.</t>
  </si>
  <si>
    <t>4.1 Impulsar obras de infraestructura para abastecimiento y confiabilidad energética.</t>
  </si>
  <si>
    <t>6. Información y Comunicación</t>
  </si>
  <si>
    <t>6.1 Gestión documental</t>
  </si>
  <si>
    <t>Todas</t>
  </si>
  <si>
    <t>Mejora Continua</t>
  </si>
  <si>
    <t>4.2 Promover las FNCER y eficiencia energética.</t>
  </si>
  <si>
    <t>6.2 Gestión de la información estadística</t>
  </si>
  <si>
    <t>N/A</t>
  </si>
  <si>
    <t xml:space="preserve">4.3 Realizar acciones para extender la cobertura de servicios públicos de electricidad y gas combustible.  </t>
  </si>
  <si>
    <t>7. Control Interno</t>
  </si>
  <si>
    <t>7.1 Control interno</t>
  </si>
  <si>
    <t xml:space="preserve">4.4 Impulsar la movilidad de cero y bajas emisiones. </t>
  </si>
  <si>
    <t>4.5 Asegurar que los planes contemplen la visión integral, estén armonizados y socializados con los diferentes grupos de interés.</t>
  </si>
  <si>
    <t>4.6 Recopilar y armonizar los intereses del territorio con los intereses del gobierno nacional.</t>
  </si>
  <si>
    <t>4.7 Construir y socializar los intereses del territorio con los intereses del gobierno nacional.</t>
  </si>
  <si>
    <t>PLAN DE ACCIÓN
FORMULACIÓN Y SEGUIMIENTO
UNIDAD DE PLANEACIÓN MINERO ENERGÉTICA - UPME</t>
  </si>
  <si>
    <t xml:space="preserve">Código: F-DE-02 </t>
  </si>
  <si>
    <t>Versión: 03</t>
  </si>
  <si>
    <t>1. ARTICULACIÓN PLAN ESTRATÉGICO INSTITUCIONAL Y/U OTROS INSTRUMENTOS DE FORMULACIÓN DE POLÍTICAS</t>
  </si>
  <si>
    <t xml:space="preserve">2. FORMULACIÓN PLAN DE ACCIÓN </t>
  </si>
  <si>
    <t>3. ASOCIACIÓN MIPG Y OTROS PLANES</t>
  </si>
  <si>
    <t>4. REPORTE DE AVACES Y SEGUIMIENTO</t>
  </si>
  <si>
    <t>REPORTE DEL ÁREA DEL AVANCE AL TRIMESTRE I</t>
  </si>
  <si>
    <t>ESPACIO DE VERIFICACIÓN - GIT DE PLANEACIÓN - TRI I</t>
  </si>
  <si>
    <t>REPORTE DEL ÁREA DEL AVANCE AL TRIMESTRE II</t>
  </si>
  <si>
    <t>ESPACIO DE VERIFICACIÓN - GIT DE PLANEACIÓN - TRI II</t>
  </si>
  <si>
    <t>REPORTE DEL ÁREA DEL AVANCE AL TRIMESTRE III</t>
  </si>
  <si>
    <t>ESPACIO DE VERIFICACIÓN - GIT DE PLANEACIÓN TRI III</t>
  </si>
  <si>
    <t>REPORTE DE AVANCE TRIM. IV</t>
  </si>
  <si>
    <t>ESPACIO DE VERIFICACIÓN - GIT DE PLANEACIÓN TRI IV</t>
  </si>
  <si>
    <t>CONSECUTIVO</t>
  </si>
  <si>
    <t>OBJETIVO ESTRATÉGICO</t>
  </si>
  <si>
    <t>ESTRATÉGIA</t>
  </si>
  <si>
    <t>PRODUCTO</t>
  </si>
  <si>
    <t>META</t>
  </si>
  <si>
    <t>UNIDAD DE MEDIDA</t>
  </si>
  <si>
    <t xml:space="preserve">PONDERACIÓN DE LA SUBACTIVIDAD 
(%) </t>
  </si>
  <si>
    <t xml:space="preserve">FUENTE DE FINANCIACIÓN </t>
  </si>
  <si>
    <t>PROYECTO DE INVERSIÓN ASOCIADO</t>
  </si>
  <si>
    <t xml:space="preserve">DEPENDENCIA / ÁREA RESPONSABLE DE LA EJECUCIÓN </t>
  </si>
  <si>
    <t>PARA LA REALIZACIÓN DE LA ACTIVIDAD/PRODUCTO/SUB ACTIVIDAD REQUIERE DE OTRA ÁREA</t>
  </si>
  <si>
    <t>INDIQUE EL ÁREA EN CASO QUE LA RESPUESTA SEA POSITIVA</t>
  </si>
  <si>
    <t>FECHA DE INICIO 
(DD/MM/AAAA)</t>
  </si>
  <si>
    <t>FECHA DE TERMINACIÓN
(DD/MM/AAAA)</t>
  </si>
  <si>
    <t>DIMENSIÓN MIPG ASOCIADA</t>
  </si>
  <si>
    <t>POLÍTICA MIPG ASOCIADA</t>
  </si>
  <si>
    <t>PLAN INSTITUCIONAL RELACIONADO
 (Decreto 612 del 2018)</t>
  </si>
  <si>
    <t>FECHA DE EJECUCIÓN
(DD/MM/AAAA)</t>
  </si>
  <si>
    <t>AVANCE CUANTITATIVO</t>
  </si>
  <si>
    <t xml:space="preserve"> DESCRIPCIÓN DEL AVANCE</t>
  </si>
  <si>
    <t>AVANCE VERIFICADO</t>
  </si>
  <si>
    <t>DESCRIPCIÓN</t>
  </si>
  <si>
    <t>FECHA DE VERIFICACIÓN
(DD/MM/AAAA)</t>
  </si>
  <si>
    <t>OBSERVACIÓN  Y/O ESTADO</t>
  </si>
  <si>
    <t>DESCRIPCIÓN DE LO AVANZADO</t>
  </si>
  <si>
    <t>PROCENTAJE DE AVANCE VERIFICADO</t>
  </si>
  <si>
    <t xml:space="preserve">OBSERVACIÓN </t>
  </si>
  <si>
    <t>No. DE OBJETIVO
Seleccionar el Objetivo de la lista desplegable</t>
  </si>
  <si>
    <t>NOMBRE DEL OBJETIVO
(Aparece por defecto, por favor no modificar)</t>
  </si>
  <si>
    <t>ESTRATEGIA
Seleccione de la lista despelegable la estratagía que corresponda</t>
  </si>
  <si>
    <t>ACTIVIDAD ESPECÍFICA</t>
  </si>
  <si>
    <t>SUBACTIVIDAD
(Permitirán el cumplimiento de la actividad específica)</t>
  </si>
  <si>
    <t>Seleccione de lista desplegable</t>
  </si>
  <si>
    <t>Seleccione de la lista desplegable el proyectos de inversión correspondiente</t>
  </si>
  <si>
    <t>DEPENDENCIA RESPONSABLE
Selecciones de la lista desplegable la dependencia y/o area correspondiente</t>
  </si>
  <si>
    <t>SI</t>
  </si>
  <si>
    <t>NO</t>
  </si>
  <si>
    <t>FECHA DE INICIO</t>
  </si>
  <si>
    <t>FECHA DE TERMINACIÓN</t>
  </si>
  <si>
    <t>Seleccione de la lista desplegable la diemnsión MIPG</t>
  </si>
  <si>
    <t>Seleccione de la lista desplegable la política correspondiente</t>
  </si>
  <si>
    <t>Seleccione de la lista desplegable lel plan que corresponda</t>
  </si>
  <si>
    <t>FECHA DE AVANCE TRIM 1
Registre la fecha estimada en que terminó la ejecución de la subactividad</t>
  </si>
  <si>
    <t>AVANCE CUANTITATIVO TRIM 1Registre el % de avance con respecto a la ponderación de la subactividad (Columna J)</t>
  </si>
  <si>
    <t xml:space="preserve"> DESCRIPCIÓN DEL AVANCE TRIM 1
Registre de forma  breve, clara y precisa en que consiste el avance reportado en la celda anterior.</t>
  </si>
  <si>
    <t>AVANCE VERIFICADO TRIM 1</t>
  </si>
  <si>
    <t>DESCRIPCIÓN TRIM 1</t>
  </si>
  <si>
    <t>FECHA DE VERIFICACIÓN
(DD/MM/AAAA) TRIM 1</t>
  </si>
  <si>
    <t>OBSERVACIÓN  Y/O ESTADO TRIM 1</t>
  </si>
  <si>
    <t>FECHA DE EJECUCIÓN
(DD/MM/AAAA) TRIM 2</t>
  </si>
  <si>
    <t>AVANCE CUANTITATIVO TRIM 2</t>
  </si>
  <si>
    <t xml:space="preserve"> DESCRIPCIÓN DEL AVANCE TRIM 2</t>
  </si>
  <si>
    <r>
      <rPr>
        <b/>
        <sz val="9"/>
        <color theme="1"/>
        <rFont val="Calibri"/>
      </rPr>
      <t xml:space="preserve">PROCENTAJE DE AVANCE VERIFICADO
</t>
    </r>
    <r>
      <rPr>
        <b/>
        <sz val="9"/>
        <color rgb="FFFF0000"/>
        <rFont val="Calibri"/>
      </rPr>
      <t xml:space="preserve">(Acumulado)
</t>
    </r>
    <r>
      <rPr>
        <b/>
        <sz val="9"/>
        <color theme="1"/>
        <rFont val="Calibri"/>
      </rPr>
      <t>TRIM 2</t>
    </r>
  </si>
  <si>
    <t>DESCRIPCIÓN DE LO AVANZADO TRIM 2</t>
  </si>
  <si>
    <t>OBSERVACIÓN  Y/O ESTADO TRIM 2</t>
  </si>
  <si>
    <t>Formular del proyecto de   inversión que liderará la Secretaría General para la vigencia 2023-2026, en lo relacionado con la restructuración de las instalaciones físicas de la UPME.</t>
  </si>
  <si>
    <t>Documento Diagnóstico</t>
  </si>
  <si>
    <t>Diagnóstico</t>
  </si>
  <si>
    <t>Realizar el diagnóstico que dé cuenta de la necesidad de la restructuración de las instalaciones físicas de la UPME.</t>
  </si>
  <si>
    <t>X</t>
  </si>
  <si>
    <t>Se realizó diagnóstico de intervención con tres modalidades y tres segmentos. Ver evidencias Acción 1.</t>
  </si>
  <si>
    <t>Se ejecutó la actividad en el tiempo estimado y cuenta con las evidencias.</t>
  </si>
  <si>
    <t>Cumplida</t>
  </si>
  <si>
    <t>Se dió cumplió a esta acción en el mes de febrero.</t>
  </si>
  <si>
    <t>Actividad cumplida en el 1er trimestre</t>
  </si>
  <si>
    <t>Documento justificación Proyecto de Inversión</t>
  </si>
  <si>
    <t>Documento</t>
  </si>
  <si>
    <t>Formulación de la necesidad, justificación, estudio de mercado y demás soportes necesarios para la inclusión del producto en el proyecto de inversión que liderará la Secretaría general para la adecuación de los espacios físicos de la UPME en concordancia con la transformación cultural, espacios abiertos y coworking que promuevan el trabajo colaborativo. De acuerdo con las exigencias del DNP</t>
  </si>
  <si>
    <t>Se realizó elejercicio del formulación de la justificación del nuevo proyecto de inversión, con las indicaciones sugeridas por el GIT de planeación.  (pendiente retroalimentación de planeación). Así mismo se presentó para aprobación  elnuevo proyecto de Inversión en la sesión del mes de marzo del Consejo Directivo . Ver evidencias Acción 2.</t>
  </si>
  <si>
    <t xml:space="preserve">Actividad que presenta avances con evidencias y finaliza en junio </t>
  </si>
  <si>
    <t>Con avance</t>
  </si>
  <si>
    <t xml:space="preserve">Se dió respuesta a las observaciones dadas por el GIT de planeación, se diseño la cadena de valor y el costeo del proyecto de inversión, y se presentó al DNP </t>
  </si>
  <si>
    <t>Actividad cumplida durante el 2do trimestre y cuenta con las evidencias objetivas.</t>
  </si>
  <si>
    <t>Coordinar con la OGI el seguimiento a las solicitudes y tramites utilizando la información que reposa en el aplicativo ORFEO</t>
  </si>
  <si>
    <t>Actualizaciones al sistema</t>
  </si>
  <si>
    <t>Depende de la necesidad</t>
  </si>
  <si>
    <t>Actualizaciones</t>
  </si>
  <si>
    <t>Realizar informes mensuales de seguimiento por área en coordinación con la OGI, con su correspondiente generación de alertas.</t>
  </si>
  <si>
    <t>Oficina  de Gestión de la Información</t>
  </si>
  <si>
    <t>Se generaron 2 informes y se realizaron mesas de trabajo con la OGI (Ver presentación en la carpeta de evidencias). Evidencias Acción 3</t>
  </si>
  <si>
    <t xml:space="preserve">Actividad que presenta avances con evidencias y finaliza en diciembre </t>
  </si>
  <si>
    <r>
      <rPr>
        <sz val="11"/>
        <color rgb="FF000000"/>
        <rFont val="Calibri, sans-serif"/>
      </rPr>
      <t xml:space="preserve">Se remitió a todas la áreas de la entidad, los informes gerenciales de los radicados del aplicativo ORFEO correspondiente a los meses de Enero a mayo.
Además se diseño una herramienta en conjunto con la OGI la cual permite generar el informe en tiempo real. link: </t>
    </r>
    <r>
      <rPr>
        <u/>
        <sz val="11"/>
        <color rgb="FF1155CC"/>
        <rFont val="Calibri, sans-serif"/>
      </rPr>
      <t>https://app.powerbi.com/view?r=eyJrIjoiNTQyMjc3ZTktNTNiMy00OTZlLTgzNDQtNzNiNWI4N2I1NjUyIiwidCI6IjMzZWYwNmM5LTBiNjMtNDg3MC1hNTY1LWIzYzc5NWIxNmE1MyIsImMiOjR9&amp;pageName=ReportSectionfc8280836573c1a0bc52.</t>
    </r>
    <r>
      <rPr>
        <sz val="11"/>
        <color rgb="FF000000"/>
        <rFont val="Calibri, sans-serif"/>
      </rPr>
      <t xml:space="preserve">
Pediente instructivo y socialización de la herramienta.</t>
    </r>
  </si>
  <si>
    <t>Actividad que presenta avance acumulado del 2% con evidencias objetivas (Informe en Power BI). Finaliza en diciembre.</t>
  </si>
  <si>
    <t>Con avance y en terminos</t>
  </si>
  <si>
    <t>Ejecutar el Cumplimiento de planes a cargo de la coordinación del GIT de Gestión Administrativa</t>
  </si>
  <si>
    <t>Cumplimiento Planes Institucionales</t>
  </si>
  <si>
    <t>Planes Institucionales</t>
  </si>
  <si>
    <t>Realizar seguimiento y control a las acciones propuestas en cada uno de los planes a cargo del GIT Gestión Administrativa.</t>
  </si>
  <si>
    <t>No Aplica</t>
  </si>
  <si>
    <t>Se realizaron seguimientos al cumplimiento de los cronogramas de PINAR y PIGA.  Evidencias Acción 4</t>
  </si>
  <si>
    <t xml:space="preserve">Actividad que presenta avances con evidencias y finaliza en julio </t>
  </si>
  <si>
    <t xml:space="preserve">Se realizaron seguimientos al cumplimiento de los cronogramas de PINAR y PIGA.  </t>
  </si>
  <si>
    <t>Actividad que presenta avance acumulado del 2,9% con evidencias. (El PINAR tiene un avance del 81% y el PIGA tiene un avance del 67%) según los cronogramas. Finaliza en julio.</t>
  </si>
  <si>
    <t>Realizar el Seguimiento mensual al PAA para el presupuesto de funcionamiento y la participación de Secretaria General en el proyecto de inversión </t>
  </si>
  <si>
    <t>Matriz  de control a la  Ejecución presupuestal</t>
  </si>
  <si>
    <t>Matriz de Control</t>
  </si>
  <si>
    <t>Generar  el seguimiento mensual a través de la matriz de control que genere las  alertas en el cumplimiento de la ejecución del Plan Anual de Adquisiciones de los recursos de funcionamiento e inversión a cargo del Despacho de Secretaría General.</t>
  </si>
  <si>
    <t>Se presentó al Despacho de Secretaría General,  el primer informe donde se contempla elprimer trimestre en relación al avance de cumplimiento.  Evidencias Acción 5</t>
  </si>
  <si>
    <t>Se presentaron los informes correspondientes a los meses abril, mayo y junio al Despacho de Secretaría General.</t>
  </si>
  <si>
    <t>Actividad que presenta avance acumulado del 1,3% con evidencias objetivas. Finaliza en diciembre.</t>
  </si>
  <si>
    <t xml:space="preserve">Alertas </t>
  </si>
  <si>
    <t>Según necesidad</t>
  </si>
  <si>
    <t>Correos generando Alertas</t>
  </si>
  <si>
    <t>Generar las alertas resultantes del seguimiento anterior</t>
  </si>
  <si>
    <t>Se presentó al Despacho de Secretaría General,  el primer informe donde se contempla elprimer trimestre, con las alertas correspondientes al cumplimiento del PAA a cargo del Despacho de Secretaría General. Evidencias Acción 6</t>
  </si>
  <si>
    <t>Se presentaron los informes correspondientes a los meses abril, mayo y junio al Despacho de Secretaría General informando las alertas correspondientes.</t>
  </si>
  <si>
    <t>Gestión Transversal Coordinación de Gestión Administrativa</t>
  </si>
  <si>
    <t>Procedimientos y formatos Actualizados</t>
  </si>
  <si>
    <t>Actualizar los instructivos y formatos del GIT de Gestión Administrativa y enviarlos a formalización en el sistema de gestión de calidad.</t>
  </si>
  <si>
    <t>En proceso de construcción por el GIT de Gestión Administrativa. Sin evidencia</t>
  </si>
  <si>
    <t>En terminos</t>
  </si>
  <si>
    <t>Se inició el proceso con el GIT de Planeación del procedimiento de Gestión Documental y del formato Préstamo de expedientes en Archivos de Gestión.</t>
  </si>
  <si>
    <t>Actividad que presenta avance acumulado del 0,6%, con evidencias del trámite de formalización de las nuevas versiones de los 2 documentos. Finaliza en agosto.</t>
  </si>
  <si>
    <t>Matriz de Riesgos GITGF</t>
  </si>
  <si>
    <t>Matriz de riesgos</t>
  </si>
  <si>
    <t>Revisión y actualización de Riesgos e indicadores del proceso de Gestión Administrativa</t>
  </si>
  <si>
    <t>Se gestionaron diversas mesas de trabajo para el proceso de actualización de los riesgos de gestión y corrupción para los procesos de gestión documental y gestion administrativa. Evidencias Acción 8</t>
  </si>
  <si>
    <t>Se realizó la identificación y actualización de los riesgos de gestión y corrupción de los procesos de Gestión Adminsitrava y Gestión Documental en el aplicativo SIGUEME</t>
  </si>
  <si>
    <t>Actividad cumplida durante el 2do trimestre.</t>
  </si>
  <si>
    <t>Evaluación de Desempeño</t>
  </si>
  <si>
    <t>Evaluar  al equipo de trabajo  mediante el aplicativo correspondiente.</t>
  </si>
  <si>
    <t>Se evaluó el personal de carrera administrativa y provisionalidad, correspondiente al periodo 2021 y se concertaron compromisos para la vigencia 2022  (Kactus)</t>
  </si>
  <si>
    <t>Esta actividad finalizará en el III Trimestre de la vigencia 2022</t>
  </si>
  <si>
    <t>Actividad que no presentó avance al 2do trimestre. Finaliza en diciembre.</t>
  </si>
  <si>
    <t>Contribuir con el GIT de planeación, en lo relacionado con la planeación, ejecución y seguimiento del presupuesto asignado a la UPME especialmente los recursos de Funcionamiento.</t>
  </si>
  <si>
    <t>Formato de seguimiento presupuestal</t>
  </si>
  <si>
    <t>Formato</t>
  </si>
  <si>
    <t>Estandarizar el formato correspondiente al informe mensual de Seguimiento efectivo del comportamiento presupuestal generando las alertas mensuales de control a la ejecución presupuestal y de la obligación del presupuesto tanto de Inversión como de Funcionamiento en el sistema de Gestión de Calidad de SIGUEME, en cumplimiento de la eficiencia del Gasto Público.</t>
  </si>
  <si>
    <t>Se  construyó elformato con Código: F-GF-04, correspondiente al seguimiento a la ejecución presupuestal con periodicidad mensual a los recursos de inversión y funcionamiento, Así mismo se presentaron estos informes a la Dirección General. Evidencia Acción 1.</t>
  </si>
  <si>
    <t>Se formalizó el formato Informe de Seguimiento a Presupuesto bajo el Código: F-GF-04 el cual se encuentra implementado.</t>
  </si>
  <si>
    <t>Se dió cumplimiento de esta actividad en el pasado mes de Febrero.</t>
  </si>
  <si>
    <t>Informe mesual de ejecución</t>
  </si>
  <si>
    <t>Efectuar el seguimiento mensual de la ejecución presupuestal asignado a la UPME en el formato estandarizado, especialmente a los recursos de Funcionamiento</t>
  </si>
  <si>
    <t>Se elaboraron y se presentaron a la Dirección General  los informes de ejecución presupuestal correspondiente al primer trimestre de la vigencia 2022. Evidencia Acción 2.</t>
  </si>
  <si>
    <t>Se elaboraron y se presentaron a la Dirección General  los informes de ejecución presupuestal correspondientes a los meses de marzo , abril y mayo de la vigencia 2022. Evidencia Acción 2.</t>
  </si>
  <si>
    <t>Actividad que presenta avance acumulado del 1,3%, con evidencias del trámite de formalización de las nuevas versiones de los 2 documentos. Finaliza en agosto.</t>
  </si>
  <si>
    <t>Anteproyecto de Presupuesto 2023</t>
  </si>
  <si>
    <t>Anteproyecto de Presupuesto Validado y Recibido en MinHacienda</t>
  </si>
  <si>
    <t>Participar en la formulación del Anteproyecto de Presupuesto 2023, en lo referente a la Programación presupuestal a través de mesas de trabajo con el GIT de planeación y las Áreas involucradas.</t>
  </si>
  <si>
    <t>Se construyó el anteproyecto en conjunto con elGIT de Planeación, para la vigencia 2023 de los recursos de funcionamiento e Inversión, además se presentó el 8 de marzo al Consejo Directivo para la aprobación. Posteriormente se realizó el cargue del anteproyecto de Presupuesto 2023, conforme a las directrices dadas por el Ministerio de Hacienda. Evidencia Acción 3.</t>
  </si>
  <si>
    <t>Se ejecutó acorde con lo planificado y cuenta con las evidencias.</t>
  </si>
  <si>
    <t>Se dió cumplimiento de esta actividad en el pasado mes de Marzo.</t>
  </si>
  <si>
    <t>Ejecutar el Cumplimiento de planes a cargo de la coordinación del GIT de Gestión Financiera</t>
  </si>
  <si>
    <t>Realizar seguimiento y control a las acciones propuestas en cada uno de los planes a cargo del GIT Gestión Financiera.</t>
  </si>
  <si>
    <t>Se actualizó el procedimiento de caja menor conforme al plan de mejoramiento Institucional de Caja menor, también se tuvo seguimiento a los diferentes planes institucionales , conforme a las observaciones se está trabajando en la ejecución del cumplimiento de estos planes. Evidencia Acción 4</t>
  </si>
  <si>
    <t>Se diseño el procedimiento de la gestión presupuestal en conjunto con la GIT de Planeación, también se tuvo seguimiento a los diferentes planes institucionales , conforme a las observaciones se está trabajando en la ejecución del cumplimiento de estos planes. Evidencia Acción 4</t>
  </si>
  <si>
    <t>Actividad que presenta avance acumulado del 0,6%, con evidencias. Finaliza en julio.</t>
  </si>
  <si>
    <t>Manual actualizado</t>
  </si>
  <si>
    <t>Manual</t>
  </si>
  <si>
    <t>Revisar el manual de Políticas Contables de Gestión Financiera y actualizarlo de acuerdo con la normativa vigente y/o nueva aplicable.</t>
  </si>
  <si>
    <t>Se está trabajando en la construcción del manual de políticas contables. Sin evidencia</t>
  </si>
  <si>
    <t>Se realizó la actualización y se encuentra pendiente la etapa de revisión del área contable con la coordinación financiera.</t>
  </si>
  <si>
    <t>Actividad que reporta avance del 0,8%, no se cuenta con evidencias del mismo. Finaliza en diciembre</t>
  </si>
  <si>
    <t>Administrar la Fiducia Mercantil, a través del cual se recibirán y administrarán los recursos provenientes de los terceros que utilicen o soliciten servicios técnicos o de planeación y asesoría a la UPME. Citar la ley 2019</t>
  </si>
  <si>
    <t>Certificado de cumplimiento</t>
  </si>
  <si>
    <t>Certificado</t>
  </si>
  <si>
    <t>Realizar el seguimiento de control mensual a los recursos procedentes de la actividad de la Fiducia Mercantil.</t>
  </si>
  <si>
    <t>Subdirección de Demana</t>
  </si>
  <si>
    <t>Se suscribió elcontrato 086-2022 con la Fiduciaria Bancolombia S.A. y se ha realizado elrecaudo adecuadamente en eltercer trimestre. Evidencia Acción 6</t>
  </si>
  <si>
    <t>Se están llevando a cabo la celebración de  los comites fiduciaros mensualmente, así mismo el pago de la comisión fiduciaria se encuentrá al día, y se está recibiendo el recaudo de incentivos tributarios.</t>
  </si>
  <si>
    <t>Actividad que presenta avance acumulado del 1,6%, con evidencias. Finaliza en diciembre.</t>
  </si>
  <si>
    <t>Contabilizar  los recursos procedentes de la actividad de la Fiducia Mercantil.</t>
  </si>
  <si>
    <t>Estados Financieros</t>
  </si>
  <si>
    <t>Contabilizar  los recursos procedentes de la actividad de la Fiducia Mercantil, en relación a la normatividad vigente.</t>
  </si>
  <si>
    <t>No aplica</t>
  </si>
  <si>
    <t>Se contabiliza mensualmente los movimientos derivados de la Fiducia Mercantil, viéndose reportada en la información detallado de los  Estados Financieros de la entidad que reposan en la página web. Evidencia Acción 7</t>
  </si>
  <si>
    <t xml:space="preserve">Actividad que presenta avances sin evidencias las cuales están pendientes y finaliza en diciembre </t>
  </si>
  <si>
    <t>Se realizó la contabilidad de los recursos correspondientes de la fiducia mercantil para los meses de abril y mayo, el registro reposa en la cuenta contable 190803 - denominada cuenta contable 190803 Encargo fiduciario - fiducia de administración y pagos.</t>
  </si>
  <si>
    <t>Actividad que presenta avance acumulado del 1,3%, con evidencias. Finaliza en diciembre.</t>
  </si>
  <si>
    <t>Gestión Transversal Coordinación del GITGF</t>
  </si>
  <si>
    <t>Matriz de Riesgos actualizada</t>
  </si>
  <si>
    <t>Revisión y actualización de Riesgos y sus controles   del proceso de gestión Financiera.</t>
  </si>
  <si>
    <t>Se realizaron mesas de trabajo con elGIT de planeación donde se diseñó y se elaboró la matriz de riesgos del GIF financiero, Igualmente se realizó elcargue en elaplicativo Sigueme ( Se encuentra pendiente la validación para la coordinadora en elaplicativo) Evidencia 8</t>
  </si>
  <si>
    <t>Se realizó el cargue en el aplicativo SIGUEME el monitoreo a los riesgos del gestión del grupo Financiero.</t>
  </si>
  <si>
    <t>Actividad que presenta avance del 1,6%, las evidencias se encuentra en le SIGUEME. Finaliza en diciembre.</t>
  </si>
  <si>
    <t>Realizar la concertación de compromisos  y la Evaluación de Desempeño de los funcionarios a cargo del GIT de Gestión Financiera</t>
  </si>
  <si>
    <t>Se evaluó al personal de provisionalidad del Grupo GIT Financiero en elaplicativo Kactus, conforme  al periodo 2021 y se realizó la debida concertación de compromisos para la vigencia 2022</t>
  </si>
  <si>
    <t>Actividad que presenta avances y la evidencia se encuentra en el aplicativo Kactus.</t>
  </si>
  <si>
    <t>Esta actividad finalizara en el III Trimestre de la vigencia 2022</t>
  </si>
  <si>
    <t>Actividad que no presentó avance. Finaliza en diciembre.</t>
  </si>
  <si>
    <t>Revisar y actualizar el manual de contratación Res. 184 de 2020 y el procedimiento de gestión contractual.</t>
  </si>
  <si>
    <t>Manual, Procedimiento y Actualizados</t>
  </si>
  <si>
    <t>Manual de Contratación y Procedimiento</t>
  </si>
  <si>
    <t>Revisar la actualización precontractual.</t>
  </si>
  <si>
    <t>Se llevaron a cabo mesas de trabajo con el GIT Gestión Jurídica y el despacho de la SG. Se trabajó en la actualización del procedimiento precontractual y se programaron fechas para su socialización</t>
  </si>
  <si>
    <t>Actividad que presenta avances con evidencias y finaliza en abril</t>
  </si>
  <si>
    <t>Se complementa el reporte del 1er trimestre, se suben las evidencias a la carpeta correspondiente.</t>
  </si>
  <si>
    <t>Actividad se ajusta en el reporte, completandola con las evidencias del primer trimestre y quedando así  cumplida.</t>
  </si>
  <si>
    <t xml:space="preserve">Revisar y Actualizar, la parte contractual </t>
  </si>
  <si>
    <t>Se llevaron a cabo mesas de trabajo con el despacho de la SG. Se trabajó en la actualización del procedimiento contractual y se programaron fechas para su socialización</t>
  </si>
  <si>
    <t>Actividad que se reporta cumplida durante el 2do trimestre, sin embargo en los soportes se evidencia el "Procedimiento Gestión Contractual" en borrador y sin oficializar en el Sistema de Gestión Institucional a través del SIGUEME. A la fecha no se cumple la actividad acorde con los planificado, se recomienda ajustar el porcentaje de avance.</t>
  </si>
  <si>
    <t>Revisar y actualizar la parte postcontractual</t>
  </si>
  <si>
    <t>Actividad se ejecuta en agosto según lo proyectado.</t>
  </si>
  <si>
    <t>Sin avance y en terminos</t>
  </si>
  <si>
    <t>Realizar mesas de trabajo para socializar la propuesta del procedimiento y manual de gestión contractual.</t>
  </si>
  <si>
    <t>Actividad se ejecuta en septiembre según lo proyectado.</t>
  </si>
  <si>
    <t xml:space="preserve">Publicar el manual y el procedimiento </t>
  </si>
  <si>
    <t>Realizar el Seguimiento en la planeación anual de contratación y seguimiento de la planeación en las mesas de articulación contractual</t>
  </si>
  <si>
    <t>Sesiones de mesas de articulación contractual</t>
  </si>
  <si>
    <t>Mesas de Articulación Contractual</t>
  </si>
  <si>
    <t>Realizar mesas de articulación contractual, con el seguimiento a la ejecución de los contratos de la vigencia 2022</t>
  </si>
  <si>
    <r>
      <rPr>
        <sz val="11"/>
        <color theme="1"/>
        <rFont val="Calibri"/>
      </rPr>
      <t xml:space="preserve">Se hicieron 4 mesas.
Evidencia: </t>
    </r>
    <r>
      <rPr>
        <u/>
        <sz val="11"/>
        <color rgb="FF1155CC"/>
        <rFont val="Calibri"/>
      </rPr>
      <t>Mesas Articulación contractual</t>
    </r>
    <r>
      <rPr>
        <sz val="11"/>
        <color theme="1"/>
        <rFont val="Calibri"/>
      </rPr>
      <t xml:space="preserve"> </t>
    </r>
  </si>
  <si>
    <t>Actividad que presenta avances con evidencias  y finaliza en diciembre.</t>
  </si>
  <si>
    <r>
      <rPr>
        <sz val="11"/>
        <color theme="1"/>
        <rFont val="Calibri"/>
      </rPr>
      <t xml:space="preserve">Se hicieron 4 mesas.
Evidencia: </t>
    </r>
    <r>
      <rPr>
        <u/>
        <sz val="11"/>
        <color rgb="FF1155CC"/>
        <rFont val="Calibri"/>
      </rPr>
      <t>Mesas Articulación contractual</t>
    </r>
    <r>
      <rPr>
        <sz val="11"/>
        <color theme="1"/>
        <rFont val="Calibri"/>
      </rPr>
      <t xml:space="preserve"> </t>
    </r>
  </si>
  <si>
    <t>Actividad que reporta avance del 2,8%, pendiente revisar las evidencias, toda vez que el no se pudo verificar el Drive en el que se encuentran. Finaliza en diciembre.</t>
  </si>
  <si>
    <t>Realizar seguimiento a la gestión Jurídica de la UPME.</t>
  </si>
  <si>
    <t>Comités de asuntos Jurídicos Realizados</t>
  </si>
  <si>
    <t>Comités Asuntos Jurídicos</t>
  </si>
  <si>
    <t>Realizar Comités de asuntos jurídicos</t>
  </si>
  <si>
    <r>
      <rPr>
        <sz val="11"/>
        <color theme="1"/>
        <rFont val="Calibri"/>
      </rPr>
      <t xml:space="preserve">Se hicieron 5 comités.
Evidencia </t>
    </r>
    <r>
      <rPr>
        <u/>
        <sz val="11"/>
        <color rgb="FF1155CC"/>
        <rFont val="Calibri"/>
      </rPr>
      <t>COmités Jurídicos</t>
    </r>
  </si>
  <si>
    <r>
      <rPr>
        <sz val="11"/>
        <color theme="1"/>
        <rFont val="Calibri"/>
      </rPr>
      <t xml:space="preserve">Se hicieron 6 comités.
Evidencia </t>
    </r>
    <r>
      <rPr>
        <u/>
        <sz val="11"/>
        <color rgb="FF1155CC"/>
        <rFont val="Calibri"/>
      </rPr>
      <t>COmités Jurídicos</t>
    </r>
  </si>
  <si>
    <t>Actividad que reporta avance acumulado del 0,6%, cuenta con la evidencias del reporte. Finaliza en diciembre.</t>
  </si>
  <si>
    <t>Conceptos</t>
  </si>
  <si>
    <t xml:space="preserve">Consolidar los conceptos emitidos por el comité de Asuntos Jurídicos </t>
  </si>
  <si>
    <t>Se expidió un (1) concepto jurídico, relacionado con la libreta militar.
Rad. 20221100006711</t>
  </si>
  <si>
    <t>Actividad que presenta avances (Los conceptos son emitidos por demanda) con evidencias  y finaliza en diciembre.</t>
  </si>
  <si>
    <t>Se expidieron 4 conceptos juridicos. 
Rad. 20221100014273
Rad. 20221100015723
Rad. 20221100017653
Rad. 20221140019323</t>
  </si>
  <si>
    <t>Actividad que reporta avance acumulado del 0,6%, las evidencias corresponden a los radicados de los conceptos emitidos (Según demanda). Finaliza en diciembre.</t>
  </si>
  <si>
    <t>Estructura Proyecto Biblioteca Jurídica</t>
  </si>
  <si>
    <t>Diseño del proyecto Biblioteca Jurídica </t>
  </si>
  <si>
    <t>Elaborar la propuesta del proyecto de la estructura de biblioteca jurídica virtual, en la página Web de la Entidad.</t>
  </si>
  <si>
    <t>No se realizó ninguna gestión tendiente al cumplimiento de esta actividad</t>
  </si>
  <si>
    <t xml:space="preserve">Se hicieron reuniones con al OGI y se diseñó la sección de la pagina relacionada con Biblioteca Jurídica. La OGI en reunión mostro avances, y se esta trabajando </t>
  </si>
  <si>
    <t xml:space="preserve">Actividad que reporta avance del 0,8%, cuenta con las evidencias del reporte. Finaliza en octubre. </t>
  </si>
  <si>
    <t>Cumplimiento de planes a cargo de la Coordinación</t>
  </si>
  <si>
    <t>Realizar seguimiento y control a las acciones propuestas en cada uno de los planes a cargo del GIT Gestión Jurídica.</t>
  </si>
  <si>
    <t>03/30/2022</t>
  </si>
  <si>
    <t>Se realizó seguimiento a los diferentes planes a cargo del GIT</t>
  </si>
  <si>
    <t>El GIT cuenta con tres (3) planes a cargo: Plan de acción, plan de la PPDA y plan de mejoramiento. 
Frente al avance del PA esta ok, frente al plan de la PPDA (Exp. Orfeo 2022114370600003E) se realizó control y seguimiento y se encuentra acorde al cronograma, y frente al plan de mejoramiento se encuentran las acciones abierta conforme el cronograma, pero con avances en su cummplimiento</t>
  </si>
  <si>
    <t>Actividad que reporte avance acumulado del 2,5%, faltan las evidencias objetivas para constatar el avance de los planes. Finaliza en diciembre.</t>
  </si>
  <si>
    <t>Gestión Transversal Coordinación de Gestión jurídica y Contractual</t>
  </si>
  <si>
    <t>Revisión y actualización de Riesgos e indicadores del proceso de Gestión Jurídica y Contractual</t>
  </si>
  <si>
    <t>Se realizaron reuniones con elGIT Planeación y se ajustaron las matrices de riesgos.</t>
  </si>
  <si>
    <t>Actividad que presenta avances en relación con la actuialización de los riesgos y las evidencias se encuentran en el modulo de riesgos del SIGUEME, finaliza en diciembre.</t>
  </si>
  <si>
    <t>Se realizaron reuniones con el GIT Planeación y se ajustaron las matrices de riesgos.</t>
  </si>
  <si>
    <t>Actividad que presenta avance del 1,2%, las evidencias se encuentra en le SIGUEME. Finaliza en diciembre.</t>
  </si>
  <si>
    <t>Se realizaron las evaluaciones y concertación de objetivos. 
Evidencia: en elaplicativo KACTUS</t>
  </si>
  <si>
    <t>Se realizaron mesas de trabajo para hacer seguimiento a los compromisos de los servidores de planta del GIT jurídico y se enviaron memorandos de control</t>
  </si>
  <si>
    <t>Actividad que reporta avance acumulado del 1,2%, las evidencias son citaciones a reuniones internas, la evaluación en el aplicativo correspondiente se debe hacer en el 3er trimestre. La subactividad proyecta finalización en diciembre</t>
  </si>
  <si>
    <t>Adelantar los trámites necesarios para el proceso de Modernización institucional.</t>
  </si>
  <si>
    <t>Modernización Institucional</t>
  </si>
  <si>
    <t>Modernización</t>
  </si>
  <si>
    <t>Realizar el seguimiento al trámite de la Modernización Institucional para la UPME vigencia 2022</t>
  </si>
  <si>
    <t>Todas las dependencias</t>
  </si>
  <si>
    <t>Se divide a ponderación del 10% en 4 trimestres, por lo que de deja cumplimiento del 2,5 del primer trimestre.
El día 14 de enero se obtuvo la viabilidad de presidencia, adicional a esto, se realizó un envío de la totalidad de los documentos ajustados, al Ministerio de Minas y Energía para una nueva revisión, producto, de unas mesas de trabajo realizadas con el DAFP.
De igual forma, el 15 de febrero de 2022, se presentó ante consejo directivo el costo del rediseño institucional.
A la fecha de corte, se han realizado todas las tareas requeridas para este tema.</t>
  </si>
  <si>
    <t>Actividad que presenta avances y evidencias, finaliza en julio.</t>
  </si>
  <si>
    <t>Se realizó un resumen ejecutivo sobre el proceso de modernización para ser presentado ante el ministro de Minas y energía.
Se realizó una reunión presencial el día 11 de mayo de 2022, con la Secretaría General del Ministerio Dra. Laura Ximena Martínez Arias, el Asesor del Despacho, Cristian Andrés Diaz Durán, y la directora de TH Sandra Milena Rodríguez,  para dar un status del actual proceso que se está desarrollando.</t>
  </si>
  <si>
    <t>Actividad que reporta avance acumulado del 1,3%, cuenta con las evidencias del reporte. Finaliza en diciembre. (Modificada en C&amp;GD No.7 del 8 de julio)</t>
  </si>
  <si>
    <t>Diseñar para la UPME la política de gestión del conocimiento y la innovación.</t>
  </si>
  <si>
    <t>Política</t>
  </si>
  <si>
    <t>Diseñar la Política de Gestión del Conocimiento y la Innovación en el marco del Modelo Integrado de Planeación y Gestión MIPG, a través de un contrato de consultoría durante la vigencia 2022</t>
  </si>
  <si>
    <t>Se asistió a las asesorías realizadas por el DAFP para la identificación de elementos a tener en cuenta para la implementación de la política.
Se elaboraron los estudios previos y la ficha técnica para la contratación.</t>
  </si>
  <si>
    <t>La actividad presenta avances y evidencias. Finaliza en agosto</t>
  </si>
  <si>
    <t>Se adelantó todo el estudio de mercado, se presentó la ficha al comité de gestión y desempeño y actualmente  el proceso de contratación está en el área jurídica para la elaboración de la minuta.</t>
  </si>
  <si>
    <t xml:space="preserve">Actividad que reporta avance, cuenta con las evidencias del reporte. Finaliza en noviembre. </t>
  </si>
  <si>
    <t>Implementar en la UPME la política de Gestión del conocimiento y la Innovación.</t>
  </si>
  <si>
    <t xml:space="preserve">Proyecto de Politica </t>
  </si>
  <si>
    <t>Proyecto de politica ajustado</t>
  </si>
  <si>
    <t>Socializar a la comunidad institucional el proyecto de política de gestión del conocimiento y la innovación y ajustar de acuerdo a los comentarios.</t>
  </si>
  <si>
    <t>Se participó en las sesiones de asesoría programadas por el DAFP en los meses de febrero, marzo y abril.
De igual manera, se inició la elaboración de los borradores de los estudios previos y la ficha técnica para revisión del GIT de Gestión Jurídica y Contractual, sobre el proceso de contratación requerido.</t>
  </si>
  <si>
    <t>La actividad presenta avances y evidencias. Finaliza en septiembre</t>
  </si>
  <si>
    <t>Actividad se ejecutó entre noviembre y diciembre según lo proyectado.</t>
  </si>
  <si>
    <t>Implementación plan de acción de la Política</t>
  </si>
  <si>
    <t>Plan de acción</t>
  </si>
  <si>
    <t>Diseñar el plan de acción para la implementación de la primera etapa de la política de gestión de conocimiento y la innovación para la vigencia 2023</t>
  </si>
  <si>
    <t xml:space="preserve">Adelantar las acciones orientadas a la implementación de las diferentes modalidades de trabajo </t>
  </si>
  <si>
    <t>Adopción modalidad Teletrabajo</t>
  </si>
  <si>
    <t>Teletrabajo</t>
  </si>
  <si>
    <t>Adoptar e implementar la modalidad de teletrabajo</t>
  </si>
  <si>
    <t>Se adoptó el teletrabajo mediante resolución 047 de 2022 y su modificatoria, la 057 de 2022, las cuáles fueron socializadas junto con elManual de Teletrabajo en elmes de febrero.
Adicional a esto se aperturó la primera convocatoria para servidores de la UPME en sus dos modalidades (Autónomo: 29 postulaciones y Suplementario: 34 postulaciones), las cuáles se encuentran en proceso de revisión, de acuerdo con los tiempos establecidos en la circular 023 de 2022.</t>
  </si>
  <si>
    <t>Actividad que presenta avances y evidencias, finaliza en diciembre.</t>
  </si>
  <si>
    <t>Se abrió la segunda convocatoria de teletrabajo para las dos modalidades implementadas (Suplementario y autónomo) y actualmente está realizandose la revisión de las diferentes postulaciones.
Se modificó la resolución de adopción de teletrabajo por solicitud de la OGI.</t>
  </si>
  <si>
    <t>Actividad que reporta avance acumulado del 1,3%, cuenta con las evidencias objetivas. Finaliza en diciembre.</t>
  </si>
  <si>
    <t>Realizar seguimiento al estado y/o etapas restantes del concurso de méritos de la CNSC para la vigencia 2022</t>
  </si>
  <si>
    <t>Respuestas</t>
  </si>
  <si>
    <t>Respuesta a requerimientos</t>
  </si>
  <si>
    <t>Responder a la CNSC cualquier requerimiento que se presente durante el proceso del concurso de meritocracia, informando a la comunidad institucional cualquier directriz que se presente</t>
  </si>
  <si>
    <t>Se realizó seguimiento al proceso pero de parte de la CNSC no se presentaron novedades al mismo.</t>
  </si>
  <si>
    <t>Actividad que presenta avance (los requerimientos son por demanda y no se presentaron), finaliza en diciembre.</t>
  </si>
  <si>
    <t>Se realizó seguimeinto al proceso de concurso con la CNSC, la citación a pruebas para los postulados se realizó en el mes de mayo de 2022 y los resultados de las mismas fueron publicados el mes de junio de 2022. Esta información fue difundida entre la comunidad institucional.</t>
  </si>
  <si>
    <t>Actividad que reporta avance acumulado del 5%, cuenta con las evidencias objetivas. Finaliza en diciembre.</t>
  </si>
  <si>
    <t>Continuar con la implementación de la Política de atención al Ciudadano en la UPME</t>
  </si>
  <si>
    <t xml:space="preserve">Seguimiento a la construcción de la Pagina Web </t>
  </si>
  <si>
    <t>Reporte</t>
  </si>
  <si>
    <t>Coordinar con la Oficina de Gestión de la información las directrices necesarias que se deban tener en cuenta en la construcción e implementación de la página WEB de la entidad, atendiendo los criterios de la política de atención al ciudadano</t>
  </si>
  <si>
    <t>En relación al nuevo portal web de la UPME, desde elárea de Servicio al Ciudadano, se envió a la OGI los temas que deben ir en los submenús Servicio al Ciudadano y Participa, así  mismo se validó que el nuevo portal web contenga de manera visible las zonas transaccional, informativa y de participación ciudadana.</t>
  </si>
  <si>
    <t>03/05/2022
12/05/2022
19/05/2022</t>
  </si>
  <si>
    <r>
      <rPr>
        <sz val="11"/>
        <color theme="1"/>
        <rFont val="Calibri"/>
      </rPr>
      <t>Continuando con los avances de la presente temática (nuevo portal web de la UPME-desde elárea de Servicio al Ciudadano) se realizaron los siguiente ejercicios para el trimestre II-2022: 
1. Se coordinó con la OGI que en la sección preguntas frecuentes sea creada una categoría que se llama "Trámites y servicios".
2. En el micrositio preguntas frecuentes-sección "preguntas por área de interés" se creo un enlace que se llama "Convocatorias de Transmisión" la cual quedó asociada  a la temática " Energía Eléctrica"
3. Se Coordinó con la OGI  ubicar  en un lugar màs visible del nuevo portal web un botòn que permita direccionar a los usuarios para que hagan seguimiento  a sus radicados, lo anterior,  como parte de la línea estratègica II de la Polìtica de Servicio al Ciudadano, que busca entregar herramientas para la autogestiòn de los usuarios</t>
    </r>
    <r>
      <rPr>
        <sz val="11"/>
        <color rgb="FF000000"/>
        <rFont val="Calibri"/>
      </rPr>
      <t xml:space="preserve">.
</t>
    </r>
    <r>
      <rPr>
        <u/>
        <sz val="11"/>
        <color rgb="FF1155CC"/>
        <rFont val="Calibri"/>
      </rPr>
      <t>https://orfeo.upme.gov.co/consultaWeb/</t>
    </r>
  </si>
  <si>
    <t>Actividad que reporta un avance acumulado de 1,9%, cuenta con las evidencias objetivas. Finaliza en diciembre</t>
  </si>
  <si>
    <t>Temas transversales</t>
  </si>
  <si>
    <t>Documentos revisados y actualizados</t>
  </si>
  <si>
    <t>Revisar los procedimientos instructivos que se requieran en el proceso de Gestión Humana y Servicio al Ciudadano y en caso de requerirse actualizarlos y/o ajustarlos de acuerdo con las necesidades. </t>
  </si>
  <si>
    <t>Se elaboró elconjunto con las áreas responsables, el procedimiento de recobro de incapacidades, el cual ya se encuentra publicado en elSígueme con código P-TH-16.</t>
  </si>
  <si>
    <t>Procedimiento de viáticos actualizado, se crearon el procedimiento de acoso laboral y el protocolo de Acoso Sexual.</t>
  </si>
  <si>
    <t>Actividad que reporta avance acumulado del 1,25%, cuenta con las evidencias objetivas. Finaliza en diciembre.</t>
  </si>
  <si>
    <t>Ejecutar los planes intitucionales a cargo de la coordinación del GIT de Talento Humano</t>
  </si>
  <si>
    <t>Porcentaje</t>
  </si>
  <si>
    <t>Realizar seguimiento y control a la ejecución de las acciones propuestas en cada uno de los planes institucionales a cargo del GIT de Talento Humano</t>
  </si>
  <si>
    <t>Se cumplieron las actividades programadas para el primer trimestre del año, se anexan las evidencias de las actividades realizadas por cada plan</t>
  </si>
  <si>
    <t>Se ejcutaron todas las actividades contempladas en cada uno de los planes a cargo de TH, tal como se evidencia en los anexos publicados.</t>
  </si>
  <si>
    <t>Matriz</t>
  </si>
  <si>
    <t>Revisión y actualización de Riesgos y sus controles   del proceso de gestión Humana y del Servicio al ciudadano</t>
  </si>
  <si>
    <t>Se realizó la revisión y actualización de riesgos y sus controles del proceso de Talento Humano y de Servicio al Ciudadano, los cuáles fueron documentados en el aplicativo SIGUEME.</t>
  </si>
  <si>
    <t>Actividad que cumplió anticipadamente, las evidencias se encuentran en el modulo de riesgos del SIGUEME.</t>
  </si>
  <si>
    <t>Actividad cumplida en el 1er trimestre.</t>
  </si>
  <si>
    <t>Evaluaciones de desempeño</t>
  </si>
  <si>
    <t>Según Necesidad</t>
  </si>
  <si>
    <t>Evaluaciones</t>
  </si>
  <si>
    <t>Realizar las campañas dirigidas a los Jefes de oficina para la evaluación de desempeño de los funcionarios de la UPME</t>
  </si>
  <si>
    <t>Se cierra proceso de evaluación de la vigencia 2021 y se formulan metas y objetivos para la evaluación de la gestión 2022 (Se adjunta como evidencia los informes de gestión de los procesos de SEGI y EDL)</t>
  </si>
  <si>
    <t>Se practicaron todas las evaluaciones de desempeño de los Servidores Públicos de carrera en la plataforma EDL de la Comisión Nacional del Servicio Civil - CNSC. Igualmente, se realizó la calificación definitiva al Seguimiento de la Gestión Institucional a los Servidores Públicos en Provisionalidad a través del Kactus.
Se realizaron las capacitaciones a todas las áreas, en las plataformas para evaluar.</t>
  </si>
  <si>
    <t>Actividad que reporta avance acumulado del 0,7%, cuenta con las evidencias objetivas. Finaliza en diciembre.</t>
  </si>
  <si>
    <t>Acuerdos de Gestión Actualizados</t>
  </si>
  <si>
    <t>Acuerdos de Gestión</t>
  </si>
  <si>
    <t>Hacer seguimiento a la suscripción, seguimiento y evaluación periódica de los acuerdos de gestión de los gerentes públicos de la entidad, para garantizar el alcance de las metas institucionales propuestas.</t>
  </si>
  <si>
    <t>Se recibieron los acuerdos de gestión firmados año 2021 y se recibió la concertación de compromisos año 2022. 
De igual forma se capacitó a todos los directivos en eltema de referencia con elapoyo del DAFP eldía 10 de febrero de 2022.</t>
  </si>
  <si>
    <t>Se realizaron todas las actividades inherentes a la concertación de los acuerdos de gestión de los gerentes y a la concertación de compromisos de la vigencia 2022.</t>
  </si>
  <si>
    <t>Diseñar e implementar una estrategia de apropiación del Modelo Integrado de Planeación y Gestión en la UPME.</t>
  </si>
  <si>
    <t>Documento Técnico con la Estrategia</t>
  </si>
  <si>
    <t>Unidad</t>
  </si>
  <si>
    <t>Diseño de la estrategia de apropiación que contenga las acciones específicas, responsables con ponderaciones y evidencias o productos resultantes de cada acción.</t>
  </si>
  <si>
    <t>Se elaboró la estratégia y se encuentra en proceso de implementación.</t>
  </si>
  <si>
    <t>Actividad cumplida anticipadamente y con las evidencias objetivas.</t>
  </si>
  <si>
    <t>Evidencias de Ejecución</t>
  </si>
  <si>
    <t>Implementar las acciones de apropiación formuladas en la estrategia, cuyos avances se reportaran de forma trimestral en este instrumento de seguimiento.</t>
  </si>
  <si>
    <t>Oficina de Gestión de la Información / Comunicaciones</t>
  </si>
  <si>
    <t>En el primer trimestre se han ejecutado actividades de la estrategia relacionadas la socialización del sigueme y con se han realizado capacitaciones sobre el modulo de riesgos.</t>
  </si>
  <si>
    <t>Actividad que presenta avances y evidencias, finaliza en noviembre.</t>
  </si>
  <si>
    <t xml:space="preserve">En el segundo trimestre se ejecutaron actividades de la estratégia  relacionadas con la socialización del SIGUEME,  Implementando acciones de apropiación, capacitación  del Flujo de aprobación Documental para la creación, modificación y eliminación de documentos. </t>
  </si>
  <si>
    <t>Actividad que presenta avance y cuenta con las evidencias. Finaliza en noviembre.</t>
  </si>
  <si>
    <t>Reportes descargados del SIGUEME</t>
  </si>
  <si>
    <t>Poner en operación la funcionalidad de SIGUEME II y evidenciar la puesta en producción a través de los reportes de información que se pueden descargar.</t>
  </si>
  <si>
    <r>
      <rPr>
        <sz val="11"/>
        <color theme="1"/>
        <rFont val="Calibri"/>
      </rPr>
      <t xml:space="preserve">En el mes de marzo se puso en funcionamiento el SIGUEME, se parametrizó y se está utilizando inicialmente los modulos de documentación y el de riesgos , para este ultimo re realizaron capacitaciones dirigidas a enlaces para el registro y aprobación de los riesgos. El objetivo es utilizar la mayoria de los modulo en la medida de lo posible.
Evidencia: </t>
    </r>
    <r>
      <rPr>
        <u/>
        <sz val="11"/>
        <color rgb="FF1155CC"/>
        <rFont val="Calibri"/>
      </rPr>
      <t>https://sigueme.upme.gov.co/sigueme/portal/</t>
    </r>
  </si>
  <si>
    <t>Manual del Sistema de Gestión</t>
  </si>
  <si>
    <t>Elaborar y socializar el Manual del Sistema de Gestión de la UPME asegurando la articulación con el modelo de operación del MIPG.</t>
  </si>
  <si>
    <t>Con corte a marzo se cuenta con un primer borrador del manual, el cual se encuentra en revisión de la coordinadora del GIT de Planeación.</t>
  </si>
  <si>
    <t>Actividad que presenta avances y evidencias, finaliza en junio.</t>
  </si>
  <si>
    <t>Actividad que no presenta avance en el 2do trimestre. Presenta rezago del 7%. Finalizaba en junio.</t>
  </si>
  <si>
    <t>Incumplida</t>
  </si>
  <si>
    <t>Procedimientos</t>
  </si>
  <si>
    <t>Documentar y formalizar el SIGUEME II los procedimientos para:
- Formulación, Seguimiento y Reporte de Indicadores de Gestión
- Gestión Integral de Riesgos
- Planes de Mejoramiento
- Formulación y actualización del Plan Anual de Adquisiciones</t>
  </si>
  <si>
    <t>Con corte a marzo se realizó la documentación y/o actualización del procesimiento para la gestión integral del riesgo, el cual se alineó con la versión 5 de la guía del DAFP para tal fin. La evidencia se encuentra en el SIGUEME.</t>
  </si>
  <si>
    <r>
      <rPr>
        <sz val="11"/>
        <color rgb="FF000000"/>
        <rFont val="Calibri, sans-serif"/>
      </rPr>
      <t xml:space="preserve">Durante el 2do trimestre del año se construyó, aprobó y formalizó en el SIGUEME el procedimiento para formulación, modificación y seguimiento del plan anual de adquisiciones Código P-DE-12.
</t>
    </r>
    <r>
      <rPr>
        <sz val="11"/>
        <color rgb="FF000000"/>
        <rFont val="Calibri, sans-serif"/>
      </rPr>
      <t xml:space="preserve">
</t>
    </r>
    <r>
      <rPr>
        <u/>
        <sz val="11"/>
        <color rgb="FF1155CC"/>
        <rFont val="Calibri, sans-serif"/>
      </rPr>
      <t>https://sigueme.upme.gov.co/sigueme/files/mod_documentos/documentos/P-DE-03/versiones/P-DE-03_V2_copia_controlada.pdf</t>
    </r>
  </si>
  <si>
    <t>Actividad que reporta un avance acumulado del 5%, cuenta con la evidencia objetiva y queda con un rezago del 5%. Finalizaba en junio.</t>
  </si>
  <si>
    <t>Estrategia de racionalización de trámites 2022</t>
  </si>
  <si>
    <t>Acompañar a las áreas responsables de trámites en la formulación de la estrategia de racionalización de trámites, y realizar el registro y reporte de los avances en el SUIT.</t>
  </si>
  <si>
    <t>Areas misionales con trámites a cargo.</t>
  </si>
  <si>
    <t xml:space="preserve">Se realizó el registro de la estrategia de racionalización en el SUIT el 27/01/2022 acorde con la información suministrada por la Subdirección de Demanda y la Subdirección de Hidrocarburos.
Adicionalmente, el29/03/2022 se realizó reunión con personal  de la Dirección de Participación, Transparencia y Servicio al Ciudadano del DAFP, para resolver dudas acerca del proceso de racionalización que se planteó.
Evidencia:  Copia de la estrategia registrada en el SUIT y copia del acta de reunión con el DAFP, las cuáles están ubicadas en DRIVE, Carpeta PAAC 2022 en el siguiente enlace: https://drive.google.com/drive/folders/10DtKvlx9H6mDqDmnfqO3vlwdyl9b8mHo?usp=sharing
Enlace del cronograma de actividades para la formulación de proyectos de inversiòn 2023: https://docs.google.com/spreadsheets/d/14GAbjmE6h_G9NlJQm5heGjS6F3vV8W0B/edit#gid=4664708
</t>
  </si>
  <si>
    <t>Plan cierre de brechas ajustado
(Si Aplica)</t>
  </si>
  <si>
    <t>Ajustar y/o reformular el Plan Cierre de Brechas del 2022, acorde con los resultados FURAG 2021.</t>
  </si>
  <si>
    <t>Areas responsables de políticas MIPG</t>
  </si>
  <si>
    <t>A partir de los resultados FURAG 2022, se formuló el plan cierre de brechas 2022, siendo presentado en el CD&amp;D del mes de junio realizado el 8 de julio (Comité No.7)
Plan Ciere de Brechas 2022: https://docs.google.com/spreadsheets/d/1hStAzAy3oMJYbpzywOXdAwrspJc8uuqS/edit#gid=1446515096
Presentación del CG&amp;D No.7_Aprobación del Plan Ciere de Brechas.
https://drive.google.com/drive/folders/1z4s-M3NTF-RKCYuY_1HG9ZxIeCm3HBs_</t>
  </si>
  <si>
    <t>Actividad cumplida en el 2do trimestre acorde con lo programado, cuenta con las evidencias objetivas.</t>
  </si>
  <si>
    <t>Coordinar la formulación de los proyectos de inversión 2023, brindando las herramientas y lineamientos pertinentes.</t>
  </si>
  <si>
    <t>Lineamientos</t>
  </si>
  <si>
    <t>Planificación de las actividades de acompañamiento para la formulación de proyectos de inversión 2023.</t>
  </si>
  <si>
    <r>
      <rPr>
        <sz val="11"/>
        <color theme="1"/>
        <rFont val="Calibri"/>
      </rPr>
      <t xml:space="preserve">En el mes de febrero se formuló y se aprobó en la Mesa de Coordinación Directiva No.5 del 7/02/2022 el cronograma de actividades para la formulación de proyectos de inversión 2023. 
Evidencias: Presentación de la Mesa de Coordinación Directiva No.5 ubicada en DRIVE en la carpeta con el siguiente enlace: </t>
    </r>
    <r>
      <rPr>
        <u/>
        <sz val="11"/>
        <color rgb="FF1155CC"/>
        <rFont val="Calibri"/>
      </rPr>
      <t>https://docs.google.com/presentation/d/1wWl9x873EgQ8wtxbmJQhpXcPQvG95OAg/edit#slide=id.g111c1a150e7_0_109</t>
    </r>
  </si>
  <si>
    <t>P. I. Formulados y Registrados en la MGA y en el SUIFP</t>
  </si>
  <si>
    <t>Asistir técnicamente a las áreas en la formulación y registro en las plataformas MGA y SUIFP de los proyectos de Inversión 2023.</t>
  </si>
  <si>
    <t>Se realizó asistencia técnica a través del desarrollo de talleres y reuniones virtuales y presenciales con cada una de las áreas funcionales de la Unidad, se asistió técnicamente a las áreas en la formulación de dos (2) nuevos proyectos de inversión y en la ampliación de horizonte de seis (6) vigentes.  Así mismo, se registró en el aplicativo MGA del DNP la información referente a los dos nuevos proyectos de inversión para el 2023. (Evidencias del cargue en la MGA en carpeta DRIVE ).</t>
  </si>
  <si>
    <t>Se ejecutó acorde con lo planificado y se cuentan con las envidencias objetivas.</t>
  </si>
  <si>
    <t>Proyectos aprobados</t>
  </si>
  <si>
    <t>Seguimiento al trámite de aprobación de los proyectos de inversión.</t>
  </si>
  <si>
    <t xml:space="preserve">Se realizó segumiento a través de reuniones virtuales y presenciales con el DNP al trámite de aprobación de tres (3) nuevos proyectos de inversión y la ampliación de horizonte de seis (6) vigentes. Así mismo, se efectuaron lo ajustes a que hubo lugar en la plataforma SUIFP, quedando en estado aprobado la totalidad de los proyectos. Es de anotar, que los tres (3) nuevos, quedaron aprobados con concepto previo. </t>
  </si>
  <si>
    <t>Implementar el boletín de informativo de gestión presupuestal</t>
  </si>
  <si>
    <t>Estructura del Boletín presupuestal</t>
  </si>
  <si>
    <t>Definir el diseño, estructura o contenido que hará parte del boletín informativo y que será actualizada de forma trimestral.</t>
  </si>
  <si>
    <t>El pasado 24/03/2022 se realizó reunión de seguimiento al interior del GIT de Planeación, en donde se dieron las directrices sobre la frecuencia de emisión del boletín así como las temáticas que deberá contener, a saber:
Ejecución presupuestal Vs el PAA.
Saldos sin ejecutar de cada uno de los proyectos.</t>
  </si>
  <si>
    <t>1 Boletín mensual</t>
  </si>
  <si>
    <t>Elaborar y remitir trimestralmente los boletines a las áreas.</t>
  </si>
  <si>
    <r>
      <rPr>
        <sz val="11"/>
        <color theme="1"/>
        <rFont val="Calibri"/>
      </rPr>
      <t xml:space="preserve">Se comparten los informes de indicadores en la mesa de coordinación directiva semanalmente y adicionalmete  se comparte con las áreas para consulta la matriz de seguimiento qal PAA y de ejecucuión presupuestal https://docs.google.com/spreadsheets/d/1OzkX-vXghmmZs4JItTvf9rHo-um6-EB2Uk-GHIMyeY8/edit?usp=sharing
</t>
    </r>
    <r>
      <rPr>
        <u/>
        <sz val="11"/>
        <color rgb="FF1155CC"/>
        <rFont val="Calibri"/>
      </rPr>
      <t>https://docs.google.com/spreadsheets/d/1qYsp9WOpdcqsa86neJ3Pmrc-x6hV2Uuk2ScaEoRb-yg/edit?usp=sharing</t>
    </r>
  </si>
  <si>
    <t>Actividad que presenta avance del 4%, cuenta con las evidencias. Finaliza en diciembre</t>
  </si>
  <si>
    <t>Implementar el tablero de control de presupuesto</t>
  </si>
  <si>
    <t>Tablero de Control - Power BI</t>
  </si>
  <si>
    <t>Implementar con el apoyo de la OGI el tablero control con los indicadores de ejecución presupuestal.</t>
  </si>
  <si>
    <r>
      <rPr>
        <sz val="11"/>
        <color rgb="FF000000"/>
        <rFont val="Calibri, sans-serif"/>
      </rPr>
      <t xml:space="preserve">Se cuenta con el tablero de Power BI , en segunda versión en el suguiente enlace </t>
    </r>
    <r>
      <rPr>
        <u/>
        <sz val="11"/>
        <color rgb="FF1155CC"/>
        <rFont val="Calibri, sans-serif"/>
      </rPr>
      <t>https://app.powerbi.com/view?r=eyJrIjoiZWIwOTE0ZTAtNjg2MC00MTNkLTgzNmEtZDk4NTI4NTdkN2M0IiwidCI6IjUxYzFhOGQwLTMyYmQtNDZlYi05YmRlLTkxZTZlNGU3MDRmZCJ9</t>
    </r>
    <r>
      <rPr>
        <sz val="11"/>
        <color rgb="FF000000"/>
        <rFont val="Calibri, sans-serif"/>
      </rPr>
      <t xml:space="preserve"> en este se han diseñado los indicadores y actualmente se estan haciendo verificacione en la integridad de la información </t>
    </r>
  </si>
  <si>
    <t>Que presenta avance del 8%, cuenta co las evidencias y queda con un rezago del 2%. Finalizaba en junio.</t>
  </si>
  <si>
    <t>Elaboración del informe de proyección de demanda de energéticos: energía eléctrica, gas natural y combustibles líquidos para el periodo 2022-2037</t>
  </si>
  <si>
    <t>Proyección de demanda de energéticos</t>
  </si>
  <si>
    <t>0 meses de retrazo en la publicación del informe</t>
  </si>
  <si>
    <t>meses de retrazo (fecha programada es junio de 2022)</t>
  </si>
  <si>
    <t>Compilación datos 2021 y proyección de PIB</t>
  </si>
  <si>
    <t>Se tienen las bases de datos compiladas y la estimación del PIB para las proyecciones de demanda.</t>
  </si>
  <si>
    <t>El reporte indica que se cumplió la actividad, sin embargo, no se cuenta con evidencia objetiva de las bases de datos compilada y la estimación PIB para determinar el cumplimiento.</t>
  </si>
  <si>
    <t>Se estimaron los escenarios de PIB para utilizar en la proyección de demanda</t>
  </si>
  <si>
    <t>Actividad cumplida desde el 1er trimestre y cuenta con las evidencias objetivas.</t>
  </si>
  <si>
    <t>Proyección de demanda de los 4 energéticos priorizados</t>
  </si>
  <si>
    <t>Se tiene el esquema de publicación y avances en la redacción del documento.</t>
  </si>
  <si>
    <t>La actividad reportan avance del 50% de lo programado, pero no se cuenta con evidencias objetiva para verificarlo.</t>
  </si>
  <si>
    <t>Se tienen los resultados de las estimaciones para los energéticos que componen el informe</t>
  </si>
  <si>
    <t xml:space="preserve">Actividad que reporta cumplimiento desde el 1er trimestre,  no se identifican las evidencias de la proyección de demanda de los 4 energéticos priorizados, dentro de la carpeta correspondiente. </t>
  </si>
  <si>
    <t>Actividad cumplida desde el segundo trimestre. La publiación se puede consultar en la página web de la entidad  https://www1.upme.gov.co/DemandayEficiencia/Paginas/Proyecciones-de-demanda.aspx</t>
  </si>
  <si>
    <t>Redacción del documento, diagramación por parte de la OGI y publicación en la página web de la UPME</t>
  </si>
  <si>
    <t>Esto se realiza en el mes de junio.</t>
  </si>
  <si>
    <t>Se tiene el informe y sus resultados. Se pasará a OGI el viernes 17 de junio para diagración y se presenta al director el 22 de junio.</t>
  </si>
  <si>
    <t xml:space="preserve">Actividad que reporta cumplimiento acorde con lo programado, no se identifican las evidencias del documento relacionado con la proyección de demanda de energéticos: energía eléctrica, gas natural y combustibles líquidos para el periodo 2022-2037, dentro de la carpeta correspondiente. </t>
  </si>
  <si>
    <t>Actualizar el Plan Energético Nacional 2022-2052</t>
  </si>
  <si>
    <t>Plan Energético Nacional actualizado</t>
  </si>
  <si>
    <t>Autodiagnóstico: Priorización de temas, información a recolectar y regiones</t>
  </si>
  <si>
    <t>Se realizó el autodiagnóstico del PEN pasado con todo el equipo de la subdirección de demanda.</t>
  </si>
  <si>
    <t xml:space="preserve">El reporte indica que si se cumplió la actividad, sin embargo, no se encuentra evidencias objetivas del autodiagnostico del PEN para determinar el cumplimiento. </t>
  </si>
  <si>
    <t>Se realizó el autodiagnóstico de forma conjunta en la subdirección</t>
  </si>
  <si>
    <t xml:space="preserve">Actividad que reporta cumplimiento desde el 1er trimestre, no se identifican las evidencias del autodiagnóstico realizado en la carpeta correspondiente. </t>
  </si>
  <si>
    <t>Actividad cumplida desde el primer trimestre.</t>
  </si>
  <si>
    <t>Realización de talleres de construcción colectiva para definición de la matriz de entorno, DOFA y escenarios</t>
  </si>
  <si>
    <t>Se realizaron entrevistas a expertos y se consolidó una matriz inicial. El concurso para seleccionar los realizadores del taller se encuentra en curso.</t>
  </si>
  <si>
    <t>La actividad presenta avance del 50% de lo programado, sin embargo, no se encuentra evidencias objetivas para determinar el cumplimiento.</t>
  </si>
  <si>
    <t>Se realizaron las entrevistas del PEN y se inició la consultoría para los talleres de participación ciudadana.</t>
  </si>
  <si>
    <t>Actividad que continúa con avance del 3% reportado en el 1er trimestre, no se identifican las evidencias del avance y presenta rezago del 3%. Finalizaba en junio.</t>
  </si>
  <si>
    <t>Se realizaron las entrevistas y todos los talleres de participación colectiva virtuales y presenciales. Las entrevistas estan aqui: https://drive.google.com/drive/folders/1CMcy7ITx9yNwvheC7ubHoCsIbz1YwkTc</t>
  </si>
  <si>
    <t>Modelamiento nuevos escenarios</t>
  </si>
  <si>
    <t>Actividad se ejecuta entre junio y octubre según lo proyectado.</t>
  </si>
  <si>
    <t>En ejecución sobre los tiempos planeados</t>
  </si>
  <si>
    <t>Redacción del documento, diagramación por parte de la OGI y publicación en la página web de la UPME documento a consulta</t>
  </si>
  <si>
    <t>Actividad que se ejecuta entre junio y diciembre según lo proyectado.</t>
  </si>
  <si>
    <t>Esto se realiza al final del año</t>
  </si>
  <si>
    <t>Actualizar la reglamentación de incentivos tributarios de acuerdo con lo establecido en la Ley 2099 de 2021</t>
  </si>
  <si>
    <t>Resolución con el procedimiento</t>
  </si>
  <si>
    <t>Publicación de resolución definitiva con el nuevo procedimiento para la solicitud de certificado UPME para las inversiones en FNCE, GEE e H2</t>
  </si>
  <si>
    <t>Se tiene una versión preliminar de la resolución definitiva y se tiene la matriz de comentarios con sus respectivas respuestas. Se debe realizar eltrámite ante función pública una vez eldecreto reglamentario se expida.</t>
  </si>
  <si>
    <t>La actividad presenta avance del 80% de lo programado, sin embargo, no se encuentran evidencias objetivas para determinar el cumplimiento.</t>
  </si>
  <si>
    <t>Se envió a función pública la nueva versión del procedimiento para los incentivos tributarios de acuerdo con lo dispuesto en la Ley 2099</t>
  </si>
  <si>
    <t>Actividad que continúa con el avance del 4% reportado en el 1er trimestre, cuenta con las evidencias y  presenta rezago del 1%. Finalizaba en abril.</t>
  </si>
  <si>
    <t>Tarea cumplida. La resolución con el nuevo procedimiento ya se encuentra publicada y en vigencia.  La resolución se encuentra aqui: https://www1.upme.gov.co/Normatividad/319_2022.pdf</t>
  </si>
  <si>
    <t>Publicación de resolución definitiva con los criterios para determinar la inclusión de un bien o servicio a la lista de inversiones con incentivos tributarios.</t>
  </si>
  <si>
    <t>Se presentó una versión preliminar al director y estamos realizando los ajustes.</t>
  </si>
  <si>
    <t>La actividad presenta avance del 40% de lo programado, sin embargo, no se encuentra evidencias objetivas para determinar el cumplimiento. La actividad finaliza en junio.</t>
  </si>
  <si>
    <t>Se realizó la consulta pública de la resolución. Se recibieron los comentarios. Se procederá a analizarlos y ajustar la resolución con ellos.</t>
  </si>
  <si>
    <t>Actividad que reporta avance acumulado del 2,5%, cuenta con las evidencias objetivas y queda con un rezago del 2,5%. Finalizaba en junio.</t>
  </si>
  <si>
    <t>La resolución definitiva se encuentra en revisión de DAFP para proceder con su publicación y aplicación</t>
  </si>
  <si>
    <t>Lista de bienes y servicios GEE</t>
  </si>
  <si>
    <t>Publicación del listado de bienes y servicios de GEE de acuerdo con la adopción del nuevo PAI-PROURE</t>
  </si>
  <si>
    <t>Se avanza en la compilación de la lista.</t>
  </si>
  <si>
    <t>La actividad presenta avance del 30% de lo programado, sin embargo, no se encuentra evidencias objetivas para determinar el cumplimiento. La actividad finaliza en julio.</t>
  </si>
  <si>
    <t>Se publicó a comentarios una primera versión de la lista. Se finalizó el periodo de comentarios en la semana de 13 de junio.</t>
  </si>
  <si>
    <t>Actividad que reporta avance acumulado del 2,5%, cuenta con las evidencias objetivas. Finaliza en julio.</t>
  </si>
  <si>
    <r>
      <rPr>
        <sz val="11"/>
        <color theme="1"/>
        <rFont val="Calibri"/>
      </rPr>
      <t xml:space="preserve">La lista de bienes y servicios se encuentra en el anexo 2 de la resolución UPME 319 de 2022 </t>
    </r>
    <r>
      <rPr>
        <u/>
        <sz val="11"/>
        <color rgb="FF1155CC"/>
        <rFont val="Calibri"/>
      </rPr>
      <t>https://www1.upme.gov.co/Normatividad/319_2022.pdf</t>
    </r>
  </si>
  <si>
    <t>Publicación del listado de bienes y servicios de H2</t>
  </si>
  <si>
    <t>Se terminó la primera fase del convenio con CSIRO y se tiene una lista compilada con respuesta a comentarios sobre los bienes y servicios asociados al upstream. TRabajamos en la segunda fase para completar la lista.</t>
  </si>
  <si>
    <t>Se recibió el informe del consultor y se procede a publicar la lista a comentarios</t>
  </si>
  <si>
    <t>Actividad que reporta avance del 4%, cuenta con las evidencias objetivas y queda con un rezago del 1%. Finalizaba en junio.</t>
  </si>
  <si>
    <r>
      <rPr>
        <sz val="11"/>
        <color theme="1"/>
        <rFont val="Calibri"/>
      </rPr>
      <t xml:space="preserve">La lista de bienes y servicios se encuentra en el anexo 3 de la resolución UPME 319 de 2022. </t>
    </r>
    <r>
      <rPr>
        <u/>
        <sz val="11"/>
        <color rgb="FF1155CC"/>
        <rFont val="Calibri"/>
      </rPr>
      <t>https://www1.upme.gov.co/Normatividad/319_2022.pdf</t>
    </r>
  </si>
  <si>
    <t>Publicación del listado de bienes y servicios de CCUS</t>
  </si>
  <si>
    <t>Se seleccionó al contratista para asesorar la lista de bienes y servicios para CCUS. Se encuentra en trámites precontractuales.</t>
  </si>
  <si>
    <t>Se recibió el primer informe del consultor. El contrato avanza de forma normal</t>
  </si>
  <si>
    <t>Actividad que reporta avance del 1,5% y cuenta con las evidencias objetivas. Finaliza en septiembre.</t>
  </si>
  <si>
    <t>El contratista ya entregó una lista inicial a la que se hicieron comentarios por parte del equipo de trabajo. Se publicará en la fecha programada</t>
  </si>
  <si>
    <t>Elaborar el Balance energético nacional BECO 2021</t>
  </si>
  <si>
    <t>Matriz producción-utilización para 19 energéticos para el año 2021</t>
  </si>
  <si>
    <t>Compilación datos 2021</t>
  </si>
  <si>
    <t>Se cuenta con los datos de 2021</t>
  </si>
  <si>
    <t>Avance en la recopilación de datos.</t>
  </si>
  <si>
    <t>Actividad que reporta avance acumulado del 7,2%, no se encuentran las evidencias del avance relacionado con la compilación de datos. Finaliza en septiembre.</t>
  </si>
  <si>
    <t>Ya se tiene la matriz compilada para publicación en la página web de la entidad</t>
  </si>
  <si>
    <t>Presentación datos consolidados 2021</t>
  </si>
  <si>
    <t>Actividad que se ejecuta en octubre, según lo proyectado.</t>
  </si>
  <si>
    <t>La presentación del BECO se realizó el día miercoles 7 de septiembre al director de la UPME para proceder con ajustes y publicación final</t>
  </si>
  <si>
    <t>Publicación en la página web</t>
  </si>
  <si>
    <t>Se publica la versión del BECO para el año 2021 en la página web de la entidad. La publicación se encuentra aqui: https://www1.upme.gov.co/DemandayEficiencia/Paginas/BECO.aspx</t>
  </si>
  <si>
    <t>Evaluar técnica y financieramente los proyectos de energía eléctrica y gas combustible presentados a los mecanismos y fondos de apoyo financiero</t>
  </si>
  <si>
    <t xml:space="preserve">Conceptos de evaluación en formato excel y posteriormente en PDF </t>
  </si>
  <si>
    <t>1.1 Evaluar técnica y financieramente los proyectos de energía eléctrica y gas combustible presentados a los mecanismos y fondos de apoyo financiero</t>
  </si>
  <si>
    <t xml:space="preserve">Se ajustó el porcentaje reportado.
FAER: Se realizó evaluación técnica y financieramente de la totalidad de los proyectos presentados al fondo.SGR: Se realizó la evaluación, dentro del tiempo establecido, de todos los proyectos presentados en elprimer trimestre para acceder a recursos del Sistema General de Regalías.
FECF: Se evaluaron todos los proyectos presentados al fondo.
PGLP: Se evaluaron todos los proyectos presentados al PGLP.
OxI: Se realizó la evaluación de todos los proyectos presentados al mecanismo de Obras por Impuestos.
FTSP: Durante este semestre no se presentaron proyectos para este fondo.
SGR: Se realizó la evaluación, dentro del tiempo establecido, de todos los proyectos presentados en elprimer trimestre para acceder a recursos del Sistema General de Regalías.FENOGE: Se realizó la evaluación de todos los requerimientos del fondo a tiempo presentados para elprimer trimestre. FINDETER: se atendieron todos los requerimientos a tiempo dentro del primer trimestre </t>
  </si>
  <si>
    <t>La actividad se reporta como cumplida, perto teniendo en cuenta que esta actividad se ejecuta por demanda y finaliza en diciembre. se ajusta el avance a la 4 parte de los programado. Se cuenta con las evidencias del cumplimiento.</t>
  </si>
  <si>
    <t xml:space="preserve">FTSP: Se evaluaron todos los proyectos presentados al fondo durante este trimestre.
FECF: Se respondieron las solicitudes de evaluación dentro de los tiempos establecidos.
PGLP: Se respondieron las solicitudes de evaluación dentro de los tiempos establecidos.
OxI: Durante este trimestre no se presentaron proyectos.
SGR: Se realizó la evaluación, dentro del tiempo establecido, de todos los proyectos presentados en el segundo trimestre para acceder a recursos del Sistema General de Regalías.
FAER: Se realizó evaluación técnica y financieramente de la totalidad de los proyectos presentados al fondo. 
FINDETER: Se atendieron todos los requerimientos dentro del segundo trimestre.
FENOGE:  Se realizó la evaluación de todos los requerimientos del fondo a tiempo presentados para el segundo trimestre.
</t>
  </si>
  <si>
    <t>Actividad que reporta un avance acumulado del 15% y cuenta con las evidencias objetivas. Finaliza en diciembre</t>
  </si>
  <si>
    <t xml:space="preserve">Documento resumen de formalizacion de tramite </t>
  </si>
  <si>
    <t>1.2 Formalización trámite evaluación proyectos FINDETER</t>
  </si>
  <si>
    <t xml:space="preserve">Se ajustó el porcentaje reportado.
Se han realizado los documentos de memoria justificativa y proyecto de resolución para pasar a revisión jurídica </t>
  </si>
  <si>
    <t>La actividad se reporta como cumplida, sin embargo, el tramite aun no ha sido formalizado en el SUIT y no se cuenta con el producto mencionado, razón por la cual se se debe ajustar el avance acorde con lo avanzado. Se cuenta con las evidencias y la actividad finaliza en diciembre.</t>
  </si>
  <si>
    <t>Por parte de la Oficina de Gestión de Fondos se adelantó el proyecto de resolución “Por la cual se establecen las tarifas a cobrar por la expedición de conceptos para acceder a los beneficios de la Línea de Redescuento con Tasa Compensada de FINDETER y el seguimiento a los recursos desembolsados por parte de FINDETER a los beneficiarios de los recursos” el cual pasará a revisión del área jurídica. Se iniciará con la elaboración de la manifestación de impacto regulatorio para proceder a poner en consulta pública y despues iniciar el procedimiento de autorización del trámite ante el DAFP acorde con lo establecido en el articulo 4 de la resolución 1099 del 2017. Se proyecta para agosto iniciar el procedimeinto.</t>
  </si>
  <si>
    <t>Actividad no presenta avance en el 2do trimestre, continua con un avance del 2,5%, cuenta con las evidencias (Proyecto de resolución y memoria justificativa). Finaliza en diciembre.</t>
  </si>
  <si>
    <t>Realizar seguimiento gerencial, trazabilidad y transparencia en la evaluación de proyectos</t>
  </si>
  <si>
    <t>Aplicativo actualizado con la informacion de los proyectos evaluados</t>
  </si>
  <si>
    <t>2.1 Actualizar el aplicativo o herramienta con la información de los proyectos evaluados</t>
  </si>
  <si>
    <t xml:space="preserve">Se ajustó el porcentaje reportado.
FAER: La herramienta de seguimiento de los conceptos de evaluación se ha mantenido actualizada 
SGR: Se ha actualizado constantemente la herramienta de seguimiento de los conceptos de evaluación de los proyectos presentados a este fondo
FECF: La herramienta de seguimiento con la información de los proyectos FECF evaluados se encuentra actualizada
PGLP:  La herramienta de seguimiento con la información de los proyectos PGLP evaluados se encuentra actualizada
OxI:  La herramienta de seguimiento con la información de los proyectos OxI evaluados se encuentra actualizada. FINDETER Y FENOGE se encuentran la información de control y seguimiento actualizada </t>
  </si>
  <si>
    <t>La actividad se reporta como cumplida, pero teniendo en cuenta que esta actividad se ejecuta por demanda y finaliza en diciembre. Se recomienda ajustaa el avance a la 4 parte de los programado. Se cuenta con las evidencias del cumplimiento.</t>
  </si>
  <si>
    <t>FTSP: Se cargaron los proyectos presentados durante el trimestre y se actualizo su concepto en el aplicativo y herramienta de seguimiento.
FECF: La herramienta de seguimiento con la información de los proyectos FECF evaluados se encuentra actualizada
PGLP:  La herramienta de seguimiento con la información de los proyectos PGLP evaluados se encuentra actualizada
SGR: Se ha actualizado constantemente la herramienta de seguimiento de los conceptos de evaluación de los proyectos presentados a este fondo</t>
  </si>
  <si>
    <t>Actividad que reporta un avance acumulado del 1,5%, cuenta con las evidencias. Finaliza en diciembre.</t>
  </si>
  <si>
    <t xml:space="preserve">Informe de gestion de proyectos reportado y publicado trimestralmente </t>
  </si>
  <si>
    <t>2.2 Elaborar un informe de gestión de proyectos con reportes y publicado</t>
  </si>
  <si>
    <t>Se ajustó el porcentaje reportado.
Se realizó elinforme de gestión para elTrimestre-I  del 2022 y elmismo ya se encuentra publicado.</t>
  </si>
  <si>
    <t>La actividad se reporta como cumplida, pero teniendo en cuenta que esta actividad se ejecuta por demanda y finaliza en diciembre. Se recomienda ajustaa el avance a la 4ta parte de los programado. Se cuenta con las evidencias del cumplimiento.</t>
  </si>
  <si>
    <t>Se realizó el informe de gestión para el Trimestre-II del 2022, está pendiente publicación.</t>
  </si>
  <si>
    <t>Racionalizar los procedimientos con la construcción de manuales operativos o guías de evaluación.</t>
  </si>
  <si>
    <t>Documentos terminados y publicados</t>
  </si>
  <si>
    <t>3.1 Actualizar y publicar las guías de evaluación de proyectos</t>
  </si>
  <si>
    <t>SGR-Manual Operativo: se tiene un avance del 80%.
OxI - Guía: Se tiene un avance del 30%.
FAER - Guía: Se tiene un avance del 5%. FINDETER: La Guia esta actualizada, pendiente su publicación.</t>
  </si>
  <si>
    <t>La actividad se reporta como cumplida, pero teniendo en cuenta que esta actividad se ejecuta trimestralmente de la gestión realizada durante el mismo,  se recomienda ajustar el avance a la 4ta parte de lo programado. Se cuenta con las evidencias del cumplimiento.</t>
  </si>
  <si>
    <t>OxI - Guía: Se tiene un avance del 35%. 
SGR-Manual Operativo: se tiene un avance del 90%.
FAER - Guía: Se tiene un avance del 5%. 
FINDETER: La Guía está actualizada, pendiente su publicación.</t>
  </si>
  <si>
    <t>Actividad que reporta un avance acumulado del 5%, cuenta con evidencias del avance en la actualización de guía para el fondo Oxl, faltan evidencias del resto de guías. Finaliza en diciembre.</t>
  </si>
  <si>
    <t>Documento terminado y entregado a la UNGRD</t>
  </si>
  <si>
    <t>3.2 Actualizar  y enviar a la UNGRD la guía de evaluación de proyectos de Plan Todos Somos PAZcífico</t>
  </si>
  <si>
    <t>Se actualiza la guía y se envía para aprobación del comité técnico del FTSP  número 23 elcual se realizará el1 de Abril.</t>
  </si>
  <si>
    <t>La actividad reporta cumplimiento anticipado, no se evidencias los soportes para definir el cumplimiento.</t>
  </si>
  <si>
    <r>
      <rPr>
        <sz val="11"/>
        <color rgb="FF000000"/>
        <rFont val="Calibri"/>
      </rPr>
      <t xml:space="preserve">La actividad se completo el 31 de marzo, sin embargo el 17 de Mayo del 2022 se publicó la guía en la página web de la upme SIEL en el siguiente enlace </t>
    </r>
    <r>
      <rPr>
        <u/>
        <sz val="11"/>
        <color rgb="FF1155CC"/>
        <rFont val="Calibri"/>
      </rPr>
      <t>http://www.siel.gov.co/portals/0/fondos/Formatos/Formatos_Proyectos_PTSP/May_2022/Guia_presentacion_proyectos_FTSP_actualizacion_abril_2022.pdf</t>
    </r>
  </si>
  <si>
    <t>Actividad cumplida en el 1er trimestre, cuenta con las evidencias objetivas.</t>
  </si>
  <si>
    <t>Documento terminado y publicado</t>
  </si>
  <si>
    <t>3.3 Actualizar y publicar guía general de evaluación de proyectos.</t>
  </si>
  <si>
    <t>Se realiza actualización de guia tiene un avance del 10%</t>
  </si>
  <si>
    <t>Se reporta avance de la actividad, evidencia el proyecto de actualización para fondos del SRG, se ajustó el valor del avance para que fuera el 10% del 3% programado para esta actividad. Finaliza en diciembre la actividad.</t>
  </si>
  <si>
    <t>Se realiza actualización de guia tiene un avance del 20%</t>
  </si>
  <si>
    <t>Actividad que reporta un avance acumulado del 0,75%, cuenta con evidencias del avance en la actualización de guía. Finaliza en diciembre.</t>
  </si>
  <si>
    <t>Promover Planes de Energización Rural Sostenible-PERS</t>
  </si>
  <si>
    <t>Convenio aprobado por juridica UPME/ Actas de seguimiento y reuniones</t>
  </si>
  <si>
    <t>4.1 Realizar la Gestión previa, elaboración de convenio y realizar el seguimiento y control General de los PERS.</t>
  </si>
  <si>
    <t>1. Se sigue con el proceso de trámite de liquidación para el Pers Guaviare. Sobre este se solicitó concepto jurídico sobre tema de los rendimientos financieros.  Hasta tanto este aspecto no se llegue a un acuerdo no se puede avanzar.
2. Con relación al Pers Cauca. se recibió elinforme de avance técnico a partir del cual se hicieron recomendaciones. lo cual quedó plasmado en acta No 8 , que esta para proceso de revisión y firmas por parte del comité de seguimiento.
3. Se han venido gestionando los elementos previos del Pers Bolivar,  de lo cual se envió propuesta a IPSE en cuanto a : objeto, objetivos y presupuesto, este aún no ha remitido respuesta</t>
  </si>
  <si>
    <t>Actividad que presenta avance y cuenta con las evidencias del seguimiento  a PERS, finaliza en Diciembre.</t>
  </si>
  <si>
    <t>1.  Pers Guaviare: Teniendo en cuenta que la liquidacion debia darse dentro de los seis meses establecidos en el convenio, y no se surtio en dicho tiempo, se envio informe de supervision de la UPME al IPSE y Energuaviare., conforme a concepto del asesor juridico de Secretaria General.  En este se hace una relación de lo realizado en los aspectos técnicos y financieros del PERS . Se entregaron los productos y se efectuo la devolución de los recursos no utilizados por parte de Energuaviare
2. Con relacion al PERS Cauca, se tiene el documento de prorroga firmado por el Director de la UPME, este se circuló a las demas entidades.  Se envio para revisión  acta No 12, en la cual se da aprobación a informe financiero. Por otro lado, se remitió acta con las recomendaciones frente a los informes de avance técnico, para revisión por parte del IPSE y la Universidad.
3. Se han venido revisando los elementos previos del Pers Bolivar por lo que aun estamos en etapa de unificación de criterios, se espera una nueva reunión para concretar dichos aspectos</t>
  </si>
  <si>
    <t>Actividad que reporta un avance acumulado del 4%, cuenta con evidencias del avance. Finaliza en diciembre.</t>
  </si>
  <si>
    <t>Actas de reuniones y correos de aclaraciones y observaciones a los productos PERS</t>
  </si>
  <si>
    <t>4.2 Revisar la información de Oferta, demanda, socieconòmica, información de proyectos, politica pùblica</t>
  </si>
  <si>
    <t xml:space="preserve">Se recibió informe técnico por parte de la Universidad del Cauca, en el se presentan los avances de los diferentes frentes de trabajo.   Los profesionales de la oficina han revisado la documentacion, de la cual se hicieron recomendaciones.   Se han realizado las revisiones de todos los requerimientos de oferta energetica durante eltrimestre </t>
  </si>
  <si>
    <t>La actividad presenta avance y  cuenta con las evidencias. Finaliza en diciembre</t>
  </si>
  <si>
    <t xml:space="preserve">PERS CAUCA: Se revisa el avance tecnico bimestral del pers en cada uno de los componentes y se ajusta la Metodología para la recolección de información primaria.
PERS CAQUETA: Se realizan las observaciones correspondientes a los documentos presentados de Demanda y Socioeconomico.
PERS GUAVIARE: Se revisa el documento de analisis critico y se realizan las observaciones correspondientes. </t>
  </si>
  <si>
    <t>Actividad que reporta un avance acumulado del 5%, cuenta con evidencias del avance. Finaliza en diciembre.</t>
  </si>
  <si>
    <t>4.3 Realizar crítica de datos de las encuestas</t>
  </si>
  <si>
    <t>se realizó revisión frente al archivo excel de cálculo de las variables del Pers Cauca para dejar una plantilla y que el gestor local la utilice una vez realice las encuestas.  Esta última actividad aún no se ha realizado por lo que no se tiene la crítica de datos.</t>
  </si>
  <si>
    <t>Para este periodo no se ha realizado critica de datos.</t>
  </si>
  <si>
    <t>Actividad que continúa sin avance con corte al 2do trimestre. Finaliza en diciembre</t>
  </si>
  <si>
    <t>Actas donde se evidencien la promocion y acompañamiento a los PERS que realizan entidades territoriales / Documento con los cambios planteados para los PERS</t>
  </si>
  <si>
    <t>4.4 Promover, acompañar la elaboración de PERS  que realicen las entidades territoriales y promover cambios estratégicos en los PERS.</t>
  </si>
  <si>
    <t>Frente a promover el PERS, el Minambiente ha venido desarrollando el Pers Caqueta con el apoyo de la UPME en la revisión de los productos de este.</t>
  </si>
  <si>
    <t>Actividad que reporta avance del 1,6% y cuenta con las evidencias. Finaliza en diciembre.</t>
  </si>
  <si>
    <t>Desarrollar actividades con enfoque territorial y estrategia de comunicación adecuada.</t>
  </si>
  <si>
    <t>Listado de asistencia a las capacitaciones</t>
  </si>
  <si>
    <t>5.1 Desarrollar capacitaciones regionales en formulación de proyectos identificando primero necesidades</t>
  </si>
  <si>
    <t>Se adelantó la consolidación de información referente a: departamentos con menor cobertura (&lt;70), cuáles de ellos presentan más proyectos y cuanto es el porcentaje de aprobación respecto a los proyectos presentados.</t>
  </si>
  <si>
    <t>Actividad que presenta avance y cuenta con las evidencias de mimos. Finaliza en diciembre.</t>
  </si>
  <si>
    <t>En el segundo trimestre no se ha adelantado la actividad</t>
  </si>
  <si>
    <t>Actividad que no reporta avance al 2do trimestre. Finaliza en diciembre</t>
  </si>
  <si>
    <t xml:space="preserve">Documento terminado </t>
  </si>
  <si>
    <t>5.2 Desarrollar documento de estrategias de energización en las regiones.</t>
  </si>
  <si>
    <t xml:space="preserve">Se cuenta con documento preliminar de los primeros ejercicios de identificación de pico y micro centrales en el sector rural con fines de ampliación de cobertura residencial o procesos productivos </t>
  </si>
  <si>
    <t>Actividad a la que se le ajusta el procentaje de avance, teniendo en cuenta que se reportaba terminada, sin embargo el reporte indica que se ha avanzado sin conocer si se encuentra terminado tal y como se menciona en el producto de la actividad, se recomienda ajustar el procentaje reportado acorde con el avance. Finaliza en diciembre.</t>
  </si>
  <si>
    <t>Se estan desarrollando los cálculos de la curva de duración de caudal en los puntos de interes.</t>
  </si>
  <si>
    <t>Actividad que ajusta el porcentaje de avance del 3% reportado en el 1er trimestre (Cumplida) al 0,75% de avance, cuenta con las evidencias acorde con el reporte. Finaliza en diciembre.</t>
  </si>
  <si>
    <t>Análisis de Información para corridas Homer para elaboración PIEC y PECOR. Cargue de Información de OR, análisis de info para rpta a los OR. Búsqueda y actualización base de datos equipos e infraestructura eléctrica para correr soluciones en Homer para elaboración de PIEC y PECOR.</t>
  </si>
  <si>
    <t>5.3 Apoyo PIEC y PECOR</t>
  </si>
  <si>
    <t>se entregó cada uno de los análisis de Información solicitados para corridas Homer en esta oportunidad se adelantan corridas para 45 kWh/mes con el fin de suministrar información para la elaboración del  PIEC y PECOR.  De igual manera se participó en las pruebas para el nuevo aplicativo en BISAGI.</t>
  </si>
  <si>
    <t>La actividad reporta terminación anticipada, se cuenta con evidencias.</t>
  </si>
  <si>
    <t>Se entregaron los analisis correspondientes al segundo trimestre</t>
  </si>
  <si>
    <t>Actividad que reporta un avance al 2do trimestre, pero en el 1er trimestre se había reportado cumplida, por lo tando se deja como cero en el avance y se deja la descripciòn. Finaliza en diciembre.</t>
  </si>
  <si>
    <t>Calculos y documento con analisis del potencial energetico del recurso solar y actualizacion de metodologias en la region</t>
  </si>
  <si>
    <t>5.4 Cálculos y análisis del recurso solar a nivel regional</t>
  </si>
  <si>
    <t xml:space="preserve">Se realizó la ficha se encuentra en comentarios para observaciones internas y se cuenta con un número de empresas para hacer elestudio de mercado </t>
  </si>
  <si>
    <t>La actividad a la que se le ajusta el porcetaje de avance toda vez que reporta terminación anticipada, sin embargo, acorde con el reporte y las evidencias, no se ha cumplido con el producto. Se recomienda ajustar el porcentaje de deñl reporte acorde con el avance. Finaliza en diciembre.</t>
  </si>
  <si>
    <t>Se aprobo en comité de contratos, pendiente revisión de estudios previos</t>
  </si>
  <si>
    <t>Actividad que ajusta el porcentaje de avance del 3% reportado en el 1er trimestre (Cumplida) al 0,75% de avance, no cuenta con las evidencias que soporten el avance reportado. Finaliza en diciembre.</t>
  </si>
  <si>
    <t>Desarrollar las acciones del Plan Estratégico de Comunicaciones Externa</t>
  </si>
  <si>
    <t>Tácticas externas del PECO implementadas</t>
  </si>
  <si>
    <t xml:space="preserve">Diseñar conceptualmente las campañas de comunicación externa para su divulgación por los canales institucionales como redes sociales, pagina web, mailing  y demás  </t>
  </si>
  <si>
    <t>Todas las Dependencias</t>
  </si>
  <si>
    <t>14. Plan Estratégico de Comunicaciones</t>
  </si>
  <si>
    <r>
      <rPr>
        <sz val="11"/>
        <color theme="1"/>
        <rFont val="Calibri"/>
      </rPr>
      <t xml:space="preserve">Se diseñaron conceptualmente las campañas de comunicación relacionadas con el paso a paso de los proyectos de Fondo Pazcifico, Fondo FAER, Cupos de Combustibles, Ascenso Tecnológico y FECOC. las cuáles se pueden consultar en ellink </t>
    </r>
    <r>
      <rPr>
        <u/>
        <sz val="11"/>
        <color rgb="FF1155CC"/>
        <rFont val="Calibri"/>
      </rPr>
      <t>https://drive.google.com/drive/folders/1iPpUVjEeT20_cd89kVg19unHYO6ksJlz</t>
    </r>
    <r>
      <rPr>
        <sz val="11"/>
        <color theme="1"/>
        <rFont val="Calibri"/>
      </rPr>
      <t xml:space="preserve"> </t>
    </r>
  </si>
  <si>
    <t>Se reporta avance de la actividad, y cuenta con las evidencias en enlace DRIVE , pendiente por verificar, toda vez que no se tiene acceso. Finaliza en diciembre</t>
  </si>
  <si>
    <r>
      <rPr>
        <sz val="11"/>
        <color rgb="FF000000"/>
        <rFont val="Calibri, Arial"/>
      </rPr>
      <t xml:space="preserve">Se diseñaron y diagramaron las campañas para redes sociales de </t>
    </r>
    <r>
      <rPr>
        <u/>
        <sz val="11"/>
        <color rgb="FF1155CC"/>
        <rFont val="Calibri, Arial"/>
      </rPr>
      <t>Factor de Emisiones</t>
    </r>
    <r>
      <rPr>
        <sz val="11"/>
        <color rgb="FF000000"/>
        <rFont val="Calibri, Arial"/>
      </rPr>
      <t xml:space="preserve"> y el </t>
    </r>
    <r>
      <rPr>
        <u/>
        <sz val="11"/>
        <color rgb="FF1155CC"/>
        <rFont val="Calibri, Arial"/>
      </rPr>
      <t xml:space="preserve">Programa de Ascenso Tecnológico </t>
    </r>
  </si>
  <si>
    <t xml:space="preserve">Actividad que reporta un avance acumulado del 2,6%, cuenta con las evidencias (piezas de las campañas). Finaliza en diciembre. </t>
  </si>
  <si>
    <t>Consolidar calendario de eventos institucionales y sectoriales para brindar acompañamiento en el desarrollo de los espacios de acercamiento de doble vía con la ciudadana, via streaming o presencial.</t>
  </si>
  <si>
    <r>
      <rPr>
        <sz val="11"/>
        <color theme="1"/>
        <rFont val="Calibri"/>
      </rPr>
      <t xml:space="preserve">Se consolidó el cronograma de eventos institucionales dirigidos a las audiencias externas como insumo para elComité de Comunicaiones </t>
    </r>
    <r>
      <rPr>
        <u/>
        <sz val="11"/>
        <color rgb="FF1155CC"/>
        <rFont val="Calibri"/>
      </rPr>
      <t>https://docs.google.com/document/d/1GGQxTmWthhitHkc8_MkyPiEX09yrKwIp/edit?usp=sharing&amp;ouid=111760882073382928579&amp;rtpof=true&amp;sd=true</t>
    </r>
    <r>
      <rPr>
        <sz val="11"/>
        <color theme="1"/>
        <rFont val="Calibri"/>
      </rPr>
      <t xml:space="preserve"> </t>
    </r>
  </si>
  <si>
    <t>Actividad que reporta avance y cuenta con las evidencias. Finaliza en diciembre</t>
  </si>
  <si>
    <r>
      <rPr>
        <sz val="11"/>
        <color rgb="FF000000"/>
        <rFont val="Calibri, Arial"/>
      </rPr>
      <t xml:space="preserve">En el segundo trimestre se llevaron a cabo 6 </t>
    </r>
    <r>
      <rPr>
        <u/>
        <sz val="11"/>
        <color rgb="FF1155CC"/>
        <rFont val="Calibri, Arial"/>
      </rPr>
      <t>eventos institucionales</t>
    </r>
    <r>
      <rPr>
        <sz val="11"/>
        <color rgb="FF000000"/>
        <rFont val="Calibri, Arial"/>
      </rPr>
      <t>, de conformidad con el respectivo informe que se proporciona como evidencia</t>
    </r>
  </si>
  <si>
    <t xml:space="preserve">Actividad que reporta un avance acumulado del 1,2%, cuenta con las evidencias de los eventos en los que se realizó acompañamiento. Finaliza en diciembre. </t>
  </si>
  <si>
    <t>Coordinar editorialmente el diseño y diagramación documentos externos como planes técnicos, monografías sectoriales y demás iniciativas de corte editorial para socializar la gestión institucional con los públicos de relacionamiento a nivel externo.</t>
  </si>
  <si>
    <r>
      <rPr>
        <sz val="11"/>
        <color theme="1"/>
        <rFont val="Calibri"/>
      </rPr>
      <t xml:space="preserve">Se diseñó y diagramaron tres cartillas guías para la presentación de proyectos en los fondos FAER y Pazcifico asi como para la solicitud de cupos de combustibles que se puede consultar en los siguientes links: </t>
    </r>
    <r>
      <rPr>
        <u/>
        <sz val="11"/>
        <color rgb="FF1155CC"/>
        <rFont val="Calibri"/>
      </rPr>
      <t>https://drive.google.com/drive/folders/1zQsvBc6v7iy9LOZI4vAVMe5AeA39LnO-?usp=sharing</t>
    </r>
    <r>
      <rPr>
        <sz val="11"/>
        <color theme="1"/>
        <rFont val="Calibri"/>
      </rPr>
      <t xml:space="preserve"> </t>
    </r>
    <r>
      <rPr>
        <u/>
        <sz val="11"/>
        <color rgb="FF1155CC"/>
        <rFont val="Calibri"/>
      </rPr>
      <t>https://drive.google.com/drive/folders/1_6rDkUaR8m5WYpdIanObuIorUST2reIo?usp=sharing</t>
    </r>
    <r>
      <rPr>
        <sz val="11"/>
        <color theme="1"/>
        <rFont val="Calibri"/>
      </rPr>
      <t xml:space="preserve">  </t>
    </r>
    <r>
      <rPr>
        <u/>
        <sz val="11"/>
        <color rgb="FF1155CC"/>
        <rFont val="Calibri"/>
      </rPr>
      <t>https://drive.google.com/drive/folders/1Qrdbb2Ib1Ko3eUanolOvRZe5IxU5MCY-?usp=sharing</t>
    </r>
  </si>
  <si>
    <t>Actividad que reporta avance y cuenta con las evidencias (Actividad por demanda). Finaliza en diciembre</t>
  </si>
  <si>
    <r>
      <rPr>
        <sz val="11"/>
        <rFont val="Calibri, Arial"/>
      </rPr>
      <t>Se editaron iniciativas de corte editorial, en el ámbito audivosual, como las</t>
    </r>
    <r>
      <rPr>
        <u/>
        <sz val="11"/>
        <color rgb="FF1155CC"/>
        <rFont val="Calibri, Arial"/>
      </rPr>
      <t xml:space="preserve"> guías de incentivos tributarios</t>
    </r>
    <r>
      <rPr>
        <sz val="11"/>
        <rFont val="Calibri, Arial"/>
      </rPr>
      <t xml:space="preserve"> a proyectos de FNCE y GEE </t>
    </r>
  </si>
  <si>
    <t xml:space="preserve">Actividad que reporta un avance acumulado del 1,2%, cuenta con las evidencias de la diagramación. Finaliza en diciembre. </t>
  </si>
  <si>
    <t>Desarrollar las acciones del Plan Estratégico de Comunicaciones Interna</t>
  </si>
  <si>
    <t>Tácticas internas del PECO implementadas</t>
  </si>
  <si>
    <t>Diseñar conceptualmente las campañas de comunicación interna para divulgación por la intranet, carteleras virtuales y demás canales de la Unidad</t>
  </si>
  <si>
    <t xml:space="preserve">Se realizaron diferentes campañas internas como: Avisos informativos novedad institucional - socialización resoluciones- Animaciones Carteleras - Animación papel tapiz y protectores de pantalla. Ver informe detallado de campañas aquí </t>
  </si>
  <si>
    <r>
      <rPr>
        <sz val="11"/>
        <color rgb="FF000000"/>
        <rFont val="Calibri"/>
      </rPr>
      <t xml:space="preserve">Se realizaron diferentes campañas internas como: Avisos informativos novedad institucional - socialización resoluciones- Animaciones Carteleras - Animación papel tapiz y protectores de pantalla. Ver informe detallado de campañas aquí </t>
    </r>
    <r>
      <rPr>
        <u/>
        <sz val="11"/>
        <color rgb="FF1155CC"/>
        <rFont val="Calibri"/>
      </rPr>
      <t>https://drive.google.com/drive/folders/17TGd9Mvx5EQ8tz8BOe77e96jRt-AmIkR?usp=sharing</t>
    </r>
  </si>
  <si>
    <t xml:space="preserve">Actividad que reporta un avance acumulado del 1,6%, cuenta con las evidencias de piezas de avisos informativos. Finaliza en diciembre. </t>
  </si>
  <si>
    <t xml:space="preserve">Consolidar calendario de eventos a nivel interno, para el uso y apropiación de proyectos TI, cultura y bienestar institucional y brindar el respectivo acompañamiento. </t>
  </si>
  <si>
    <t xml:space="preserve">Se elaboró un calendario preliminar de eventos internos. Ver documento aquí  -  Se elaboró una matriz con las fechas estimadas de espacios de socialización de los proyectos de TI Ver documento a quí  </t>
  </si>
  <si>
    <r>
      <rPr>
        <sz val="11"/>
        <color rgb="FF000000"/>
        <rFont val="Calibri"/>
      </rPr>
      <t xml:space="preserve">Se realizo acompañamiento a diferentes eventos internos y proyectos de TI </t>
    </r>
    <r>
      <rPr>
        <u/>
        <sz val="11"/>
        <color rgb="FF1155CC"/>
        <rFont val="Calibri"/>
      </rPr>
      <t>https://drive.google.com/drive/folders/1wsQzFkRSMon1IdTshwl18EUFQfb4D7kM?usp=sharinghttps://drive.google.com/drive/folders/1wsQzFkRSMon1IdTshwl18EUFQfb4D7kM?usp=sharing</t>
    </r>
  </si>
  <si>
    <t xml:space="preserve">Actividad que reporta un avance acumulado del 1%, cuenta con las evidencias de las piezas realizadas para eventos. Finaliza en diciembre. </t>
  </si>
  <si>
    <t xml:space="preserve">Coordinar editorialmente el desarrollo de documentos de corte interno como informes, cartillas, presentaciones de comités y demás en articulación con las iniciativas lideradas por Talento Humano y demás dependencias. </t>
  </si>
  <si>
    <t xml:space="preserve">Se diagramaron los siguientes documentos: Plan de Seguridad y Privacidad de la Información -  Plan de Tratamiento de Riesgos de Seguridad y Privacidad de la Información - Presentacion Estrategia Cátedras Minero energéticas - ppt consejo directivo - Manual Teletrabajo - Protocolo Bioseguridad - Manual portal autogestión </t>
  </si>
  <si>
    <r>
      <rPr>
        <sz val="11"/>
        <color rgb="FF000000"/>
        <rFont val="Calibri"/>
      </rPr>
      <t xml:space="preserve">Se diagramaron los siguientes documentos: Presentación Resultados FURAG - ppt Consejo Directivo - Protocolo Bioseguridad - Presentación política de atención al ciudadano- presentación mesa de servicios- presentación para fotografias enterritorio y se trabajo en un borrado de abordaje territorial </t>
    </r>
    <r>
      <rPr>
        <u/>
        <sz val="11"/>
        <color rgb="FF1155CC"/>
        <rFont val="Calibri"/>
      </rPr>
      <t>https://drive.google.com/drive/folders/1GX6DWncopptxS_Ic5rRw24fvDuaJzEyZ?usp=sharing</t>
    </r>
  </si>
  <si>
    <t xml:space="preserve">Actividad que reporta un avance acumulado del 1,6%, cuenta con las evidencias de las diagramaciones. Finaliza en diciembre. </t>
  </si>
  <si>
    <t>Automatización de flujos identificados en la Arquitectura Empresarial</t>
  </si>
  <si>
    <t>Procesos automatizados e implementados</t>
  </si>
  <si>
    <t>Proceso</t>
  </si>
  <si>
    <t xml:space="preserve">Desarrollar los módulos
- Etapa Precontractual 
- Solicitudes de Conexión </t>
  </si>
  <si>
    <t>Subdirección de energía / Secretaria General</t>
  </si>
  <si>
    <t xml:space="preserve">Se adelantó la fase de desarrollo de los módulos y se entregaron para pruebas a las áreas usuarias
- Etapa Precontractual 
- Solicitudes de Conexión 
</t>
  </si>
  <si>
    <t>Se cumplió la actividad de acuerdo a lo planificado. Se cuenta con las evidencias objetivas del desarrollo de los 2 modulos.</t>
  </si>
  <si>
    <r>
      <rPr>
        <sz val="11"/>
        <color rgb="FF000000"/>
        <rFont val="Calibri, Arial"/>
      </rPr>
      <t xml:space="preserve">Los módulos fueron desarrollados. </t>
    </r>
    <r>
      <rPr>
        <u/>
        <sz val="11"/>
        <color rgb="FF1155CC"/>
        <rFont val="Calibri, Arial"/>
      </rPr>
      <t>Evidencia</t>
    </r>
  </si>
  <si>
    <t xml:space="preserve">Implementar los módulos:
- Precio Base de Minerales
- Evaluación plan de expansión de cobertura (PECOR)
- Etapa precontractual 
- Solicitudes de conexión </t>
  </si>
  <si>
    <t>Subdirección de minería / Subdirección de energía / Secretaria General</t>
  </si>
  <si>
    <t xml:space="preserve">Ejecución de la fase de pruebas de recorrido y funcionales (con acompañamiento) con las áreas usuarias de los módulos  
- Precio Base de Minerales
- Evaluación plan de expansión de cobertura (PECOR)
- Etapa precontractual 
- Solicitudes de conexión </t>
  </si>
  <si>
    <t>Se presenta avance de la actividad, con evidencias para:
- Evaluación plan de expansión de cobertura (PECOR)
- Etapa precontractual 
- Solicitudes de conexión 
Finaliza en junio</t>
  </si>
  <si>
    <r>
      <rPr>
        <sz val="11"/>
        <color rgb="FF000000"/>
        <rFont val="Calibri, Arial"/>
      </rPr>
      <t>Alcance. 01/08/2022: Los módulos se encuentran implementados en ambiente de producción, quedando pendiente el despliegue ante el usuario final el cual se llevará a cabo una vez sea solicitado por el área dueña del proceso.
Los módulos Pecor y Precio base están en</t>
    </r>
    <r>
      <rPr>
        <u/>
        <sz val="11"/>
        <color rgb="FF1155CC"/>
        <rFont val="Calibri, Arial"/>
      </rPr>
      <t xml:space="preserve"> pruebas de los usuarios técnicos</t>
    </r>
    <r>
      <rPr>
        <sz val="11"/>
        <color rgb="FF000000"/>
        <rFont val="Calibri, Arial"/>
      </rPr>
      <t xml:space="preserve"> para exponerlos al público.
El módulo de conexiones ya est</t>
    </r>
    <r>
      <rPr>
        <sz val="11"/>
        <color rgb="FF000000"/>
        <rFont val="Calibri, Arial"/>
      </rPr>
      <t>á</t>
    </r>
    <r>
      <rPr>
        <u/>
        <sz val="11"/>
        <color rgb="FF1155CC"/>
        <rFont val="Calibri, Arial"/>
      </rPr>
      <t xml:space="preserve"> expuesto al publico</t>
    </r>
    <r>
      <rPr>
        <sz val="11"/>
        <color rgb="FF000000"/>
        <rFont val="Calibri, Arial"/>
      </rPr>
      <t xml:space="preserve">. 
El módulo precontractual está en la socializacion a los del comité contractual para iniciar el uso por parte de los enlaces contractuales </t>
    </r>
  </si>
  <si>
    <t>Actividad cumplida en el 2do trimestre, cuenta con las evidencias (Pendientes de validar porque al abrir los enlaces no  se permite acceder el sitio web).</t>
  </si>
  <si>
    <t>Mantenimiento de los módulos:
- Módulos de Incentivos por fuentes no convencionales de energía – FNCE
-Módulos de Incentivos por eficiencia energética –EE
-Módulo de Evaluación de Fondos</t>
  </si>
  <si>
    <t>Subdirección de demanda, Oficina de Fondos</t>
  </si>
  <si>
    <t xml:space="preserve">Se llevó a cabo el levantamiento de los nuevos requerimientos de los  módulos de Incentivos por fuentes no convencionales de energía – FNCE e Incentivos por eficiencia energética –EE
Se están llevando a cabo los ajustes al Módulo de Evaluación de Fondos de acuerdo con requerimientos del área usuaria </t>
  </si>
  <si>
    <t>Actividad que reporta avance y cuenta con las evidencias. Finaliza en noviembre</t>
  </si>
  <si>
    <r>
      <rPr>
        <sz val="11"/>
        <color rgb="FF000000"/>
        <rFont val="Calibri, Arial"/>
      </rPr>
      <t xml:space="preserve">La contratación para el mantenimiento se encuentra </t>
    </r>
    <r>
      <rPr>
        <u/>
        <sz val="11"/>
        <color rgb="FF1155CC"/>
        <rFont val="Calibri, Arial"/>
      </rPr>
      <t>publicado en el secop</t>
    </r>
    <r>
      <rPr>
        <sz val="11"/>
        <color rgb="FF000000"/>
        <rFont val="Calibri, Arial"/>
      </rPr>
      <t xml:space="preserve"> y esta cumpliendo el calendario del proceso</t>
    </r>
  </si>
  <si>
    <t>Actividad con avance acumulado del 0,2%, cuenta con las evidencias que corresponden al proceso de contratación "Desarrollar e implementar nuevas funcionalidades en los módulos del Sistema Único de Usuarios -SUU y, brindar soporte sobre los existentes en la plataforma Bizagi" que se está llevando a cabo. Finaliza en noviembre.</t>
  </si>
  <si>
    <t>Implementación de la virtualización de escritorios incluida la gestión del cambio</t>
  </si>
  <si>
    <t>Solución escritorios implementados</t>
  </si>
  <si>
    <t xml:space="preserve">Estabilizar la solución </t>
  </si>
  <si>
    <t>Se recibieron equipos pendiente de entrega (monitores), se estabilizó solución, se configuraron clientes livianos en la infraestructura de VDI e inició entrega de equipos - solución a usuarios finales.</t>
  </si>
  <si>
    <t xml:space="preserve">Se cumplió la actividad en lo relacionado con la estabilización de la solución, la actividad presenta rezago del 1% toda vez que está pendiente finalizar la entrega de la solución a usuarios finales. </t>
  </si>
  <si>
    <t>Se entregó la solución de escritorios virtuales a los usuarios indicados por las áreas.</t>
  </si>
  <si>
    <t>Actividad cumplida durante el 2do trimestre y cuenta con las evidencias de implementación de escritorios virtuales.</t>
  </si>
  <si>
    <t>Fortalecimiento de la solución</t>
  </si>
  <si>
    <t>Presentación y aprobación en comité de contratos la ficha para adelantar el proceso, elaboración de estudios previos e inicio a la fase precontractual del proceso (recepción de propuestas)</t>
  </si>
  <si>
    <t>Se realiza contrato C-106-2022 para suministrar, instalar y configurar una solución de contingencia y respaldo para escritorios virtuales con la firma GREEN SERVICES AND SOLUTIONS S.A.S. y se da inicio a su ejecución.</t>
  </si>
  <si>
    <t>Actividad con avance acumulado del 2%, cuenta con las evidencias de la contratación adelantada para suministrar, instalar y configurar una solución de contingencia y respaldo para escritorios virtuales (con duración ampliada). Finaliza en noviembre.</t>
  </si>
  <si>
    <t>Apropiar la solución por parte del usuario final</t>
  </si>
  <si>
    <t>Reuniones internas (en sitio) para establecer estrategia de socialización del proyecto al interior de la entidad</t>
  </si>
  <si>
    <t>Actividad que reporta avance y cuenta con las evidencias relacionadas con piezas (Mailing) relacionadas con la solición. Finaliza en diciembre.</t>
  </si>
  <si>
    <t>Desarrollo de piezas comunicacionales para envio por correo, intranet y cartelera virtual</t>
  </si>
  <si>
    <t>Actividad cumplida durante el 2do trimestre y cuenta con las evidencias de socialización interna de escritorios virtuales.</t>
  </si>
  <si>
    <t>Gestión de contenido web como habilitador tecnológico en el fortalecimiento de servicios ciudadanos</t>
  </si>
  <si>
    <t>Web site implementado en  nueva  versión de  CMS</t>
  </si>
  <si>
    <t>Afinar y publicar la solución de CMS actualizado</t>
  </si>
  <si>
    <t>Se adelantaron actividades de ajuste y afinamiento respecto a la actualización del CMS, el cual ya se encuentra instalado y configurado en los servidores de producción de la UPME; posteriormente se presentó el nuevo website al comité directivo el pasado 23 de marzo y se dió inicio a la fase de revisión y ajustes de contenidos con las diferentes dependencias.</t>
  </si>
  <si>
    <t>Se cumplió la actividad en cuanto a la instalación y configuración del CMS, así mismo cuenta con las evidencias objetivas.</t>
  </si>
  <si>
    <t>Actividad cumplida durante el 1er trimestre.</t>
  </si>
  <si>
    <t>Actualizar e integrar las páginas del SIMEC (SIEL, SIPG, SI3EA) al portal de la UPME.</t>
  </si>
  <si>
    <t>Se dió inicio al proyecto, se realizaron actividades de revisión del mapeo de contenidos levantado para los portales SIEL y SIPG y se realizaron las reuniones de inicio con las subdirecciones de energía éléctrica e hidrocarburos así como con la oficina de fondos para dar la línea de como realizar elanálisis y definición de los contenidos que se van a migrar por parte de las dependencias.</t>
  </si>
  <si>
    <t>Se realizaron reuniones de trabajo con la subdirección de hidrocarburos para elaborar el diseño del mockup del sitio y dar inicio a la estructuración y configuración del portal SIPG en la herramienta tecnológica, así como se dió inicio a la estructuración del sitio de Fondos.</t>
  </si>
  <si>
    <t>Actividad con avance acumulado del 1,89%, no cuenta con evidencias para validar el reporte. Finaliza en noviembre.</t>
  </si>
  <si>
    <t>Llevar a cabo acciones de Arquitectura Empresarial enfocadas en el marco de referencia emitido por MinTIC</t>
  </si>
  <si>
    <t>Road Map de Arquitectura Empresarial</t>
  </si>
  <si>
    <t>Actualizar los dominios de arquitectura definidos en el marco de referencia</t>
  </si>
  <si>
    <t xml:space="preserve">En desarrollo actividades de los Dominios Arquitectura de Información, Arquitectura de Sistemas de Información, Arquitectura de Infraestructura de TI, Arquitectura de Seguridad  y Uso y Apropiacion de Arquitectura.
</t>
  </si>
  <si>
    <t>En desarrollo actividades de los Dominios Planeaciòn de la Arquitectura, Arquitectura de Información, Arquitectura de Sistemas de Información, Arquitectura de Infraestructura de TI, Arquitectura de Seguridad  y Uso y Apropiacion de Arquitectura.</t>
  </si>
  <si>
    <t>Actividad con avance acumulado del 3,43%, cuenta con evidencias que corresponden al cronograma del proyecto con Id. PETI_2022_005. Finaliza en diciembre.</t>
  </si>
  <si>
    <t>Generar reportes de seguimiento al ejercicio de Arquitectura Empresarial</t>
  </si>
  <si>
    <t>Se generaron reportes de Seguimiento de los Dominios AI, AS y UA.</t>
  </si>
  <si>
    <t>Se generó reporte de seguimiento de los dominios PA, AI, ASI, AIT, AS y UA</t>
  </si>
  <si>
    <t>Actividad con avance acululado del 0,38%, cuenta con evidencias que corresponden a un reporte de seguimiento a mayo del proyecto con Id. PETI_2022_005. Finaliza en diciembre.</t>
  </si>
  <si>
    <t>Fortalecimiento a los datos e información de las áreas técnicas de la UPME</t>
  </si>
  <si>
    <t>Modelos de analítica estadística y geoespacial avanzada para los proyectos priorizados.</t>
  </si>
  <si>
    <t>Definir Arquitectura de datos e información para los proyectos  priorizados por las áreas técnicas de la UPME, bajo la perspectiva de la gestión de datos y sistemas</t>
  </si>
  <si>
    <t>Subdirecciones / Oficina de Fondos</t>
  </si>
  <si>
    <t>Elaboración de documentos diagnóstico por cada uno de los seis proyectos priorizados (PIEC, PERS, Boletín estadístico, Plan de Sustitución de Leña, Precios base de liquidación de regalías y BECO) en los  cuáles se identificaron las fuentes de información existentes y se plantearon recomendaciones iniciales para abordar la propuesta de arquitectura de datos e información. Se generaron los planes de acción donde se establece el contexto, diagnóstico, proceso o flujo de fortalecimiento a los datos e  información y cronograma de actividades. A partir del flujo de proceso establecido en elplan de acción que se configura como la arquitectura de datos e información a nivel general, actualmente se viene trabajando en establecer la propuesta de arquitectura en elnivel técnico detallado. elporcentaje de avance corresponde a la ponderación de los avances en los seis proyectos priorizados.</t>
  </si>
  <si>
    <t>Se ha generado la primer versión de los documentos de formato de levantamiento de requerimientos por cada uno de los seis proyectos priorizados (PIEC, PERS, Boletín estadístico, Plan de Sustitución de Leña, Precios base de liquidación de regalías/Formato Básico Minero y BECO) que establece la propuesta de arquitectura de datos e información de acuerdo con el alcance definido con los equipos de las áreas técnicas de cada una de las Subdirecciones u Oficinas, según correspondan. El porcentaje de avance corresponde a la ponderación de los avances en los seis proyectos priorizados y de conformidad con el alcance definido con las áreas técnicas.</t>
  </si>
  <si>
    <t xml:space="preserve">Actividad con avance acumulado del 4%, cuenta con las evidencias correspondientes a los formatos de levantamiento de requerimientos de software. Finaliza en noviembre. </t>
  </si>
  <si>
    <t>Generar el mapa, modelo  y diccionario de datos  para los proyectos priorizados.</t>
  </si>
  <si>
    <t>A partir de la información recopilada en los documentos diagnósticos y las reuniones con las áreas técnicas se generó un inventario de fuentes (Data Lake) en elcual se caracterizaron preliminarmente las fuentes para cada uno de los proyectos priorizados. Además se cuenta con el modelo de datos (entidad-relación) y diccionario de datos en una primer versión para los proyectos de Plan de Sustitución de Leña y Boletín estadístico y se avanza en igual productos para los demás proyectos priorizados (PIEC, PERS, Precios base de liquidación de regalías y BECO). elporcentaje de avance corresponde a la ponderación de los avances en los seis proyectos priorizados para las tres actividades establecidas en elPETI al respecto.</t>
  </si>
  <si>
    <t>Se ha generado la primer versión del mapa de información que integra los seis proyectos priorizados (PIEC, PERS, Boletín estadístico, Plan de Sustitución de Leña, Precios base de liquidación de regalías/Formato Básico Minero y BECO), así como los diccionario de datos en una primer versión para cada uno de los proyectos priorizados de acuerdo con el alcance definido con los equipos de las áreas técnicas de cada una de las Subdirecciones u Oficinas, según correspondan. El porcentaje de avance corresponde a la ponderación de los avances en los seis proyectos priorizados y de conformidad con el alcance definido con las áreas técnicas.</t>
  </si>
  <si>
    <t xml:space="preserve">Actividad con avance acumulado del 2%, cuenta con las evidencias correspondientes a la descripción de objetos, diccionario de datos. Finaliza en noviembre. </t>
  </si>
  <si>
    <t>Diseñar e implementar modelos de analítica estadística y geoespacial avanzada para los proyectos priorizados.</t>
  </si>
  <si>
    <t>Subdirecciones - Oficina de Fondos</t>
  </si>
  <si>
    <t>En cuanto a los modelos de analítica estadística y geoespacial avanzada, para el caso del proyecto de Boletín Estadístico, se ha iniciado el proceso de definición de procesos para la migración de datos mediante instrumentos de extracción, transformación y carga de información (ETL) que se desarrollará en Python; este proceso, aportará a los modelos de analítica dado que garantizará la correcta estructura y estandarización de datos para la generación de dichos modelos. De igual forma, para elcaso del proyecto de Plan de Sustitución de Leña, se ha iniciado elproceso de generación de las variables de entrada del EMC a partir de las fuentes primarias de información, esto mediante scripts de Python parametrizados. Finalmente, para elproyecto de Planes de Energización Rural Sostenible – PERS, se plantea tomar una muestra de 20 preguntas a partir de una herramienta multiplataforma que facilitará la recolección de datos y elanálisis preliminar que incluirá ejercicios que garanticen la calidad del dato (corrección de errores ortográficos, inclusión de dominios y subtipos, reglas de validación, parametrización, entre otros). En los casos expuestos se avanza en eldiseño de los modelos de analítica estadística y geoespacial pero aún no se ha implementado ninguno de estos, por cuanto para elpresente reporte de trimestre no se presentará avance al respecto.</t>
  </si>
  <si>
    <t xml:space="preserve">En cuanto a los modelos de analítica estadística y geoespacial se ha generado en su primer versión: i) Tablero de control para el proyecto Formato Básico Minero que representa los datos de municipios por etapa en un mapa coropletico y despliega diferentes tipos de gráficas asociadas variables de los archivos consolidados del Formato Básico Minero, ii) Tablero de control del Plan de sustitución de leña que representa los datos de hogares que usan combustibles ineficientes por Departamentos en un mapa coropletico y despliega diferentes tipos de gráficas asociadas variables de entrada del EMC – Plan de sustitución de leña (GLP – Gas Natural), iii) Tablero de control del Boletín Estadístico el cual representa los datos de capacidad efectiva neta utilizando como unidad espacial de referencia los Departamentos en un mapa coropletico y despliega diferentes tipos de gráficas asociadas a las variables piloto extraídas de XM, iv) Tablero de control de BECO el cual presenta una pestaña de mapa para incluir datos geográficos y despliega diferentes tipos de gráficas asociadas los datos estructurados para Carbón, Exportación, Centrales Térmicas y EAM, v) Tablero de control de PERS el cual presenta el mapa de los datos geográficos capturados en las encuestas y despliega diferentes tipos de gráficas asociadas a estos datos, y vi) Tablero de control de redes PIEC el cual representa los datos de líneas de transmisión por operador STR y STN. Además se han generado la definición de procesos para la migración de datos mediante instrumentos de extracción, transformación y carga de información (ETL) aportando a los modelos de analítica para garantizar la correcta estructura y estandarización de datos para la generación de dichos modelos. El alcance de los modelos de analítica estadística y geoespacial en su primer versión, se han acordado con los equipos de las áreas técnicas de cada una de las Subdirecciones u Oficinas, según correspondan. El porcentaje de avance corresponde a la ponderación de los avances en los seis proyectos priorizados y de conformidad con el alcance definido con las áreas técnicas. </t>
  </si>
  <si>
    <t xml:space="preserve">Actividad con avance acumulado del 1,5%, cuenta con las evidencias correspondientes a la presentación del modelo de analítica estadística y geoespacial. Finaliza en noviembre. </t>
  </si>
  <si>
    <t>Implementar la fase 2 del plan unificado de gobierno de datos para la gestión de la información de la entidad</t>
  </si>
  <si>
    <t>Documento alineación entre el gobierno de datos institucional con el gobierno de datos sectorial y métricas para el control sobre el gobierno de datos.</t>
  </si>
  <si>
    <t>Alinear el gobierno de datos institucional con el gobierno de datos sectorial.</t>
  </si>
  <si>
    <t>Mesas de trabajo con equipo de gestión de información sectorial, para identificar las actividades requeridas en la fase 2 del plan unificado de gobierno de datos alineado con elsectorial</t>
  </si>
  <si>
    <t xml:space="preserve">Se realizan semanales con el equipo de gestión de información sectorial,  con el fin que las acciones realizadas en gobierno de datos de la upme estén acorde a los requerimientos sectoriales </t>
  </si>
  <si>
    <t xml:space="preserve">Actividad con avance acumulado del 0,9%, cuenta con las evidencias del reporte que corresponden a la planeación del proceso de contratación. Finaliza en diciembre. </t>
  </si>
  <si>
    <t>Definir e implementar las métricas para el control sobre el gobierno de los datos y KPI’s que permitan medir la gestión del gobierno de datos en la UPME.</t>
  </si>
  <si>
    <t>Mesas de trabajo para revisar las observaciones dadas por el contratista de la implementación de la fase 1 de plan unificado de gobierno de datos respecto a métricas de gobierno de datos</t>
  </si>
  <si>
    <t>se presentaron las fichas para la contratacion de la fase 2 del plan unificado de gobierno. Evidencias</t>
  </si>
  <si>
    <t xml:space="preserve">Actividad con avance acumulado del 0,15%, cuenta con las evidencias que corresponden a las citaciones de mesas de trabajo presenciales para la articulación gestión información sectorial. Finaliza en diciembre. </t>
  </si>
  <si>
    <t>Adelantar acciones de Seguridad y Privacidad de la Informacion (Seguridad Digital) alineadas con el Modelo de Seguridad y Privacidad de la Informacion - MSPI</t>
  </si>
  <si>
    <t>Ejecución de los Planes : 
- Seguridad y Privacidad  de la Informacion
- Tratamiento de Riesgos de Seguridad y Privacidad de la Informacion</t>
  </si>
  <si>
    <t>Desarrollar acciones formuladas en el Plan de Seguridad y Privacidad de la información .</t>
  </si>
  <si>
    <t>Se tiene programado para comité de Gestión y Desempeño socialización de avances del plan de SPI</t>
  </si>
  <si>
    <t>Desarrollar acciones formuladas en el plan tratamiento de riesgos de seguridad y privacidad de la información</t>
  </si>
  <si>
    <t>Se tiene programado para comité de Gestión y Desempeño socialización de avances del plan de TRSPI</t>
  </si>
  <si>
    <t>Implementar el modelo operativo  en la mesa de servicio enfocado al mejoramiento de la experiencia de usuario.</t>
  </si>
  <si>
    <t>Reporte de seguimiento a la Operacion de la Mesa de Servicio</t>
  </si>
  <si>
    <t>Adoptar el modelo Operativo en la mesa de servicio enfocado al mejoramiento de la experiencia de usuario.</t>
  </si>
  <si>
    <r>
      <rPr>
        <sz val="11"/>
        <color theme="1"/>
        <rFont val="Calibri"/>
      </rPr>
      <t xml:space="preserve">Se llevó a cabo la parametrización de la herramienta GLPI de mesa de servicio, habilitando el acceso a través del enlace </t>
    </r>
    <r>
      <rPr>
        <u/>
        <sz val="11"/>
        <color rgb="FF1155CC"/>
        <rFont val="Calibri"/>
      </rPr>
      <t>mesa de servicio.upme.gov.co</t>
    </r>
    <r>
      <rPr>
        <sz val="11"/>
        <color theme="1"/>
        <rFont val="Calibri"/>
      </rPr>
      <t xml:space="preserve">, se programó ellanzamiento del modelo operativo de la  mesa de servicio al interior de la entidad, para eldia 07 de abril. </t>
    </r>
  </si>
  <si>
    <t>Actividad que reporta avance y cuenta con las evidencias. Finaliza en diciembre. Validar si se puede dar por cumplida la actividad dado que la herramienta ya se encuentra adoptada.</t>
  </si>
  <si>
    <t>cumplida</t>
  </si>
  <si>
    <t>Se lanzó mesa de servicios a través de actividad en "Tardeando con la UPME"</t>
  </si>
  <si>
    <t>Actividad cumplida en el 2do trimestre y cuenta con las evidencias.</t>
  </si>
  <si>
    <t>Adelantar procesos administrativos requeridos para la consecución del servicio.</t>
  </si>
  <si>
    <t xml:space="preserve">Se adelantó el proceso de contratación de la mesa de servicio a través de la tienda virtual del estado Colombiano, incluyendo tres técnicos y un profesional </t>
  </si>
  <si>
    <t>Actividad cumplida anticipadamente, cuenta con las evidencias objetivas de su ejecución.</t>
  </si>
  <si>
    <t>Generar reportes de seguimiento a la operación del modelo.</t>
  </si>
  <si>
    <t>Informe mensual de gestión de los casos de soporte solicitados por los usuarios</t>
  </si>
  <si>
    <t>Actividad con avance acumulado del 0,8% y con evidencias  que corresponden a los informes mensuales de soporte y asistencia técnica. Finaliza en diciembre.</t>
  </si>
  <si>
    <t>Actualizar la infraestructura de red institucional</t>
  </si>
  <si>
    <t>Solucion infraestructura de red implementada</t>
  </si>
  <si>
    <t>Configuración de la solución adquirida</t>
  </si>
  <si>
    <t>Se llevaron a cabo reuniones de seguimiento y programación de actividades  previas a la migración del core y switches de borde</t>
  </si>
  <si>
    <t>Actividad que reporta avance con evidencias. Finaliza en abril</t>
  </si>
  <si>
    <t>Se generan actas con las actividades previas y posteriores configuracion de la solucion el dia 09 de abril.</t>
  </si>
  <si>
    <t>Actividad cumplida en el 2do trimestre conforme a lo planificado, cuenta con las evidencias de las actas.</t>
  </si>
  <si>
    <t>Puesta en operación y estabilización de la solución.</t>
  </si>
  <si>
    <t xml:space="preserve">Se llevaron a cabo actividades en sitio previas  a la migración del switch core y switches de borde </t>
  </si>
  <si>
    <t>Puesta en operación y estabilización de la solución de migracion de nueva solucion de infraestructura de red.</t>
  </si>
  <si>
    <t>Actividad cumplida en el 2do trimestre conforme a lo planificado, cuenta con las evidencias que corresponden al informe de puesta en operación y actas de seguimiento.</t>
  </si>
  <si>
    <t>Implementar el DRP acorde con las necesidades</t>
  </si>
  <si>
    <t>Solucion DRP implementada</t>
  </si>
  <si>
    <t>Actualizar arquitectura de solución DRP</t>
  </si>
  <si>
    <t>Se llevaron a cabo reuniones de aclaración de conceptos y mesas de trabajo con posibles proponentes; se definieron aplicaciones institucionales a respaldar en la nube</t>
  </si>
  <si>
    <t>Se definió arquitectura de solución de DRP para abrir proceso de contratación de servicios a través de la Tienda Virtual del Estado Colombiano</t>
  </si>
  <si>
    <t>Actividad cumplida en el 2do trimestre conforme a lo planificado, cuenta con las evidencias que corresponden a la arquitectura de la solución de DRP.</t>
  </si>
  <si>
    <t>Implementar solución definida</t>
  </si>
  <si>
    <t>Se contrató el servicio a través de Orden de Compra 90880 de la Tienda Virtual del Estado Colombiano, para implementar el plan de recuperación ante desastres de la Unidad, mediante una infraestructura como servicio (IaaS) de TI a través de la nube privada</t>
  </si>
  <si>
    <t>Actividad con avance acumulado del 2%, cuenta con las evidencias que corresponden a la orden de compra No. 90880 emitida el 31/05/22. Finaliza en diciembre.</t>
  </si>
  <si>
    <t>Identificar de manera articulada con las entidades del sector los objetos territoriales que hacen parte del catastro multiproposito en coordinacion con la ICDE y el modelo LADM</t>
  </si>
  <si>
    <t>Objetos territoriales del sector minero energeticos que hacen parte del catastro multiproposito</t>
  </si>
  <si>
    <t>Identificar objetos territoriales sector minero</t>
  </si>
  <si>
    <t>• Se definió el Plan de Trabajo  con los responsables de la política de administración de tierras a cargo del DNP y el IGAC y se definió el acompañamiento de la Cooperación Suiza como los conocedores de la metodología de identificación y caracterización de los objetos territoriales.
• Se definió y se avanza en las capacitaciones de fortalecimiento de capacidades con las entidades del sector con la gestión de la Cooperación Suiza, de las cuáles ya se termino las capacitación referente a Introducción al Sistema de Administración del Territorio" y Sistema de Administración de Tierras – SAT avanzado, capacitación donde se invitaron a todos los enlaces de gestión de información designados por la entidades del sector, para un total de 34 participantes.
• Primer versión del listado de los objetos territoriales a caracterizar donde se destaca para el sector minero “Títulos Mineros”.</t>
  </si>
  <si>
    <t>La actividad reporta avance  y se presentan las evidencias objetivas. La fecha de terminación es en noviembre.</t>
  </si>
  <si>
    <t>Se definió el Plan de Trabajo con los responsables de la política de administración de tierras a cargo del DNP y el IGAC y se definió el acompañamiento de la Cooperación Suiza como los conocedores de la metodología de identificación y caracterización de los objetos territoriales.
• Se cumplió con las capacitaciones de fortalecimiento de capacidades con las entidades del sector y con la gestión de la Cooperación Suiza, donde se tomaron los tres cursos introductorios denominados: 1. Introducción al Sistema de Administración del Territorio - SAT​, 2. Sistema de Administración del Territorio SAT – Avanzado ​y 3. Introducción al estándar ISO 19152:2012 LADM. Donde participaron 32 delegados por las entidades del sector. 
• Igual se cuenta con la primera versión de la matriz de caracterización del objeto territorial del sector minero denominado “Títulos Mineros”, matriz que está en revisión por parte del IGAC -ICDE.</t>
  </si>
  <si>
    <t>Actividad con avance acumulado del 1,8%, cuenta con las evidencias. Finaliza en noviembre.</t>
  </si>
  <si>
    <t>Identificar objetos territoriales sector hidrocarburos</t>
  </si>
  <si>
    <t>• Se definió el Plan de Trabajo  con los responsables de la política de administración de tierras a cargo del DNP y el IGAC y se definió el acompañamiento de la Cooperación Suiza como los conocedores de la metodología de identificación y caracterización de los objetos territoriales.
• Se definió y se avanza en las capacitaciones de fortalecimiento de capacidades con las entidades del sector con la gestión de la Cooperación Suiza, de las cuáles ya se termino las capacitación referente a Introducción al Sistema de Administración del Territorio" y Sistema de Administración de Tierras – SAT avanzado, capacitación donde se invitaron a todos los enlaces de gestión de información designados por la entidades del sector, para un total de 34 participantes.
• Primer versión del listado de los objetos territoriales a caracterizar donde se destaca para elsector hidrocarburos “Bloques de Tierras para Hidrocarburos”.</t>
  </si>
  <si>
    <t>Se definió el Plan de Trabajo con los responsables de la política de administración de tierras a cargo del DNP y el IGAC y se definió el acompañamiento de la Cooperación Suiza como los conocedores de la metodología de identificación y caracterización de los objetos territoriales.
• Se cumplió con las capacitaciones de fortalecimiento de capacidades con las entidades del sector y con la gestión de la Cooperación Suiza, donde se tomaron los tres cursos introductorios denominados: 1. Introducción al Sistema de Administración del Territorio - SAT​, 2. Sistema de Administración del Territorio SAT – Avanzado ​y 3. Introducción al estándar ISO 19152:2012 LADM. Donde participaron 32 delegados por las entidades del sector. 
• Igual se cuenta con la primera versión de la matriz de caracterización del objeto territorial del sector hidrocarburos denominado “Mapa de Tierras/Contratos Hidrocarburíferos" matriz que está en revisión por parte del IGAC -ICDE.</t>
  </si>
  <si>
    <t>2.3 Implementar acciones orientadas a la transformación digital de la entidad.</t>
  </si>
  <si>
    <t>Identificar objetos territoriales sector eléctrico</t>
  </si>
  <si>
    <t>Se definió el Plan de Trabajo con los responsables de la política de administración de tierras a cargo del DNP y el IGAC y se definió el acompañamiento de la Cooperación Suiza como los conocedores de la metodología de identificación y caracterización de los objetos territoriales.
• Se cumplió con las capacitaciones de fortalecimiento de capacidades con las entidades del sector y con la gestión de la Cooperación Suiza, donde se tomaron los tres cursos introductorios denominados: 1. Introducción al Sistema de Administración del Territorio - SAT​, 2. Sistema de Administración del Territorio SAT – Avanzado ​y 3. Introducción al estándar ISO 19152:2012 LADM. Donde participaron 32 delegados por las entidades del sector. 
• Se genero primera versión de la matriz de identificación de objeto territorial del tema de energía denominado “servidumbres" matriz que está en revisión por parte del IGAC -ICDE.</t>
  </si>
  <si>
    <t>Elaborar el Programa Anual de Auditorias Internas - PAAI 2022</t>
  </si>
  <si>
    <t>Programa Anual de Auditorias Internas - PAAI 2022 aprobado</t>
  </si>
  <si>
    <t>Elaborar y presentar para aprobación el Programa Anual de Auditorías Internas - PAAI 2022</t>
  </si>
  <si>
    <t>Se elaboró y presentó para aprobación el Programa Anual de Auditoría Interna - PAAI 2022, en sesión 1 del 26/01/2022 del Comité de Coordinación de Control Interno</t>
  </si>
  <si>
    <t>Se cumplió la actividad oportunamente y cuenta con las evidencias objetivas correspondientes.</t>
  </si>
  <si>
    <t>Ejecutar el Programa Anual de Auditorias Internas 2022 / AUDITORIAS INTERNAS BASADAS EN RIESGOS</t>
  </si>
  <si>
    <t>Informes de Auditorias</t>
  </si>
  <si>
    <t>Auditorías</t>
  </si>
  <si>
    <t>Se realizaron dos (2) auditorías internas a los procesos de Demanda y Prospectiva Energética y Gestión del Talento Humano</t>
  </si>
  <si>
    <t>La actividad reporta avance con las evidencias objetivas del mismo. Finaliza en diciembre.</t>
  </si>
  <si>
    <t>Se realizaron dos (2) auditorías internas a los procesos de Gestión de Servicios Administrativos y Gestión Jurídica, que incluyó la revision de actos administrativos, ver radicados: 20221000021103 y 20221000015973</t>
  </si>
  <si>
    <t>Actividad con avance acumulado del 16%, cuenta con las evidencias de las auditorías realizadas en el trimestre. Finaliza en diciembre. (Se ajustó el porcentaje acumulado del 9%, acorde con revisión conjunta con el área)</t>
  </si>
  <si>
    <t>Ejecutar el Programa Anual de Auditorias Internas 2022 / EVALUACIONES E INFORMES DE LEY</t>
  </si>
  <si>
    <t>Informes / Reporte / certificados</t>
  </si>
  <si>
    <t>Informes de Ley</t>
  </si>
  <si>
    <t>Se realizaron diez y nueve (19) informes de ley de acuerdo al Programa Anual de Auditoría Interna 2022.</t>
  </si>
  <si>
    <t>Se realizaron seis (6) informes de ley de acuerdo al Programa Anual de Auditoria Interna 2022. Ver soportes en Drive</t>
  </si>
  <si>
    <t>Actividad con avance acumulado del 5%, cuenta con las evidencias de los informes realizados en el trimestre. Finaliza en diciembre. (Se ajustó el porcentaje acumulado del 9%, acorde con revisión conjunta con el área)</t>
  </si>
  <si>
    <t>Ejecutar el Programa Anual de Auditorias Internas 2022 / SEGUIMIENTOS DE LEY</t>
  </si>
  <si>
    <t>Informes / Reportes / Actas /correos</t>
  </si>
  <si>
    <t>Seguimiento de Ley</t>
  </si>
  <si>
    <t>Se realizaron seis (6) seguimientos de ley de acuerdo al Programa Anual de Auditoría Interna 2022.</t>
  </si>
  <si>
    <t>Se realizaron seis (6) seguimientos de ley de acuerdo al Programa Anual de Auditoria Interna 2022. Ver https://www1.upme.gov.co/Seguimiento/InformesControlInterno/Seguimiento_PAAC_riesgos_corrupcion_abril_2022.pdf; https://www1.upme.gov.co/Seguimiento/InformesControlInterno/Informe_seguimiento_riesgos_corrupcion_Abril2022.pdf; 20221000019673; 20221000019593. Los Soportes de los seguimientos restastes se reportan en el Drive</t>
  </si>
  <si>
    <t>Actividad con avance acumulado del 5%, cuenta con las evidencias de los seguimientos realizados en el trimestre (Publicados en la página web). Finaliza en diciembre.</t>
  </si>
  <si>
    <t>Ejecutar el Programa Anual de Auditorias Internas 2022 / DESARROLLO DE OTROS ROLES DE LAS OFICINAS DE CONTROL INTERNO</t>
  </si>
  <si>
    <t>Agendas de Reunión / Actas de Reunión / Memorandos / Presentaciones / Listas de Asistencia</t>
  </si>
  <si>
    <t>Asesorias y acompañamientos (Incluido asesoria en comites)</t>
  </si>
  <si>
    <t>Se ajusta el porcentaje de avance inicialmente reportado al 5%. Siendo este la 4ta parte del porcentaje asignado a la actividad, toda vez que esta se ejecuta por demanda. 
La actividad reporta cumplimiento anticipado y cuenta con las evidencias acordes con el reporte. Se recomienda revisar el porcentaje reportado toda vez que la subactividad "Asesorias y acompañamientos (Incluido asesoria en comites)" se continuarán realizando o requiriendo en el transcruso de lo que resta de la vigencia. La actividad finaliza en diciembre</t>
  </si>
  <si>
    <t>La actividad reporta cumplimiento anticipado y cuenta con las evidencias acordes con el reporte. Se recomienda revisar el porcentaje reportado toda vez que la subactividad "Asesorias y acompañamientos (Incluido asesoria en comites)" se continuarán realizando o requiriendo en el transcurso de lo que resta de la vigencia, razon por la cual en la verificación se deja de avance la 4ta parte del 20%. La actividad finaliza en diciembre</t>
  </si>
  <si>
    <t>Se realizaron asesorias y acompañamientos en 2 Comites de Gestión y Desempeño, 9 Comités de Contratación, 4 Comités de Conciliación, 8 Mesas de Coordinación y 1 Comité Sectorial de Control Interno</t>
  </si>
  <si>
    <t>Actividad con avance acumulado del 10%, faltan las evidencias. Finaliza en diciembre.</t>
  </si>
  <si>
    <t>Ejecutar el Programa Anual de Auditorias Internas 2022 / ATENCIÓN ENTES DE CONTROL</t>
  </si>
  <si>
    <t>Agendas de Reunión / Listas de Asistencias / respuesta a requerimientos / correos</t>
  </si>
  <si>
    <t>Atención entes de control</t>
  </si>
  <si>
    <t xml:space="preserve">Se ajusta el porcentaje de avance inicialmente reportado al 2,5%. Siendo este la 4ta parte del porcentaje asignado a la actividad, toda vez que esta se ejecuta por demanda. 
La actividad reporta cumplimiento anticipado y  evidencias objetivas del mismo. Finalza en diciembre. </t>
  </si>
  <si>
    <t xml:space="preserve">La actividad reporta cumplimiento anticipado y  evidencias objetivas del mismo. Finaliza en diciembre. </t>
  </si>
  <si>
    <t>Se apoyó la respuesta a 5 solicitudes de información de la CGR, según los siguientes radicados: 20221110055812; 20221110063552; 20221110075182; 20221110075672; 20221110093362.</t>
  </si>
  <si>
    <t>Actividad con avance acumulado del 5%, cuenta con las evidencias que corresponden a las respuestas a entes de control en las que se apoyó durante el trimestre. Finaliza en diciembre.</t>
  </si>
  <si>
    <t>Realizar estudios y acciones técnicas para el sub sector de Gas</t>
  </si>
  <si>
    <t>Convocatorias de gas natural</t>
  </si>
  <si>
    <t>Realizar las acciones derivadas de la adopción del Plan de Abastecimiento de Gas Natural por parte del MME - Selección de auditores</t>
  </si>
  <si>
    <t>Se actualizaron y publicaron los Anexos 3, 5 y 6 de los DSI de la convocatoria pública UPME GN 001-2022 corresponden a las condiciones de selección y contratación del Auditor del proyecto de la Infraestructura de Importación de Gas del Pacífico (IIGP). Estos mismo anexos serán la base para la selección de los auditores de los demás proyectos adoptados por el Plan de Abastecimiento de Gas Natural.</t>
  </si>
  <si>
    <t xml:space="preserve">Actividad con avance del 1%, cuenta con las evidencias acorde con el reporte. Queda con rezago del 4% frente a la ponderación asignada. Finalizaba en abril. </t>
  </si>
  <si>
    <t>Realizar las acciones derivadas de la adopción del Plan de Abastecimiento de Gas Natural por parte del MME  - Procesos de convocatorias, incluido Infraestructura de Importación de gas del Pacífico (documentos de selección, adendas, actas e informes).</t>
  </si>
  <si>
    <t>Se actualizaron y publicaron los Documentos de Selección del Inversionista (DSI) que dieron origen a la convocatoria pública UPME GN No. 001 de 2022. Se recibieron comentarios a los DSI hasta el 30 de junio de 2022.</t>
  </si>
  <si>
    <t>Actividad que reporta un avance acumulado de 1%, cuenta con las evidencias correspondientes. Finaliza en noviembre.</t>
  </si>
  <si>
    <t>Realizar las acciones derivadas de la adopción del Plan de Abastecimiento de Gas Natural por parte del MME - Seguimiento a auditores de obras del Plan de Abastecimiento de Gas Natural.</t>
  </si>
  <si>
    <t>Actividad que se ejecutará entre junio y diciembre según lo proyectado.</t>
  </si>
  <si>
    <t>Realizar las acciones derivadas de la adopción del Plan de Abastecimiento de Gas Natural por parte del MME - Participación en estudios y análisis de los proyectos del plan.</t>
  </si>
  <si>
    <t>Actividad que al 2do semestre no cuenta con reporte de avance. inició desde enero y finaliza en diciembre.</t>
  </si>
  <si>
    <t>Estudio técnico para el Plan de Abastecimiento de Gas Natural</t>
  </si>
  <si>
    <t>Realizar diagnóstico de necesidades e identificación de soluciones para el abastecimiento y la confiabilidad.</t>
  </si>
  <si>
    <t>Se ha actualizado la información insumo e identificado como temas a responder: i)- verificación de la pertinencia de las obras de infraestructura recomendados en el Estudio Técnico del Plan de Abastecimiento de Gas Natural anterior;  ii)- Pertinencia del gasoducto Jobo-Medellín-Mariquita-Bogotá</t>
  </si>
  <si>
    <t>La actividad presenta rezago del 2% frente a los programado (5%), reporta avance y tiene las evidencias de lo reportado.</t>
  </si>
  <si>
    <t>Con rezago</t>
  </si>
  <si>
    <t>La actividad no reporta avance en el 2do trimestre. continua con rezago del 2%. Finalizaba en febrero.</t>
  </si>
  <si>
    <t>Consolidación de documentos de análisis, presentaciones y anexos con el soporte técnico del Estudio.</t>
  </si>
  <si>
    <t>Se ha avanzado en la simulación del sistema nacional de gas natural y reconocido que las obras antes recomendadas siguen siendo necesarias.</t>
  </si>
  <si>
    <t>La actividad presenta rezago del 3% frente a lo programado (4%), reporta avance y tiene las evidencias de lo reportado.</t>
  </si>
  <si>
    <t>La actividad no reporta avance en el 2do trimestre. continua con rezago del 3%. Finalizaba en febrero.</t>
  </si>
  <si>
    <t>Socialización de resultados en consulta</t>
  </si>
  <si>
    <t>A partir de las proyecciones nacionales de demanda de gas natural se realizó la expansión a nivel nodal.  Se desarrolló la proyección de demanda de gas natural termoeléctrico a nivel de central.</t>
  </si>
  <si>
    <t>Actividad con avance el 0,33%, cuenta con evidencia y queda con rezago del 0,67%. Finalizaba en abril.</t>
  </si>
  <si>
    <t>Análisis de comentarios y socialización del documento definitivo</t>
  </si>
  <si>
    <t>Se continúa con la consecución de información insumo proveniente de los agentes para los análisis sectoriales asociados al mencionado plan.</t>
  </si>
  <si>
    <t>Actividad con avance del 1,65%, no cuenta con evidencias, queda con rezago del 3,35%. Finalizaba en abril.</t>
  </si>
  <si>
    <t>Realizar estudios técnicos con información especializada de combustibles liquidos</t>
  </si>
  <si>
    <t>Plan Indicativo de Combustibles Líquidos: Confiabilidad</t>
  </si>
  <si>
    <t xml:space="preserve">Análisis de información y de comentarios a la consulta </t>
  </si>
  <si>
    <t>A partir del análisis de las observaciones al Plan de Combustibles Líquidos del años anterior, se estableció un conjunto de actividades para mejorar la calidad del mismo.</t>
  </si>
  <si>
    <t>Se cumplió con la actividad acorde con los planificado y cuenta con las evidencias objetivas de su ejecución</t>
  </si>
  <si>
    <t>Consolidación de documento y anexos técnicos con análisis de confiabilidad.</t>
  </si>
  <si>
    <t xml:space="preserve">Se ha actualizado la información insumo e identificado como temas a responder y se adelantan consultas con los agentes sectoriales para revisar esta misma. </t>
  </si>
  <si>
    <t>La actividad presenta rezago del 3% frente a los programado (4%), reporta avance y tiene las evidencias de lo reportado.</t>
  </si>
  <si>
    <t xml:space="preserve">Actividad que presentó cumplimiento en mayo, el documento correspondiente se encuentra publicado en la página de la UPME y se puede encontrar en el link:
 https://www1.upme.gov.co/Hidrocarburos/publicaciones/PIACL_Confiabilidad_2022.pdf
</t>
  </si>
  <si>
    <t>03/08/2022
Se ajusta el reporte acorde con justificación y evidencias del cumplimiento suministradas al GIT de Planeación.</t>
  </si>
  <si>
    <t>Socialización de documento definitivo</t>
  </si>
  <si>
    <t>No presentó avance dado que no se ha terminado el Plan Indicativo de Combustibles Líquidos: Confiabilidad</t>
  </si>
  <si>
    <t>No cumplida</t>
  </si>
  <si>
    <t>Actividad que al 2do trimestre continua sin reporte de avance. Finalizaba en marzo.</t>
  </si>
  <si>
    <t>Elaborar insumos técnicos, legales y económicos que sirvan de soporte para orientar la implementación de planes del sub sector de hidrocarburos</t>
  </si>
  <si>
    <t>Plan de sustitución de leña y otros energéticos altamente ineficientes</t>
  </si>
  <si>
    <t>Recolección de insumos, análisis y valoración de alternativas</t>
  </si>
  <si>
    <t>Se realizó un análisis multicriterio sobre la viabilidad técnica de las diferentes alternativas de sustitución de leña y combustibles ineficientes para la cocción de alimentos en los departamentos del país</t>
  </si>
  <si>
    <t xml:space="preserve">Actividad cumplida en el 1er trimestre. </t>
  </si>
  <si>
    <t>Consolidación de documento de consulta (documentos metodológicos y técnicos)</t>
  </si>
  <si>
    <t>A la fecha de corte se cuenta con un documento consolidado sobre los avances del plan, presentaciones efectuadas en diferentes espacios e información cartográfica generada con los análisis realizados en el marco de la formulación del plan.</t>
  </si>
  <si>
    <t>La actividad presenta rezago del 1% frente a los programado (5%), reporta avance y tiene las evidencias de lo reportado. No se cumple en su totalidad debido la falta de los anexos del documento.</t>
  </si>
  <si>
    <t>Actividad que no reportan avance en el 2do trimestre, continúa con rezago del 1%. Finalizaba en marzo.</t>
  </si>
  <si>
    <t xml:space="preserve">Análisis de comentarios y consolidación de información de estudio sobre caracterización del consumo de leña.
</t>
  </si>
  <si>
    <t>Consolidación de plan definitivo.</t>
  </si>
  <si>
    <t>Se consolidó en un documento la información de diagnóstico, el análisis de alternativas de sustitución, el análisis de externalidades y se planteó una estrategia preliminar de sustitución de energéticos de uso ineficiente para cocción de alimentos, así como una versión preliminar de un plan de acción. Se presentaron los avances a la Mesa Directiva el 6 de julio.</t>
  </si>
  <si>
    <t>Actividad que reporta avance y cuenta con las evidencias, tiene rezago del 1%. Finalizaba en abril.</t>
  </si>
  <si>
    <t>Proyectar los precios de los energéticos.</t>
  </si>
  <si>
    <t>Bases de datos actualizadas y tablas de resultados</t>
  </si>
  <si>
    <t>Se actualizaron las series históricas del modelo de proyección de precios a diciembre de 2021, esto permitió tener los resultados preliminares de las proyecciones para los diferentes energéticos. Se socializo estos primeros resultados al interior del grupo de hidrocarburos y con el grupo de energía; esto permitió hacer un primer análisis y correcciones del modelo de proyección de precios.</t>
  </si>
  <si>
    <t>Actividad que reporta avance y cuenta con las evidencias, tiene rezago del 1%. Finalizaba en junio.</t>
  </si>
  <si>
    <t>Informe con diagnóstico y consolidación de documento</t>
  </si>
  <si>
    <t>Actividad que se ejecutará en el mes de julio.</t>
  </si>
  <si>
    <t>Seguimiento de precios Ene-Feb-Mar</t>
  </si>
  <si>
    <t>Archivos con estructura de precios, reporte de precios en EDS  y formatos para publicación 1er Trim</t>
  </si>
  <si>
    <t>Se adjuntan los archivos publicados de estructura de precios y el reporte de recolección de precios EDS, correspondientes al primer trimestre del año</t>
  </si>
  <si>
    <t>Se cumplió con la actividad acorde con lo planificado y cuenta con las evidencias objetivas de su ejecución</t>
  </si>
  <si>
    <t>Seguimiento de precios Abr-May-Jun</t>
  </si>
  <si>
    <t>Archivos con estructura de precios, reporte de precios en EDS  y formatos para publicación 2do Trim</t>
  </si>
  <si>
    <t>Se actualizó y en el SIPG se publicó la estructura de precios de los combustibles en las EDS de  las principales ciudades.</t>
  </si>
  <si>
    <t>Actividad cumplida en el 2do trimestre acorde con lo planificado y cuenta con las evidencias de las publicaciones.</t>
  </si>
  <si>
    <t>Seguimiento de precios Jul-Ago-Sep</t>
  </si>
  <si>
    <t>Archivos con estructura de precios, reporte de precios en EDS  y formatos para publicación 3er Trim</t>
  </si>
  <si>
    <t>Actividad que se ejecutará en entre junio y septiembre.</t>
  </si>
  <si>
    <t>Seguimiento de precios Oct-Nov-Dic</t>
  </si>
  <si>
    <t>Archivos con estructura de precios, reporte de precios en EDS  y formatos para publicación 4to Trim</t>
  </si>
  <si>
    <t>Actividad que se ejecutará en entre octubre y diciembre.</t>
  </si>
  <si>
    <t>Trámites y procesos Trim 1 (cupos y compensaciones, listados)</t>
  </si>
  <si>
    <t>Cupos de diésel exento de sobretasa: Registro de novedades recibidas y tramitadas Trim 1</t>
  </si>
  <si>
    <t>Se expidieron 23 conceptos técnicos dentro de los tiempos establecidos</t>
  </si>
  <si>
    <t>Se cumplió con la actividad (El registro de novedades recibidas y tramitadas para el trimestre es por demanda) y cuenta con las evidencias objetivas de su ejecución</t>
  </si>
  <si>
    <t>Trámites y procesos Trim 2 (cupos y compensaciones, listados)</t>
  </si>
  <si>
    <t>Cupos de diésel exento de sobretasa: Registro de novedades recibidas y tramitadas Trim 2</t>
  </si>
  <si>
    <t>Se elaboraron los conceptos técnicos (3) correspondientes a las novedades de los meses de marzo, abril, mayo. Por otro lado se elaboraron los conceptos técnicos (27) para resolver los recursos de reposición interpuestos a la resolución de asignación de cupos de bandera nacional dentro de los plazos establecidos.</t>
  </si>
  <si>
    <t>Actividad cumplida en el 2do trimestre acorde con lo planificado y cuenta con las evidencias de los conceptos emitidos en el trimestre.</t>
  </si>
  <si>
    <t>Trámites y procesos Trim 3 (cupos y compensaciones, listados)</t>
  </si>
  <si>
    <t>Cupos de diésel exento de sobretasa: Registro de novedades recibidas y tramitadas Trim 3</t>
  </si>
  <si>
    <t>Actividad que se ejecutará en entre julio y septiembre.</t>
  </si>
  <si>
    <t>Trámites y procesos Trim 4 (cupos y compensaciones, listados)</t>
  </si>
  <si>
    <t>Cupos de diésel exento de sobretasa: Registro de novedades recibidas y tramitadas Trim 4</t>
  </si>
  <si>
    <t>Volúmenes a compensar de GLP transportado a Nariño - Reporte de volúmenes con derecho a compensación 1er semestre</t>
  </si>
  <si>
    <t>Actividad que continúa sin reporte avance en el 2do trimestre, se encuentra con rezago. Finalizaba en junio</t>
  </si>
  <si>
    <t>Volúmenes a compensar de GLP transportado a Nariño - Reporte de volúmenes con derecho a compensación 2do semestre</t>
  </si>
  <si>
    <t>Se continúa a la espera de la modificación del Decreto 1073 de 2015 o el Decreto 1258 de 2013, en donde se aclare y/o especifique que la función de calcular los volúmenes máximos a compensar por el transporte de GLP en Nariño está a cargo de la UPME. 
 Hasta tanto no se haga la respectiva modificación en alguno de los citados Decretos no se reaalizarán los actualizaciones y cálculos respetivos.</t>
  </si>
  <si>
    <t>Actividad que se ejecutará en entre julio y diciembre.</t>
  </si>
  <si>
    <t>Resolución con listado de grandes consumidores individuales no intermediarios de ACPM - Primer semestre</t>
  </si>
  <si>
    <t>Se elaboró la Resolución No.00176 del 9 de mayo de 2022 "Por la cual elabora la Lista de grandes consumidores individuales no intermediarios de ACPM del Primer Trimestre de 2022" , dentro de los tiempos establecidos.</t>
  </si>
  <si>
    <t>Actividad cumplida en el segundo trimestre acorde con lo planificado y cuenta con evidencias.</t>
  </si>
  <si>
    <t>Resolución con listado de grandes consumidores individuales no intermediarios de ACPM - Segundo semestre</t>
  </si>
  <si>
    <t>Actividad que se ejecutará en entre julio y diciembre según lo proyectado.</t>
  </si>
  <si>
    <t>Trámites y procesos de cupos y compensaciones</t>
  </si>
  <si>
    <t>Resolución con nueva metodología de compensación de transporte de GLP</t>
  </si>
  <si>
    <t>Se está pendiente de la expedición de la modificación del DUR 1073 de 2015 y el Decreto 1258 de 2013</t>
  </si>
  <si>
    <t>No presentó avance debido a que se esperan modificaciones la normatividad relacionada.</t>
  </si>
  <si>
    <t>Actividad que continúa sin reporte avance en el 2do trimestre, se encuentra con rezago. Finalizaba en marzo.</t>
  </si>
  <si>
    <t>Cooperación interinstitucional</t>
  </si>
  <si>
    <t>Concepto Técnico para conformación de CNOGas</t>
  </si>
  <si>
    <t>Se realizó el concepto técnico para la conformación del CNOGas</t>
  </si>
  <si>
    <t>Actas y demás documentos derivados de la secretaría técnica del CACSSE</t>
  </si>
  <si>
    <t>Actividad que continúa sin reporte avance en el 2do trimestre. Inicio desde enero y finaliza en diciembre.</t>
  </si>
  <si>
    <t>Participación en proceso de admisión a la IEA</t>
  </si>
  <si>
    <t>Dirección General - Asesoras</t>
  </si>
  <si>
    <t>Actividades transversales</t>
  </si>
  <si>
    <t>Talleres de construcción colectiva para la implementación del enfoque territorial en los planes de la UPME</t>
  </si>
  <si>
    <t>Se suscribió el contrato C109 de 2022 orientado a la estructuración y el desarrollo de diez talleres regionales para análisis de entorno como insumo para la incorporación del enfoque territorial en la formulación de los planes misionales a cargo de UPME. Se efectuaron seis reuniones con las áreas misionales de la UPME, el CASU y el equipo directivo de la entidad donde se discutieron y consolidaron las expectativas de recolección de información tecnica, económica, socio cultural, ambiental y politico instituconal . Se recibió el primer informe de avance con el consolidado de información de las reuniones con las areas misionales y con una propuesta de estructura de los talleres a desarrollar en región.</t>
  </si>
  <si>
    <t>Actividad cumplida en el 2do trimstre acorde con lo planificado y cuenta con evidencias de los entregables de los talleres realizados.</t>
  </si>
  <si>
    <t>Formular el Plan Nacional de Desarrollo Minero con Enfoque territorial</t>
  </si>
  <si>
    <t>Documento de caracterización integral de las regiones de análisis</t>
  </si>
  <si>
    <t>Caracterización Integral / Regiones</t>
  </si>
  <si>
    <t>Se realizaron los ejercicios territoriales para la identificación de asuntos claves, riesgos y ventanas de oportunidad que permitieran realizar la caracterización integral de las cinco regiones priorizadas por la subdirección, adicionalmente se trabajaron las tres regiones adicionales identificadas para realizar su caracterización a partir de información secundaria, el documento final de este producto se estima será recibido el 9 de agosto</t>
  </si>
  <si>
    <t>Actividad con avance del 8%, cuenta con las evidencias acorde con el reporte. Finaliza en agosto.</t>
  </si>
  <si>
    <t>Documento de Análisis prospectivo territorial</t>
  </si>
  <si>
    <t>Elaboración  del ejercicio de prospectiva territorial</t>
  </si>
  <si>
    <t>Se realizó el ejercicio de dialogos prospectivos en las cinco regiones priorizadas por la subdirección, realizando 13 de los talleres programados, con una participación total de 347 actores territoriales. Se finalizó el 1 de Julio pues fué necesario mover uno de los talleres de Caribe II por temas climáticos</t>
  </si>
  <si>
    <t>Actividad cumplida acorde con lo proyectado, cuenta con las evidencias acorde con el reporte.</t>
  </si>
  <si>
    <t>Documento de Bases e Insumos para la formulación del PNDM-ET</t>
  </si>
  <si>
    <t>Construcción del documento bases e insumos para la formulación del PNDM-ET</t>
  </si>
  <si>
    <t>Aplica para reporte en el siguiente trimestre</t>
  </si>
  <si>
    <t>Actividad que no reporta avance al 2do trimestre. Finaliza en julio.</t>
  </si>
  <si>
    <t>Documento Plan Minero para el Desarrollo con Enfoque Territorial</t>
  </si>
  <si>
    <t>Formulación del Plan Minero Para el Desarrollo con Enfoque Territorial</t>
  </si>
  <si>
    <t>El equipo de la subdirección ha adelantado el indice anotado, el mapa mental y siete capitulos transversales que serán parte integral del documento final</t>
  </si>
  <si>
    <t>La actividad reporta avance y evidencias acorde con lo reportado. Finaliza en agosto</t>
  </si>
  <si>
    <r>
      <rPr>
        <sz val="11"/>
        <color rgb="FF000000"/>
        <rFont val="Calibri, sans-serif"/>
      </rPr>
      <t xml:space="preserve">La subdirección estructuró un primer documento en extenso, consolidando el avance de los capítulos transversales  para revisión por parte de los asesores de dirección, el mismo fue remitido al Director el </t>
    </r>
    <r>
      <rPr>
        <sz val="11"/>
        <color rgb="FFFF0000"/>
        <rFont val="Calibri, sans-serif"/>
      </rPr>
      <t>21 de julio de 2022</t>
    </r>
  </si>
  <si>
    <t>Actividad que reporta avance del 3% y cuenta con las evidencias acorde con el reporte. Finaliza en agosto.</t>
  </si>
  <si>
    <t>Fijar los precios de los diferentes minerales para la liquidación de las regalías</t>
  </si>
  <si>
    <t>Elaboración propuesta actos administrativos "Resoluciones de precios de minerales"</t>
  </si>
  <si>
    <t>Resoluciones</t>
  </si>
  <si>
    <t>Fijar los precios de los diferentes minerales para la liquidación de regalías (Trimestral)</t>
  </si>
  <si>
    <t xml:space="preserve">Resoluciones por las cuáles se determina el precio base para liquidación de regalías de: Minerales metálicos ( anualidad); piedras y metales preciosos, minerales de hierro, minerales metálicos y concentrados polimetálicos; Níquel y Carbón </t>
  </si>
  <si>
    <t>La actividad reporta avance y evidencias acorde con lo reportado. Finaliza en diciembre</t>
  </si>
  <si>
    <t xml:space="preserve">Resoluciones por las cuáles se determina el precio base para liquidación de regalías de: Piedras y metales preciosos, minerales de hierro, minerales metálicos y concentrados polimetálicos; Níquel y Carbón </t>
  </si>
  <si>
    <t>Actividad con avance acumulado del 10%, cuenta con las evidencias acorde con el reporte. Finaliza en diciembre.</t>
  </si>
  <si>
    <t>Elaborar estudios como insumo para la planeación, para análisis del comportamiento e incidencia, así como los requerimientos del sector minero</t>
  </si>
  <si>
    <t>Actualización de los balances oferta utilización para 34 productos mineros a 2019 versión definitiva y 2020 en versión preliminar; elaboración de la cuenta producción/generación para 9 actividades CIIU Rev 4 A:C 2019 versión definitiva y 2020 versión preliminar</t>
  </si>
  <si>
    <t>Actualización de la Cuenta Satélite Minera</t>
  </si>
  <si>
    <t>1.  Firma de Convenio: 19 de enero
2.  Acta de Inicio: 24 de enero
3.  Primer producto entregable: 2 de febrero
4.  Acta de aprobación primer producto entregable: 3 de febrero</t>
  </si>
  <si>
    <t>La actividad reporta avance y evidencias acorde con lo reportado. Finaliza en julio</t>
  </si>
  <si>
    <t>DANE presenta informe financiero del convenio CV-002-2022 el dia 1 de junio. Radicado UPME No 202211100894229. 
DANE presenta informe financiero del convenio CV-002-2022 el día 15 de junio. Radicado UPME No 20221110098882
Se espera que se entregue el informe final del Convenio el dia 23 de julio de 2022.</t>
  </si>
  <si>
    <t>Actividad con avance acumulado del 3%, cuenta con las evidencias acorde con el reporte. Finaliza en julio.</t>
  </si>
  <si>
    <t>Documento con identificación de implicaciones socioeconómicas y ambientales del cierre de proyectos mineros</t>
  </si>
  <si>
    <t>Identificar las implicaciones socioeconómicas y ambientales del cierre de proyectos mineros en páramos</t>
  </si>
  <si>
    <r>
      <rPr>
        <sz val="11"/>
        <color theme="1"/>
        <rFont val="Calibri"/>
      </rPr>
      <t xml:space="preserve">La contratación se aprobó en sesión del Comité No. 16 de fecha 17 de mayo de 2022.  
Se designó el CDP No. 17022 del 17 de junio de 2022.
 Se remitieron los Estudios previos a contratación mediante radicado Radicado No.: 20221400020803  del 22 de junio de 2022
</t>
    </r>
    <r>
      <rPr>
        <b/>
        <sz val="11"/>
        <color rgb="FFFF0000"/>
        <rFont val="Calibri"/>
      </rPr>
      <t>( Se realizó en mayo la modificación del PAA consolidando el presupuesto de las dos actividades subsiguientes y el % cuantitativo se sumo a este proyecto ) estableciendo así un peso del 9%</t>
    </r>
  </si>
  <si>
    <t>Actividad que recoge las 2 subsiguientes, presenta avance del 1%, cuenta con las evidencias relacionada con  el proceso de contratación que se está llevando a cabo. Finaliza en septiembre.</t>
  </si>
  <si>
    <t>Documento de incidencia y comportamiento de la minería en Colombia ( Roca Fosfórica y arena silícea)</t>
  </si>
  <si>
    <t>Realizar el análisis de la estructura de las cadenas productivas de al menos dos (2) minerales explotados en Colombia (roca fosfórica  y arenas silíceas) con enfoque territorial</t>
  </si>
  <si>
    <t>Se realizó modificación del PAA, informando que está actividad no se realizará y consolidando el presupuesto para el proyecto de cierre de minas en páramos (el porcentaje de avance cuantitativo se le adicionó al proyecto de cierre de minas) ahora aparece con peso del 0%</t>
  </si>
  <si>
    <t>Actividad que no requiere reporte, toda vez que pasó a ser parte de la anterior actividad "Identificar las implicaciones socioeconómicas y ambientales del cierre de proyectos mineros en páramos"</t>
  </si>
  <si>
    <t>Estrategia de inclusión financiera del sector minero</t>
  </si>
  <si>
    <t>Establecer una hoja de ruta que permita definir estrategias y acciones detalladas para posibilitar la inclusión financiera del sector minero</t>
  </si>
  <si>
    <t>Se realizó modificación del PAA, informando que está actividad no se realizará y consolidadndo el presupuesto para el proyecto de cierre de minas en páramos ( el porcentaje de avance cuantitativo se le adicionó al proyecto de cierre de minas) ahora aparece con peso del 0%</t>
  </si>
  <si>
    <t>Documento con estrategias para el aprovechamiento del potencial minero del carbón de forma límpia y sostenible</t>
  </si>
  <si>
    <t>Establecer estrategias y acciones para la maximización del aprovechamiento del potencial minero del carbón de forma limpia y sostenible garantizando la meta nacional de reducción de emisiones de GEI 2030 y alcanzando la carbono neutralidad 2050, sorteando los retos de la transición energética para el país</t>
  </si>
  <si>
    <t>se aprobó la ficha técnica de este proyecto en el comité de contratos # 16 del 17 de mayo de 2022, y se solicitó el CDP , se están trabajando ajustes a los estudios previos</t>
  </si>
  <si>
    <t>Actividad con avance del 0,5, cuenta con las evidencias que corresponden al CDP dispuesto para la contratación. Finaliza en octubre.</t>
  </si>
  <si>
    <t>Documento informe de cobre para publicación y piezas gráficas para campaña de divulgación de información técnica explotación de cobre en Colombia</t>
  </si>
  <si>
    <t>Publicación del informe mineral de cobre en Colombia</t>
  </si>
  <si>
    <t>Se tiene la propuesta de edición del documento por parte de la OGI con  VoBo en  espera de concepto de la  subdirección
Se está construyendo  documento de  reseña crítica del estudio, del cual se envió el primer borrador a la  subdirección, se está en la construcción de presentación de reseña  crítica para realizarla al directo.</t>
  </si>
  <si>
    <t>Acorde con el reporte y las evidencias , la actividad queda con rezago del 25% frente a lo programado (2%).</t>
  </si>
  <si>
    <t>El 12 de de abril se presentó reseña crítica  del documento a la Dirección General de la UPME, se solicitó algunos ajustes al documento y una vez realizados los mismos socializar el documento con la Agencia Nacional de Minería (ANM) y el Ministerio de Minas y Energía (MME) para que realizaran comentarios al documento, el documento se ajustó acorde a las observaciones de la Dirección, la ANM y el MME y se envió a edición para su posterior publicación en la página de la UPME para comentarios del público en general como lo recomendó la dirección general.</t>
  </si>
  <si>
    <t>Actividad con un avance del 1,7%, cuenta con las evidencias de lo reportado y continua con rezago del 0,3%. Finalizaba en marzo.</t>
  </si>
  <si>
    <t>Informe consolidado de resultados del uso del Modelo CCMM – 2021</t>
  </si>
  <si>
    <t>Estructurar informe que recoja las conclusiones frente a la posibilidad de uso del modelo CCMM ( Colombia Coal Mining Model) y las evidencias del ejercicio realizado durante 2021</t>
  </si>
  <si>
    <t>Se presentó documento al subdirector como evidencia de cumplimiento de los objetivos establecidos con el funcionario que tenía a cargo el ejercicio de construcción de dicho documento de reporte</t>
  </si>
  <si>
    <t>La actividad se cumple acorde con lo planificado y cuenta con las evidencias respectivas.</t>
  </si>
  <si>
    <t>Cumplida trimestre anterior</t>
  </si>
  <si>
    <t>Documento con actualización de estudios de mercado de oferta y demanda de minerales</t>
  </si>
  <si>
    <t>Actualizar estudios de mercado de oferta y demanda nacional e internacional de minerales</t>
  </si>
  <si>
    <t>No aplica reporte para este trimestre</t>
  </si>
  <si>
    <t>Actividad que no presente avance al 2do trimestre. Finaliza en diciembre</t>
  </si>
  <si>
    <t>Mejorar el flujo, calidad y el análisis de lal información que nutre el Sistema de Información Minero Colombiano - SIMCO</t>
  </si>
  <si>
    <t>Renovación suscripción  ONLINE ARGUS MEDIA</t>
  </si>
  <si>
    <t>Suscripción</t>
  </si>
  <si>
    <t>Renovar el servicio de información ONLINE de ARGUS MEDIA, a prestar a partir del inicio de la suscripción</t>
  </si>
  <si>
    <t xml:space="preserve">Se realizó firma de contratato y dos renovaciones de suscripciones de información durante el mes de marzo, de igual manera se nombra supervisores para  Fast Market y Argus Media a Carlos Medina y Héctor Herrera respectivamente.
El proceso de realización de Tallerres de participación ciudadana se está adelantando a través de la convocatoría Publica 005-2022. Para el mismo  se dio cumplimiento a la Audiencia, realizada el 25 de marzo y el próximo viernes 8 de abril se recibiran propuestas,de acuerdo a lo establecido en el cronograma planteado. </t>
  </si>
  <si>
    <t>La actividad se cumple acorde con lo planificado y cuenta con las evidencias.</t>
  </si>
  <si>
    <t>Renovación suscripción ONLINE BALTIC EXCHANGE</t>
  </si>
  <si>
    <t>Realizar la renovación de la suscripción ONLINE de Baltic Exchange.</t>
  </si>
  <si>
    <t>Actividad que no presenta avance al 2do trimestre. Finaliza en diciembre</t>
  </si>
  <si>
    <t>Servicios de suscripción ONLINE FAST MARKETS MB</t>
  </si>
  <si>
    <t>Prestar los servicios de suscripción ON LINE a Fast Markets MB</t>
  </si>
  <si>
    <t>La actividad se cumplió y cuenta con las evidencias.</t>
  </si>
  <si>
    <t>Renovación suscripción  ONLINE WOOD MACKENZIE</t>
  </si>
  <si>
    <t>Realizar la renovación de la suscripción ONLINE de Wood Mackenzie.</t>
  </si>
  <si>
    <t>Reportes y temas actualizados en la base de datos del SIMCO</t>
  </si>
  <si>
    <t>SIMCO actualizado</t>
  </si>
  <si>
    <t>Generación de reportes y Actualización de contenidos SIMCO</t>
  </si>
  <si>
    <t>Durante el primer trimestre 2022:
- Se han adelantado las actualizaciones en Base de datos de Históricos de precios internacionales, Históricos precio base de Liquidación de Regalías, y en plataforma SIMCO de igual forma la información de precios de la pagina principal de SIMCO con corte a febrero 2022.
- En relación a Producción y Regalías la última información que se compartió por parte de la ANM con destino SIMCO es con corte a 2do trimestre 2021, por esta razón no se ha podido actualizar la información en el SIMCO</t>
  </si>
  <si>
    <t>La actividad presenta avance y cuenta con las evidenicas de lo reportado. Finaliza en diciembre</t>
  </si>
  <si>
    <t>En relación a Producción y Regalías la última información que se 
compartió por parte de la ANM con destino SIMCO es con corte a 2do  trimestre 2021, por esta razón no se ha podido actualizar la información  en el SIMCO, sin embargo se solicitó mediante correo información de producción, afin de cargar la misma en las bases de datos de SIMCO y no de la manera tradicional mediante PANGEA. ANM compartió esta información  en excel y la misma fue  ingresada por la OGI y ya se encuentra en base de datos, sin embargo la misma no se encuentra actualizada para todos los minerales con cierre a 4to trimestre de 2021. Se actualizaron 
algunos reportes de los minerales con los que se cuenta información. - 
De igual forma, se han adelantado las actualizaciones en Base de datos de Históricos de precios internacionales, Históricos precio base de Liquidación de Regalías.  </t>
  </si>
  <si>
    <t>Actividad con avance acumulado del 2%, con evidencias acorde con el reporte. Finaliza en diciembre.</t>
  </si>
  <si>
    <t>1. Identificar posibilidades y condicionantes de los proyectos de transmisión (alertas tempranas: físicas, sociales, ambientales, etc.) en fase de planeación y en fase de convocatoria.</t>
  </si>
  <si>
    <t>Solicitud a las entidades involucradas</t>
  </si>
  <si>
    <t>1.1 Realizar solicitud de información socio-ambiental a las entidades involucradas</t>
  </si>
  <si>
    <t>-Durante el trimestre realizó el envío de  53 oficios solicitando información para alertas tempranas (evidencia en carpeta: Z:\03_Calidad\Plan de Accion\2022\Trimestre 1\Convocatorias)</t>
  </si>
  <si>
    <t>Actividad con rezago, reporta avance sin evidencias</t>
  </si>
  <si>
    <t>Durante el trimestre se realizó el envío de 41 oficios solicitando información para alertas tempranas (evidencia en carpeta: Z:\03_Calidad\Plan de Accion\2022\Trimestre 2\Convocatorias)</t>
  </si>
  <si>
    <t>Actividad cumplida durante el 2do trimestre, cuenta con las evidencias correspondientes.</t>
  </si>
  <si>
    <t>Informe para el GIT de Transmisión</t>
  </si>
  <si>
    <t>1.2 Elaborar Documento de alertas tempranas en fase de planeación
- Primer momento (análisis obras)</t>
  </si>
  <si>
    <t>Subdirección de Energía Eléctrica- GIT Transmisión</t>
  </si>
  <si>
    <t>-Esta actividad se tiene prevista para ser realizada en el 3er trimestre.</t>
  </si>
  <si>
    <t>1.3 Elaborar Documento de alertas tempranas en fase de planeación
- Segundo momento (definición de obras)</t>
  </si>
  <si>
    <t>-Esta actividad se tiene prevista para ser realizada en el 4to trimestre.</t>
  </si>
  <si>
    <t>Documentos con alertas tempranas</t>
  </si>
  <si>
    <t>1.4 Elaborar Documento de alertas tempranas para proyectos objeto de convocatorias públicas - Tercer momento (convocatoria)</t>
  </si>
  <si>
    <t>31/03/222</t>
  </si>
  <si>
    <t>-Se trabajó en el documento de alertas tempranas para 3 proyectos:
*Mirolindo-Gualanday
*Flandes Lanceros 
*2do circuito Sahagún.
Evidencia en carpeta: Z:\03_Calidad\Plan de Accion\2022\Trimestre 1\Convocatorias</t>
  </si>
  <si>
    <t>Actividad que reporta avance sin evidencias</t>
  </si>
  <si>
    <t>Para el presente trimestre, no se realizaron documentos de Alertas tempranas.</t>
  </si>
  <si>
    <t>Actividad que no reporta avance durante el 2do trimestre. Finaliza en diciembre.</t>
  </si>
  <si>
    <t>2. Realizar la estructuración técnica de la  incorporación de la segunda fase de renovables desde La Guajira (HVDC)</t>
  </si>
  <si>
    <t>Documentos para la gestión precontractual y contractual (Ficha, solicitud de CDP y Estudios previos)</t>
  </si>
  <si>
    <t>2.1 Realizar sondeo de mercado, elaborar ficha para presentar a comité de contratos, solicitud de CDP y estudios previos para documento de condicionantes y determinantes ambientales de la Convocatoria pública HDVC</t>
  </si>
  <si>
    <t>-Secretaría General-GIT Jurídica y Contractual
-Secretaría General-GIT Financiera</t>
  </si>
  <si>
    <t>-Se realizó sondeo de mercado, se presentó ante comité de contratos la ficha para la contratación ambiental y se encuentran listos los estudios previos para iniciar el proceso contractual. Evidencia en carpeta: Z:\03_Calidad\Plan de Accion\2022\Trimestre 1\Convocatorias</t>
  </si>
  <si>
    <t>Cumplido el trimestre anterior.</t>
  </si>
  <si>
    <t>Actividad cumplida en el 1er trimestre, cuenta con las evidencias correspondientes.</t>
  </si>
  <si>
    <t>Informes con los resultados de la contratación</t>
  </si>
  <si>
    <t>2.2 Avances entregables, Informe final de documento de condicionantes y determinantes ambientales de la Convocatoria pública HDVC</t>
  </si>
  <si>
    <t>-Esta actividad se tiene prevista para ser realizada entre el 2do y 3er trimestre.</t>
  </si>
  <si>
    <t>El grupo de jurídica y contractual informó que el 30-06-2022 el contrato se encuentra firmado en el SECOP II y se solicitó proceder con el trámite de la gestión de las pólizas. Pendiente de iniciar ejecución.
 Evidencia en carpeta: Z:\03_Calidad\Plan de Accion\2022\Trimestre 2\Convocatorias</t>
  </si>
  <si>
    <t>Actividad que no presenta avance al 2do trimestre, tiene rezago del 0,8%, (Se encuentra en proceso de la contratación correspondiente). Finalizaba en junio.</t>
  </si>
  <si>
    <t>2.3 Realizar ficha para presentar a comité de contratos, solicitud de CDP y Estudios previos para la estructuración de documentos de la Convocatoria pública HDVC</t>
  </si>
  <si>
    <t>-Se realizó el sondeo de mercado para la consultoría técnica de la línea HVDC, se ha trabajado en la ficha, pendiente definir algunos temas.</t>
  </si>
  <si>
    <t>Actividad que no presenta avance</t>
  </si>
  <si>
    <t>- En trámite el traslado de recursos de la oficina de Fondos, una vez se cuente con este trámite se procederá a dar inicio al proceso pre-contractual.</t>
  </si>
  <si>
    <t>Actividad que no presenta avance al 2do trimestre, tiene rezago del 0,5%, se encuentra en proceso de traslado presupuestal para la contratación correspondiente. Finalizaba en marzo.</t>
  </si>
  <si>
    <t>2.4 Avances entregables, Informe final de la estructuración de documentos de la Convocatoria pública HDVC</t>
  </si>
  <si>
    <t>-Esta actividad se tiene prevista para ser realizada en el 2do semestre del año 2022. 
- Se encuentra en trámite traslado de recursos de la oficina de Fondos, una vez se cuente con este trámite se procederá a dar inicio al proceso contractual.</t>
  </si>
  <si>
    <t>-Esta actividad se tiene prevista para ser realizada en el 2do semestre del año 2022. 
 -En trámite el traslado de recursos de la oficina de Fondos, una vez se cuente con este trámite se procederá a dar inicio al proceso pre-contractual.</t>
  </si>
  <si>
    <t>3. Estructurar convocatorias públicas y documentos de Selección</t>
  </si>
  <si>
    <t>Documentos DSI y sus anexos</t>
  </si>
  <si>
    <t>3.1 Elaborar documentos de las convocatorias (DSI y anexos)</t>
  </si>
  <si>
    <t>Realizados en total para 2 proyectos:
-Estambul 230kV
-Mirolindo-Gualanday 115kV
Evidencia en carpeta: Z:\03_Calidad\Plan de Accion\2022\Trimestre 1\Convocatorias</t>
  </si>
  <si>
    <t>Realizados en total para 2 proyectos:
 -Mocoa-Yarumo 115 kV
 -Flandes-Lanceros 115kV
 Evidencia en carpeta: Z:\03_Calidad\Plan de Accion\2022\Trimestre 2\Convocatorias</t>
  </si>
  <si>
    <t>Actividad con avance acumulado del 1,38%, cuenta con las evidencias. Finaliza en diciembre.</t>
  </si>
  <si>
    <t>4. Efectuar los procesos de selección de Interventores e Inversionistas.</t>
  </si>
  <si>
    <t>Convocatoria publicada</t>
  </si>
  <si>
    <t>4.1 Publicar la convocatoria en página web</t>
  </si>
  <si>
    <t>-No se realizaron publicaciones en la página web.</t>
  </si>
  <si>
    <t>Adendas, respuestas a observaciones, memorando de evaluación y Resolución de selección</t>
  </si>
  <si>
    <t>4.2 Realizar el proceso de selección del interventor</t>
  </si>
  <si>
    <t>-Oficina de Gestión de la Información
-Secretaría General- GITJuridica y contractual</t>
  </si>
  <si>
    <t>-No se realizaron procesos de selección de interventoría para este trimestre.</t>
  </si>
  <si>
    <t>Adendas, respuestas a observaciones, actas de apertura, evalución, continuación, adjudicación y/o desierto.</t>
  </si>
  <si>
    <t>4.3 Realizar el proceso de selección del inversionista</t>
  </si>
  <si>
    <t>-No se realizaron procesos de selección de inversionista para este trimestre.</t>
  </si>
  <si>
    <t>5. Efectuar seguimiento a los proyectos en ejecución objeto de convocatoria pública y generar los debidos reportes.</t>
  </si>
  <si>
    <t>Documento (informe)</t>
  </si>
  <si>
    <t>5.1 Informe avance ejecución proyectos objetos de convocatorias</t>
  </si>
  <si>
    <r>
      <rPr>
        <sz val="11"/>
        <color theme="1"/>
        <rFont val="Calibri, Arial"/>
      </rPr>
      <t xml:space="preserve">-Se realizaron 15 informes durante el periodo: 
*1 </t>
    </r>
    <r>
      <rPr>
        <sz val="11"/>
        <color theme="1"/>
        <rFont val="Calibri"/>
      </rPr>
      <t>Informe al Viceministro, 1 radar, 3 mapas CNO, 1 Plan 5 Caribe. Adicionalmente  se diligenciaron  4 reportes en la plataforma de Presidencia  PINES</t>
    </r>
    <r>
      <rPr>
        <sz val="11"/>
        <color rgb="FF000000"/>
        <rFont val="Calibri"/>
      </rPr>
      <t>,</t>
    </r>
    <r>
      <rPr>
        <sz val="11"/>
        <color theme="1"/>
        <rFont val="Calibri"/>
      </rPr>
      <t xml:space="preserve"> 6  matrices de Compromiso por Colombia dirigidos a MME
(evidencia en carpeta: Z:\03_Calidad\Plan de Accion\2022\Trimestre 1\Convocatorias)</t>
    </r>
  </si>
  <si>
    <t>-Se realizaron 16 informes durante el periodo: 
 *1 Informe al Viceministro y 3 mapas CNO. Adicionalmente se diligenciaron 6 reportes en la plataforma de Presidencia PINES, 6 matrices de Compromiso por Colombia dirigidos a MME
 (evidencia en carpeta: Z:\03_Calidad\Plan de Accion\2022\Trimestre 2\Convocatorias)</t>
  </si>
  <si>
    <t>Actividad con avance acumulado del 0,76%, cuenta con las evidencias de los informes. Finaliza en diciembre.</t>
  </si>
  <si>
    <t>Lista de Asistencia,documento PPT presentada por los Interventores</t>
  </si>
  <si>
    <t>5.2 Reuniones de seguimiento de interventoría</t>
  </si>
  <si>
    <t>-Se realizó seguimiento a  21 proyectos de convocatorias en ejecución (evidencia en carpeta: Z:\03_Calidad\Plan de Accion\2022\Trimestre 1\Convocatorias).</t>
  </si>
  <si>
    <t>-Se realizó seguimiento a 21 proyectos de convocatorias en ejecución (evidencia en carpeta: Z:\03_Calidad\Plan de Accion\2022\Trimestre 2\Convocatorias).</t>
  </si>
  <si>
    <t>Actividad con avance acumulado del 0,5%, cuenta con las evidencias de los seguimientos. Finaliza en diciembre.</t>
  </si>
  <si>
    <t>Documento con observaciones a los informes y oficios de aprobación de informes</t>
  </si>
  <si>
    <t>5.3 Revisión de informes de interventoría</t>
  </si>
  <si>
    <r>
      <rPr>
        <sz val="11"/>
        <color theme="1"/>
        <rFont val="Calibri, Arial"/>
      </rPr>
      <t xml:space="preserve">- Durante el trimestre se revisaron  los informes mensuales y trimestrales de los </t>
    </r>
    <r>
      <rPr>
        <sz val="11"/>
        <color rgb="FF000000"/>
        <rFont val="Calibri"/>
      </rPr>
      <t xml:space="preserve">proyectos de convocatorias, de los cuales 26 </t>
    </r>
    <r>
      <rPr>
        <sz val="11"/>
        <color rgb="FF000000"/>
        <rFont val="Calibri"/>
      </rPr>
      <t>cuentan con aprobación
(evidencia en carpeta: Z:\03_Calidad\Plan de Accion\2022\Trimestre 1\Convocatorias)</t>
    </r>
  </si>
  <si>
    <t>- Durante el trimestre se revisaron los informes mensuales y trimestrales de los proyectos de convocatorias, de los cuales 55 cuentan con aprobación
 (evidencia en carpeta: Z:\03_Calidad\Plan de Accion\2022\Trimestre 2\Convocatorias)</t>
  </si>
  <si>
    <t>Actividad con avance acumulado del 1,26%, cuenta con las evidencias de los informes revisados. Finaliza en diciembre.</t>
  </si>
  <si>
    <t>Geovisor Actualizado en página web</t>
  </si>
  <si>
    <t>5.4 Actualizar Geovisor Convocatorias</t>
  </si>
  <si>
    <t>Se envió correo a la OGI con información para actualizar el Geovisor  y se encuentra actualizado a marzo del 2022.Evidencia en carpeta:Z:\03_Calidad\Plan de Accion\2022\Trimestre 1\Convocatorias)</t>
  </si>
  <si>
    <t>Se envió correo a la OGI con información para actualizar el Geovisor y se encuentra actualizado a mayo 2022.Evidencia en carpeta:Z:\03_Calidad\Plan de Accion\2022\Trimestre 2\Convocatorias)</t>
  </si>
  <si>
    <t>Elaborar el Plan de Expansión de Generación de Energía Eléctrica</t>
  </si>
  <si>
    <t>Documento con los objetivos y escenarios propuestos del Plan de Expansión</t>
  </si>
  <si>
    <t>1.1 Elaborar documento donde se presenten los objetivos y escenarios del Plan de Expansión</t>
  </si>
  <si>
    <t>Socializar con Subdirección de Demanda y el MME</t>
  </si>
  <si>
    <t>En consolidación de información . Se realizan entrevistas a partes interesadas para caracterizar el entorno nacional</t>
  </si>
  <si>
    <t xml:space="preserve">Se plantean escenarios por parte del Grupo, falta el Vo.Bo.  por parte de los Subdirectores. </t>
  </si>
  <si>
    <t>Actividad con avance acumulado del 2% y cuenta con las evidencias correspondientes, tiene rezago de 1%. Finalizaba en abril.</t>
  </si>
  <si>
    <t>Bases de datos actualizadas para las simulaciones.</t>
  </si>
  <si>
    <t>1.2 Actualizar bases de datos con la infraestructura, series y demanda para los análisis del Plan Expansión</t>
  </si>
  <si>
    <t>Subdirección de Demanda,
Subdirección de Hidrocarburos,
Subdirección de Minería,
Grupo de Convocatorias, Grupo de Transmisión.</t>
  </si>
  <si>
    <t>Se tienen las proyecciones de precios publicadas en la Web</t>
  </si>
  <si>
    <t>Se avanzó en el 95% de base de datos aun falta el Vo.Bo. de definición de los proyectos del portafolio, falta los datos de capacidad de interconexión entre las areas operativas por parte del Grupo de Transmisión. Evicdencia en las bases de datos de los programas SDDP, PLEXOS</t>
  </si>
  <si>
    <t>Actividad con avance acumulado del 3,5% y cuenta con las evidencias correspondientes. Finalizaba en julio.</t>
  </si>
  <si>
    <t>Documento Plan de Expansión preliminar</t>
  </si>
  <si>
    <t>1.3 Realizar el procesamiento de información, simulaciones de escenarios, análisis y documento del Plan de Expansión de Generación versión preliminar</t>
  </si>
  <si>
    <t>Se inicia en el 2o trimestre.</t>
  </si>
  <si>
    <t>Se adenta el esqueleto del docuemento preliminar definiendo la tabla de contenido preliminar (https://docs.google.com/document/d/1-n_nUnzGPm8mI_wkfiw452eN353XZCEQpRQhmfsCe14/edit#). Aun falta información y Vo.Bo. al Portafolio y a los escenarios, una vez se reciba se inician las simulaciones.</t>
  </si>
  <si>
    <t>Actividad con avance 1,25%, cuenta con las evidencias que no se pueden validar por no contar con acceso al documento. Finaliza en octubre.</t>
  </si>
  <si>
    <t>Documento Plan de Expansión definitivo</t>
  </si>
  <si>
    <t>1.4 Realizar el procesamiento de información, simulaciones de escenarios, análisis y documento del Plan de Expansión de Generación versión final</t>
  </si>
  <si>
    <t>GIT de Transmisión</t>
  </si>
  <si>
    <t>Se inicia en el 2o semestre.</t>
  </si>
  <si>
    <t>Se inicia en el 2do semestre</t>
  </si>
  <si>
    <t>Actividad que se ejecutará en entre agosto y noviembre según lo proyectado.</t>
  </si>
  <si>
    <t>Realizar seguimiento al estado de los proyectos de generación futuros con compromisos</t>
  </si>
  <si>
    <t>Informe</t>
  </si>
  <si>
    <t>2.1 Procesar la información, realizar requerimientos y elaborar informe de seguimiento trimestral</t>
  </si>
  <si>
    <t>Grupo de Convocatorias, Grupo de Transmisión.</t>
  </si>
  <si>
    <t>Esta en revisión el primer informe</t>
  </si>
  <si>
    <t>Se publicó el primer informe y se avanza en la revisión del segundo informe</t>
  </si>
  <si>
    <t>Actividad que presente avance acumulado del 0,63%, cuenta con las evidencias. Finaliza en diciembre.</t>
  </si>
  <si>
    <t>Procesar las solicitudes de concepto de potencial hidroenergético</t>
  </si>
  <si>
    <t>Oficios de conceptos o de requerimientos</t>
  </si>
  <si>
    <t>3.1 Realización de Oficios de concepto u Oficios de requerimientos.</t>
  </si>
  <si>
    <t>Se presentó 1 concepto ( Rad.20221110026242 y  20221110026582 ) y se solicitó información  faltante (Rad 20221500019771) para el concepto solicitado (Tablas res 052 y DAA.)</t>
  </si>
  <si>
    <t>Se reciben 4 solicitudes de las cuales se emite concepto del proyecto de la PCH Esparta y se requiríó información adicional a la Autoridad Ambiental y/o promotor de los proyectos PCH Zaque, PCH La Mirandita y PCH Consota (EIA)</t>
  </si>
  <si>
    <t>Actividad que presente avance acumulado del 1%, cuenta con las evidencias. Finaliza en diciembre.</t>
  </si>
  <si>
    <t>Informe de conceptos de potencial hidroenergético</t>
  </si>
  <si>
    <t>3.2 Informe de conceptos de potencial hidroenergético. Trimestral</t>
  </si>
  <si>
    <t>Se encuentra en elaboración y revisión.</t>
  </si>
  <si>
    <t>Se publica el primer informe y el segundo se encuentra en elaboración y revisión.</t>
  </si>
  <si>
    <t>Procesar las solicitudes de inscripción en el Registro de Proyectos de Generación</t>
  </si>
  <si>
    <t>4.1 Analizar información de solicitud de registro y elaborar oficio de registro u oficio solicitando aclaraciones.</t>
  </si>
  <si>
    <t>Se presentaron gran número de solicitudes, se han presentado reprocesos por ajustes e implementación del Portal Único de Usuario, que siguen en boga.</t>
  </si>
  <si>
    <t>Se presentaron gran número de solicitudes(llegaron: 179, resueltas: 167
y pendientes: 12 en el periodo del 1 de enero al 30 de junio)
Se continúa presentando reprocesos por ajustes he implementación del Portal Único de Usuario.</t>
  </si>
  <si>
    <t>Reportes de inscripción e informes de análisis</t>
  </si>
  <si>
    <t>4.2 Elaborar informe de registro de proyectos. Mensual.</t>
  </si>
  <si>
    <t>Realizar simulaciones y análisis energéticos para determinar los consumos esperados de gas</t>
  </si>
  <si>
    <t>Documento con resultados y análisis</t>
  </si>
  <si>
    <t>5.1 Realizar el procesamiento de información, simulaciones de escenarios, análisis y documento soporte</t>
  </si>
  <si>
    <t>Subdirección de Demanda y
Subdirección de Hidrocarburos</t>
  </si>
  <si>
    <t>Se realiza, reuniones y se entregan los resultados requeridos.</t>
  </si>
  <si>
    <t>Actividad que presente avance acumulado del 2,5%, cuenta con las evidencias de los escenarios y proyecciones. Finaliza en agosto.</t>
  </si>
  <si>
    <t>Gestión de Convenios Minciencias-UPME e IDEAM-UPME</t>
  </si>
  <si>
    <t>6.1 Acompañamiento y elaboración del informe de actividades</t>
  </si>
  <si>
    <t>Oficina de gestión de fondos, Subdirección de Demanda.</t>
  </si>
  <si>
    <t>Se realizan algunos aportes a una iniciativa de la Oficina de fondos sobre actualización de Potenciales con los fines de realizarla con ayuda del IDEAM.</t>
  </si>
  <si>
    <t>Se atiende requerimientos sobre el Informe final Convenio Colciencias 356-2011.</t>
  </si>
  <si>
    <t>Actividad que presente avance acumulado del 0,63%, cuenta con las evidencias relacionadas con los informes de los convenios. Finaliza en diciembre.</t>
  </si>
  <si>
    <t>Realizar la estimación del Indice de Cobertura del servicio de energía eléctrica ICEE</t>
  </si>
  <si>
    <t>Solicitud a los proveedores de información (ORs, IPSE, Superservicios).</t>
  </si>
  <si>
    <t>1.1 Realizar gestión para la obtención de datos e información necesaria para la estimación del ICEE</t>
  </si>
  <si>
    <t>Se obtuvo información de la SSPD y de algunos OR.</t>
  </si>
  <si>
    <t>La SSPD (Superservicios) complementó información para completar la serie de usuarios.</t>
  </si>
  <si>
    <t>Actividad con avance acumulado del 2,5%, sin evidencias para validar el reporte, continúa con rezago del 0,5%. Finalizaba en marzo.</t>
  </si>
  <si>
    <t>Documento versión preliminar de los cálculos del ICEE</t>
  </si>
  <si>
    <t>1.2 Compilar, procesar y validar información y realizar los cálculos bajo la metodología definida</t>
  </si>
  <si>
    <t>Pendiente terminar de definir la metodología de ICEE con la dirección</t>
  </si>
  <si>
    <t xml:space="preserve">Se terminó de validar la metodología bajo la cual se realizaron los cálculos </t>
  </si>
  <si>
    <t>Actividad con avance acumulado del 2,5%, las evidencias corresponden al documento ICEE, queda con rezago del 0,5%. Finalizaba en abril.</t>
  </si>
  <si>
    <t>Documento metodológico y anexos el ICEE</t>
  </si>
  <si>
    <t>1.3 Procesar observaciones, realizar ajustes, actualizar la base de datos, elaborar el documento y publicar</t>
  </si>
  <si>
    <t>OGI</t>
  </si>
  <si>
    <t>Se elaboró documento y anexos de la metodología, pendiente la revisón interna final para proceder con su publicación.</t>
  </si>
  <si>
    <t>Actividad cumplida en el 2do trimestre, cuenta con las evidencias que corresponden al documento y anexos de la metodología del ICEE.</t>
  </si>
  <si>
    <t>Elaborar el Plan Indicativo de Expansión de Cobertura - PIEC</t>
  </si>
  <si>
    <t>Información base del PIEC debidamente estructurada</t>
  </si>
  <si>
    <t>2.1 Procesar la información necesaria para elaborar el PIEC.</t>
  </si>
  <si>
    <t>OGI, OGPF</t>
  </si>
  <si>
    <t>Pendiente terminar de procesar la información de redes y actualizar capas de restricciones geográficas.</t>
  </si>
  <si>
    <t>Se finalizó la revisión y consolidación de información necesaria para elaborar el PIEC.</t>
  </si>
  <si>
    <t>Actividad con avance del 1,25%, cuenta con evidencias y queda con rezago de 1,75%. Finalizaba en marzo.</t>
  </si>
  <si>
    <t>Documento que describa la metodología del PIEC</t>
  </si>
  <si>
    <t>2.2 Definir la metodología para el PIEC</t>
  </si>
  <si>
    <t>En ajustes de acuerdo con los comentarios de parte de asesora de  dirección</t>
  </si>
  <si>
    <t>Actividad con rezago, repota avance sin evidencias</t>
  </si>
  <si>
    <t xml:space="preserve">Se finalizó la metodología para el PIEC </t>
  </si>
  <si>
    <t>Actividad con avance acumulado del 2,5%, las evidencias corresponden al PIEC enviado para revisión, queda con rezago del 0,5%. Finalizaba en marzo.</t>
  </si>
  <si>
    <t>Documento PIEC con sus anexos versión preliminar</t>
  </si>
  <si>
    <t>2.3 Realizar los análisis, simulaciones, procesamiento de resultados, identificación de alternativas y soluciones para el PIEC, publicación de versión preliminar y recepción de comentarios</t>
  </si>
  <si>
    <t>Aunque se ha adelantado análisis para el escenario de 45 KWh, la completitud de esta actividad depende de los resultados finales del ICEE.</t>
  </si>
  <si>
    <t>De acuerdo con los  resultados del ICEE, se  analizaron diferentes escenarios para lograr la universalización de acuerdo con la identificación de las alternativas viables. A la fecha esta en revisión interna para proceder con su publicación de versión preliminar.</t>
  </si>
  <si>
    <t>Actividad con avance acumulado del 4,5%, las evidencias corresponden al PIEC enviado para revisión, queda con rezago del 0,5%. Finalizaba en mayo.</t>
  </si>
  <si>
    <t>Documento PIEC con sus anexos versión final</t>
  </si>
  <si>
    <t>2.4 Procesar observaciones, realizar ajustes y análisis complementarios, elaborar y publicar la versión final del PIEC</t>
  </si>
  <si>
    <t>Actividad que no presenta avance al 2do trimestre. Finalizaba en junio.</t>
  </si>
  <si>
    <t>Realizar la evaluación de las solicitudes de los Planes de Cobertura de los OR PECOR</t>
  </si>
  <si>
    <t>Información actualizada, depende del reporte que realice cada OR.</t>
  </si>
  <si>
    <t>3.1 Realizar recolección y validación de información conforme con la Resolución UPME 283/2021 para la evaluación de los PECOR</t>
  </si>
  <si>
    <t xml:space="preserve">Se recibió información de ESSA y EPM, la cual esta en proceso de validación </t>
  </si>
  <si>
    <t xml:space="preserve">Se validó información de ESSA y EPM y se recibieron las actualizaciones junto con su solicitud de evaluación de Pecor. </t>
  </si>
  <si>
    <t>Actividad cumplida durante el 2do trimestre, cuenta con las evidencias.</t>
  </si>
  <si>
    <t>Base de costos actualizada</t>
  </si>
  <si>
    <t>3.2 Realizar la evaluación de los PECOR a través del análisis de las propuestas de solución y los costos para diferentes alternativas de ampliación de la cobertura</t>
  </si>
  <si>
    <t>OGPF, Subdirección de Demanda</t>
  </si>
  <si>
    <t>Se realizan pruebas de la herramienta BIZAGI - PECOR con la OGI</t>
  </si>
  <si>
    <t>De las solicitude de PECOR  de ESSA y EPM se adeanta análisis para emitir concepto.</t>
  </si>
  <si>
    <t>Actividad con avance del 0,5, cuenta con las evidencias. Finaliza en diciembre.</t>
  </si>
  <si>
    <t>Concepto PECOR emitido con sus formatos de evaluación revisados y gestionados con cada OR.</t>
  </si>
  <si>
    <t>3.3 Emitir concepto a los proyectos PECOR</t>
  </si>
  <si>
    <t>Actividad que al 2do trimestre no reporta avance. Finaliza en diciembre.</t>
  </si>
  <si>
    <t>1.Elaborar el Plan de Expansión de Transmisión de energía eléctrica</t>
  </si>
  <si>
    <t>Documento y/o presentación donde se presenten los objetivos del plan</t>
  </si>
  <si>
    <t>1.1 Definir los objetivos y estrategias del plan</t>
  </si>
  <si>
    <t>Definición de los objetivos del Plan en realización.</t>
  </si>
  <si>
    <t>Pendientes por definir los objetivos del Plan de Expansión de Transmisión del año 2022. Pues se acaba de finalizar el documento de adición al plan 2020, el cual contiene 5 obras tradicionales del STN y la obra de la línea HVDC.</t>
  </si>
  <si>
    <t>Actividad que no presenta avance en el 2do trimestre, tiene rezago del 0,75%. Finalizaba en junio.</t>
  </si>
  <si>
    <t>Bases de datos para inicar analisis plan:
 Ajuste demanda (30%)
 Ajuste de red (30%)
 Preparación base de datos (40%)</t>
  </si>
  <si>
    <t>1.2 Preparar las bases de datos para la formulación del Plan de Expansión de transmisión</t>
  </si>
  <si>
    <t>Se está elaborando las Bases de Datos de proyectos aprobados y liberaciones</t>
  </si>
  <si>
    <t>Se están indentificando las obras que serán materia de análisis en el Plan 2022. Esto como punto de partida, antes de proceder al ajuste de las BD con las cuales se harán los análisis.</t>
  </si>
  <si>
    <t>Actividad que no presenta avance en el 2do trimestre, tiene rezago del 0,87%. Finaliza en septiembre.</t>
  </si>
  <si>
    <t>Plan de expansión versión preliminar</t>
  </si>
  <si>
    <t>1.3 Realizar los análisis, simulaciones e identificar obras del Plan de Expansión en versión preliminar y publicar</t>
  </si>
  <si>
    <t>Se tiene previsto ejecutar esta actividad en el segundo semestre del año.</t>
  </si>
  <si>
    <t>Actividad que no reporta avance para el 2do trimestre. Finaliza en noviembre.</t>
  </si>
  <si>
    <t>plan definitvo:
 Documento respuestas- Procesamiento y respuesta observaciones</t>
  </si>
  <si>
    <t>1.4 Realizar los análisis, simulaciones e identificar obras del Plan de Expansión en versión final y publicar</t>
  </si>
  <si>
    <t>Se tiene previsto ejecutar esta actividad en el cuarto trimestre del año.</t>
  </si>
  <si>
    <t>Actividad que ejecutará entre octubre y diciembre según lo proyectado.</t>
  </si>
  <si>
    <t>2. Realizar la evaluación de las solicitudes de conexión de proyectos de generación y consumo de energía en el marco de la Resolución CREG 075 de 2021</t>
  </si>
  <si>
    <t>Comunicados de completitud y observaciones</t>
  </si>
  <si>
    <t>2.1 Realizar la revisión de completitud y análisis preliminares para observaciones de las solicitudes de conexión de proyectos de generación y consumo de energía eléctrica</t>
  </si>
  <si>
    <t>Actividad pendiente debido a la puesta en marcha de la resolución 075. Se espera que empiecen a llegar las solicitudes en el segundo semestre.</t>
  </si>
  <si>
    <t>Esta actividad inicia a partir del 18 de julio, momento en el cual cierra la VU para el año 2022 y se da inicio a la evaluaciónde las solicitudes de conexión.</t>
  </si>
  <si>
    <t>Actividad que reporta 0,5 de avance, no cuenta con evidencias para validar el reporte, Rezago del 0,5%. Finalizaba en mayo.</t>
  </si>
  <si>
    <t>Publicación filas proyectos que requieren y no requieren expansión</t>
  </si>
  <si>
    <t>2.2  Realizar los análisis de capacidad y aplicación de criterios de asignación de las solicitudes de conexión, y publicación de filas de proyectos que requieren expansión y no requieren expansión</t>
  </si>
  <si>
    <t>Actividad que no reporta avance al 2do trimestre. Finaliza en diciembre.</t>
  </si>
  <si>
    <t>Conceptos de conexión proyectos que no requieren expansión</t>
  </si>
  <si>
    <t>2.3 Procesar los resultados de las solicitudes de conexión y emitir los conceptos de conexión de proyectos que no requieren expansión</t>
  </si>
  <si>
    <t>Conceptos de conexión proyectos que requieren expansión</t>
  </si>
  <si>
    <t>2.4 Análisis de las solicitudes de conexión que requieren expansión, definir expansiones pertinentes y emitir los conceptos pertinentes</t>
  </si>
  <si>
    <t>Realizar la evaluación de las solicitudes de de proyectos STR</t>
  </si>
  <si>
    <t>Conceptos de reconocimiento de activos del STR</t>
  </si>
  <si>
    <t>Preparar bases de datos, realizar simulaciones, análisis y evaluaciones de las solicitudes de proyectos de STR y emitir conceptos</t>
  </si>
  <si>
    <t>Es una actividad que se desarrolla a lo largo del año.</t>
  </si>
  <si>
    <t>Se están realizando los análisis de las obras de expansión de los STR. Esta actividad se tiene presuestada para finalización en el mes de julio de 2022, únicamente para las obras que se tienen al día de hoy.</t>
  </si>
  <si>
    <t>Actividad que reporta avance de 0,63%, faltan las evidencias para validar el reporte. Finaliza en diciembre.</t>
  </si>
  <si>
    <t>Realizar los análisis de la segunda fase de renovables en La Guajira</t>
  </si>
  <si>
    <t>Documento con los resultados de los análisis</t>
  </si>
  <si>
    <t>Realizar los análisis eléctricos y económicos de la segunda fase de renovables en La Guajira</t>
  </si>
  <si>
    <t>En ejecución consultoría de HVDC y la elaboración de los cronogramas de ejecución.</t>
  </si>
  <si>
    <t xml:space="preserve">Se están revisando los comentarios finales emitidos por la UPME a la consultoría. </t>
  </si>
  <si>
    <t>Actividad que reporta cumplimiento, sin evidencias para validar.</t>
  </si>
  <si>
    <t>Definir la metodología de asignación de conexiones de proyectos de generación y consumo de energía eléctrica</t>
  </si>
  <si>
    <t>Documento de metodología de asignación de conexiones</t>
  </si>
  <si>
    <t>Se avanzado en la implementación del algoritmo y en la metodología de asignación</t>
  </si>
  <si>
    <t>Respecto a los proyectos de generación ya se tiene definido la metodología de asignación, la cual está mediada por el algoritmo MACC. En cuanto a las cargas, se está analizando cómo debe ser el proceso de conexión de estas.</t>
  </si>
  <si>
    <t>No.</t>
  </si>
  <si>
    <t>Dependencia</t>
  </si>
  <si>
    <t>Grupo de trabajo y/o Coordinación</t>
  </si>
  <si>
    <t>Poderación Grupo de trabajo y/o coordinación</t>
  </si>
  <si>
    <t>Total Dependencia</t>
  </si>
  <si>
    <t>Ponderación de dependencias frente al 100% del PA de la UPME</t>
  </si>
  <si>
    <t>Trimestre I</t>
  </si>
  <si>
    <t>Trimestre II</t>
  </si>
  <si>
    <t>Trimestre III</t>
  </si>
  <si>
    <t>Trimestre IV</t>
  </si>
  <si>
    <r>
      <rPr>
        <b/>
        <sz val="11"/>
        <color theme="1"/>
        <rFont val="Calibri"/>
      </rPr>
      <t xml:space="preserve">Avance del Plan de Acción por Dependencia
</t>
    </r>
    <r>
      <rPr>
        <b/>
        <sz val="11"/>
        <color rgb="FFFF0000"/>
        <rFont val="Calibri"/>
      </rPr>
      <t>(Inicial)</t>
    </r>
  </si>
  <si>
    <r>
      <rPr>
        <b/>
        <sz val="11"/>
        <color theme="1"/>
        <rFont val="Calibri"/>
      </rPr>
      <t xml:space="preserve">Avance del Plan de Acción de la UPME
</t>
    </r>
    <r>
      <rPr>
        <b/>
        <sz val="11"/>
        <color rgb="FFFF0000"/>
        <rFont val="Calibri"/>
      </rPr>
      <t>(Inicial)</t>
    </r>
  </si>
  <si>
    <r>
      <rPr>
        <b/>
        <sz val="11"/>
        <color theme="1"/>
        <rFont val="Calibri"/>
      </rPr>
      <t xml:space="preserve">Avance del Plan de Acción por Dependencia
</t>
    </r>
    <r>
      <rPr>
        <b/>
        <sz val="11"/>
        <color rgb="FFFF0000"/>
        <rFont val="Calibri"/>
      </rPr>
      <t>(Acumulado)</t>
    </r>
  </si>
  <si>
    <r>
      <rPr>
        <b/>
        <sz val="11"/>
        <color theme="1"/>
        <rFont val="Calibri"/>
      </rPr>
      <t xml:space="preserve">Avance del Plan de Acción de la UPME
</t>
    </r>
    <r>
      <rPr>
        <b/>
        <sz val="11"/>
        <color rgb="FFFF0000"/>
        <rFont val="Calibri"/>
      </rPr>
      <t>(Acumulado)</t>
    </r>
  </si>
  <si>
    <r>
      <rPr>
        <b/>
        <sz val="11"/>
        <color theme="1"/>
        <rFont val="Calibri"/>
      </rPr>
      <t xml:space="preserve">Avance del Plan de Acción por Dependencia
</t>
    </r>
    <r>
      <rPr>
        <b/>
        <sz val="11"/>
        <color rgb="FFFF0000"/>
        <rFont val="Calibri"/>
      </rPr>
      <t>(Acumulado)</t>
    </r>
  </si>
  <si>
    <r>
      <rPr>
        <b/>
        <sz val="11"/>
        <color theme="1"/>
        <rFont val="Calibri"/>
      </rPr>
      <t xml:space="preserve">Avance del Plan de Acción de la UPME
</t>
    </r>
    <r>
      <rPr>
        <b/>
        <sz val="11"/>
        <color rgb="FFFF0000"/>
        <rFont val="Calibri"/>
      </rPr>
      <t>(Acumulado)</t>
    </r>
  </si>
  <si>
    <r>
      <rPr>
        <b/>
        <sz val="11"/>
        <color theme="1"/>
        <rFont val="Calibri"/>
      </rPr>
      <t xml:space="preserve">Avance del Plan de Acción por Dependencia
</t>
    </r>
    <r>
      <rPr>
        <b/>
        <sz val="11"/>
        <color rgb="FFFF0000"/>
        <rFont val="Calibri"/>
      </rPr>
      <t>(Acumulado)</t>
    </r>
  </si>
  <si>
    <r>
      <rPr>
        <b/>
        <sz val="11"/>
        <color theme="1"/>
        <rFont val="Calibri"/>
      </rPr>
      <t xml:space="preserve">Avance del Plan de Acción de la UPME
</t>
    </r>
    <r>
      <rPr>
        <b/>
        <sz val="11"/>
        <color rgb="FFFF0000"/>
        <rFont val="Calibri"/>
      </rPr>
      <t>(Acumulado)</t>
    </r>
  </si>
  <si>
    <t>Secretaría General</t>
  </si>
  <si>
    <t>GIT Gestión Administrativa</t>
  </si>
  <si>
    <t>GIT Gestión Financiera</t>
  </si>
  <si>
    <t>GIT Gestión Jurídica y Contractual</t>
  </si>
  <si>
    <t>GIT Talento Humano y Servicio al Ciudadano</t>
  </si>
  <si>
    <t>Demanda</t>
  </si>
  <si>
    <t>Incentivos</t>
  </si>
  <si>
    <t>Subdirección de Energía Eléctrica</t>
  </si>
  <si>
    <t>GIT Cobertura</t>
  </si>
  <si>
    <t>GIT Convocatorias Públicas</t>
  </si>
  <si>
    <t>GIT Generación y Registro</t>
  </si>
  <si>
    <t>GIT Transmisión</t>
  </si>
  <si>
    <t>Total Elaborar insumos técnicos, legales y económicos que sirvan de soporte para orientar la implementación de planes del sub sector de hidrocarburos</t>
  </si>
  <si>
    <t>Total Realizar estudios técnicos con información especializada de combustibles liquidos</t>
  </si>
  <si>
    <t>Totales</t>
  </si>
  <si>
    <t>Trimestre 1 - Avance por dependencias</t>
  </si>
  <si>
    <t>Trimestre 1 - Avance Plan de Acción UPME</t>
  </si>
  <si>
    <t>Total Realizar estudios y acciones técnicas para el sub sector de Gas</t>
  </si>
  <si>
    <t>Control Interno</t>
  </si>
  <si>
    <t>Ejecutado</t>
  </si>
  <si>
    <t>Por Ejecutar</t>
  </si>
  <si>
    <t>GIT Planeación</t>
  </si>
  <si>
    <t>Trimestre 2 - Avance Plan de Acción UPME</t>
  </si>
  <si>
    <t>Total 1.  Firma de Convenio: 19 de enero
2.  Acta de Inicio: 24 de enero
3.  Primer producto entregable: 2 de febrero
4.  Acta de aprobación primer producto entregable: 3 de febrero</t>
  </si>
  <si>
    <t>Total 30/07/2022</t>
  </si>
  <si>
    <t>Total Actualización de la Cuenta Satélite Minera</t>
  </si>
  <si>
    <t>Total No aplica reporte para este trimestre</t>
  </si>
  <si>
    <t>Total 31/12/2022</t>
  </si>
  <si>
    <t>Total Actualizar estudios de mercado de oferta y demanda nacional e internacional de minerales</t>
  </si>
  <si>
    <t>Total Documento con actualización de estudios de mercado de oferta y demanda de minerales</t>
  </si>
  <si>
    <t>Total se aprobó la ficha técnica de este proyecto en el comité de contratos # 16 del 17 de mayo de 2022, y se solicitó el CDP , se están trabajando ajustes a los estudios previos</t>
  </si>
  <si>
    <t>Total 31/10/2022</t>
  </si>
  <si>
    <t>Total Documento con estrategias para el aprovechamiento del potencial minero del carbón de forma límpia y sostenible</t>
  </si>
  <si>
    <t>Total 30/09/2022</t>
  </si>
  <si>
    <t>Total Identificar las implicaciones socioeconómicas y ambientales del cierre de proyectos mineros en páramos</t>
  </si>
  <si>
    <t>Total Documento con identificación de implicaciones socioeconómicas y ambientales del cierre de proyectos mineros</t>
  </si>
  <si>
    <t>Total Realizar el análisis de la estructura de las cadenas productivas de al menos dos (2) minerales explotados en Colombia (roca fosfórica  y arenas silíceas) con enfoque territorial</t>
  </si>
  <si>
    <t>Total Documento de incidencia y comportamiento de la minería en Colombia ( Roca Fosfórica y arena silícea)</t>
  </si>
  <si>
    <t>Total 31/03/2022</t>
  </si>
  <si>
    <t>Total Publicación del informe mineral de cobre en Colombia</t>
  </si>
  <si>
    <t>Total Documento informe de cobre para publicación y piezas gráficas para campaña de divulgación de información técnica explotación de cobre en Colombia</t>
  </si>
  <si>
    <t>Total Establecer una hoja de ruta que permita definir estrategias y acciones detalladas para posibilitar la inclusión financiera del sector minero</t>
  </si>
  <si>
    <t>Total Estrategia de inclusión financiera del sector minero</t>
  </si>
  <si>
    <t>Total Cumplida trimestre anterior</t>
  </si>
  <si>
    <t>Total Se presentó documento al subdirector como evidencia de cumplimiento de los objetivos establecidos con el funcionario que tenía a cargo el ejercicio de construcción de dicho documento de reporte</t>
  </si>
  <si>
    <t>Total Estructurar informe que recoja las conclusiones frente a la posibilidad de uso del modelo CCMM ( Colombia Coal Mining Model) y las evidencias del ejercicio realizado durante 2021</t>
  </si>
  <si>
    <t>Total Informe consolidado de resultados del uso del Modelo CCMM – 2021</t>
  </si>
  <si>
    <t>Total Elaborar estudios como insumo para la planeación, para análisis del comportamiento e incidencia, así como los requerimientos del sector minero</t>
  </si>
  <si>
    <t xml:space="preserve">Total Resoluciones por las cuáles se determina el precio base para liquidación de regalías de: Piedras y metales preciosos, minerales de hierro, minerales metálicos y concentrados polimetálicos; Níquel y Carbón </t>
  </si>
  <si>
    <t xml:space="preserve">Total Resoluciones por las cuáles se determina el precio base para liquidación de regalías de: Minerales metálicos ( anualidad); piedras y metales preciosos, minerales de hierro, minerales metálicos y concentrados polimetálicos; Níquel y Carbón </t>
  </si>
  <si>
    <t>Total Fijar los precios de los diferentes minerales para la liquidación de regalías (Trimestral)</t>
  </si>
  <si>
    <t>Total Elaboración propuesta actos administrativos "Resoluciones de precios de minerales"</t>
  </si>
  <si>
    <t>Total Fijar los precios de los diferentes minerales para la liquidación de las regalías</t>
  </si>
  <si>
    <t>Total 30/06/2022</t>
  </si>
  <si>
    <t>Total Elaboración  del ejercicio de prospectiva territorial</t>
  </si>
  <si>
    <t>Total Documento de Análisis prospectivo territorial</t>
  </si>
  <si>
    <t>Total Aplica para reporte en el siguiente trimestre</t>
  </si>
  <si>
    <t>Total Construcción del documento bases e insumos para la formulación del PNDM-ET</t>
  </si>
  <si>
    <t>Total Documento de Bases e Insumos para la formulación del PNDM-ET</t>
  </si>
  <si>
    <t>Total 9/08/2022</t>
  </si>
  <si>
    <t>Total Caracterización Integral / Regiones</t>
  </si>
  <si>
    <t>Total Documento de caracterización integral de las regiones de análisis</t>
  </si>
  <si>
    <t>La subdirección estructuró un primer documento en extenso, consolidando el avance de los capítulos transversales  para revisión por parte de los asesores de dirección, el mismo fue remitido al Director el 21 de julio de 2022</t>
  </si>
  <si>
    <t>Total La subdirección estructuró un primer documento en extenso, consolidando el avance de los capítulos transversales  para revisión por parte de los asesores de dirección, el mismo fue remitido al Director el 21 de julio de 2022</t>
  </si>
  <si>
    <t>Total El equipo de la subdirección ha adelantado el indice anotado, el mapa mental y siete capitulos transversales que serán parte integral del documento final</t>
  </si>
  <si>
    <t>Total 31/08/2022</t>
  </si>
  <si>
    <t>Total Formulación del Plan Minero Para el Desarrollo con Enfoque Territorial</t>
  </si>
  <si>
    <t>Total Documento Plan Minero para el Desarrollo con Enfoque Territorial</t>
  </si>
  <si>
    <t>Total Formular el Plan Nacional de Desarrollo Minero con Enfoque territorial</t>
  </si>
  <si>
    <t>Total 31/01/2022</t>
  </si>
  <si>
    <t>Total Renovar el servicio de información ONLINE de ARGUS MEDIA, a prestar a partir del inicio de la suscripción</t>
  </si>
  <si>
    <t>Total Renovación suscripción  ONLINE ARGUS MEDIA</t>
  </si>
  <si>
    <t>Total Realizar la renovación de la suscripción ONLINE de Wood Mackenzie.</t>
  </si>
  <si>
    <t>Total Renovación suscripción  ONLINE WOOD MACKENZIE</t>
  </si>
  <si>
    <t>Total Realizar la renovación de la suscripción ONLINE de Baltic Exchange.</t>
  </si>
  <si>
    <t>Total Renovación suscripción ONLINE BALTIC EXCHANGE</t>
  </si>
  <si>
    <t>Total Generación de reportes y Actualización de contenidos SIMCO</t>
  </si>
  <si>
    <t>Total Reportes y temas actualizados en la base de datos del SIMCO</t>
  </si>
  <si>
    <t>Total Prestar los servicios de suscripción ON LINE a Fast Markets MB</t>
  </si>
  <si>
    <t>Total Servicios de suscripción ONLINE FAST MARKETS MB</t>
  </si>
  <si>
    <t>Total Mejorar el flujo, calidad y el análisis de lal información que nutre el Sistema de Información Minero Colombiano - SIMCO</t>
  </si>
  <si>
    <t/>
  </si>
  <si>
    <t xml:space="preserve">SUM of PONDERACIÓN DE LA SUBACTIVIDAD 
(%) </t>
  </si>
  <si>
    <t>SUM of AVANCE CUANTITATIVO TRIM 1Registre el % de avance con respecto a la ponderación de la subactividad (Columna J)</t>
  </si>
  <si>
    <t>SUM of PROCENTAJE DE AVANCE VERIFICADO
(Acumulado)
TRIM 2</t>
  </si>
  <si>
    <t>Total general</t>
  </si>
  <si>
    <t>COUNTA of OBSERVACIÓN  Y/O ESTADO TRIM 2</t>
  </si>
  <si>
    <t>COUNTA of PRODUCTO</t>
  </si>
  <si>
    <t>(Varios elementos)</t>
  </si>
  <si>
    <t>Actualización de los balances oferta utilización para 34 productos mineros a 2019 versión definitiva y 2020 en versión preliminar; elaboración de la cuenta producción/generación para 9 actividades CIIU Rev 4 A:C 2019 versión definitiva y 2020 versión prel</t>
  </si>
  <si>
    <t>DANE presenta informe financiero del convenio CV-002-2022 el dia 1 de junio. Radicado UPME No 202211100894229. 
DANE presenta informe financiero del convenio CV-002-2022 el día 15 de junio. Radicado UPME No 20221110098882
Se espera que se entregue el inf</t>
  </si>
  <si>
    <t xml:space="preserve">Total DANE presenta informe financiero del convenio CV-002-2022 el dia 1 de junio. Radicado UPME No 202211100894229. 
DANE presenta informe financiero del convenio CV-002-2022 el día 15 de junio. Radicado UPME No 20221110098882
Se espera que se entregue </t>
  </si>
  <si>
    <t>Total Actualización de los balances oferta utilización para 34 productos mineros a 2019 versión definitiva y 2020 en versión preliminar; elaboración de la cuenta producción/generación para 9 actividades CIIU Rev 4 A:C 2019 versión definitiva y 2020 versió</t>
  </si>
  <si>
    <t>(en blanco)</t>
  </si>
  <si>
    <t>Total (en blanco)</t>
  </si>
  <si>
    <t>Establecer estrategias y acciones para la maximización del aprovechamiento del potencial minero del carbón de forma limpia y sostenible garantizando la meta nacional de reducción de emisiones de GEI 2030 y alcanzando la carbono neutralidad 2050, sorteando</t>
  </si>
  <si>
    <t>Total Establecer estrategias y acciones para la maximización del aprovechamiento del potencial minero del carbón de forma limpia y sostenible garantizando la meta nacional de reducción de emisiones de GEI 2030 y alcanzando la carbono neutralidad 2050, sor</t>
  </si>
  <si>
    <t>La contratación se aprobó en sesión del Comité No. 16 de fecha 17 de mayo de 2022.  
Se designó el CDP No. 17022 del 17 de junio de 2022.
 Se remitieron los Estudios previos a contratación mediante radicado Radicado No.: 20221400020803  del 22 de junio de</t>
  </si>
  <si>
    <t>Total La contratación se aprobó en sesión del Comité No. 16 de fecha 17 de mayo de 2022.  
Se designó el CDP No. 17022 del 17 de junio de 2022.
 Se remitieron los Estudios previos a contratación mediante radicado Radicado No.: 20221400020803  del 22 de ju</t>
  </si>
  <si>
    <t xml:space="preserve">Se realizó modificación del PAA, informando que está actividad no se realizará y consolidando el presupuesto para el proyecto de cierre de minas en páramos (el porcentaje de avance cuantitativo se le adicionó al proyecto de cierre de minas) ahora aparece </t>
  </si>
  <si>
    <t>Total Se realizó modificación del PAA, informando que está actividad no se realizará y consolidando el presupuesto para el proyecto de cierre de minas en páramos (el porcentaje de avance cuantitativo se le adicionó al proyecto de cierre de minas) ahora ap</t>
  </si>
  <si>
    <t xml:space="preserve">Se tiene la propuesta de edición del documento por parte de la OGI con  VoBo en  espera de concepto de la  subdirección
Se está construyendo  documento de  reseña crítica del estudio, del cual se envió el primer borrador a la  subdirección, se está en la </t>
  </si>
  <si>
    <t>El 12 de de abril se presentó reseña crítica  del documento a la Dirección General de la UPME, se solicitó algunos ajustes al documento y una vez realizados los mismos socializar el documento con la Agencia Nacional de Minería (ANM) y el Ministerio de Min</t>
  </si>
  <si>
    <t xml:space="preserve">Total El 12 de de abril se presentó reseña crítica  del documento a la Dirección General de la UPME, se solicitó algunos ajustes al documento y una vez realizados los mismos socializar el documento con la Agencia Nacional de Minería (ANM) y el Ministerio </t>
  </si>
  <si>
    <t>Total Se tiene la propuesta de edición del documento por parte de la OGI con  VoBo en  espera de concepto de la  subdirección
Se está construyendo  documento de  reseña crítica del estudio, del cual se envió el primer borrador a la  subdirección, se está </t>
  </si>
  <si>
    <t>Se realizó modificación del PAA, informando que está actividad no se realizará y consolidadndo el presupuesto para el proyecto de cierre de minas en páramos ( el porcentaje de avance cuantitativo se le adicionó al proyecto de cierre de minas) ahora aparec</t>
  </si>
  <si>
    <t xml:space="preserve">Total Se realizó modificación del PAA, informando que está actividad no se realizará y consolidadndo el presupuesto para el proyecto de cierre de minas en páramos ( el porcentaje de avance cuantitativo se le adicionó al proyecto de cierre de minas) ahora </t>
  </si>
  <si>
    <t>Se realizó el ejercicio de dialogos prospectivos en las cinco regiones priorizadas por la subdirección, realizando 13 de los talleres programados, con una participación total de 347 actores territoriales. Se finalizó el 1 de Julio pues fué necesario mover</t>
  </si>
  <si>
    <t>Total Se realizó el ejercicio de dialogos prospectivos en las cinco regiones priorizadas por la subdirección, realizando 13 de los talleres programados, con una participación total de 347 actores territoriales. Se finalizó el 1 de Julio pues fué necesario</t>
  </si>
  <si>
    <t>Se realizaron los ejercicios territoriales para la identificación de asuntos claves, riesgos y ventanas de oportunidad que permitieran realizar la caracterización integral de las cinco regiones priorizadas por la subdirección, adicionalmente se trabajaron</t>
  </si>
  <si>
    <t>Total Se realizaron los ejercicios territoriales para la identificación de asuntos claves, riesgos y ventanas de oportunidad que permitieran realizar la caracterización integral de las cinco regiones priorizadas por la subdirección, adicionalmente se trab</t>
  </si>
  <si>
    <t>Se realizó firma de contratato y dos renovaciones de suscripciones de información durante el mes de marzo, de igual manera se nombra supervisores para  Fast Market y Argus Media a Carlos Medina y Héctor Herrera respectivamente.
El proceso de realización d</t>
  </si>
  <si>
    <t>Total Se realizó firma de contratato y dos renovaciones de suscripciones de información durante el mes de marzo, de igual manera se nombra supervisores para  Fast Market y Argus Media a Carlos Medina y Héctor Herrera respectivamente.
El proceso de realiza</t>
  </si>
  <si>
    <t>Durante el primer trimestre 2022:
- Se han adelantado las actualizaciones en Base de datos de Históricos de precios internacionales, Históricos precio base de Liquidación de Regalías, y en plataforma SIMCO de igual forma la información de precios de la pa</t>
  </si>
  <si>
    <t>En relación a Producción y Regalías la última información que se 
compartió por parte de la ANM con destino SIMCO es con corte a 2do  trimestre 2021, por esta razón no se ha podido actualizar la información  en el SIMCO, sin embargo se solicitó mediante c</t>
  </si>
  <si>
    <t>Total En relación a Producción y Regalías la última información que se 
compartió por parte de la ANM con destino SIMCO es con corte a 2do  trimestre 2021, por esta razón no se ha podido actualizar la información  en el SIMCO, sin embargo se solicitó medi</t>
  </si>
  <si>
    <t>Total Durante el primer trimestre 2022:
- Se han adelantado las actualizaciones en Base de datos de Históricos de precios internacionales, Históricos precio base de Liquidación de Regalías, y en plataforma SIMCO de igual forma la información de precios de</t>
  </si>
  <si>
    <r>
      <rPr>
        <b/>
        <sz val="9"/>
        <color theme="1"/>
        <rFont val="Calibri"/>
        <family val="2"/>
      </rPr>
      <t>ACTIVIDAD ESPECÍFICA</t>
    </r>
    <r>
      <rPr>
        <b/>
        <sz val="11"/>
        <color theme="1"/>
        <rFont val="Calibri"/>
        <family val="2"/>
      </rPr>
      <t xml:space="preserve">
</t>
    </r>
    <r>
      <rPr>
        <b/>
        <sz val="8"/>
        <color theme="1"/>
        <rFont val="Calibri"/>
        <family val="2"/>
      </rPr>
      <t xml:space="preserve">(Revise y coloque las actividades pendientes por realizar y que permitirán cumplir la estrategia y los objetivos específicos) </t>
    </r>
  </si>
  <si>
    <r>
      <rPr>
        <b/>
        <sz val="9"/>
        <color theme="1"/>
        <rFont val="Calibri"/>
        <family val="2"/>
      </rPr>
      <t>SUBACTIVIDAD</t>
    </r>
    <r>
      <rPr>
        <b/>
        <sz val="11"/>
        <color theme="1"/>
        <rFont val="Calibri"/>
        <family val="2"/>
      </rPr>
      <t xml:space="preserve">
</t>
    </r>
    <r>
      <rPr>
        <b/>
        <sz val="9"/>
        <color theme="1"/>
        <rFont val="Calibri"/>
        <family val="2"/>
      </rPr>
      <t>(Permitirán el cumplimiento de la actividad específica)</t>
    </r>
  </si>
  <si>
    <t>PROCENTAJE DE AVANCE VERIFICADO
(Acumulado)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</si>
</sst>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d/mm/yyyy"/>
    <numFmt numFmtId="166" formatCode="d\.m"/>
  </numFmts>
  <fonts count="47">
    <font>
      <sz val="11"/>
      <color theme="1"/>
      <name val="Calibri"/>
      <scheme val="minor"/>
    </font>
    <font>
      <sz val="11"/>
      <color theme="1"/>
      <name val="Calibri"/>
      <family val="2"/>
      <scheme val="minor"/>
    </font>
    <font>
      <sz val="11"/>
      <color theme="1"/>
      <name val="Calibri"/>
      <scheme val="minor"/>
    </font>
    <font>
      <sz val="11"/>
      <color rgb="FF000000"/>
      <name val="Calibri"/>
      <scheme val="minor"/>
    </font>
    <font>
      <b/>
      <sz val="11"/>
      <color theme="1"/>
      <name val="Calibri"/>
    </font>
    <font>
      <sz val="11"/>
      <name val="Calibri"/>
    </font>
    <font>
      <sz val="11"/>
      <color theme="1"/>
      <name val="Calibri"/>
    </font>
    <font>
      <b/>
      <sz val="9"/>
      <color theme="1"/>
      <name val="Calibri"/>
    </font>
    <font>
      <b/>
      <sz val="12"/>
      <color theme="1"/>
      <name val="Calibri"/>
    </font>
    <font>
      <sz val="11"/>
      <color rgb="FF000000"/>
      <name val="Calibri"/>
    </font>
    <font>
      <u/>
      <sz val="11"/>
      <color rgb="FF000000"/>
      <name val="Calibri"/>
    </font>
    <font>
      <u/>
      <sz val="11"/>
      <color theme="1"/>
      <name val="Calibri"/>
    </font>
    <font>
      <u/>
      <sz val="11"/>
      <color theme="1"/>
      <name val="Calibri"/>
    </font>
    <font>
      <u/>
      <sz val="11"/>
      <color rgb="FF000000"/>
      <name val="Calibri"/>
    </font>
    <font>
      <u/>
      <sz val="11"/>
      <color rgb="FF000000"/>
      <name val="Calibri"/>
    </font>
    <font>
      <u/>
      <sz val="11"/>
      <color rgb="FF000000"/>
      <name val="Calibri"/>
    </font>
    <font>
      <u/>
      <sz val="11"/>
      <color rgb="FF0000FF"/>
      <name val="Calibri"/>
    </font>
    <font>
      <u/>
      <sz val="11"/>
      <color rgb="FF000000"/>
      <name val="Calibri"/>
    </font>
    <font>
      <u/>
      <sz val="11"/>
      <color rgb="FF000000"/>
      <name val="Calibri"/>
    </font>
    <font>
      <u/>
      <sz val="11"/>
      <color rgb="FF000000"/>
      <name val="Calibri"/>
    </font>
    <font>
      <u/>
      <sz val="11"/>
      <color rgb="FF0000FF"/>
      <name val="Calibri"/>
    </font>
    <font>
      <u/>
      <sz val="11"/>
      <color theme="1"/>
      <name val="Calibri"/>
    </font>
    <font>
      <u/>
      <sz val="11"/>
      <color theme="1"/>
      <name val="Calibri"/>
    </font>
    <font>
      <sz val="11"/>
      <color theme="1"/>
      <name val="Arial"/>
    </font>
    <font>
      <u/>
      <sz val="11"/>
      <color rgb="FF0000FF"/>
      <name val="Calibri"/>
    </font>
    <font>
      <u/>
      <sz val="11"/>
      <color rgb="FF0000FF"/>
      <name val="Calibri"/>
    </font>
    <font>
      <b/>
      <sz val="11"/>
      <color rgb="FF000000"/>
      <name val="Calibri"/>
    </font>
    <font>
      <b/>
      <sz val="11"/>
      <color theme="1"/>
      <name val="Calibri"/>
      <scheme val="minor"/>
    </font>
    <font>
      <b/>
      <sz val="14"/>
      <color theme="1"/>
      <name val="Calibri"/>
      <scheme val="minor"/>
    </font>
    <font>
      <sz val="14"/>
      <color theme="1"/>
      <name val="Calibri"/>
      <scheme val="minor"/>
    </font>
    <font>
      <b/>
      <sz val="9"/>
      <color rgb="FFFF0000"/>
      <name val="Calibri"/>
    </font>
    <font>
      <sz val="11"/>
      <color rgb="FF000000"/>
      <name val="Calibri, sans-serif"/>
    </font>
    <font>
      <u/>
      <sz val="11"/>
      <color rgb="FF1155CC"/>
      <name val="Calibri, sans-serif"/>
    </font>
    <font>
      <u/>
      <sz val="11"/>
      <color rgb="FF1155CC"/>
      <name val="Calibri"/>
    </font>
    <font>
      <sz val="11"/>
      <color rgb="FF000000"/>
      <name val="Calibri, Arial"/>
    </font>
    <font>
      <u/>
      <sz val="11"/>
      <color rgb="FF1155CC"/>
      <name val="Calibri, Arial"/>
    </font>
    <font>
      <sz val="11"/>
      <name val="Calibri, Arial"/>
    </font>
    <font>
      <sz val="11"/>
      <color rgb="FFFF0000"/>
      <name val="Calibri, sans-serif"/>
    </font>
    <font>
      <b/>
      <sz val="11"/>
      <color rgb="FFFF0000"/>
      <name val="Calibri"/>
    </font>
    <font>
      <sz val="11"/>
      <color theme="1"/>
      <name val="Calibri, Arial"/>
    </font>
    <font>
      <sz val="11"/>
      <color theme="0"/>
      <name val="Calibri"/>
      <family val="2"/>
      <scheme val="minor"/>
    </font>
    <font>
      <sz val="11"/>
      <color theme="1"/>
      <name val="Calibri"/>
      <family val="2"/>
    </font>
    <font>
      <b/>
      <sz val="11"/>
      <color theme="1"/>
      <name val="Calibri"/>
      <family val="2"/>
    </font>
    <font>
      <sz val="14"/>
      <color theme="0"/>
      <name val="Calibri"/>
      <family val="2"/>
      <scheme val="minor"/>
    </font>
    <font>
      <b/>
      <sz val="9"/>
      <color theme="1"/>
      <name val="Calibri"/>
      <family val="2"/>
    </font>
    <font>
      <b/>
      <sz val="8"/>
      <color theme="1"/>
      <name val="Calibri"/>
      <family val="2"/>
    </font>
    <font>
      <sz val="9"/>
      <color theme="1"/>
      <name val="Calibri"/>
      <family val="2"/>
    </font>
  </fonts>
  <fills count="18">
    <fill>
      <patternFill patternType="none"/>
    </fill>
    <fill>
      <patternFill patternType="gray125"/>
    </fill>
    <fill>
      <patternFill patternType="solid">
        <fgColor rgb="FFFFE598"/>
        <bgColor rgb="FFFFE598"/>
      </patternFill>
    </fill>
    <fill>
      <patternFill patternType="solid">
        <fgColor rgb="FFD9E2F3"/>
        <bgColor rgb="FFD9E2F3"/>
      </patternFill>
    </fill>
    <fill>
      <patternFill patternType="solid">
        <fgColor rgb="FF9CC2E5"/>
        <bgColor rgb="FF9CC2E5"/>
      </patternFill>
    </fill>
    <fill>
      <patternFill patternType="solid">
        <fgColor rgb="FFF9CB9C"/>
        <bgColor rgb="FFF9CB9C"/>
      </patternFill>
    </fill>
    <fill>
      <patternFill patternType="solid">
        <fgColor rgb="FFB6D7A8"/>
        <bgColor rgb="FFB6D7A8"/>
      </patternFill>
    </fill>
    <fill>
      <patternFill patternType="solid">
        <fgColor rgb="FFF2F2F2"/>
        <bgColor rgb="FFF2F2F2"/>
      </patternFill>
    </fill>
    <fill>
      <patternFill patternType="solid">
        <fgColor rgb="FFFEF2CB"/>
        <bgColor rgb="FFFEF2CB"/>
      </patternFill>
    </fill>
    <fill>
      <patternFill patternType="solid">
        <fgColor rgb="FF6D9EEB"/>
        <bgColor rgb="FF6D9EEB"/>
      </patternFill>
    </fill>
    <fill>
      <patternFill patternType="solid">
        <fgColor rgb="FF9900FF"/>
        <bgColor rgb="FF9900FF"/>
      </patternFill>
    </fill>
    <fill>
      <patternFill patternType="solid">
        <fgColor rgb="FF6AA84F"/>
        <bgColor rgb="FF6AA84F"/>
      </patternFill>
    </fill>
    <fill>
      <patternFill patternType="solid">
        <fgColor rgb="FFFFD966"/>
        <bgColor rgb="FFFFD966"/>
      </patternFill>
    </fill>
    <fill>
      <patternFill patternType="solid">
        <fgColor rgb="FF1155CC"/>
        <bgColor rgb="FF1155CC"/>
      </patternFill>
    </fill>
    <fill>
      <patternFill patternType="solid">
        <fgColor rgb="FF8E7CC3"/>
        <bgColor rgb="FF8E7CC3"/>
      </patternFill>
    </fill>
    <fill>
      <patternFill patternType="solid">
        <fgColor rgb="FF93C47D"/>
        <bgColor rgb="FF93C47D"/>
      </patternFill>
    </fill>
    <fill>
      <patternFill patternType="solid">
        <fgColor rgb="FFFFF2CC"/>
        <bgColor rgb="FFFFF2CC"/>
      </patternFill>
    </fill>
    <fill>
      <patternFill patternType="solid">
        <fgColor rgb="FFA4C2F4"/>
        <bgColor rgb="FFA4C2F4"/>
      </patternFill>
    </fill>
  </fills>
  <borders count="70">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right style="medium">
        <color rgb="FF000000"/>
      </right>
      <top style="thin">
        <color rgb="FF000000"/>
      </top>
      <bottom style="thin">
        <color rgb="FF000000"/>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medium">
        <color rgb="FF000000"/>
      </bottom>
      <diagonal/>
    </border>
    <border>
      <left/>
      <right style="medium">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double">
        <color rgb="FF000000"/>
      </left>
      <right/>
      <top style="double">
        <color rgb="FF000000"/>
      </top>
      <bottom/>
      <diagonal/>
    </border>
    <border>
      <left/>
      <right style="double">
        <color rgb="FF000000"/>
      </right>
      <top style="double">
        <color rgb="FF000000"/>
      </top>
      <bottom/>
      <diagonal/>
    </border>
    <border>
      <left style="thin">
        <color rgb="FF000000"/>
      </left>
      <right/>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double">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right/>
      <top style="thin">
        <color rgb="FFABABAB"/>
      </top>
      <bottom/>
      <diagonal/>
    </border>
    <border>
      <left/>
      <right style="thin">
        <color rgb="FFABABAB"/>
      </right>
      <top style="thin">
        <color rgb="FFABABAB"/>
      </top>
      <bottom/>
      <diagonal/>
    </border>
    <border>
      <left style="thin">
        <color rgb="FFABABAB"/>
      </left>
      <right/>
      <top/>
      <bottom/>
      <diagonal/>
    </border>
    <border>
      <left/>
      <right style="thin">
        <color rgb="FFABABAB"/>
      </right>
      <top/>
      <bottom/>
      <diagonal/>
    </border>
    <border>
      <left style="thin">
        <color rgb="FFABABAB"/>
      </left>
      <right/>
      <top style="thin">
        <color rgb="FFABABAB"/>
      </top>
      <bottom style="thin">
        <color rgb="FFABABAB"/>
      </bottom>
      <diagonal/>
    </border>
    <border>
      <left/>
      <right/>
      <top style="thin">
        <color rgb="FFABABAB"/>
      </top>
      <bottom style="thin">
        <color rgb="FFABABAB"/>
      </bottom>
      <diagonal/>
    </border>
    <border>
      <left/>
      <right style="thin">
        <color rgb="FFABABAB"/>
      </right>
      <top style="thin">
        <color rgb="FFABABAB"/>
      </top>
      <bottom style="thin">
        <color rgb="FFABABAB"/>
      </bottom>
      <diagonal/>
    </border>
    <border>
      <left style="thin">
        <color rgb="FFABABAB"/>
      </left>
      <right style="thin">
        <color rgb="FFABABAB"/>
      </right>
      <top style="thin">
        <color rgb="FFABABAB"/>
      </top>
      <bottom/>
      <diagonal/>
    </border>
    <border>
      <left style="thin">
        <color rgb="FFABABAB"/>
      </left>
      <right style="thin">
        <color rgb="FFABABAB"/>
      </right>
      <top/>
      <bottom/>
      <diagonal/>
    </border>
    <border>
      <left style="thin">
        <color rgb="FFABABAB"/>
      </left>
      <right style="thin">
        <color rgb="FFABABAB"/>
      </right>
      <top style="thin">
        <color rgb="FFABABAB"/>
      </top>
      <bottom style="thin">
        <color rgb="FFABABAB"/>
      </bottom>
      <diagonal/>
    </border>
  </borders>
  <cellStyleXfs count="2">
    <xf numFmtId="0" fontId="0" fillId="0" borderId="0"/>
    <xf numFmtId="9" fontId="2" fillId="0" borderId="0" applyFont="0" applyFill="0" applyBorder="0" applyAlignment="0" applyProtection="0"/>
  </cellStyleXfs>
  <cellXfs count="324">
    <xf numFmtId="0" fontId="0" fillId="0" borderId="0" xfId="0" applyFont="1" applyAlignment="1"/>
    <xf numFmtId="0" fontId="2" fillId="0" borderId="0" xfId="0" applyFont="1" applyAlignment="1"/>
    <xf numFmtId="0" fontId="2" fillId="0" borderId="0" xfId="0" applyFont="1"/>
    <xf numFmtId="0" fontId="2" fillId="0" borderId="0" xfId="0" applyFont="1"/>
    <xf numFmtId="0" fontId="3" fillId="0" borderId="0" xfId="0" applyFont="1" applyAlignment="1"/>
    <xf numFmtId="0" fontId="6" fillId="0" borderId="4" xfId="0" applyFont="1" applyBorder="1" applyAlignment="1">
      <alignment vertical="center"/>
    </xf>
    <xf numFmtId="0" fontId="6" fillId="0" borderId="0" xfId="0" applyFont="1" applyAlignment="1">
      <alignment horizontal="left" vertical="center"/>
    </xf>
    <xf numFmtId="0" fontId="6" fillId="0" borderId="7" xfId="0" applyFont="1" applyBorder="1" applyAlignment="1">
      <alignment vertical="center"/>
    </xf>
    <xf numFmtId="0" fontId="7" fillId="3" borderId="0" xfId="0" applyFont="1" applyFill="1" applyAlignment="1">
      <alignment horizontal="left" vertical="center"/>
    </xf>
    <xf numFmtId="164" fontId="7" fillId="7" borderId="0" xfId="0" applyNumberFormat="1" applyFont="1" applyFill="1" applyAlignment="1">
      <alignment horizontal="left" vertical="center" wrapText="1"/>
    </xf>
    <xf numFmtId="164" fontId="7" fillId="4" borderId="28" xfId="0" applyNumberFormat="1"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29" xfId="0" applyFont="1" applyFill="1" applyBorder="1" applyAlignment="1">
      <alignment horizontal="center" vertical="center" wrapText="1"/>
    </xf>
    <xf numFmtId="164" fontId="7" fillId="5" borderId="23" xfId="0" applyNumberFormat="1"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7" borderId="0" xfId="0" applyFont="1" applyFill="1" applyAlignment="1">
      <alignment horizontal="center" vertical="center" wrapText="1"/>
    </xf>
    <xf numFmtId="0" fontId="7" fillId="8" borderId="30" xfId="0" applyFont="1" applyFill="1" applyBorder="1" applyAlignment="1">
      <alignment horizontal="center" vertical="center" wrapText="1"/>
    </xf>
    <xf numFmtId="0" fontId="7" fillId="4" borderId="34" xfId="0" applyFont="1" applyFill="1" applyBorder="1" applyAlignment="1">
      <alignment horizontal="center" vertical="center" wrapText="1"/>
    </xf>
    <xf numFmtId="164" fontId="7" fillId="4" borderId="35" xfId="0" applyNumberFormat="1" applyFont="1" applyFill="1" applyBorder="1" applyAlignment="1">
      <alignment horizontal="center" vertical="center" wrapText="1"/>
    </xf>
    <xf numFmtId="0" fontId="7" fillId="6" borderId="30" xfId="0" applyFont="1" applyFill="1" applyBorder="1" applyAlignment="1">
      <alignment horizontal="center" vertical="center" wrapText="1"/>
    </xf>
    <xf numFmtId="164" fontId="7" fillId="6" borderId="30" xfId="0" applyNumberFormat="1" applyFont="1" applyFill="1" applyBorder="1" applyAlignment="1">
      <alignment horizontal="center" vertical="center" wrapText="1"/>
    </xf>
    <xf numFmtId="0" fontId="7" fillId="7" borderId="36" xfId="0" applyFont="1" applyFill="1" applyBorder="1" applyAlignment="1">
      <alignment horizontal="center" vertical="center" wrapText="1"/>
    </xf>
    <xf numFmtId="164" fontId="7" fillId="7" borderId="36" xfId="0" applyNumberFormat="1" applyFont="1" applyFill="1" applyBorder="1" applyAlignment="1">
      <alignment horizontal="center" vertical="center" wrapText="1"/>
    </xf>
    <xf numFmtId="14" fontId="6" fillId="0" borderId="37" xfId="0" applyNumberFormat="1" applyFont="1" applyBorder="1" applyAlignment="1">
      <alignment horizontal="center" vertical="center" wrapText="1"/>
    </xf>
    <xf numFmtId="14" fontId="6" fillId="0" borderId="37" xfId="0" applyNumberFormat="1" applyFont="1" applyBorder="1" applyAlignment="1">
      <alignment horizontal="center" vertical="center" wrapText="1"/>
    </xf>
    <xf numFmtId="0" fontId="6" fillId="0" borderId="37" xfId="0" applyFont="1" applyBorder="1" applyAlignment="1">
      <alignment horizontal="center" vertical="center" wrapText="1"/>
    </xf>
    <xf numFmtId="0" fontId="4" fillId="0" borderId="37" xfId="0" applyFont="1" applyBorder="1" applyAlignment="1">
      <alignment horizontal="center" vertical="center" wrapText="1"/>
    </xf>
    <xf numFmtId="0" fontId="6" fillId="0" borderId="37" xfId="0" applyFont="1" applyBorder="1" applyAlignment="1">
      <alignment horizontal="center" vertical="center" wrapText="1"/>
    </xf>
    <xf numFmtId="14" fontId="6" fillId="0" borderId="38" xfId="0" applyNumberFormat="1" applyFont="1" applyBorder="1" applyAlignment="1">
      <alignment horizontal="center" vertical="center" wrapText="1"/>
    </xf>
    <xf numFmtId="0" fontId="6" fillId="0" borderId="38" xfId="0" applyFont="1" applyBorder="1" applyAlignment="1">
      <alignment horizontal="center" vertical="center" wrapText="1"/>
    </xf>
    <xf numFmtId="0" fontId="6" fillId="0" borderId="0" xfId="0" applyFont="1" applyAlignment="1">
      <alignment horizontal="left" vertical="center" wrapText="1"/>
    </xf>
    <xf numFmtId="0" fontId="6" fillId="0" borderId="38" xfId="0" applyFont="1" applyBorder="1" applyAlignment="1">
      <alignment horizontal="left" vertical="center" wrapText="1"/>
    </xf>
    <xf numFmtId="14" fontId="6" fillId="0" borderId="38" xfId="0" applyNumberFormat="1" applyFont="1" applyBorder="1" applyAlignment="1">
      <alignment horizontal="center" vertical="center" wrapText="1"/>
    </xf>
    <xf numFmtId="14" fontId="9" fillId="0" borderId="38" xfId="0" applyNumberFormat="1" applyFont="1" applyBorder="1" applyAlignment="1">
      <alignment horizontal="center" vertical="center"/>
    </xf>
    <xf numFmtId="0" fontId="6" fillId="0" borderId="38" xfId="0" applyFont="1" applyBorder="1" applyAlignment="1">
      <alignment horizontal="center" vertical="center" wrapText="1"/>
    </xf>
    <xf numFmtId="14" fontId="9" fillId="0" borderId="38" xfId="0" applyNumberFormat="1" applyFont="1" applyBorder="1" applyAlignment="1">
      <alignment horizontal="center" vertical="center" wrapText="1"/>
    </xf>
    <xf numFmtId="9" fontId="6" fillId="0" borderId="38" xfId="0" applyNumberFormat="1" applyFont="1" applyBorder="1" applyAlignment="1">
      <alignment horizontal="left" vertical="center" wrapText="1"/>
    </xf>
    <xf numFmtId="9" fontId="4" fillId="0" borderId="37" xfId="0" applyNumberFormat="1" applyFont="1" applyBorder="1" applyAlignment="1">
      <alignment horizontal="center" vertical="center" wrapText="1"/>
    </xf>
    <xf numFmtId="10" fontId="4" fillId="0" borderId="37" xfId="0" applyNumberFormat="1" applyFont="1" applyBorder="1" applyAlignment="1">
      <alignment horizontal="center" vertical="center" wrapText="1"/>
    </xf>
    <xf numFmtId="0" fontId="12" fillId="0" borderId="37" xfId="0" applyFont="1" applyBorder="1" applyAlignment="1">
      <alignment horizontal="center" vertical="center" wrapText="1"/>
    </xf>
    <xf numFmtId="14" fontId="9" fillId="0" borderId="39" xfId="0" applyNumberFormat="1" applyFont="1" applyBorder="1" applyAlignment="1">
      <alignment horizontal="center"/>
    </xf>
    <xf numFmtId="0" fontId="9" fillId="0" borderId="39" xfId="0" applyFont="1" applyBorder="1" applyAlignment="1">
      <alignment horizontal="center"/>
    </xf>
    <xf numFmtId="0" fontId="9" fillId="0" borderId="0" xfId="0" applyFont="1" applyAlignment="1">
      <alignment horizontal="left"/>
    </xf>
    <xf numFmtId="14" fontId="9" fillId="0" borderId="43" xfId="0" applyNumberFormat="1" applyFont="1" applyBorder="1" applyAlignment="1">
      <alignment horizontal="center"/>
    </xf>
    <xf numFmtId="0" fontId="9" fillId="0" borderId="43" xfId="0" applyFont="1" applyBorder="1" applyAlignment="1">
      <alignment horizontal="center"/>
    </xf>
    <xf numFmtId="0" fontId="2" fillId="0" borderId="0" xfId="0" applyFont="1" applyAlignment="1">
      <alignment vertical="center"/>
    </xf>
    <xf numFmtId="0" fontId="27" fillId="14" borderId="48" xfId="0" applyFont="1" applyFill="1" applyBorder="1" applyAlignment="1">
      <alignment horizontal="center" vertical="center" wrapText="1"/>
    </xf>
    <xf numFmtId="0" fontId="27" fillId="14" borderId="49" xfId="0" applyFont="1" applyFill="1" applyBorder="1" applyAlignment="1">
      <alignment horizontal="center" vertical="center" wrapText="1"/>
    </xf>
    <xf numFmtId="0" fontId="27" fillId="15" borderId="48" xfId="0" applyFont="1" applyFill="1" applyBorder="1" applyAlignment="1">
      <alignment horizontal="center" vertical="center" wrapText="1"/>
    </xf>
    <xf numFmtId="0" fontId="27" fillId="15" borderId="49" xfId="0" applyFont="1" applyFill="1" applyBorder="1" applyAlignment="1">
      <alignment horizontal="center" vertical="center" wrapText="1"/>
    </xf>
    <xf numFmtId="0" fontId="27" fillId="16" borderId="48" xfId="0" applyFont="1" applyFill="1" applyBorder="1" applyAlignment="1">
      <alignment horizontal="center" vertical="center" wrapText="1"/>
    </xf>
    <xf numFmtId="0" fontId="27" fillId="16" borderId="49" xfId="0" applyFont="1" applyFill="1" applyBorder="1" applyAlignment="1">
      <alignment horizontal="center" vertical="center" wrapText="1"/>
    </xf>
    <xf numFmtId="0" fontId="27" fillId="9" borderId="48" xfId="0" applyFont="1" applyFill="1" applyBorder="1" applyAlignment="1">
      <alignment horizontal="center" vertical="center" wrapText="1"/>
    </xf>
    <xf numFmtId="0" fontId="27" fillId="9" borderId="49" xfId="0" applyFont="1" applyFill="1" applyBorder="1" applyAlignment="1">
      <alignment horizontal="center" vertical="center" wrapText="1"/>
    </xf>
    <xf numFmtId="0" fontId="9" fillId="0" borderId="38" xfId="0" applyFont="1" applyBorder="1" applyAlignment="1">
      <alignment horizontal="center" vertical="center"/>
    </xf>
    <xf numFmtId="0" fontId="9" fillId="0" borderId="38" xfId="0" applyFont="1" applyBorder="1" applyAlignment="1">
      <alignment horizontal="left" vertical="center"/>
    </xf>
    <xf numFmtId="164" fontId="2" fillId="0" borderId="38" xfId="0" applyNumberFormat="1" applyFont="1" applyBorder="1" applyAlignment="1">
      <alignment vertical="center"/>
    </xf>
    <xf numFmtId="164" fontId="2" fillId="0" borderId="51" xfId="0" applyNumberFormat="1" applyFont="1" applyBorder="1" applyAlignment="1">
      <alignment vertical="center"/>
    </xf>
    <xf numFmtId="164" fontId="2" fillId="0" borderId="48" xfId="0" applyNumberFormat="1" applyFont="1" applyBorder="1" applyAlignment="1">
      <alignment vertical="center"/>
    </xf>
    <xf numFmtId="164" fontId="2" fillId="0" borderId="49" xfId="0" applyNumberFormat="1" applyFont="1" applyBorder="1" applyAlignment="1">
      <alignment vertical="center"/>
    </xf>
    <xf numFmtId="10" fontId="2" fillId="0" borderId="49" xfId="0" applyNumberFormat="1" applyFont="1" applyBorder="1" applyAlignment="1">
      <alignment vertical="center"/>
    </xf>
    <xf numFmtId="9" fontId="2" fillId="0" borderId="0" xfId="0" applyNumberFormat="1" applyFont="1" applyAlignment="1">
      <alignment vertical="center"/>
    </xf>
    <xf numFmtId="0" fontId="9" fillId="0" borderId="38" xfId="0" applyFont="1" applyBorder="1" applyAlignment="1">
      <alignment horizontal="left" vertical="center"/>
    </xf>
    <xf numFmtId="9" fontId="2" fillId="0" borderId="38" xfId="0" applyNumberFormat="1" applyFont="1" applyBorder="1" applyAlignment="1">
      <alignment vertical="center"/>
    </xf>
    <xf numFmtId="0" fontId="2" fillId="0" borderId="38" xfId="0" applyFont="1" applyBorder="1" applyAlignment="1">
      <alignment vertical="center"/>
    </xf>
    <xf numFmtId="9" fontId="2" fillId="0" borderId="38" xfId="0" applyNumberFormat="1" applyFont="1" applyBorder="1" applyAlignment="1">
      <alignment vertical="center"/>
    </xf>
    <xf numFmtId="164" fontId="28" fillId="17" borderId="38" xfId="0" applyNumberFormat="1" applyFont="1" applyFill="1" applyBorder="1" applyAlignment="1">
      <alignment vertical="center"/>
    </xf>
    <xf numFmtId="164" fontId="28" fillId="17" borderId="51" xfId="0" applyNumberFormat="1" applyFont="1" applyFill="1" applyBorder="1" applyAlignment="1">
      <alignment vertical="center"/>
    </xf>
    <xf numFmtId="164" fontId="28" fillId="10" borderId="55" xfId="0" applyNumberFormat="1" applyFont="1" applyFill="1" applyBorder="1" applyAlignment="1">
      <alignment vertical="center"/>
    </xf>
    <xf numFmtId="164" fontId="28" fillId="10" borderId="56" xfId="0" applyNumberFormat="1" applyFont="1" applyFill="1" applyBorder="1" applyAlignment="1">
      <alignment vertical="center"/>
    </xf>
    <xf numFmtId="164" fontId="28" fillId="11" borderId="55" xfId="0" applyNumberFormat="1" applyFont="1" applyFill="1" applyBorder="1" applyAlignment="1">
      <alignment vertical="center"/>
    </xf>
    <xf numFmtId="164" fontId="28" fillId="11" borderId="56" xfId="0" applyNumberFormat="1" applyFont="1" applyFill="1" applyBorder="1" applyAlignment="1">
      <alignment vertical="center"/>
    </xf>
    <xf numFmtId="164" fontId="28" fillId="12" borderId="55" xfId="0" applyNumberFormat="1" applyFont="1" applyFill="1" applyBorder="1" applyAlignment="1">
      <alignment vertical="center"/>
    </xf>
    <xf numFmtId="164" fontId="28" fillId="12" borderId="56" xfId="0" applyNumberFormat="1" applyFont="1" applyFill="1" applyBorder="1" applyAlignment="1">
      <alignment vertical="center"/>
    </xf>
    <xf numFmtId="164" fontId="28" fillId="13" borderId="55" xfId="0" applyNumberFormat="1" applyFont="1" applyFill="1" applyBorder="1" applyAlignment="1">
      <alignment vertical="center"/>
    </xf>
    <xf numFmtId="164" fontId="28" fillId="13" borderId="56" xfId="0" applyNumberFormat="1" applyFont="1" applyFill="1" applyBorder="1" applyAlignment="1">
      <alignment vertical="center"/>
    </xf>
    <xf numFmtId="0" fontId="29"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9" fontId="2" fillId="0" borderId="0" xfId="0" applyNumberFormat="1" applyFont="1" applyAlignment="1">
      <alignment vertical="center"/>
    </xf>
    <xf numFmtId="0" fontId="2" fillId="0" borderId="38" xfId="0" applyFont="1" applyBorder="1" applyAlignment="1">
      <alignment horizontal="center" vertical="center"/>
    </xf>
    <xf numFmtId="164" fontId="2" fillId="0" borderId="38" xfId="0" applyNumberFormat="1" applyFont="1" applyBorder="1" applyAlignment="1">
      <alignment vertical="center"/>
    </xf>
    <xf numFmtId="164" fontId="8" fillId="4" borderId="18" xfId="0" applyNumberFormat="1" applyFont="1" applyFill="1" applyBorder="1" applyAlignment="1">
      <alignment horizontal="center" vertical="center" wrapText="1"/>
    </xf>
    <xf numFmtId="0" fontId="5" fillId="0" borderId="19" xfId="0" applyFont="1" applyBorder="1"/>
    <xf numFmtId="0" fontId="5" fillId="0" borderId="20" xfId="0" applyFont="1" applyBorder="1"/>
    <xf numFmtId="164" fontId="8" fillId="5" borderId="21" xfId="0" applyNumberFormat="1" applyFont="1" applyFill="1" applyBorder="1" applyAlignment="1">
      <alignment horizontal="center" vertical="center" wrapText="1"/>
    </xf>
    <xf numFmtId="0" fontId="5" fillId="0" borderId="16" xfId="0" applyFont="1" applyBorder="1"/>
    <xf numFmtId="0" fontId="5" fillId="0" borderId="17" xfId="0" applyFont="1" applyBorder="1"/>
    <xf numFmtId="164" fontId="8" fillId="5" borderId="18" xfId="0" applyNumberFormat="1" applyFont="1" applyFill="1" applyBorder="1" applyAlignment="1">
      <alignment horizontal="center" vertical="center" wrapText="1"/>
    </xf>
    <xf numFmtId="164" fontId="8" fillId="6" borderId="21" xfId="0" applyNumberFormat="1" applyFont="1" applyFill="1" applyBorder="1" applyAlignment="1">
      <alignment horizontal="center" vertical="center" wrapText="1"/>
    </xf>
    <xf numFmtId="164" fontId="8" fillId="6" borderId="18" xfId="0" applyNumberFormat="1" applyFont="1" applyFill="1" applyBorder="1" applyAlignment="1">
      <alignment horizontal="center" vertical="center" wrapText="1"/>
    </xf>
    <xf numFmtId="164" fontId="7" fillId="7" borderId="21" xfId="0" applyNumberFormat="1" applyFont="1" applyFill="1" applyBorder="1" applyAlignment="1">
      <alignment horizontal="center" vertical="center" wrapText="1"/>
    </xf>
    <xf numFmtId="0" fontId="4" fillId="0" borderId="0" xfId="0" applyFont="1" applyAlignment="1">
      <alignment horizontal="center" vertical="center"/>
    </xf>
    <xf numFmtId="0" fontId="0" fillId="0" borderId="0" xfId="0" applyFont="1" applyAlignment="1"/>
    <xf numFmtId="0" fontId="4" fillId="0" borderId="1" xfId="0" applyFont="1" applyBorder="1" applyAlignment="1">
      <alignment horizontal="center" vertical="center" wrapText="1"/>
    </xf>
    <xf numFmtId="0" fontId="5" fillId="0" borderId="2" xfId="0" applyFont="1" applyBorder="1"/>
    <xf numFmtId="0" fontId="5" fillId="0" borderId="3" xfId="0" applyFont="1" applyBorder="1"/>
    <xf numFmtId="0" fontId="5" fillId="0" borderId="5" xfId="0" applyFont="1" applyBorder="1"/>
    <xf numFmtId="0" fontId="5" fillId="0" borderId="6" xfId="0" applyFont="1" applyBorder="1"/>
    <xf numFmtId="0" fontId="5" fillId="0" borderId="12" xfId="0" applyFont="1" applyBorder="1"/>
    <xf numFmtId="0" fontId="5" fillId="0" borderId="13" xfId="0" applyFont="1" applyBorder="1"/>
    <xf numFmtId="0" fontId="7" fillId="3" borderId="9" xfId="0" applyFont="1" applyFill="1" applyBorder="1" applyAlignment="1">
      <alignment horizontal="center" vertical="center"/>
    </xf>
    <xf numFmtId="0" fontId="5" fillId="0" borderId="10" xfId="0" applyFont="1" applyBorder="1"/>
    <xf numFmtId="0" fontId="5" fillId="0" borderId="4" xfId="0" applyFont="1" applyBorder="1"/>
    <xf numFmtId="164" fontId="4" fillId="4" borderId="15" xfId="0" applyNumberFormat="1" applyFont="1" applyFill="1" applyBorder="1" applyAlignment="1">
      <alignment horizontal="center" vertical="center" wrapText="1"/>
    </xf>
    <xf numFmtId="164" fontId="7" fillId="7" borderId="18" xfId="0" applyNumberFormat="1" applyFont="1" applyFill="1" applyBorder="1" applyAlignment="1">
      <alignment horizontal="center" vertical="center" wrapText="1"/>
    </xf>
    <xf numFmtId="0" fontId="5" fillId="0" borderId="22" xfId="0" applyFont="1" applyBorder="1"/>
    <xf numFmtId="0" fontId="7" fillId="2" borderId="8" xfId="0" applyFont="1" applyFill="1" applyBorder="1" applyAlignment="1">
      <alignment horizontal="center" vertical="center"/>
    </xf>
    <xf numFmtId="0" fontId="5" fillId="0" borderId="11" xfId="0" applyFont="1" applyBorder="1"/>
    <xf numFmtId="0" fontId="28" fillId="11" borderId="45" xfId="0" applyFont="1" applyFill="1" applyBorder="1" applyAlignment="1">
      <alignment horizontal="center" vertical="center"/>
    </xf>
    <xf numFmtId="0" fontId="5" fillId="0" borderId="46" xfId="0" applyFont="1" applyBorder="1"/>
    <xf numFmtId="0" fontId="28" fillId="12" borderId="45" xfId="0" applyFont="1" applyFill="1" applyBorder="1" applyAlignment="1">
      <alignment horizontal="center" vertical="center"/>
    </xf>
    <xf numFmtId="0" fontId="28" fillId="13" borderId="45" xfId="0" applyFont="1" applyFill="1" applyBorder="1" applyAlignment="1">
      <alignment horizontal="center" vertical="center"/>
    </xf>
    <xf numFmtId="0" fontId="26" fillId="9" borderId="40" xfId="0" applyFont="1" applyFill="1" applyBorder="1" applyAlignment="1">
      <alignment horizontal="center" vertical="center"/>
    </xf>
    <xf numFmtId="0" fontId="5" fillId="0" borderId="37" xfId="0" applyFont="1" applyBorder="1"/>
    <xf numFmtId="0" fontId="9" fillId="0" borderId="40" xfId="0" applyFont="1" applyBorder="1" applyAlignment="1">
      <alignment horizontal="center" vertical="center"/>
    </xf>
    <xf numFmtId="0" fontId="5" fillId="0" borderId="54" xfId="0" applyFont="1" applyBorder="1"/>
    <xf numFmtId="0" fontId="9" fillId="0" borderId="40" xfId="0" applyFont="1" applyBorder="1" applyAlignment="1">
      <alignment horizontal="left" vertical="center"/>
    </xf>
    <xf numFmtId="0" fontId="27" fillId="9" borderId="40" xfId="0" applyFont="1" applyFill="1" applyBorder="1" applyAlignment="1">
      <alignment horizontal="center" vertical="center" wrapText="1"/>
    </xf>
    <xf numFmtId="0" fontId="27" fillId="9" borderId="44" xfId="0" applyFont="1" applyFill="1" applyBorder="1" applyAlignment="1">
      <alignment horizontal="center" vertical="center" wrapText="1"/>
    </xf>
    <xf numFmtId="0" fontId="5" fillId="0" borderId="47" xfId="0" applyFont="1" applyBorder="1"/>
    <xf numFmtId="0" fontId="28" fillId="10" borderId="45" xfId="0" applyFont="1" applyFill="1" applyBorder="1" applyAlignment="1">
      <alignment horizontal="center" vertical="center"/>
    </xf>
    <xf numFmtId="9" fontId="2" fillId="0" borderId="44" xfId="0" applyNumberFormat="1" applyFont="1" applyBorder="1" applyAlignment="1">
      <alignment vertical="center"/>
    </xf>
    <xf numFmtId="0" fontId="5" fillId="0" borderId="50" xfId="0" applyFont="1" applyBorder="1"/>
    <xf numFmtId="0" fontId="5" fillId="0" borderId="52" xfId="0" applyFont="1" applyBorder="1"/>
    <xf numFmtId="0" fontId="5" fillId="0" borderId="53" xfId="0" applyFont="1" applyBorder="1"/>
    <xf numFmtId="0" fontId="5" fillId="0" borderId="43" xfId="0" applyFont="1" applyBorder="1"/>
    <xf numFmtId="0" fontId="28" fillId="17" borderId="51" xfId="0" applyFont="1" applyFill="1" applyBorder="1" applyAlignment="1">
      <alignment horizontal="right" vertical="center"/>
    </xf>
    <xf numFmtId="0" fontId="5" fillId="0" borderId="41" xfId="0" applyFont="1" applyBorder="1"/>
    <xf numFmtId="0" fontId="5" fillId="0" borderId="39" xfId="0" applyFont="1" applyBorder="1"/>
    <xf numFmtId="0" fontId="2" fillId="0" borderId="51" xfId="0" applyFont="1" applyBorder="1" applyAlignment="1">
      <alignment horizontal="center" vertical="center"/>
    </xf>
    <xf numFmtId="0" fontId="2" fillId="0" borderId="51" xfId="0" applyFont="1" applyBorder="1" applyAlignment="1">
      <alignment vertical="center"/>
    </xf>
    <xf numFmtId="164" fontId="9" fillId="0" borderId="40" xfId="0" applyNumberFormat="1" applyFont="1" applyBorder="1" applyAlignment="1">
      <alignment horizontal="right" vertical="center"/>
    </xf>
    <xf numFmtId="164" fontId="2" fillId="0" borderId="44" xfId="0" applyNumberFormat="1" applyFont="1" applyBorder="1" applyAlignment="1">
      <alignment vertical="center"/>
    </xf>
    <xf numFmtId="0" fontId="0" fillId="0" borderId="57" xfId="0" applyFont="1" applyBorder="1" applyAlignment="1"/>
    <xf numFmtId="0" fontId="0" fillId="0" borderId="57" xfId="0" pivotButton="1" applyFont="1" applyBorder="1" applyAlignment="1"/>
    <xf numFmtId="0" fontId="0" fillId="0" borderId="58" xfId="0" applyFont="1" applyBorder="1" applyAlignment="1"/>
    <xf numFmtId="0" fontId="0" fillId="0" borderId="59" xfId="0" applyFont="1" applyBorder="1" applyAlignment="1"/>
    <xf numFmtId="0" fontId="0" fillId="0" borderId="60" xfId="0" applyFont="1" applyBorder="1" applyAlignment="1"/>
    <xf numFmtId="0" fontId="0" fillId="0" borderId="61" xfId="0" applyFont="1" applyBorder="1" applyAlignment="1"/>
    <xf numFmtId="0" fontId="0" fillId="0" borderId="57" xfId="0" applyNumberFormat="1" applyFont="1" applyBorder="1" applyAlignment="1"/>
    <xf numFmtId="0" fontId="0" fillId="0" borderId="60" xfId="0" applyNumberFormat="1" applyFont="1" applyBorder="1" applyAlignment="1"/>
    <xf numFmtId="0" fontId="0" fillId="0" borderId="62" xfId="0" applyFont="1" applyBorder="1" applyAlignment="1"/>
    <xf numFmtId="0" fontId="0" fillId="0" borderId="62" xfId="0" applyNumberFormat="1" applyFont="1" applyBorder="1" applyAlignment="1"/>
    <xf numFmtId="0" fontId="0" fillId="0" borderId="0" xfId="0" applyNumberFormat="1" applyFont="1" applyAlignment="1"/>
    <xf numFmtId="0" fontId="0" fillId="0" borderId="64" xfId="0" applyFont="1" applyBorder="1" applyAlignment="1"/>
    <xf numFmtId="0" fontId="0" fillId="0" borderId="64" xfId="0" applyNumberFormat="1" applyFont="1" applyBorder="1" applyAlignment="1"/>
    <xf numFmtId="0" fontId="0" fillId="0" borderId="65" xfId="0" applyNumberFormat="1" applyFont="1" applyBorder="1" applyAlignment="1"/>
    <xf numFmtId="0" fontId="0" fillId="0" borderId="67" xfId="0" applyFont="1" applyBorder="1" applyAlignment="1"/>
    <xf numFmtId="0" fontId="0" fillId="0" borderId="67" xfId="0" applyNumberFormat="1" applyFont="1" applyBorder="1" applyAlignment="1"/>
    <xf numFmtId="0" fontId="0" fillId="0" borderId="68" xfId="0" applyNumberFormat="1" applyFont="1" applyBorder="1" applyAlignment="1"/>
    <xf numFmtId="0" fontId="0" fillId="0" borderId="69" xfId="0" applyNumberFormat="1" applyFont="1" applyBorder="1" applyAlignment="1"/>
    <xf numFmtId="9" fontId="2" fillId="0" borderId="49" xfId="1" applyFont="1" applyBorder="1" applyAlignment="1">
      <alignment vertical="center"/>
    </xf>
    <xf numFmtId="0" fontId="40" fillId="0" borderId="0" xfId="0" pivotButton="1" applyFont="1" applyBorder="1" applyAlignment="1"/>
    <xf numFmtId="0" fontId="40" fillId="0" borderId="0" xfId="0" applyFont="1" applyBorder="1" applyAlignment="1"/>
    <xf numFmtId="0" fontId="40" fillId="0" borderId="0" xfId="0" applyFont="1" applyBorder="1" applyAlignment="1">
      <alignment vertical="center"/>
    </xf>
    <xf numFmtId="0" fontId="40" fillId="0" borderId="0" xfId="0" applyNumberFormat="1" applyFont="1" applyBorder="1" applyAlignment="1"/>
    <xf numFmtId="0" fontId="43" fillId="0" borderId="0" xfId="0" applyFont="1" applyBorder="1" applyAlignment="1">
      <alignment vertical="center"/>
    </xf>
    <xf numFmtId="165" fontId="40" fillId="0" borderId="0" xfId="0" applyNumberFormat="1" applyFont="1" applyBorder="1" applyAlignment="1"/>
    <xf numFmtId="9" fontId="40" fillId="0" borderId="0" xfId="0" applyNumberFormat="1" applyFont="1" applyBorder="1" applyAlignment="1">
      <alignment vertical="center"/>
    </xf>
    <xf numFmtId="9" fontId="0" fillId="0" borderId="57" xfId="0" applyNumberFormat="1" applyFont="1" applyBorder="1" applyAlignment="1"/>
    <xf numFmtId="9" fontId="0" fillId="0" borderId="60" xfId="0" applyNumberFormat="1" applyFont="1" applyBorder="1" applyAlignment="1"/>
    <xf numFmtId="9" fontId="0" fillId="0" borderId="61" xfId="0" applyNumberFormat="1" applyFont="1" applyBorder="1" applyAlignment="1"/>
    <xf numFmtId="9" fontId="0" fillId="0" borderId="62" xfId="0" applyNumberFormat="1" applyFont="1" applyBorder="1" applyAlignment="1"/>
    <xf numFmtId="9" fontId="0" fillId="0" borderId="0" xfId="0" applyNumberFormat="1" applyFont="1" applyAlignment="1"/>
    <xf numFmtId="9" fontId="0" fillId="0" borderId="63" xfId="0" applyNumberFormat="1" applyFont="1" applyBorder="1" applyAlignment="1"/>
    <xf numFmtId="9" fontId="0" fillId="0" borderId="64" xfId="0" applyNumberFormat="1" applyFont="1" applyBorder="1" applyAlignment="1"/>
    <xf numFmtId="9" fontId="0" fillId="0" borderId="65" xfId="0" applyNumberFormat="1" applyFont="1" applyBorder="1" applyAlignment="1"/>
    <xf numFmtId="9" fontId="0" fillId="0" borderId="66" xfId="0" applyNumberFormat="1" applyFont="1" applyBorder="1" applyAlignment="1"/>
    <xf numFmtId="0" fontId="6" fillId="0" borderId="37" xfId="0" applyFont="1" applyFill="1" applyBorder="1" applyAlignment="1">
      <alignment horizontal="center" vertical="center"/>
    </xf>
    <xf numFmtId="0" fontId="9" fillId="0" borderId="37" xfId="0" applyFont="1" applyFill="1" applyBorder="1" applyAlignment="1">
      <alignment horizontal="left" vertical="center" wrapText="1"/>
    </xf>
    <xf numFmtId="9" fontId="9" fillId="0" borderId="38" xfId="0" applyNumberFormat="1" applyFont="1" applyFill="1" applyBorder="1" applyAlignment="1">
      <alignment horizontal="center" vertical="center"/>
    </xf>
    <xf numFmtId="9" fontId="6" fillId="0" borderId="37" xfId="0" applyNumberFormat="1" applyFont="1" applyFill="1" applyBorder="1" applyAlignment="1">
      <alignment horizontal="center" vertical="center" wrapText="1"/>
    </xf>
    <xf numFmtId="14" fontId="6" fillId="0" borderId="37" xfId="0" applyNumberFormat="1" applyFont="1" applyFill="1" applyBorder="1" applyAlignment="1">
      <alignment horizontal="center" vertical="center" wrapText="1"/>
    </xf>
    <xf numFmtId="0" fontId="6" fillId="0" borderId="37" xfId="0" applyFont="1" applyFill="1" applyBorder="1" applyAlignment="1">
      <alignment horizontal="left" vertical="center" wrapText="1"/>
    </xf>
    <xf numFmtId="14" fontId="9" fillId="0" borderId="37" xfId="0" applyNumberFormat="1" applyFont="1" applyFill="1" applyBorder="1" applyAlignment="1">
      <alignment horizontal="center" vertical="center"/>
    </xf>
    <xf numFmtId="9" fontId="0" fillId="0" borderId="37" xfId="0" applyNumberFormat="1" applyFont="1" applyFill="1" applyBorder="1" applyAlignment="1">
      <alignment horizontal="center" vertical="center"/>
    </xf>
    <xf numFmtId="9" fontId="9" fillId="0" borderId="37" xfId="0" applyNumberFormat="1"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38" xfId="0" applyFont="1" applyFill="1" applyBorder="1" applyAlignment="1">
      <alignment horizontal="center" vertical="center"/>
    </xf>
    <xf numFmtId="0" fontId="6" fillId="0" borderId="38" xfId="0" applyFont="1" applyFill="1" applyBorder="1" applyAlignment="1">
      <alignment vertical="center"/>
    </xf>
    <xf numFmtId="0" fontId="9" fillId="0" borderId="38" xfId="0" applyFont="1" applyFill="1" applyBorder="1" applyAlignment="1">
      <alignment horizontal="left" vertical="center" wrapText="1"/>
    </xf>
    <xf numFmtId="0" fontId="9" fillId="0" borderId="38" xfId="0" applyFont="1" applyFill="1" applyBorder="1" applyAlignment="1">
      <alignment horizontal="center" vertical="center" wrapText="1"/>
    </xf>
    <xf numFmtId="9" fontId="6" fillId="0" borderId="38" xfId="0" applyNumberFormat="1" applyFont="1" applyFill="1" applyBorder="1" applyAlignment="1">
      <alignment horizontal="center" vertical="center" wrapText="1"/>
    </xf>
    <xf numFmtId="14" fontId="6" fillId="0" borderId="38" xfId="0" applyNumberFormat="1" applyFont="1" applyFill="1" applyBorder="1" applyAlignment="1">
      <alignment horizontal="center" vertical="center" wrapText="1"/>
    </xf>
    <xf numFmtId="0" fontId="6" fillId="0" borderId="38" xfId="0" applyFont="1" applyFill="1" applyBorder="1" applyAlignment="1">
      <alignment horizontal="left" vertical="center" wrapText="1"/>
    </xf>
    <xf numFmtId="9" fontId="0" fillId="0" borderId="38" xfId="0" applyNumberFormat="1" applyFont="1" applyFill="1" applyBorder="1" applyAlignment="1">
      <alignment horizontal="center" vertical="center"/>
    </xf>
    <xf numFmtId="9" fontId="9" fillId="0" borderId="38" xfId="0" applyNumberFormat="1" applyFont="1" applyFill="1" applyBorder="1" applyAlignment="1">
      <alignment horizontal="center" vertical="center" wrapText="1"/>
    </xf>
    <xf numFmtId="14" fontId="9" fillId="0" borderId="38" xfId="0" applyNumberFormat="1" applyFont="1" applyFill="1" applyBorder="1" applyAlignment="1">
      <alignment horizontal="center" vertical="center" wrapText="1"/>
    </xf>
    <xf numFmtId="14" fontId="9" fillId="0" borderId="38" xfId="0" applyNumberFormat="1" applyFont="1" applyFill="1" applyBorder="1" applyAlignment="1">
      <alignment horizontal="center" vertical="center"/>
    </xf>
    <xf numFmtId="0" fontId="6" fillId="0" borderId="38" xfId="0" applyFont="1" applyFill="1" applyBorder="1" applyAlignment="1">
      <alignment horizontal="center" vertical="center" wrapText="1"/>
    </xf>
    <xf numFmtId="164" fontId="9" fillId="0" borderId="38" xfId="0" applyNumberFormat="1" applyFont="1" applyFill="1" applyBorder="1" applyAlignment="1">
      <alignment horizontal="center" vertical="center"/>
    </xf>
    <xf numFmtId="164" fontId="9" fillId="0" borderId="38" xfId="0" applyNumberFormat="1" applyFont="1" applyFill="1" applyBorder="1" applyAlignment="1">
      <alignment horizontal="center" vertical="center" wrapText="1"/>
    </xf>
    <xf numFmtId="164" fontId="0" fillId="0" borderId="38" xfId="0" applyNumberFormat="1" applyFont="1" applyFill="1" applyBorder="1" applyAlignment="1">
      <alignment horizontal="center" vertical="center"/>
    </xf>
    <xf numFmtId="0" fontId="10" fillId="0" borderId="38" xfId="0" applyFont="1" applyFill="1" applyBorder="1" applyAlignment="1">
      <alignment horizontal="left" vertical="center" wrapText="1"/>
    </xf>
    <xf numFmtId="164" fontId="6" fillId="0" borderId="38" xfId="0" applyNumberFormat="1" applyFont="1" applyFill="1" applyBorder="1" applyAlignment="1">
      <alignment horizontal="center" vertical="center" wrapText="1"/>
    </xf>
    <xf numFmtId="0" fontId="0" fillId="0" borderId="0" xfId="0" applyFont="1" applyFill="1" applyAlignment="1"/>
    <xf numFmtId="0" fontId="9" fillId="0" borderId="38" xfId="0" applyFont="1" applyFill="1" applyBorder="1" applyAlignment="1">
      <alignment horizontal="center" vertical="center"/>
    </xf>
    <xf numFmtId="0" fontId="11" fillId="0" borderId="38" xfId="0" applyFont="1" applyFill="1" applyBorder="1" applyAlignment="1">
      <alignment horizontal="left" vertical="center" wrapText="1"/>
    </xf>
    <xf numFmtId="0" fontId="9" fillId="0" borderId="38" xfId="0" applyFont="1" applyFill="1" applyBorder="1" applyAlignment="1">
      <alignment horizontal="left" vertical="center"/>
    </xf>
    <xf numFmtId="10" fontId="9" fillId="0" borderId="38" xfId="0" applyNumberFormat="1" applyFont="1" applyFill="1" applyBorder="1" applyAlignment="1">
      <alignment horizontal="center" vertical="center" wrapText="1"/>
    </xf>
    <xf numFmtId="14" fontId="6" fillId="0" borderId="0" xfId="0" applyNumberFormat="1" applyFont="1" applyFill="1" applyAlignment="1">
      <alignment horizontal="center" vertical="center" wrapText="1"/>
    </xf>
    <xf numFmtId="164" fontId="6" fillId="0" borderId="38" xfId="0" applyNumberFormat="1" applyFont="1" applyFill="1" applyBorder="1" applyAlignment="1">
      <alignment horizontal="center" vertical="center"/>
    </xf>
    <xf numFmtId="14" fontId="6" fillId="0" borderId="38" xfId="0" applyNumberFormat="1" applyFont="1" applyFill="1" applyBorder="1" applyAlignment="1">
      <alignment horizontal="center" vertical="center"/>
    </xf>
    <xf numFmtId="9" fontId="6" fillId="0" borderId="38" xfId="0" applyNumberFormat="1" applyFont="1" applyFill="1" applyBorder="1" applyAlignment="1">
      <alignment horizontal="center" vertical="center"/>
    </xf>
    <xf numFmtId="0" fontId="13" fillId="0" borderId="38" xfId="0" applyFont="1" applyFill="1" applyBorder="1" applyAlignment="1">
      <alignment horizontal="left" vertical="center" wrapText="1"/>
    </xf>
    <xf numFmtId="0" fontId="9" fillId="0" borderId="38" xfId="0" applyFont="1" applyFill="1" applyBorder="1" applyAlignment="1">
      <alignment vertical="center" wrapText="1"/>
    </xf>
    <xf numFmtId="0" fontId="14" fillId="0" borderId="38" xfId="0" applyFont="1" applyFill="1" applyBorder="1" applyAlignment="1">
      <alignment vertical="center" wrapText="1"/>
    </xf>
    <xf numFmtId="0" fontId="15" fillId="0" borderId="38" xfId="0" applyFont="1" applyFill="1" applyBorder="1" applyAlignment="1">
      <alignment vertical="center" wrapText="1"/>
    </xf>
    <xf numFmtId="0" fontId="16" fillId="0" borderId="38" xfId="0" applyFont="1" applyFill="1" applyBorder="1" applyAlignment="1">
      <alignment vertical="center" wrapText="1"/>
    </xf>
    <xf numFmtId="0" fontId="17" fillId="0" borderId="0" xfId="0" applyFont="1" applyFill="1" applyAlignment="1">
      <alignment horizontal="left" vertical="center" wrapText="1"/>
    </xf>
    <xf numFmtId="0" fontId="18" fillId="0" borderId="38" xfId="0" applyFont="1" applyFill="1" applyBorder="1" applyAlignment="1">
      <alignment horizontal="left" vertical="center" wrapText="1"/>
    </xf>
    <xf numFmtId="0" fontId="19" fillId="0" borderId="38" xfId="0" applyFont="1" applyFill="1" applyBorder="1" applyAlignment="1">
      <alignment horizontal="left" vertical="center" wrapText="1"/>
    </xf>
    <xf numFmtId="0" fontId="6" fillId="0" borderId="38" xfId="0" applyFont="1" applyFill="1" applyBorder="1" applyAlignment="1">
      <alignment vertical="center" wrapText="1"/>
    </xf>
    <xf numFmtId="0" fontId="6" fillId="0" borderId="0" xfId="0" applyFont="1" applyFill="1" applyAlignment="1">
      <alignment horizontal="left" vertical="center" wrapText="1"/>
    </xf>
    <xf numFmtId="0" fontId="20" fillId="0" borderId="38" xfId="0" applyFont="1" applyFill="1" applyBorder="1" applyAlignment="1">
      <alignment horizontal="left" vertical="center" wrapText="1"/>
    </xf>
    <xf numFmtId="10" fontId="6" fillId="0" borderId="38" xfId="0" applyNumberFormat="1" applyFont="1" applyFill="1" applyBorder="1" applyAlignment="1">
      <alignment horizontal="center" vertical="center" wrapText="1"/>
    </xf>
    <xf numFmtId="0" fontId="9" fillId="0" borderId="39" xfId="0" applyFont="1" applyFill="1" applyBorder="1" applyAlignment="1">
      <alignment horizontal="left" vertical="center" wrapText="1"/>
    </xf>
    <xf numFmtId="164" fontId="9" fillId="0" borderId="39" xfId="0" applyNumberFormat="1" applyFont="1" applyFill="1" applyBorder="1" applyAlignment="1">
      <alignment horizontal="center" vertical="center"/>
    </xf>
    <xf numFmtId="164" fontId="6" fillId="0" borderId="38" xfId="0" applyNumberFormat="1" applyFont="1" applyFill="1" applyBorder="1" applyAlignment="1">
      <alignment horizontal="left" vertical="center" wrapText="1"/>
    </xf>
    <xf numFmtId="0" fontId="6" fillId="0" borderId="39" xfId="0" applyFont="1" applyFill="1" applyBorder="1" applyAlignment="1">
      <alignment horizontal="left" vertical="center" wrapText="1"/>
    </xf>
    <xf numFmtId="166" fontId="6" fillId="0" borderId="38" xfId="0" applyNumberFormat="1" applyFont="1" applyFill="1" applyBorder="1" applyAlignment="1">
      <alignment horizontal="center" vertical="center"/>
    </xf>
    <xf numFmtId="9" fontId="21" fillId="0" borderId="38" xfId="0" applyNumberFormat="1" applyFont="1" applyFill="1" applyBorder="1" applyAlignment="1">
      <alignment horizontal="center" vertical="center" wrapText="1"/>
    </xf>
    <xf numFmtId="0" fontId="22" fillId="0" borderId="38" xfId="0" applyFont="1" applyFill="1" applyBorder="1" applyAlignment="1">
      <alignment horizontal="center" vertical="center" wrapText="1"/>
    </xf>
    <xf numFmtId="0" fontId="6" fillId="0" borderId="38" xfId="0" applyFont="1" applyFill="1" applyBorder="1" applyAlignment="1">
      <alignment wrapText="1"/>
    </xf>
    <xf numFmtId="164" fontId="9" fillId="0" borderId="39" xfId="0" applyNumberFormat="1" applyFont="1" applyFill="1" applyBorder="1" applyAlignment="1">
      <alignment horizontal="left"/>
    </xf>
    <xf numFmtId="0" fontId="9" fillId="0" borderId="39" xfId="0" applyFont="1" applyFill="1" applyBorder="1" applyAlignment="1">
      <alignment horizontal="left"/>
    </xf>
    <xf numFmtId="14" fontId="9" fillId="0" borderId="39" xfId="0" applyNumberFormat="1" applyFont="1" applyFill="1" applyBorder="1" applyAlignment="1">
      <alignment horizontal="center"/>
    </xf>
    <xf numFmtId="0" fontId="9" fillId="0" borderId="37" xfId="0" applyFont="1" applyFill="1" applyBorder="1" applyAlignment="1">
      <alignment horizontal="center" vertical="center"/>
    </xf>
    <xf numFmtId="0" fontId="9" fillId="0" borderId="43" xfId="0" applyFont="1" applyFill="1" applyBorder="1" applyAlignment="1">
      <alignment horizontal="left" vertical="center" wrapText="1"/>
    </xf>
    <xf numFmtId="0" fontId="9" fillId="0" borderId="43" xfId="0" applyFont="1" applyFill="1" applyBorder="1" applyAlignment="1">
      <alignment horizontal="center" vertical="center"/>
    </xf>
    <xf numFmtId="9" fontId="9" fillId="0" borderId="43" xfId="0" applyNumberFormat="1" applyFont="1" applyFill="1" applyBorder="1" applyAlignment="1">
      <alignment horizontal="center" vertical="center"/>
    </xf>
    <xf numFmtId="9" fontId="9" fillId="0" borderId="43" xfId="0" applyNumberFormat="1" applyFont="1" applyFill="1" applyBorder="1" applyAlignment="1">
      <alignment horizontal="left"/>
    </xf>
    <xf numFmtId="0" fontId="9" fillId="0" borderId="43" xfId="0" applyFont="1" applyFill="1" applyBorder="1" applyAlignment="1">
      <alignment horizontal="left"/>
    </xf>
    <xf numFmtId="14" fontId="9" fillId="0" borderId="43" xfId="0" applyNumberFormat="1" applyFont="1" applyFill="1" applyBorder="1" applyAlignment="1">
      <alignment horizontal="center"/>
    </xf>
    <xf numFmtId="164" fontId="9" fillId="0" borderId="43" xfId="0" applyNumberFormat="1" applyFont="1" applyFill="1" applyBorder="1" applyAlignment="1">
      <alignment horizontal="left"/>
    </xf>
    <xf numFmtId="164" fontId="9" fillId="0" borderId="43" xfId="0" applyNumberFormat="1" applyFont="1" applyFill="1" applyBorder="1" applyAlignment="1">
      <alignment horizontal="center" vertical="center"/>
    </xf>
    <xf numFmtId="14" fontId="9" fillId="0" borderId="43" xfId="0" applyNumberFormat="1" applyFont="1" applyFill="1" applyBorder="1" applyAlignment="1">
      <alignment horizontal="left" vertical="center" wrapText="1"/>
    </xf>
    <xf numFmtId="164" fontId="9" fillId="0" borderId="43" xfId="0" applyNumberFormat="1" applyFont="1" applyFill="1" applyBorder="1" applyAlignment="1">
      <alignment horizontal="center"/>
    </xf>
    <xf numFmtId="0" fontId="9" fillId="0" borderId="43" xfId="0" applyFont="1" applyFill="1" applyBorder="1" applyAlignment="1">
      <alignment horizontal="center"/>
    </xf>
    <xf numFmtId="0" fontId="9" fillId="0" borderId="43" xfId="0" applyFont="1" applyFill="1" applyBorder="1" applyAlignment="1">
      <alignment horizontal="center" vertical="center" wrapText="1"/>
    </xf>
    <xf numFmtId="0" fontId="6" fillId="0" borderId="38" xfId="0" quotePrefix="1" applyFont="1" applyFill="1" applyBorder="1" applyAlignment="1">
      <alignment horizontal="left" vertical="center" wrapText="1"/>
    </xf>
    <xf numFmtId="9" fontId="9" fillId="0" borderId="39" xfId="0" applyNumberFormat="1" applyFont="1" applyFill="1" applyBorder="1" applyAlignment="1">
      <alignment horizontal="center" vertical="center" wrapText="1"/>
    </xf>
    <xf numFmtId="0" fontId="6" fillId="0" borderId="0" xfId="0" applyFont="1" applyFill="1" applyAlignment="1">
      <alignment vertical="center" wrapText="1"/>
    </xf>
    <xf numFmtId="14" fontId="23" fillId="0" borderId="38" xfId="0" applyNumberFormat="1" applyFont="1" applyFill="1" applyBorder="1" applyAlignment="1">
      <alignment horizontal="center" vertical="center"/>
    </xf>
    <xf numFmtId="164" fontId="6" fillId="0" borderId="38" xfId="0" applyNumberFormat="1" applyFont="1" applyFill="1" applyBorder="1" applyAlignment="1">
      <alignment vertical="center" wrapText="1"/>
    </xf>
    <xf numFmtId="0" fontId="23" fillId="0" borderId="38" xfId="0" applyFont="1" applyFill="1" applyBorder="1" applyAlignment="1">
      <alignment horizontal="left" vertical="center" wrapText="1"/>
    </xf>
    <xf numFmtId="9" fontId="24" fillId="0" borderId="38" xfId="0" applyNumberFormat="1" applyFont="1" applyFill="1" applyBorder="1" applyAlignment="1">
      <alignment vertical="center" wrapText="1"/>
    </xf>
    <xf numFmtId="0" fontId="25" fillId="0" borderId="38" xfId="0" applyFont="1" applyFill="1" applyBorder="1" applyAlignment="1">
      <alignment vertical="center" wrapText="1"/>
    </xf>
    <xf numFmtId="164" fontId="23" fillId="0" borderId="38" xfId="0" applyNumberFormat="1" applyFont="1" applyFill="1" applyBorder="1" applyAlignment="1">
      <alignment horizontal="center" vertical="center"/>
    </xf>
    <xf numFmtId="164" fontId="6" fillId="0" borderId="38" xfId="0" applyNumberFormat="1" applyFont="1" applyFill="1" applyBorder="1" applyAlignment="1">
      <alignment vertical="center"/>
    </xf>
    <xf numFmtId="0" fontId="6" fillId="0" borderId="38" xfId="0" applyFont="1" applyFill="1" applyBorder="1" applyAlignment="1">
      <alignment horizontal="left" vertical="center"/>
    </xf>
    <xf numFmtId="0" fontId="44" fillId="2" borderId="1" xfId="0" applyFont="1" applyFill="1" applyBorder="1" applyAlignment="1">
      <alignment horizontal="center" vertical="center" wrapText="1"/>
    </xf>
    <xf numFmtId="0" fontId="41" fillId="0" borderId="2" xfId="0" applyFont="1" applyBorder="1"/>
    <xf numFmtId="0" fontId="41" fillId="0" borderId="3" xfId="0" applyFont="1" applyBorder="1"/>
    <xf numFmtId="0" fontId="41" fillId="0" borderId="14" xfId="0" applyFont="1" applyBorder="1"/>
    <xf numFmtId="0" fontId="41" fillId="0" borderId="12" xfId="0" applyFont="1" applyBorder="1"/>
    <xf numFmtId="0" fontId="41" fillId="0" borderId="13" xfId="0" applyFont="1" applyBorder="1"/>
    <xf numFmtId="0" fontId="44" fillId="8" borderId="24" xfId="0" applyFont="1" applyFill="1" applyBorder="1" applyAlignment="1">
      <alignment horizontal="center" vertical="center" wrapText="1"/>
    </xf>
    <xf numFmtId="0" fontId="41" fillId="0" borderId="25" xfId="0" applyFont="1" applyBorder="1"/>
    <xf numFmtId="0" fontId="44" fillId="8" borderId="23" xfId="0" applyFont="1" applyFill="1" applyBorder="1" applyAlignment="1">
      <alignment horizontal="center" vertical="center" wrapText="1"/>
    </xf>
    <xf numFmtId="0" fontId="42" fillId="8" borderId="23" xfId="0" applyFont="1" applyFill="1" applyBorder="1" applyAlignment="1">
      <alignment horizontal="center" vertical="center" wrapText="1"/>
    </xf>
    <xf numFmtId="164" fontId="44" fillId="8" borderId="23" xfId="0" applyNumberFormat="1" applyFont="1" applyFill="1" applyBorder="1" applyAlignment="1">
      <alignment horizontal="center" vertical="center" wrapText="1"/>
    </xf>
    <xf numFmtId="0" fontId="45" fillId="8" borderId="24" xfId="0" applyFont="1" applyFill="1" applyBorder="1" applyAlignment="1">
      <alignment horizontal="center" vertical="center" wrapText="1"/>
    </xf>
    <xf numFmtId="0" fontId="45" fillId="8" borderId="23" xfId="0" applyFont="1" applyFill="1" applyBorder="1" applyAlignment="1">
      <alignment horizontal="center" vertical="center" wrapText="1"/>
    </xf>
    <xf numFmtId="0" fontId="46" fillId="8" borderId="31" xfId="0" applyFont="1" applyFill="1" applyBorder="1" applyAlignment="1">
      <alignment horizontal="center" vertical="center" wrapText="1"/>
    </xf>
    <xf numFmtId="0" fontId="46" fillId="8" borderId="32" xfId="0" applyFont="1" applyFill="1" applyBorder="1" applyAlignment="1">
      <alignment horizontal="center" vertical="center" wrapText="1"/>
    </xf>
    <xf numFmtId="0" fontId="46" fillId="8" borderId="30" xfId="0" applyFont="1" applyFill="1" applyBorder="1" applyAlignment="1">
      <alignment horizontal="center" vertical="center" wrapText="1"/>
    </xf>
    <xf numFmtId="0" fontId="46" fillId="8" borderId="33" xfId="0" applyFont="1" applyFill="1" applyBorder="1" applyAlignment="1">
      <alignment horizontal="center" vertical="center" wrapText="1"/>
    </xf>
    <xf numFmtId="0" fontId="46" fillId="8" borderId="23" xfId="0" applyFont="1" applyFill="1" applyBorder="1" applyAlignment="1">
      <alignment horizontal="center" vertical="center" wrapText="1"/>
    </xf>
    <xf numFmtId="0" fontId="41" fillId="0" borderId="37" xfId="0" applyFont="1" applyFill="1" applyBorder="1" applyAlignment="1">
      <alignment vertical="center"/>
    </xf>
    <xf numFmtId="0" fontId="41" fillId="0" borderId="37" xfId="0" applyFont="1" applyFill="1" applyBorder="1" applyAlignment="1">
      <alignment horizontal="left" vertical="center" wrapText="1"/>
    </xf>
    <xf numFmtId="0" fontId="41" fillId="0" borderId="37" xfId="0" applyFont="1" applyFill="1" applyBorder="1" applyAlignment="1">
      <alignment horizontal="center" vertical="center" wrapText="1"/>
    </xf>
    <xf numFmtId="9" fontId="41" fillId="0" borderId="38" xfId="0" applyNumberFormat="1" applyFont="1" applyFill="1" applyBorder="1" applyAlignment="1">
      <alignment horizontal="center" vertical="center"/>
    </xf>
    <xf numFmtId="9" fontId="41" fillId="0" borderId="37" xfId="0" applyNumberFormat="1" applyFont="1" applyFill="1" applyBorder="1" applyAlignment="1">
      <alignment horizontal="center" vertical="center" wrapText="1"/>
    </xf>
    <xf numFmtId="14" fontId="41" fillId="0" borderId="37" xfId="0" applyNumberFormat="1" applyFont="1" applyFill="1" applyBorder="1" applyAlignment="1">
      <alignment horizontal="center" vertical="center" wrapText="1"/>
    </xf>
    <xf numFmtId="165" fontId="41" fillId="0" borderId="37" xfId="0" applyNumberFormat="1" applyFont="1" applyFill="1" applyBorder="1" applyAlignment="1">
      <alignment horizontal="center" vertical="center" wrapText="1"/>
    </xf>
    <xf numFmtId="0" fontId="41" fillId="0" borderId="38" xfId="0" applyFont="1" applyFill="1" applyBorder="1" applyAlignment="1">
      <alignment vertical="center"/>
    </xf>
    <xf numFmtId="0" fontId="41" fillId="0" borderId="38" xfId="0" applyFont="1" applyFill="1" applyBorder="1" applyAlignment="1">
      <alignment horizontal="left" vertical="center" wrapText="1"/>
    </xf>
    <xf numFmtId="0" fontId="41" fillId="0" borderId="38" xfId="0" applyFont="1" applyFill="1" applyBorder="1" applyAlignment="1">
      <alignment horizontal="center" vertical="center" wrapText="1"/>
    </xf>
    <xf numFmtId="9" fontId="41" fillId="0" borderId="37" xfId="0" applyNumberFormat="1" applyFont="1" applyFill="1" applyBorder="1" applyAlignment="1">
      <alignment horizontal="center" vertical="center"/>
    </xf>
    <xf numFmtId="9" fontId="41" fillId="0" borderId="38" xfId="0" applyNumberFormat="1" applyFont="1" applyFill="1" applyBorder="1" applyAlignment="1">
      <alignment horizontal="center" vertical="center" wrapText="1"/>
    </xf>
    <xf numFmtId="14" fontId="41" fillId="0" borderId="38" xfId="0" applyNumberFormat="1" applyFont="1" applyFill="1" applyBorder="1" applyAlignment="1">
      <alignment horizontal="center" vertical="center" wrapText="1"/>
    </xf>
    <xf numFmtId="165" fontId="41" fillId="0" borderId="38" xfId="0" applyNumberFormat="1" applyFont="1" applyFill="1" applyBorder="1" applyAlignment="1">
      <alignment horizontal="center" vertical="center" wrapText="1"/>
    </xf>
    <xf numFmtId="9" fontId="41" fillId="0" borderId="38" xfId="0" applyNumberFormat="1" applyFont="1" applyFill="1" applyBorder="1" applyAlignment="1">
      <alignment horizontal="left" vertical="center" wrapText="1"/>
    </xf>
    <xf numFmtId="164" fontId="41" fillId="0" borderId="37" xfId="0" applyNumberFormat="1" applyFont="1" applyFill="1" applyBorder="1" applyAlignment="1">
      <alignment horizontal="center" vertical="center"/>
    </xf>
    <xf numFmtId="0" fontId="41" fillId="0" borderId="40" xfId="0" applyFont="1" applyFill="1" applyBorder="1" applyAlignment="1">
      <alignment horizontal="left" vertical="center" wrapText="1"/>
    </xf>
    <xf numFmtId="0" fontId="41" fillId="0" borderId="41" xfId="0" applyFont="1" applyFill="1" applyBorder="1" applyAlignment="1">
      <alignment horizontal="left" vertical="center" wrapText="1"/>
    </xf>
    <xf numFmtId="0" fontId="41" fillId="0" borderId="38" xfId="0" applyFont="1" applyFill="1" applyBorder="1" applyAlignment="1">
      <alignment vertical="center" wrapText="1"/>
    </xf>
    <xf numFmtId="0" fontId="41" fillId="0" borderId="39" xfId="0" applyFont="1" applyFill="1" applyBorder="1" applyAlignment="1">
      <alignment horizontal="left" vertical="center" wrapText="1"/>
    </xf>
    <xf numFmtId="0" fontId="41" fillId="0" borderId="39" xfId="0" applyFont="1" applyFill="1" applyBorder="1" applyAlignment="1">
      <alignment horizontal="center" vertical="center"/>
    </xf>
    <xf numFmtId="0" fontId="41" fillId="0" borderId="39" xfId="0" applyFont="1" applyFill="1" applyBorder="1" applyAlignment="1">
      <alignment vertical="center" wrapText="1"/>
    </xf>
    <xf numFmtId="0" fontId="41" fillId="0" borderId="39" xfId="0" applyFont="1" applyFill="1" applyBorder="1" applyAlignment="1">
      <alignment horizontal="center" vertical="center" wrapText="1"/>
    </xf>
    <xf numFmtId="0" fontId="41" fillId="0" borderId="39" xfId="0" applyFont="1" applyFill="1" applyBorder="1" applyAlignment="1">
      <alignment vertical="center"/>
    </xf>
    <xf numFmtId="9" fontId="41" fillId="0" borderId="39" xfId="0" applyNumberFormat="1" applyFont="1" applyFill="1" applyBorder="1" applyAlignment="1">
      <alignment vertical="center"/>
    </xf>
    <xf numFmtId="14" fontId="41" fillId="0" borderId="39" xfId="0" applyNumberFormat="1" applyFont="1" applyFill="1" applyBorder="1" applyAlignment="1">
      <alignment horizontal="left" vertical="center"/>
    </xf>
    <xf numFmtId="165" fontId="41" fillId="0" borderId="39" xfId="0" applyNumberFormat="1" applyFont="1" applyFill="1" applyBorder="1" applyAlignment="1">
      <alignment horizontal="center" vertical="center"/>
    </xf>
    <xf numFmtId="0" fontId="41" fillId="0" borderId="42" xfId="0" applyFont="1" applyFill="1" applyBorder="1" applyAlignment="1">
      <alignment horizontal="left" vertical="center" wrapText="1"/>
    </xf>
    <xf numFmtId="0" fontId="41" fillId="0" borderId="43" xfId="0" applyFont="1" applyFill="1" applyBorder="1" applyAlignment="1">
      <alignment horizontal="left" vertical="center" wrapText="1"/>
    </xf>
    <xf numFmtId="0" fontId="41" fillId="0" borderId="43" xfId="0" applyFont="1" applyFill="1" applyBorder="1" applyAlignment="1">
      <alignment horizontal="center" vertical="center"/>
    </xf>
    <xf numFmtId="0" fontId="41" fillId="0" borderId="43" xfId="0" applyFont="1" applyFill="1" applyBorder="1" applyAlignment="1">
      <alignment vertical="center" wrapText="1"/>
    </xf>
    <xf numFmtId="0" fontId="41" fillId="0" borderId="43" xfId="0" applyFont="1" applyFill="1" applyBorder="1" applyAlignment="1">
      <alignment horizontal="left" vertical="center"/>
    </xf>
    <xf numFmtId="9" fontId="41" fillId="0" borderId="43" xfId="0" applyNumberFormat="1" applyFont="1" applyFill="1" applyBorder="1" applyAlignment="1">
      <alignment horizontal="center" vertical="center"/>
    </xf>
    <xf numFmtId="14" fontId="41" fillId="0" borderId="43" xfId="0" applyNumberFormat="1" applyFont="1" applyFill="1" applyBorder="1" applyAlignment="1">
      <alignment horizontal="center" vertical="center"/>
    </xf>
    <xf numFmtId="165" fontId="41" fillId="0" borderId="43" xfId="0" applyNumberFormat="1" applyFont="1" applyFill="1" applyBorder="1" applyAlignment="1">
      <alignment horizontal="center" vertical="center"/>
    </xf>
    <xf numFmtId="0" fontId="41" fillId="0" borderId="43" xfId="0" applyFont="1" applyFill="1" applyBorder="1" applyAlignment="1">
      <alignment vertical="center"/>
    </xf>
    <xf numFmtId="0" fontId="41" fillId="0" borderId="0" xfId="0" applyFont="1" applyFill="1" applyAlignment="1">
      <alignment vertical="center" wrapText="1"/>
    </xf>
    <xf numFmtId="0" fontId="41" fillId="0" borderId="37" xfId="0" applyFont="1" applyFill="1" applyBorder="1" applyAlignment="1">
      <alignment horizontal="center" vertical="center"/>
    </xf>
    <xf numFmtId="0" fontId="41" fillId="0" borderId="38" xfId="0" applyFont="1" applyFill="1" applyBorder="1" applyAlignment="1">
      <alignment horizontal="center" vertical="center"/>
    </xf>
    <xf numFmtId="0" fontId="41" fillId="0" borderId="43" xfId="0" applyFont="1" applyFill="1" applyBorder="1" applyAlignment="1">
      <alignment horizontal="center" vertical="center" wrapText="1"/>
    </xf>
    <xf numFmtId="0" fontId="41" fillId="0" borderId="0" xfId="0" applyFont="1" applyFill="1" applyAlignment="1">
      <alignment horizontal="center" vertical="center"/>
    </xf>
    <xf numFmtId="0" fontId="1" fillId="0" borderId="0" xfId="0" applyFont="1" applyAlignment="1"/>
    <xf numFmtId="0" fontId="44" fillId="4" borderId="26" xfId="0" applyFont="1" applyFill="1" applyBorder="1" applyAlignment="1">
      <alignment horizontal="center" vertical="center" wrapText="1"/>
    </xf>
    <xf numFmtId="164" fontId="44" fillId="4" borderId="27" xfId="0" applyNumberFormat="1" applyFont="1" applyFill="1" applyBorder="1" applyAlignment="1">
      <alignment horizontal="center" vertical="center" wrapText="1"/>
    </xf>
    <xf numFmtId="164" fontId="44" fillId="4" borderId="28" xfId="0" applyNumberFormat="1" applyFont="1" applyFill="1" applyBorder="1" applyAlignment="1">
      <alignment horizontal="center" vertical="center" wrapText="1"/>
    </xf>
    <xf numFmtId="0" fontId="44" fillId="4" borderId="28" xfId="0" applyFont="1" applyFill="1" applyBorder="1" applyAlignment="1">
      <alignment horizontal="center" vertical="center" wrapText="1"/>
    </xf>
    <xf numFmtId="0" fontId="44" fillId="4" borderId="29" xfId="0" applyFont="1" applyFill="1" applyBorder="1" applyAlignment="1">
      <alignment horizontal="center" vertical="center" wrapText="1"/>
    </xf>
    <xf numFmtId="0" fontId="44" fillId="5" borderId="23" xfId="0" applyFont="1" applyFill="1" applyBorder="1" applyAlignment="1">
      <alignment horizontal="center" vertical="center" wrapText="1"/>
    </xf>
    <xf numFmtId="164" fontId="44" fillId="5" borderId="23" xfId="0" applyNumberFormat="1" applyFont="1" applyFill="1" applyBorder="1" applyAlignment="1">
      <alignment horizontal="center" vertical="center" wrapText="1"/>
    </xf>
    <xf numFmtId="0" fontId="44" fillId="6" borderId="23" xfId="0" applyFont="1" applyFill="1" applyBorder="1" applyAlignment="1">
      <alignment horizontal="center" vertical="center" wrapText="1"/>
    </xf>
    <xf numFmtId="164" fontId="44" fillId="6" borderId="23" xfId="0" applyNumberFormat="1" applyFont="1" applyFill="1" applyBorder="1" applyAlignment="1">
      <alignment horizontal="center" vertical="center" wrapText="1"/>
    </xf>
    <xf numFmtId="0" fontId="44" fillId="7" borderId="23" xfId="0" applyFont="1" applyFill="1" applyBorder="1" applyAlignment="1">
      <alignment horizontal="center" vertical="center" wrapText="1"/>
    </xf>
    <xf numFmtId="164" fontId="44" fillId="7" borderId="23" xfId="0" applyNumberFormat="1" applyFont="1" applyFill="1" applyBorder="1" applyAlignment="1">
      <alignment horizontal="center" vertical="center" wrapText="1"/>
    </xf>
    <xf numFmtId="0" fontId="44" fillId="7" borderId="0" xfId="0" applyFont="1" applyFill="1" applyAlignment="1">
      <alignment horizontal="center" vertical="center" wrapText="1"/>
    </xf>
  </cellXfs>
  <cellStyles count="2">
    <cellStyle name="Normal" xfId="0" builtinId="0"/>
    <cellStyle name="Porcentaje" xfId="1" builtinId="5"/>
  </cellStyles>
  <dxfs count="381">
    <dxf>
      <numFmt numFmtId="13" formatCode="0%"/>
    </dxf>
    <dxf>
      <border>
        <left/>
      </border>
    </dxf>
    <dxf>
      <border>
        <left/>
      </border>
    </dxf>
    <dxf>
      <border>
        <left/>
      </border>
    </dxf>
    <dxf>
      <border>
        <left/>
      </border>
    </dxf>
    <dxf>
      <border>
        <left/>
      </border>
    </dxf>
    <dxf>
      <border>
        <left/>
      </border>
    </dxf>
    <dxf>
      <border>
        <left/>
      </border>
    </dxf>
    <dxf>
      <border>
        <left/>
      </border>
    </dxf>
    <dxf>
      <border>
        <left/>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border>
        <left/>
        <top/>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pivotCacheDefinition" Target="pivotCache/pivotCacheDefinition1.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1"/>
  <c:style val="2"/>
  <c:chart>
    <c:title>
      <c:tx>
        <c:rich>
          <a:bodyPr/>
          <a:lstStyle/>
          <a:p>
            <a:pPr lvl="0">
              <a:defRPr sz="2000" b="0">
                <a:solidFill>
                  <a:srgbClr val="757575"/>
                </a:solidFill>
                <a:latin typeface="+mn-lt"/>
              </a:defRPr>
            </a:pPr>
            <a:r>
              <a:rPr lang="es-ES" sz="2000" b="0">
                <a:solidFill>
                  <a:srgbClr val="757575"/>
                </a:solidFill>
                <a:latin typeface="+mn-lt"/>
              </a:rPr>
              <a:t>AVANCE DEL PLAN DE ACCIÓN POR DEPENDENCIA (Corte 30/06/2022)</a:t>
            </a:r>
          </a:p>
        </c:rich>
      </c:tx>
      <c:layout/>
      <c:overlay val="0"/>
    </c:title>
    <c:autoTitleDeleted val="0"/>
    <c:plotArea>
      <c:layout/>
      <c:barChart>
        <c:barDir val="col"/>
        <c:grouping val="percentStacked"/>
        <c:varyColors val="1"/>
        <c:ser>
          <c:idx val="0"/>
          <c:order val="0"/>
          <c:tx>
            <c:strRef>
              <c:f>'Seguimiento y Análisis'!$AR$32</c:f>
              <c:strCache>
                <c:ptCount val="1"/>
              </c:strCache>
            </c:strRef>
          </c:tx>
          <c:spPr>
            <a:solidFill>
              <a:srgbClr val="5B9BD5"/>
            </a:solidFill>
            <a:ln cmpd="sng">
              <a:solidFill>
                <a:srgbClr val="000000"/>
              </a:solidFill>
            </a:ln>
          </c:spPr>
          <c:invertIfNegative val="1"/>
          <c:dLbls>
            <c:spPr>
              <a:noFill/>
              <a:ln>
                <a:noFill/>
              </a:ln>
              <a:effectLst/>
            </c:spPr>
            <c:txPr>
              <a:bodyPr/>
              <a:lstStyle/>
              <a:p>
                <a:pPr lvl="0">
                  <a:defRPr sz="1800"/>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'Seguimiento y Análisis'!$AQ$33:$AQ$41</c:f>
              <c:strCache>
                <c:ptCount val="9"/>
                <c:pt idx="0">
                  <c:v>Control Interno</c:v>
                </c:pt>
                <c:pt idx="1">
                  <c:v>GIT Planeación</c:v>
                </c:pt>
                <c:pt idx="2">
                  <c:v>Oficina de Gestión de la Información</c:v>
                </c:pt>
                <c:pt idx="3">
                  <c:v>Oficina de Gestión de Proyectos de Fondos</c:v>
                </c:pt>
                <c:pt idx="4">
                  <c:v>Secretaría General</c:v>
                </c:pt>
                <c:pt idx="5">
                  <c:v>Subdirección de Demanda</c:v>
                </c:pt>
                <c:pt idx="6">
                  <c:v>Subdirección de Energía Eléctrica</c:v>
                </c:pt>
                <c:pt idx="7">
                  <c:v>Subdirección de Hidrocarburos</c:v>
                </c:pt>
                <c:pt idx="8">
                  <c:v>Subdirección de Minería</c:v>
                </c:pt>
              </c:strCache>
            </c:strRef>
          </c:cat>
          <c:val>
            <c:numRef>
              <c:f>'Seguimiento y Análisis'!$AR$33:$AR$41</c:f>
              <c:numCache>
                <c:formatCode>0%</c:formatCode>
                <c:ptCount val="9"/>
                <c:pt idx="0">
                  <c:v>0.51</c:v>
                </c:pt>
                <c:pt idx="1">
                  <c:v>0.65749999999999997</c:v>
                </c:pt>
                <c:pt idx="2">
                  <c:v>0.67420000000000024</c:v>
                </c:pt>
                <c:pt idx="3">
                  <c:v>0.46600000000000008</c:v>
                </c:pt>
                <c:pt idx="4">
                  <c:v>0.58962500000000007</c:v>
                </c:pt>
                <c:pt idx="5">
                  <c:v>0.52700000000000014</c:v>
                </c:pt>
                <c:pt idx="6">
                  <c:v>0.39680000000000004</c:v>
                </c:pt>
                <c:pt idx="7">
                  <c:v>0.4498000000000002</c:v>
                </c:pt>
                <c:pt idx="8">
                  <c:v>0.51200000000000001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ser>
          <c:idx val="1"/>
          <c:order val="1"/>
          <c:tx>
            <c:strRef>
              <c:f>'Seguimiento y Análisis'!$AS$32</c:f>
              <c:strCache>
                <c:ptCount val="1"/>
              </c:strCache>
            </c:strRef>
          </c:tx>
          <c:spPr>
            <a:solidFill>
              <a:srgbClr val="F3F3F3"/>
            </a:solidFill>
            <a:ln cmpd="sng">
              <a:solidFill>
                <a:srgbClr val="000000"/>
              </a:solidFill>
            </a:ln>
          </c:spPr>
          <c:invertIfNegative val="1"/>
          <c:dLbls>
            <c:spPr>
              <a:noFill/>
              <a:ln>
                <a:noFill/>
              </a:ln>
              <a:effectLst/>
            </c:spPr>
            <c:txPr>
              <a:bodyPr/>
              <a:lstStyle/>
              <a:p>
                <a:pPr lvl="0">
                  <a:defRPr sz="1800"/>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'Seguimiento y Análisis'!$AQ$33:$AQ$41</c:f>
              <c:strCache>
                <c:ptCount val="9"/>
                <c:pt idx="0">
                  <c:v>Control Interno</c:v>
                </c:pt>
                <c:pt idx="1">
                  <c:v>GIT Planeación</c:v>
                </c:pt>
                <c:pt idx="2">
                  <c:v>Oficina de Gestión de la Información</c:v>
                </c:pt>
                <c:pt idx="3">
                  <c:v>Oficina de Gestión de Proyectos de Fondos</c:v>
                </c:pt>
                <c:pt idx="4">
                  <c:v>Secretaría General</c:v>
                </c:pt>
                <c:pt idx="5">
                  <c:v>Subdirección de Demanda</c:v>
                </c:pt>
                <c:pt idx="6">
                  <c:v>Subdirección de Energía Eléctrica</c:v>
                </c:pt>
                <c:pt idx="7">
                  <c:v>Subdirección de Hidrocarburos</c:v>
                </c:pt>
                <c:pt idx="8">
                  <c:v>Subdirección de Minería</c:v>
                </c:pt>
              </c:strCache>
            </c:strRef>
          </c:cat>
          <c:val>
            <c:numRef>
              <c:f>'Seguimiento y Análisis'!$AS$33:$AS$41</c:f>
              <c:numCache>
                <c:formatCode>0%</c:formatCode>
                <c:ptCount val="9"/>
                <c:pt idx="0">
                  <c:v>1</c:v>
                </c:pt>
                <c:pt idx="1">
                  <c:v>1</c:v>
                </c:pt>
                <c:pt idx="2">
                  <c:v>1</c:v>
                </c:pt>
                <c:pt idx="3">
                  <c:v>1</c:v>
                </c:pt>
                <c:pt idx="4">
                  <c:v>1</c:v>
                </c:pt>
                <c:pt idx="5">
                  <c:v>1</c:v>
                </c:pt>
                <c:pt idx="6">
                  <c:v>1</c:v>
                </c:pt>
                <c:pt idx="7">
                  <c:v>1</c:v>
                </c:pt>
                <c:pt idx="8">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overlap val="100"/>
        <c:axId val="1469524912"/>
        <c:axId val="1469526544"/>
      </c:barChart>
      <c:catAx>
        <c:axId val="1469524912"/>
        <c:scaling>
          <c:orientation val="minMax"/>
        </c:scaling>
        <c:delete val="0"/>
        <c:axPos val="b"/>
        <c:title>
          <c:tx>
            <c:rich>
              <a:bodyPr/>
              <a:lstStyle/>
              <a:p>
                <a:pPr lvl="0">
                  <a:defRPr b="0">
                    <a:solidFill>
                      <a:srgbClr val="000000"/>
                    </a:solidFill>
                    <a:latin typeface="+mn-lt"/>
                  </a:defRPr>
                </a:pPr>
                <a:endParaRPr lang="es-ES"/>
              </a:p>
            </c:rich>
          </c:tx>
          <c:layout/>
          <c:overlay val="0"/>
        </c:title>
        <c:numFmt formatCode="General" sourceLinked="1"/>
        <c:majorTickMark val="none"/>
        <c:minorTickMark val="none"/>
        <c:tickLblPos val="nextTo"/>
        <c:txPr>
          <a:bodyPr/>
          <a:lstStyle/>
          <a:p>
            <a:pPr lvl="0">
              <a:defRPr sz="1400" b="0">
                <a:solidFill>
                  <a:srgbClr val="000000"/>
                </a:solidFill>
                <a:latin typeface="Arial"/>
              </a:defRPr>
            </a:pPr>
            <a:endParaRPr lang="es-ES"/>
          </a:p>
        </c:txPr>
        <c:crossAx val="1469526544"/>
        <c:crosses val="autoZero"/>
        <c:auto val="1"/>
        <c:lblAlgn val="ctr"/>
        <c:lblOffset val="100"/>
        <c:noMultiLvlLbl val="1"/>
      </c:catAx>
      <c:valAx>
        <c:axId val="1469526544"/>
        <c:scaling>
          <c:orientation val="minMax"/>
        </c:scaling>
        <c:delete val="0"/>
        <c:axPos val="l"/>
        <c:title>
          <c:tx>
            <c:rich>
              <a:bodyPr/>
              <a:lstStyle/>
              <a:p>
                <a:pPr lvl="0">
                  <a:defRPr b="0">
                    <a:solidFill>
                      <a:srgbClr val="000000"/>
                    </a:solidFill>
                    <a:latin typeface="+mn-lt"/>
                  </a:defRPr>
                </a:pPr>
                <a:endParaRPr lang="es-ES"/>
              </a:p>
            </c:rich>
          </c:tx>
          <c:layout/>
          <c:overlay val="0"/>
        </c:title>
        <c:numFmt formatCode="General" sourceLinked="0"/>
        <c:majorTickMark val="cross"/>
        <c:minorTickMark val="none"/>
        <c:tickLblPos val="nextTo"/>
        <c:spPr>
          <a:ln/>
        </c:spPr>
        <c:txPr>
          <a:bodyPr/>
          <a:lstStyle/>
          <a:p>
            <a:pPr lvl="0">
              <a:defRPr b="0">
                <a:solidFill>
                  <a:srgbClr val="000000"/>
                </a:solidFill>
                <a:latin typeface="+mn-lt"/>
              </a:defRPr>
            </a:pPr>
            <a:endParaRPr lang="es-ES"/>
          </a:p>
        </c:txPr>
        <c:crossAx val="1469524912"/>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1"/>
  <c:style val="2"/>
  <c:chart>
    <c:title>
      <c:tx>
        <c:rich>
          <a:bodyPr/>
          <a:lstStyle/>
          <a:p>
            <a:pPr lvl="0">
              <a:defRPr sz="2000" b="0">
                <a:solidFill>
                  <a:srgbClr val="757575"/>
                </a:solidFill>
                <a:latin typeface="+mn-lt"/>
              </a:defRPr>
            </a:pPr>
            <a:r>
              <a:rPr lang="es-ES" sz="2000" b="0">
                <a:solidFill>
                  <a:srgbClr val="757575"/>
                </a:solidFill>
                <a:latin typeface="+mn-lt"/>
              </a:rPr>
              <a:t>AVANCE PLAN DE ACCIÓN DE LA UPME (Corte 30/06/2022)</a:t>
            </a:r>
          </a:p>
        </c:rich>
      </c:tx>
      <c:layout/>
      <c:overlay val="0"/>
    </c:title>
    <c:autoTitleDeleted val="0"/>
    <c:plotArea>
      <c:layout/>
      <c:doughnutChart>
        <c:varyColors val="1"/>
        <c:ser>
          <c:idx val="0"/>
          <c:order val="0"/>
          <c:dPt>
            <c:idx val="0"/>
            <c:bubble3D val="0"/>
            <c:spPr>
              <a:solidFill>
                <a:srgbClr val="5B9BD5"/>
              </a:solidFill>
            </c:spPr>
          </c:dPt>
          <c:dLbls>
            <c:spPr>
              <a:noFill/>
              <a:ln>
                <a:noFill/>
              </a:ln>
              <a:effectLst/>
            </c:spPr>
            <c:txPr>
              <a:bodyPr wrap="square" lIns="38100" tIns="19050" rIns="38100" bIns="19050" anchor="ctr">
                <a:spAutoFit/>
              </a:bodyPr>
              <a:lstStyle/>
              <a:p>
                <a:pPr>
                  <a:defRPr sz="1400">
                    <a:solidFill>
                      <a:schemeClr val="bg1"/>
                    </a:solidFill>
                  </a:defRPr>
                </a:pPr>
                <a:endParaRPr lang="es-ES"/>
              </a:p>
            </c:tx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'Seguimiento y Análisis'!$AU$33:$AV$33</c:f>
              <c:strCache>
                <c:ptCount val="2"/>
                <c:pt idx="0">
                  <c:v>Ejecutado</c:v>
                </c:pt>
                <c:pt idx="1">
                  <c:v>Por Ejecutar</c:v>
                </c:pt>
              </c:strCache>
            </c:strRef>
          </c:cat>
          <c:val>
            <c:numRef>
              <c:f>'Seguimiento y Análisis'!$AU$34:$AV$34</c:f>
              <c:numCache>
                <c:formatCode>0.0%</c:formatCode>
                <c:ptCount val="2"/>
                <c:pt idx="0">
                  <c:v>0.53121388888888899</c:v>
                </c:pt>
                <c:pt idx="1">
                  <c:v>0.46878611111111101</c:v>
                </c:pt>
              </c:numCache>
            </c:numRef>
          </c:val>
        </c:ser>
        <c:dLbls>
          <c:showLegendKey val="0"/>
          <c:showVal val="0"/>
          <c:showCatName val="0"/>
          <c:showSerName val="0"/>
          <c:showPercent val="0"/>
          <c:showBubbleSize val="0"/>
          <c:showLeaderLines val="1"/>
        </c:dLbls>
        <c:firstSliceAng val="0"/>
        <c:holeSize val="50"/>
      </c:doughnutChart>
    </c:plotArea>
    <c:legend>
      <c:legendPos val="l"/>
      <c:layout/>
      <c:overlay val="0"/>
      <c:txPr>
        <a:bodyPr/>
        <a:lstStyle/>
        <a:p>
          <a:pPr lvl="0">
            <a:defRPr sz="1800" b="0">
              <a:solidFill>
                <a:srgbClr val="1A1A1A"/>
              </a:solidFill>
              <a:latin typeface="Arial"/>
            </a:defRPr>
          </a:pPr>
          <a:endParaRPr lang="es-E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1"/>
  <c:style val="2"/>
  <c:chart>
    <c:title>
      <c:tx>
        <c:rich>
          <a:bodyPr/>
          <a:lstStyle/>
          <a:p>
            <a:pPr lvl="0">
              <a:defRPr b="0">
                <a:solidFill>
                  <a:srgbClr val="757575"/>
                </a:solidFill>
                <a:latin typeface="+mn-lt"/>
              </a:defRPr>
            </a:pPr>
            <a:r>
              <a:rPr lang="es-ES" b="0">
                <a:solidFill>
                  <a:srgbClr val="757575"/>
                </a:solidFill>
                <a:latin typeface="+mn-lt"/>
              </a:rPr>
              <a:t>ESTADO DE SUBACTIVIDADES PROGRAMADAS EN EL PLAN DE ACCIÓN (Corte 30/06/2022)</a:t>
            </a:r>
          </a:p>
        </c:rich>
      </c:tx>
      <c:layout/>
      <c:overlay val="0"/>
    </c:title>
    <c:autoTitleDeleted val="0"/>
    <c:plotArea>
      <c:layout/>
      <c:pieChart>
        <c:varyColors val="1"/>
        <c:ser>
          <c:idx val="0"/>
          <c:order val="0"/>
          <c:dPt>
            <c:idx val="0"/>
            <c:bubble3D val="0"/>
            <c:spPr>
              <a:solidFill>
                <a:srgbClr val="38761D"/>
              </a:solidFill>
            </c:spPr>
          </c:dPt>
          <c:dPt>
            <c:idx val="1"/>
            <c:bubble3D val="0"/>
            <c:spPr>
              <a:solidFill>
                <a:srgbClr val="FF9900"/>
              </a:solidFill>
            </c:spPr>
          </c:dPt>
          <c:dPt>
            <c:idx val="2"/>
            <c:bubble3D val="0"/>
            <c:spPr>
              <a:solidFill>
                <a:srgbClr val="A5A5A5"/>
              </a:solidFill>
            </c:spPr>
          </c:dPt>
          <c:dPt>
            <c:idx val="3"/>
            <c:bubble3D val="0"/>
            <c:spPr>
              <a:solidFill>
                <a:srgbClr val="CC0000"/>
              </a:solidFill>
            </c:spPr>
          </c:dPt>
          <c:dLbls>
            <c:spPr>
              <a:noFill/>
              <a:ln>
                <a:noFill/>
              </a:ln>
              <a:effectLst/>
            </c:spPr>
            <c:txPr>
              <a:bodyPr wrap="square" lIns="38100" tIns="19050" rIns="38100" bIns="19050" anchor="ctr">
                <a:spAutoFit/>
              </a:bodyPr>
              <a:lstStyle/>
              <a:p>
                <a:pPr>
                  <a:defRPr sz="1400">
                    <a:solidFill>
                      <a:schemeClr val="bg1"/>
                    </a:solidFill>
                  </a:defRPr>
                </a:pPr>
                <a:endParaRPr lang="es-ES"/>
              </a:p>
            </c:tx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'Seguimiento y Análisis'!$AZ$22:$AZ$25</c:f>
              <c:strCache>
                <c:ptCount val="4"/>
                <c:pt idx="0">
                  <c:v>Cumplida</c:v>
                </c:pt>
                <c:pt idx="1">
                  <c:v>Con avance y en terminos</c:v>
                </c:pt>
                <c:pt idx="2">
                  <c:v>Sin avance y en terminos</c:v>
                </c:pt>
                <c:pt idx="3">
                  <c:v>Incumplida</c:v>
                </c:pt>
              </c:strCache>
            </c:strRef>
          </c:cat>
          <c:val>
            <c:numRef>
              <c:f>'Seguimiento y Análisis'!$BA$22:$BA$25</c:f>
              <c:numCache>
                <c:formatCode>General</c:formatCode>
                <c:ptCount val="4"/>
                <c:pt idx="0">
                  <c:v>55</c:v>
                </c:pt>
                <c:pt idx="1">
                  <c:v>98</c:v>
                </c:pt>
                <c:pt idx="2">
                  <c:v>36</c:v>
                </c:pt>
                <c:pt idx="3">
                  <c:v>31</c:v>
                </c:pt>
              </c:numCache>
            </c:numRef>
          </c:val>
        </c:ser>
        <c:dLbls>
          <c:showLegendKey val="0"/>
          <c:showVal val="0"/>
          <c:showCatName val="0"/>
          <c:showSerName val="0"/>
          <c:showPercent val="0"/>
          <c:showBubbleSize val="0"/>
          <c:showLeaderLines val="1"/>
        </c:dLbls>
        <c:firstSliceAng val="0"/>
      </c:pieChart>
    </c:plotArea>
    <c:legend>
      <c:legendPos val="r"/>
      <c:layout/>
      <c:overlay val="0"/>
      <c:txPr>
        <a:bodyPr/>
        <a:lstStyle/>
        <a:p>
          <a:pPr lvl="0">
            <a:defRPr sz="1600" b="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4.png"/><Relationship Id="rId2" Type="http://schemas.openxmlformats.org/officeDocument/2006/relationships/chart" Target="../charts/chart2.xml"/><Relationship Id="rId1" Type="http://schemas.openxmlformats.org/officeDocument/2006/relationships/chart" Target="../charts/chart1.xml"/><Relationship Id="rId6" Type="http://schemas.microsoft.com/office/2007/relationships/hdphoto" Target="../media/hdphoto1.wdp"/><Relationship Id="rId5"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1066800</xdr:colOff>
      <xdr:row>0</xdr:row>
      <xdr:rowOff>47625</xdr:rowOff>
    </xdr:from>
    <xdr:ext cx="1057275" cy="419100"/>
    <xdr:pic>
      <xdr:nvPicPr>
        <xdr:cNvPr id="2" name="image1.png" descr="Repositorio UPME: Página de inicio"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20</xdr:row>
      <xdr:rowOff>28575</xdr:rowOff>
    </xdr:from>
    <xdr:ext cx="9563100" cy="4019550"/>
    <xdr:graphicFrame macro="">
      <xdr:nvGraphicFramePr>
        <xdr:cNvPr id="1966859283" name="Chart 1"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6</xdr:col>
      <xdr:colOff>1457325</xdr:colOff>
      <xdr:row>20</xdr:row>
      <xdr:rowOff>28575</xdr:rowOff>
    </xdr:from>
    <xdr:ext cx="5543550" cy="4019550"/>
    <xdr:graphicFrame macro="">
      <xdr:nvGraphicFramePr>
        <xdr:cNvPr id="757625255" name="Chart 2"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10</xdr:col>
      <xdr:colOff>447675</xdr:colOff>
      <xdr:row>20</xdr:row>
      <xdr:rowOff>28575</xdr:rowOff>
    </xdr:from>
    <xdr:ext cx="6838950" cy="4019550"/>
    <xdr:graphicFrame macro="">
      <xdr:nvGraphicFramePr>
        <xdr:cNvPr id="1400016245" name="Chart 3"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11</xdr:col>
      <xdr:colOff>638175</xdr:colOff>
      <xdr:row>34</xdr:row>
      <xdr:rowOff>76200</xdr:rowOff>
    </xdr:from>
    <xdr:ext cx="590550" cy="590550"/>
    <xdr:pic>
      <xdr:nvPicPr>
        <xdr:cNvPr id="2" name="image3.png" title="Imagen"/>
        <xdr:cNvPicPr preferRelativeResize="0"/>
      </xdr:nvPicPr>
      <xdr:blipFill>
        <a:blip xmlns:r="http://schemas.openxmlformats.org/officeDocument/2006/relationships" r:embed="rId4" cstate="print">
          <a:clrChange>
            <a:clrFrom>
              <a:srgbClr val="FFFFFF"/>
            </a:clrFrom>
            <a:clrTo>
              <a:srgbClr val="FFFFFF">
                <a:alpha val="0"/>
              </a:srgbClr>
            </a:clrTo>
          </a:clrChange>
        </a:blip>
        <a:stretch>
          <a:fillRect/>
        </a:stretch>
      </xdr:blipFill>
      <xdr:spPr>
        <a:xfrm>
          <a:off x="17754600" y="7181850"/>
          <a:ext cx="590550" cy="590550"/>
        </a:xfrm>
        <a:prstGeom prst="rect">
          <a:avLst/>
        </a:prstGeom>
        <a:noFill/>
      </xdr:spPr>
    </xdr:pic>
    <xdr:clientData fLocksWithSheet="0"/>
  </xdr:oneCellAnchor>
  <xdr:oneCellAnchor>
    <xdr:from>
      <xdr:col>11</xdr:col>
      <xdr:colOff>1657350</xdr:colOff>
      <xdr:row>27</xdr:row>
      <xdr:rowOff>123825</xdr:rowOff>
    </xdr:from>
    <xdr:ext cx="590550" cy="590550"/>
    <xdr:pic>
      <xdr:nvPicPr>
        <xdr:cNvPr id="3" name="image2.png" title="Imagen"/>
        <xdr:cNvPicPr preferRelativeResize="0"/>
      </xdr:nvPicPr>
      <xdr:blipFill>
        <a:blip xmlns:r="http://schemas.openxmlformats.org/officeDocument/2006/relationships" r:embed="rId5" cstate="print">
          <a:clrChange>
            <a:clrFrom>
              <a:srgbClr val="FFFFFF"/>
            </a:clrFrom>
            <a:clrTo>
              <a:srgbClr val="FFFFFF">
                <a:alpha val="0"/>
              </a:srgbClr>
            </a:clrTo>
          </a:clrChange>
          <a:extLst>
            <a:ext uri="{BEBA8EAE-BF5A-486C-A8C5-ECC9F3942E4B}">
              <a14:imgProps xmlns:a14="http://schemas.microsoft.com/office/drawing/2010/main">
                <a14:imgLayer r:embed="rId6">
                  <a14:imgEffect>
                    <a14:artisticBlur/>
                  </a14:imgEffect>
                  <a14:imgEffect>
                    <a14:saturation sat="0"/>
                  </a14:imgEffect>
                </a14:imgLayer>
              </a14:imgProps>
            </a:ext>
          </a:extLst>
        </a:blip>
        <a:stretch>
          <a:fillRect/>
        </a:stretch>
      </xdr:blipFill>
      <xdr:spPr>
        <a:xfrm>
          <a:off x="18773775" y="5895975"/>
          <a:ext cx="590550" cy="590550"/>
        </a:xfrm>
        <a:prstGeom prst="rect">
          <a:avLst/>
        </a:prstGeom>
        <a:noFill/>
      </xdr:spPr>
    </xdr:pic>
    <xdr:clientData fLocksWithSheet="0"/>
  </xdr:oneCellAnchor>
  <xdr:oneCellAnchor>
    <xdr:from>
      <xdr:col>11</xdr:col>
      <xdr:colOff>685800</xdr:colOff>
      <xdr:row>26</xdr:row>
      <xdr:rowOff>0</xdr:rowOff>
    </xdr:from>
    <xdr:ext cx="619125" cy="581025"/>
    <xdr:pic>
      <xdr:nvPicPr>
        <xdr:cNvPr id="4" name="image4.png" title="Imagen"/>
        <xdr:cNvPicPr preferRelativeResize="0"/>
      </xdr:nvPicPr>
      <xdr:blipFill>
        <a:blip xmlns:r="http://schemas.openxmlformats.org/officeDocument/2006/relationships" r:embed="rId7" cstate="print">
          <a:clrChange>
            <a:clrFrom>
              <a:srgbClr val="FFFFFF"/>
            </a:clrFrom>
            <a:clrTo>
              <a:srgbClr val="FFFFFF">
                <a:alpha val="0"/>
              </a:srgbClr>
            </a:clrTo>
          </a:clrChange>
        </a:blip>
        <a:stretch>
          <a:fillRect/>
        </a:stretch>
      </xdr:blipFill>
      <xdr:spPr>
        <a:xfrm>
          <a:off x="17802225" y="5581650"/>
          <a:ext cx="619125" cy="581025"/>
        </a:xfrm>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OnLoad="1" refreshedBy="Oliver Quintero Perdomo" refreshedDate="44830.709258680552" refreshedVersion="5" recordCount="224">
  <cacheSource type="worksheet">
    <worksheetSource ref="A6:AI230" sheet="PA 2022 (V2)"/>
  </cacheSource>
  <cacheFields count="35">
    <cacheField name="CONSECUTIVO" numFmtId="0">
      <sharedItems containsSemiMixedTypes="0" containsDate="1" containsString="0" containsMixedTypes="1" minDate="1899-12-31T04:01:03" maxDate="1899-12-31T01:13:04"/>
    </cacheField>
    <cacheField name="No. DE OBJETIVO_x000a_Seleccionar el Objetivo de la lista desplegable" numFmtId="0">
      <sharedItems/>
    </cacheField>
    <cacheField name="NOMBRE DEL OBJETIVO_x000a_(Aparece por defecto, por favor no modificar)" numFmtId="0">
      <sharedItems/>
    </cacheField>
    <cacheField name="ESTRATEGIA_x000a_Seleccione de la lista despelegable la estratagía que corresponda" numFmtId="0">
      <sharedItems/>
    </cacheField>
    <cacheField name="ACTIVIDAD ESPECÍFICA" numFmtId="0">
      <sharedItems containsBlank="1" count="82">
        <s v="Formular del proyecto de   inversión que liderará la Secretaría General para la vigencia 2023-2026, en lo relacionado con la restructuración de las instalaciones físicas de la UPME."/>
        <s v="Coordinar con la OGI el seguimiento a las solicitudes y tramites utilizando la información que reposa en el aplicativo ORFEO"/>
        <s v="Ejecutar el Cumplimiento de planes a cargo de la coordinación del GIT de Gestión Administrativa"/>
        <s v="Realizar el Seguimiento mensual al PAA para el presupuesto de funcionamiento y la participación de Secretaria General en el proyecto de inversión "/>
        <s v="Gestión Transversal Coordinación de Gestión Administrativa"/>
        <s v="Contribuir con el GIT de planeación, en lo relacionado con la planeación, ejecución y seguimiento del presupuesto asignado a la UPME especialmente los recursos de Funcionamiento."/>
        <s v="Ejecutar el Cumplimiento de planes a cargo de la coordinación del GIT de Gestión Financiera"/>
        <s v="Administrar la Fiducia Mercantil, a través del cual se recibirán y administrarán los recursos provenientes de los terceros que utilicen o soliciten servicios técnicos o de planeación y asesoría a la UPME. Citar la ley 2019"/>
        <s v="Contabilizar  los recursos procedentes de la actividad de la Fiducia Mercantil."/>
        <s v="Gestión Transversal Coordinación del GITGF"/>
        <s v="Revisar y actualizar el manual de contratación Res. 184 de 2020 y el procedimiento de gestión contractual."/>
        <s v="Realizar el Seguimiento en la planeación anual de contratación y seguimiento de la planeación en las mesas de articulación contractual"/>
        <s v="Realizar seguimiento a la gestión Jurídica de la UPME."/>
        <s v="Cumplimiento de planes a cargo de la Coordinación"/>
        <s v="Gestión Transversal Coordinación de Gestión jurídica y Contractual"/>
        <s v="Adelantar los trámites necesarios para el proceso de Modernización institucional."/>
        <s v="Diseñar para la UPME la política de gestión del conocimiento y la innovación."/>
        <s v="Implementar en la UPME la política de Gestión del conocimiento y la Innovación."/>
        <s v="Adelantar las acciones orientadas a la implementación de las diferentes modalidades de trabajo "/>
        <s v="Realizar seguimiento al estado y/o etapas restantes del concurso de méritos de la CNSC para la vigencia 2022"/>
        <s v="Continuar con la implementación de la Política de atención al Ciudadano en la UPME"/>
        <s v="Temas transversales"/>
        <s v="Ejecutar los planes intitucionales a cargo de la coordinación del GIT de Talento Humano"/>
        <s v="Diseñar e implementar una estrategia de apropiación del Modelo Integrado de Planeación y Gestión en la UPME."/>
        <s v="Coordinar la formulación de los proyectos de inversión 2023, brindando las herramientas y lineamientos pertinentes."/>
        <s v="Implementar el boletín de informativo de gestión presupuestal"/>
        <s v="Implementar el tablero de control de presupuesto"/>
        <s v="Elaboración del informe de proyección de demanda de energéticos: energía eléctrica, gas natural y combustibles líquidos para el periodo 2022-2037"/>
        <s v="Actualizar el Plan Energético Nacional 2022-2052"/>
        <s v="Actualizar la reglamentación de incentivos tributarios de acuerdo con lo establecido en la Ley 2099 de 2021"/>
        <s v="Elaborar el Balance energético nacional BECO 2021"/>
        <m/>
        <s v="Evaluar técnica y financieramente los proyectos de energía eléctrica y gas combustible presentados a los mecanismos y fondos de apoyo financiero"/>
        <s v="Realizar seguimiento gerencial, trazabilidad y transparencia en la evaluación de proyectos"/>
        <s v="Racionalizar los procedimientos con la construcción de manuales operativos o guías de evaluación."/>
        <s v="Promover Planes de Energización Rural Sostenible-PERS"/>
        <s v="Desarrollar actividades con enfoque territorial y estrategia de comunicación adecuada."/>
        <s v="Desarrollar las acciones del Plan Estratégico de Comunicaciones Externa"/>
        <s v="Desarrollar las acciones del Plan Estratégico de Comunicaciones Interna"/>
        <s v="Automatización de flujos identificados en la Arquitectura Empresarial"/>
        <s v="Implementación de la virtualización de escritorios incluida la gestión del cambio"/>
        <s v="Gestión de contenido web como habilitador tecnológico en el fortalecimiento de servicios ciudadanos"/>
        <s v="Llevar a cabo acciones de Arquitectura Empresarial enfocadas en el marco de referencia emitido por MinTIC"/>
        <s v="Fortalecimiento a los datos e información de las áreas técnicas de la UPME"/>
        <s v="Implementar la fase 2 del plan unificado de gobierno de datos para la gestión de la información de la entidad"/>
        <s v="Adelantar acciones de Seguridad y Privacidad de la Informacion (Seguridad Digital) alineadas con el Modelo de Seguridad y Privacidad de la Informacion - MSPI"/>
        <s v="Implementar el modelo operativo  en la mesa de servicio enfocado al mejoramiento de la experiencia de usuario."/>
        <s v="Actualizar la infraestructura de red institucional"/>
        <s v="Implementar el DRP acorde con las necesidades"/>
        <s v="Identificar de manera articulada con las entidades del sector los objetos territoriales que hacen parte del catastro multiproposito en coordinacion con la ICDE y el modelo LADM"/>
        <s v="Elaborar el Programa Anual de Auditorias Internas - PAAI 2022"/>
        <s v="Ejecutar el Programa Anual de Auditorias Internas 2022 / AUDITORIAS INTERNAS BASADAS EN RIESGOS"/>
        <s v="Ejecutar el Programa Anual de Auditorias Internas 2022 / EVALUACIONES E INFORMES DE LEY"/>
        <s v="Ejecutar el Programa Anual de Auditorias Internas 2022 / SEGUIMIENTOS DE LEY"/>
        <s v="Ejecutar el Programa Anual de Auditorias Internas 2022 / DESARROLLO DE OTROS ROLES DE LAS OFICINAS DE CONTROL INTERNO"/>
        <s v="Ejecutar el Programa Anual de Auditorias Internas 2022 / ATENCIÓN ENTES DE CONTROL"/>
        <s v="Realizar estudios y acciones técnicas para el sub sector de Gas"/>
        <s v="Realizar estudios técnicos con información especializada de combustibles liquidos"/>
        <s v="Elaborar insumos técnicos, legales y económicos que sirvan de soporte para orientar la implementación de planes del sub sector de hidrocarburos"/>
        <s v="Formular el Plan Nacional de Desarrollo Minero con Enfoque territorial"/>
        <s v="Fijar los precios de los diferentes minerales para la liquidación de las regalías"/>
        <s v="Elaborar estudios como insumo para la planeación, para análisis del comportamiento e incidencia, así como los requerimientos del sector minero"/>
        <s v="Mejorar el flujo, calidad y el análisis de lal información que nutre el Sistema de Información Minero Colombiano - SIMCO"/>
        <s v="1. Identificar posibilidades y condicionantes de los proyectos de transmisión (alertas tempranas: físicas, sociales, ambientales, etc.) en fase de planeación y en fase de convocatoria."/>
        <s v="2. Realizar la estructuración técnica de la  incorporación de la segunda fase de renovables desde La Guajira (HVDC)"/>
        <s v="3. Estructurar convocatorias públicas y documentos de Selección"/>
        <s v="4. Efectuar los procesos de selección de Interventores e Inversionistas."/>
        <s v="5. Efectuar seguimiento a los proyectos en ejecución objeto de convocatoria pública y generar los debidos reportes."/>
        <s v="Elaborar el Plan de Expansión de Generación de Energía Eléctrica"/>
        <s v="Realizar seguimiento al estado de los proyectos de generación futuros con compromisos"/>
        <s v="Procesar las solicitudes de concepto de potencial hidroenergético"/>
        <s v="Procesar las solicitudes de inscripción en el Registro de Proyectos de Generación"/>
        <s v="Realizar simulaciones y análisis energéticos para determinar los consumos esperados de gas"/>
        <s v="Gestión de Convenios Minciencias-UPME e IDEAM-UPME"/>
        <s v="Realizar la estimación del Indice de Cobertura del servicio de energía eléctrica ICEE"/>
        <s v="Elaborar el Plan Indicativo de Expansión de Cobertura - PIEC"/>
        <s v="Realizar la evaluación de las solicitudes de los Planes de Cobertura de los OR PECOR"/>
        <s v="1.Elaborar el Plan de Expansión de Transmisión de energía eléctrica"/>
        <s v="2. Realizar la evaluación de las solicitudes de conexión de proyectos de generación y consumo de energía en el marco de la Resolución CREG 075 de 2021"/>
        <s v="Realizar la evaluación de las solicitudes de de proyectos STR"/>
        <s v="Realizar los análisis de la segunda fase de renovables en La Guajira"/>
        <s v="Definir la metodología de asignación de conexiones de proyectos de generación y consumo de energía eléctrica"/>
      </sharedItems>
    </cacheField>
    <cacheField name="PRODUCTO" numFmtId="0">
      <sharedItems containsBlank="1" count="161">
        <s v="Documento Diagnóstico"/>
        <s v="Documento justificación Proyecto de Inversión"/>
        <s v="Actualizaciones al sistema"/>
        <s v="Cumplimiento Planes Institucionales"/>
        <s v="Matriz  de control a la  Ejecución presupuestal"/>
        <s v="Alertas "/>
        <s v="Procedimientos y formatos Actualizados"/>
        <s v="Matriz de Riesgos GITGF"/>
        <s v="Evaluación de Desempeño"/>
        <s v="Formato de seguimiento presupuestal"/>
        <s v="Informe mesual de ejecución"/>
        <s v="Anteproyecto de Presupuesto 2023"/>
        <s v="Manual actualizado"/>
        <s v="Certificado de cumplimiento"/>
        <s v="Estados Financieros"/>
        <s v="Matriz de Riesgos actualizada"/>
        <s v="Manual, Procedimiento y Actualizados"/>
        <s v="Sesiones de mesas de articulación contractual"/>
        <s v="Comités de asuntos Jurídicos Realizados"/>
        <s v="Conceptos"/>
        <s v="Estructura Proyecto Biblioteca Jurídica"/>
        <s v="Modernización Institucional"/>
        <s v="Política"/>
        <s v="Proyecto de Politica "/>
        <s v="Implementación plan de acción de la Política"/>
        <s v="Adopción modalidad Teletrabajo"/>
        <s v="Respuestas"/>
        <s v="Seguimiento a la construcción de la Pagina Web "/>
        <s v="Documentos revisados y actualizados"/>
        <s v="Matriz de riesgos"/>
        <s v="Evaluaciones de desempeño"/>
        <s v="Acuerdos de Gestión Actualizados"/>
        <s v="Documento Técnico con la Estrategia"/>
        <s v="Evidencias de Ejecución"/>
        <s v="Reportes descargados del SIGUEME"/>
        <s v="Manual del Sistema de Gestión"/>
        <s v="Procedimientos"/>
        <s v="Estrategia de racionalización de trámites 2022"/>
        <s v="Plan cierre de brechas ajustado_x000a_(Si Aplica)"/>
        <s v="Lineamientos"/>
        <s v="P. I. Formulados y Registrados en la MGA y en el SUIFP"/>
        <s v="Proyectos aprobados"/>
        <s v="Estructura del Boletín presupuestal"/>
        <s v="1 Boletín mensual"/>
        <s v="Tablero de Control - Power BI"/>
        <s v="Proyección de demanda de energéticos"/>
        <s v="Plan Energético Nacional actualizado"/>
        <s v="Resolución con el procedimiento"/>
        <s v="Lista de bienes y servicios GEE"/>
        <s v="Matriz producción-utilización para 19 energéticos para el año 2021"/>
        <m/>
        <s v="Conceptos de evaluación en formato excel y posteriormente en PDF "/>
        <s v="Documento resumen de formalizacion de tramite "/>
        <s v="Aplicativo actualizado con la informacion de los proyectos evaluados"/>
        <s v="Informe de gestion de proyectos reportado y publicado trimestralmente "/>
        <s v="Documentos terminados y publicados"/>
        <s v="Documento terminado y entregado a la UNGRD"/>
        <s v="Documento terminado y publicado"/>
        <s v="Convenio aprobado por juridica UPME/ Actas de seguimiento y reuniones"/>
        <s v="Actas de reuniones y correos de aclaraciones y observaciones a los productos PERS"/>
        <s v="Actas donde se evidencien la promocion y acompañamiento a los PERS que realizan entidades territoriales / Documento con los cambios planteados para los PERS"/>
        <s v="Listado de asistencia a las capacitaciones"/>
        <s v="Documento terminado "/>
        <s v="Análisis de Información para corridas Homer para elaboración PIEC y PECOR. Cargue de Información de OR, análisis de info para rpta a los OR. Búsqueda y actualización base de datos equipos e infraestructura eléctrica para correr soluciones en Homer para el"/>
        <s v="Calculos y documento con analisis del potencial energetico del recurso solar y actualizacion de metodologias en la region"/>
        <s v="Tácticas externas del PECO implementadas"/>
        <s v="Tácticas internas del PECO implementadas"/>
        <s v="Procesos automatizados e implementados"/>
        <s v="Solución escritorios implementados"/>
        <s v="Web site implementado en  nueva  versión de  CMS"/>
        <s v="Road Map de Arquitectura Empresarial"/>
        <s v="Modelos de analítica estadística y geoespacial avanzada para los proyectos priorizados."/>
        <s v="Documento alineación entre el gobierno de datos institucional con el gobierno de datos sectorial y métricas para el control sobre el gobierno de datos."/>
        <s v="Ejecución de los Planes : _x000a_- Seguridad y Privacidad  de la Informacion_x000a_- Tratamiento de Riesgos de Seguridad y Privacidad de la Informacion"/>
        <s v="Reporte de seguimiento a la Operacion de la Mesa de Servicio"/>
        <s v="Solucion infraestructura de red implementada"/>
        <s v="Solucion DRP implementada"/>
        <s v="Objetos territoriales del sector minero energeticos que hacen parte del catastro multiproposito"/>
        <s v="Programa Anual de Auditorias Internas - PAAI 2022 aprobado"/>
        <s v="Informes de Auditorias"/>
        <s v="Informes / Reporte / certificados"/>
        <s v="Informes / Reportes / Actas /correos"/>
        <s v="Agendas de Reunión / Actas de Reunión / Memorandos / Presentaciones / Listas de Asistencia"/>
        <s v="Agendas de Reunión / Listas de Asistencias / respuesta a requerimientos / correos"/>
        <s v="Convocatorias de gas natural"/>
        <s v="Estudio técnico para el Plan de Abastecimiento de Gas Natural"/>
        <s v="Plan Indicativo de Combustibles Líquidos: Confiabilidad"/>
        <s v="Plan de sustitución de leña y otros energéticos altamente ineficientes"/>
        <s v="Proyectar los precios de los energéticos."/>
        <s v="Seguimiento de precios Ene-Feb-Mar"/>
        <s v="Seguimiento de precios Abr-May-Jun"/>
        <s v="Seguimiento de precios Jul-Ago-Sep"/>
        <s v="Seguimiento de precios Oct-Nov-Dic"/>
        <s v="Trámites y procesos Trim 1 (cupos y compensaciones, listados)"/>
        <s v="Trámites y procesos Trim 2 (cupos y compensaciones, listados)"/>
        <s v="Trámites y procesos Trim 3 (cupos y compensaciones, listados)"/>
        <s v="Trámites y procesos Trim 4 (cupos y compensaciones, listados)"/>
        <s v="Trámites y procesos de cupos y compensaciones"/>
        <s v="Cooperación interinstitucional"/>
        <s v="Actividades transversales"/>
        <s v="Documento de caracterización integral de las regiones de análisis"/>
        <s v="Documento de Análisis prospectivo territorial"/>
        <s v="Documento de Bases e Insumos para la formulación del PNDM-ET"/>
        <s v="Documento Plan Minero para el Desarrollo con Enfoque Territorial"/>
        <s v="Elaboración propuesta actos administrativos &quot;Resoluciones de precios de minerales&quot;"/>
        <s v="Actualización de los balances oferta utilización para 34 productos mineros a 2019 versión definitiva y 2020 en versión preliminar; elaboración de la cuenta producción/generación para 9 actividades CIIU Rev 4 A:C 2019 versión definitiva y 2020 versión prel"/>
        <s v="Documento con identificación de implicaciones socioeconómicas y ambientales del cierre de proyectos mineros"/>
        <s v="Documento de incidencia y comportamiento de la minería en Colombia ( Roca Fosfórica y arena silícea)"/>
        <s v="Estrategia de inclusión financiera del sector minero"/>
        <s v="Documento con estrategias para el aprovechamiento del potencial minero del carbón de forma límpia y sostenible"/>
        <s v="Documento informe de cobre para publicación y piezas gráficas para campaña de divulgación de información técnica explotación de cobre en Colombia"/>
        <s v="Informe consolidado de resultados del uso del Modelo CCMM – 2021"/>
        <s v="Documento con actualización de estudios de mercado de oferta y demanda de minerales"/>
        <s v="Renovación suscripción  ONLINE ARGUS MEDIA"/>
        <s v="Renovación suscripción ONLINE BALTIC EXCHANGE"/>
        <s v="Servicios de suscripción ONLINE FAST MARKETS MB"/>
        <s v="Renovación suscripción  ONLINE WOOD MACKENZIE"/>
        <s v="Reportes y temas actualizados en la base de datos del SIMCO"/>
        <s v="Solicitud a las entidades involucradas"/>
        <s v="Informe para el GIT de Transmisión"/>
        <s v="Documentos con alertas tempranas"/>
        <s v="Documentos para la gestión precontractual y contractual (Ficha, solicitud de CDP y Estudios previos)"/>
        <s v="Informes con los resultados de la contratación"/>
        <s v="Documentos DSI y sus anexos"/>
        <s v="Convocatoria publicada"/>
        <s v="Adendas, respuestas a observaciones, memorando de evaluación y Resolución de selección"/>
        <s v="Adendas, respuestas a observaciones, actas de apertura, evalución, continuación, adjudicación y/o desierto."/>
        <s v="Documento (informe)"/>
        <s v="Lista de Asistencia,documento PPT presentada por los Interventores"/>
        <s v="Documento con observaciones a los informes y oficios de aprobación de informes"/>
        <s v="Geovisor Actualizado en página web"/>
        <s v="Documento con los objetivos y escenarios propuestos del Plan de Expansión"/>
        <s v="Bases de datos actualizadas para las simulaciones."/>
        <s v="Documento Plan de Expansión preliminar"/>
        <s v="Documento Plan de Expansión definitivo"/>
        <s v="Informe"/>
        <s v="Oficios de conceptos o de requerimientos"/>
        <s v="Informe de conceptos de potencial hidroenergético"/>
        <s v="Reportes de inscripción e informes de análisis"/>
        <s v="Documento con resultados y análisis"/>
        <s v="Solicitud a los proveedores de información (ORs, IPSE, Superservicios)."/>
        <s v="Documento versión preliminar de los cálculos del ICEE"/>
        <s v="Documento metodológico y anexos el ICEE"/>
        <s v="Información base del PIEC debidamente estructurada"/>
        <s v="Documento que describa la metodología del PIEC"/>
        <s v="Documento PIEC con sus anexos versión preliminar"/>
        <s v="Documento PIEC con sus anexos versión final"/>
        <s v="Información actualizada, depende del reporte que realice cada OR."/>
        <s v="Base de costos actualizada"/>
        <s v="Concepto PECOR emitido con sus formatos de evaluación revisados y gestionados con cada OR."/>
        <s v="Documento y/o presentación donde se presenten los objetivos del plan"/>
        <s v="Bases de datos para inicar analisis plan:_x000a_ Ajuste demanda (30%)_x000a_ Ajuste de red (30%)_x000a_ Preparación base de datos (40%)"/>
        <s v="Plan de expansión versión preliminar"/>
        <s v="plan definitvo:_x000a_ Documento respuestas- Procesamiento y respuesta observaciones"/>
        <s v="Comunicados de completitud y observaciones"/>
        <s v="Publicación filas proyectos que requieren y no requieren expansión"/>
        <s v="Conceptos de conexión proyectos que no requieren expansión"/>
        <s v="Conceptos de conexión proyectos que requieren expansión"/>
        <s v="Conceptos de reconocimiento de activos del STR"/>
        <s v="Documento con los resultados de los análisis"/>
        <s v="Documento de metodología de asignación de conexiones"/>
      </sharedItems>
    </cacheField>
    <cacheField name="META" numFmtId="0">
      <sharedItems containsBlank="1" containsMixedTypes="1" containsNumber="1" containsInteger="1" minValue="1" maxValue="47"/>
    </cacheField>
    <cacheField name="UNIDAD DE MEDIDA" numFmtId="0">
      <sharedItems containsBlank="1"/>
    </cacheField>
    <cacheField name="SUBACTIVIDAD_x000a_(Permitirán el cumplimiento de la actividad específica)" numFmtId="0">
      <sharedItems count="224">
        <s v="Realizar el diagnóstico que dé cuenta de la necesidad de la restructuración de las instalaciones físicas de la UPME."/>
        <s v="Formulación de la necesidad, justificación, estudio de mercado y demás soportes necesarios para la inclusión del producto en el proyecto de inversión que liderará la Secretaría general para la adecuación de los espacios físicos de la UPME en concordancia "/>
        <s v="Realizar informes mensuales de seguimiento por área en coordinación con la OGI, con su correspondiente generación de alertas."/>
        <s v="Realizar seguimiento y control a las acciones propuestas en cada uno de los planes a cargo del GIT Gestión Administrativa."/>
        <s v="Generar  el seguimiento mensual a través de la matriz de control que genere las  alertas en el cumplimiento de la ejecución del Plan Anual de Adquisiciones de los recursos de funcionamiento e inversión a cargo del Despacho de Secretaría General."/>
        <s v="Generar las alertas resultantes del seguimiento anterior"/>
        <s v="Actualizar los instructivos y formatos del GIT de Gestión Administrativa y enviarlos a formalización en el sistema de gestión de calidad."/>
        <s v="Revisión y actualización de Riesgos e indicadores del proceso de Gestión Administrativa"/>
        <s v="Evaluar  al equipo de trabajo  mediante el aplicativo correspondiente."/>
        <s v="Estandarizar el formato correspondiente al informe mensual de Seguimiento efectivo del comportamiento presupuestal generando las alertas mensuales de control a la ejecución presupuestal y de la obligación del presupuesto tanto de Inversión como de Funcion"/>
        <s v="Efectuar el seguimiento mensual de la ejecución presupuestal asignado a la UPME en el formato estandarizado, especialmente a los recursos de Funcionamiento"/>
        <s v="Participar en la formulación del Anteproyecto de Presupuesto 2023, en lo referente a la Programación presupuestal a través de mesas de trabajo con el GIT de planeación y las Áreas involucradas."/>
        <s v="Realizar seguimiento y control a las acciones propuestas en cada uno de los planes a cargo del GIT Gestión Financiera."/>
        <s v="Revisar el manual de Políticas Contables de Gestión Financiera y actualizarlo de acuerdo con la normativa vigente y/o nueva aplicable."/>
        <s v="Realizar el seguimiento de control mensual a los recursos procedentes de la actividad de la Fiducia Mercantil."/>
        <s v="Contabilizar  los recursos procedentes de la actividad de la Fiducia Mercantil, en relación a la normatividad vigente."/>
        <s v="Revisión y actualización de Riesgos y sus controles   del proceso de gestión Financiera."/>
        <s v="Realizar la concertación de compromisos  y la Evaluación de Desempeño de los funcionarios a cargo del GIT de Gestión Financiera"/>
        <s v="Revisar la actualización precontractual."/>
        <s v="Revisar y Actualizar, la parte contractual "/>
        <s v="Revisar y actualizar la parte postcontractual"/>
        <s v="Realizar mesas de trabajo para socializar la propuesta del procedimiento y manual de gestión contractual."/>
        <s v="Publicar el manual y el procedimiento "/>
        <s v="Realizar mesas de articulación contractual, con el seguimiento a la ejecución de los contratos de la vigencia 2022"/>
        <s v="Realizar Comités de asuntos jurídicos"/>
        <s v="Consolidar los conceptos emitidos por el comité de Asuntos Jurídicos "/>
        <s v="Elaborar la propuesta del proyecto de la estructura de biblioteca jurídica virtual, en la página Web de la Entidad."/>
        <s v="Realizar seguimiento y control a las acciones propuestas en cada uno de los planes a cargo del GIT Gestión Jurídica."/>
        <s v="Revisión y actualización de Riesgos e indicadores del proceso de Gestión Jurídica y Contractual"/>
        <s v="Realizar el seguimiento al trámite de la Modernización Institucional para la UPME vigencia 2022"/>
        <s v="Diseñar la Política de Gestión del Conocimiento y la Innovación en el marco del Modelo Integrado de Planeación y Gestión MIPG, a través de un contrato de consultoría durante la vigencia 2022"/>
        <s v="Socializar a la comunidad institucional el proyecto de política de gestión del conocimiento y la innovación y ajustar de acuerdo a los comentarios."/>
        <s v="Diseñar el plan de acción para la implementación de la primera etapa de la política de gestión de conocimiento y la innovación para la vigencia 2023"/>
        <s v="Adoptar e implementar la modalidad de teletrabajo"/>
        <s v="Responder a la CNSC cualquier requerimiento que se presente durante el proceso del concurso de meritocracia, informando a la comunidad institucional cualquier directriz que se presente"/>
        <s v="Coordinar con la Oficina de Gestión de la información las directrices necesarias que se deban tener en cuenta en la construcción e implementación de la página WEB de la entidad, atendiendo los criterios de la política de atención al ciudadano"/>
        <s v="Revisar los procedimientos instructivos que se requieran en el proceso de Gestión Humana y Servicio al Ciudadano y en caso de requerirse actualizarlos y/o ajustarlos de acuerdo con las necesidades. "/>
        <s v="Realizar seguimiento y control a la ejecución de las acciones propuestas en cada uno de los planes institucionales a cargo del GIT de Talento Humano"/>
        <s v="Revisión y actualización de Riesgos y sus controles   del proceso de gestión Humana y del Servicio al ciudadano"/>
        <s v="Realizar las campañas dirigidas a los Jefes de oficina para la evaluación de desempeño de los funcionarios de la UPME"/>
        <s v="Hacer seguimiento a la suscripción, seguimiento y evaluación periódica de los acuerdos de gestión de los gerentes públicos de la entidad, para garantizar el alcance de las metas institucionales propuestas."/>
        <s v="Diseño de la estrategia de apropiación que contenga las acciones específicas, responsables con ponderaciones y evidencias o productos resultantes de cada acción."/>
        <s v="Implementar las acciones de apropiación formuladas en la estrategia, cuyos avances se reportaran de forma trimestral en este instrumento de seguimiento."/>
        <s v="Poner en operación la funcionalidad de SIGUEME II y evidenciar la puesta en producción a través de los reportes de información que se pueden descargar."/>
        <s v="Elaborar y socializar el Manual del Sistema de Gestión de la UPME asegurando la articulación con el modelo de operación del MIPG."/>
        <s v="Documentar y formalizar el SIGUEME II los procedimientos para:_x000a_- Formulación, Seguimiento y Reporte de Indicadores de Gestión_x000a_- Gestión Integral de Riesgos_x000a_- Planes de Mejoramiento_x000a_- Formulación y actualización del Plan Anual de Adquisiciones"/>
        <s v="Acompañar a las áreas responsables de trámites en la formulación de la estrategia de racionalización de trámites, y realizar el registro y reporte de los avances en el SUIT."/>
        <s v="Ajustar y/o reformular el Plan Cierre de Brechas del 2022, acorde con los resultados FURAG 2021."/>
        <s v="Planificación de las actividades de acompañamiento para la formulación de proyectos de inversión 2023."/>
        <s v="Asistir técnicamente a las áreas en la formulación y registro en las plataformas MGA y SUIFP de los proyectos de Inversión 2023."/>
        <s v="Seguimiento al trámite de aprobación de los proyectos de inversión."/>
        <s v="Definir el diseño, estructura o contenido que hará parte del boletín informativo y que será actualizada de forma trimestral."/>
        <s v="Elaborar y remitir trimestralmente los boletines a las áreas."/>
        <s v="Implementar con el apoyo de la OGI el tablero control con los indicadores de ejecución presupuestal."/>
        <s v="Compilación datos 2021 y proyección de PIB"/>
        <s v="Proyección de demanda de los 4 energéticos priorizados"/>
        <s v="Redacción del documento, diagramación por parte de la OGI y publicación en la página web de la UPME"/>
        <s v="Autodiagnóstico: Priorización de temas, información a recolectar y regiones"/>
        <s v="Realización de talleres de construcción colectiva para definición de la matriz de entorno, DOFA y escenarios"/>
        <s v="Modelamiento nuevos escenarios"/>
        <s v="Redacción del documento, diagramación por parte de la OGI y publicación en la página web de la UPME documento a consulta"/>
        <s v="Publicación de resolución definitiva con el nuevo procedimiento para la solicitud de certificado UPME para las inversiones en FNCE, GEE e H2"/>
        <s v="Publicación de resolución definitiva con los criterios para determinar la inclusión de un bien o servicio a la lista de inversiones con incentivos tributarios."/>
        <s v="Publicación del listado de bienes y servicios de GEE de acuerdo con la adopción del nuevo PAI-PROURE"/>
        <s v="Publicación del listado de bienes y servicios de H2"/>
        <s v="Publicación del listado de bienes y servicios de CCUS"/>
        <s v="Compilación datos 2021"/>
        <s v="Presentación datos consolidados 2021"/>
        <s v="Publicación en la página web"/>
        <s v="1.1 Evaluar técnica y financieramente los proyectos de energía eléctrica y gas combustible presentados a los mecanismos y fondos de apoyo financiero"/>
        <s v="1.2 Formalización trámite evaluación proyectos FINDETER"/>
        <s v="2.1 Actualizar el aplicativo o herramienta con la información de los proyectos evaluados"/>
        <s v="2.2 Elaborar un informe de gestión de proyectos con reportes y publicado"/>
        <s v="3.1 Actualizar y publicar las guías de evaluación de proyectos"/>
        <s v="3.2 Actualizar  y enviar a la UNGRD la guía de evaluación de proyectos de Plan Todos Somos PAZcífico"/>
        <s v="3.3 Actualizar y publicar guía general de evaluación de proyectos."/>
        <s v="4.1 Realizar la Gestión previa, elaboración de convenio y realizar el seguimiento y control General de los PERS."/>
        <s v="4.2 Revisar la información de Oferta, demanda, socieconòmica, información de proyectos, politica pùblica"/>
        <s v="4.3 Realizar crítica de datos de las encuestas"/>
        <s v="4.4 Promover, acompañar la elaboración de PERS  que realicen las entidades territoriales y promover cambios estratégicos en los PERS."/>
        <s v="5.1 Desarrollar capacitaciones regionales en formulación de proyectos identificando primero necesidades"/>
        <s v="5.2 Desarrollar documento de estrategias de energización en las regiones."/>
        <s v="5.3 Apoyo PIEC y PECOR"/>
        <s v="5.4 Cálculos y análisis del recurso solar a nivel regional"/>
        <s v="Diseñar conceptualmente las campañas de comunicación externa para su divulgación por los canales institucionales como redes sociales, pagina web, mailing  y demás  "/>
        <s v="Consolidar calendario de eventos institucionales y sectoriales para brindar acompañamiento en el desarrollo de los espacios de acercamiento de doble vía con la ciudadana, via streaming o presencial."/>
        <s v="Coordinar editorialmente el diseño y diagramación documentos externos como planes técnicos, monografías sectoriales y demás iniciativas de corte editorial para socializar la gestión institucional con los públicos de relacionamiento a nivel externo."/>
        <s v="Diseñar conceptualmente las campañas de comunicación interna para divulgación por la intranet, carteleras virtuales y demás canales de la Unidad"/>
        <s v="Consolidar calendario de eventos a nivel interno, para el uso y apropiación de proyectos TI, cultura y bienestar institucional y brindar el respectivo acompañamiento. "/>
        <s v="Coordinar editorialmente el desarrollo de documentos de corte interno como informes, cartillas, presentaciones de comités y demás en articulación con las iniciativas lideradas por Talento Humano y demás dependencias. "/>
        <s v="Desarrollar los módulos_x000a_- Etapa Precontractual _x000a_- Solicitudes de Conexión "/>
        <s v="Implementar los módulos:_x000a_- Precio Base de Minerales_x000a_- Evaluación plan de expansión de cobertura (PECOR)_x000a_- Etapa precontractual _x000a_- Solicitudes de conexión "/>
        <s v="Mantenimiento de los módulos:_x000a_- Módulos de Incentivos por fuentes no convencionales de energía – FNCE_x000a_-Módulos de Incentivos por eficiencia energética –EE_x000a_-Módulo de Evaluación de Fondos"/>
        <s v="Estabilizar la solución "/>
        <s v="Fortalecimiento de la solución"/>
        <s v="Apropiar la solución por parte del usuario final"/>
        <s v="Afinar y publicar la solución de CMS actualizado"/>
        <s v="Actualizar e integrar las páginas del SIMEC (SIEL, SIPG, SI3EA) al portal de la UPME."/>
        <s v="Actualizar los dominios de arquitectura definidos en el marco de referencia"/>
        <s v="Generar reportes de seguimiento al ejercicio de Arquitectura Empresarial"/>
        <s v="Definir Arquitectura de datos e información para los proyectos  priorizados por las áreas técnicas de la UPME, bajo la perspectiva de la gestión de datos y sistemas"/>
        <s v="Generar el mapa, modelo  y diccionario de datos  para los proyectos priorizados."/>
        <s v="Diseñar e implementar modelos de analítica estadística y geoespacial avanzada para los proyectos priorizados."/>
        <s v="Alinear el gobierno de datos institucional con el gobierno de datos sectorial."/>
        <s v="Definir e implementar las métricas para el control sobre el gobierno de los datos y KPI’s que permitan medir la gestión del gobierno de datos en la UPME."/>
        <s v="Desarrollar acciones formuladas en el Plan de Seguridad y Privacidad de la información ."/>
        <s v="Desarrollar acciones formuladas en el plan tratamiento de riesgos de seguridad y privacidad de la información"/>
        <s v="Adoptar el modelo Operativo en la mesa de servicio enfocado al mejoramiento de la experiencia de usuario."/>
        <s v="Adelantar procesos administrativos requeridos para la consecución del servicio."/>
        <s v="Generar reportes de seguimiento a la operación del modelo."/>
        <s v="Configuración de la solución adquirida"/>
        <s v="Puesta en operación y estabilización de la solución."/>
        <s v="Actualizar arquitectura de solución DRP"/>
        <s v="Implementar solución definida"/>
        <s v="Identificar objetos territoriales sector minero"/>
        <s v="Identificar objetos territoriales sector hidrocarburos"/>
        <s v="Identificar objetos territoriales sector eléctrico"/>
        <s v="Elaborar y presentar para aprobación el Programa Anual de Auditorías Internas - PAAI 2022"/>
        <s v="Auditorías"/>
        <s v="Informes de Ley"/>
        <s v="Seguimiento de Ley"/>
        <s v="Asesorias y acompañamientos (Incluido asesoria en comites)"/>
        <s v="Atención entes de control"/>
        <s v="Realizar las acciones derivadas de la adopción del Plan de Abastecimiento de Gas Natural por parte del MME - Selección de auditores"/>
        <s v="Realizar las acciones derivadas de la adopción del Plan de Abastecimiento de Gas Natural por parte del MME  - Procesos de convocatorias, incluido Infraestructura de Importación de gas del Pacífico (documentos de selección, adendas, actas e informes)."/>
        <s v="Realizar las acciones derivadas de la adopción del Plan de Abastecimiento de Gas Natural por parte del MME - Seguimiento a auditores de obras del Plan de Abastecimiento de Gas Natural."/>
        <s v="Realizar las acciones derivadas de la adopción del Plan de Abastecimiento de Gas Natural por parte del MME - Participación en estudios y análisis de los proyectos del plan."/>
        <s v="Realizar diagnóstico de necesidades e identificación de soluciones para el abastecimiento y la confiabilidad."/>
        <s v="Consolidación de documentos de análisis, presentaciones y anexos con el soporte técnico del Estudio."/>
        <s v="Socialización de resultados en consulta"/>
        <s v="Análisis de comentarios y socialización del documento definitivo"/>
        <s v="Análisis de información y de comentarios a la consulta "/>
        <s v="Consolidación de documento y anexos técnicos con análisis de confiabilidad."/>
        <s v="Socialización de documento definitivo"/>
        <s v="Recolección de insumos, análisis y valoración de alternativas"/>
        <s v="Consolidación de documento de consulta (documentos metodológicos y técnicos)"/>
        <s v="Análisis de comentarios y consolidación de información de estudio sobre caracterización del consumo de leña._x000a_"/>
        <s v="Consolidación de plan definitivo."/>
        <s v="Bases de datos actualizadas y tablas de resultados"/>
        <s v="Informe con diagnóstico y consolidación de documento"/>
        <s v="Archivos con estructura de precios, reporte de precios en EDS  y formatos para publicación 1er Trim"/>
        <s v="Archivos con estructura de precios, reporte de precios en EDS  y formatos para publicación 2do Trim"/>
        <s v="Archivos con estructura de precios, reporte de precios en EDS  y formatos para publicación 3er Trim"/>
        <s v="Archivos con estructura de precios, reporte de precios en EDS  y formatos para publicación 4to Trim"/>
        <s v="Cupos de diésel exento de sobretasa: Registro de novedades recibidas y tramitadas Trim 1"/>
        <s v="Cupos de diésel exento de sobretasa: Registro de novedades recibidas y tramitadas Trim 2"/>
        <s v="Cupos de diésel exento de sobretasa: Registro de novedades recibidas y tramitadas Trim 3"/>
        <s v="Cupos de diésel exento de sobretasa: Registro de novedades recibidas y tramitadas Trim 4"/>
        <s v="Volúmenes a compensar de GLP transportado a Nariño - Reporte de volúmenes con derecho a compensación 1er semestre"/>
        <s v="Volúmenes a compensar de GLP transportado a Nariño - Reporte de volúmenes con derecho a compensación 2do semestre"/>
        <s v="Resolución con listado de grandes consumidores individuales no intermediarios de ACPM - Primer semestre"/>
        <s v="Resolución con listado de grandes consumidores individuales no intermediarios de ACPM - Segundo semestre"/>
        <s v="Resolución con nueva metodología de compensación de transporte de GLP"/>
        <s v="Concepto Técnico para conformación de CNOGas"/>
        <s v="Actas y demás documentos derivados de la secretaría técnica del CACSSE"/>
        <s v="Participación en proceso de admisión a la IEA"/>
        <s v="Talleres de construcción colectiva para la implementación del enfoque territorial en los planes de la UPME"/>
        <s v="Caracterización Integral / Regiones"/>
        <s v="Elaboración  del ejercicio de prospectiva territorial"/>
        <s v="Construcción del documento bases e insumos para la formulación del PNDM-ET"/>
        <s v="Formulación del Plan Minero Para el Desarrollo con Enfoque Territorial"/>
        <s v="Fijar los precios de los diferentes minerales para la liquidación de regalías (Trimestral)"/>
        <s v="Actualización de la Cuenta Satélite Minera"/>
        <s v="Identificar las implicaciones socioeconómicas y ambientales del cierre de proyectos mineros en páramos"/>
        <s v="Realizar el análisis de la estructura de las cadenas productivas de al menos dos (2) minerales explotados en Colombia (roca fosfórica  y arenas silíceas) con enfoque territorial"/>
        <s v="Establecer una hoja de ruta que permita definir estrategias y acciones detalladas para posibilitar la inclusión financiera del sector minero"/>
        <s v="Establecer estrategias y acciones para la maximización del aprovechamiento del potencial minero del carbón de forma limpia y sostenible garantizando la meta nacional de reducción de emisiones de GEI 2030 y alcanzando la carbono neutralidad 2050, sorteando"/>
        <s v="Publicación del informe mineral de cobre en Colombia"/>
        <s v="Estructurar informe que recoja las conclusiones frente a la posibilidad de uso del modelo CCMM ( Colombia Coal Mining Model) y las evidencias del ejercicio realizado durante 2021"/>
        <s v="Actualizar estudios de mercado de oferta y demanda nacional e internacional de minerales"/>
        <s v="Renovar el servicio de información ONLINE de ARGUS MEDIA, a prestar a partir del inicio de la suscripción"/>
        <s v="Realizar la renovación de la suscripción ONLINE de Baltic Exchange."/>
        <s v="Prestar los servicios de suscripción ON LINE a Fast Markets MB"/>
        <s v="Realizar la renovación de la suscripción ONLINE de Wood Mackenzie."/>
        <s v="Generación de reportes y Actualización de contenidos SIMCO"/>
        <s v="1.1 Realizar solicitud de información socio-ambiental a las entidades involucradas"/>
        <s v="1.2 Elaborar Documento de alertas tempranas en fase de planeación_x000a_- Primer momento (análisis obras)"/>
        <s v="1.3 Elaborar Documento de alertas tempranas en fase de planeación_x000a_- Segundo momento (definición de obras)"/>
        <s v="1.4 Elaborar Documento de alertas tempranas para proyectos objeto de convocatorias públicas - Tercer momento (convocatoria)"/>
        <s v="2.1 Realizar sondeo de mercado, elaborar ficha para presentar a comité de contratos, solicitud de CDP y estudios previos para documento de condicionantes y determinantes ambientales de la Convocatoria pública HDVC"/>
        <s v="2.2 Avances entregables, Informe final de documento de condicionantes y determinantes ambientales de la Convocatoria pública HDVC"/>
        <s v="2.3 Realizar ficha para presentar a comité de contratos, solicitud de CDP y Estudios previos para la estructuración de documentos de la Convocatoria pública HDVC"/>
        <s v="2.4 Avances entregables, Informe final de la estructuración de documentos de la Convocatoria pública HDVC"/>
        <s v="3.1 Elaborar documentos de las convocatorias (DSI y anexos)"/>
        <s v="4.1 Publicar la convocatoria en página web"/>
        <s v="4.2 Realizar el proceso de selección del interventor"/>
        <s v="4.3 Realizar el proceso de selección del inversionista"/>
        <s v="5.1 Informe avance ejecución proyectos objetos de convocatorias"/>
        <s v="5.2 Reuniones de seguimiento de interventoría"/>
        <s v="5.3 Revisión de informes de interventoría"/>
        <s v="5.4 Actualizar Geovisor Convocatorias"/>
        <s v="1.1 Elaborar documento donde se presenten los objetivos y escenarios del Plan de Expansión"/>
        <s v="1.2 Actualizar bases de datos con la infraestructura, series y demanda para los análisis del Plan Expansión"/>
        <s v="1.3 Realizar el procesamiento de información, simulaciones de escenarios, análisis y documento del Plan de Expansión de Generación versión preliminar"/>
        <s v="1.4 Realizar el procesamiento de información, simulaciones de escenarios, análisis y documento del Plan de Expansión de Generación versión final"/>
        <s v="2.1 Procesar la información, realizar requerimientos y elaborar informe de seguimiento trimestral"/>
        <s v="3.1 Realización de Oficios de concepto u Oficios de requerimientos."/>
        <s v="3.2 Informe de conceptos de potencial hidroenergético. Trimestral"/>
        <s v="4.1 Analizar información de solicitud de registro y elaborar oficio de registro u oficio solicitando aclaraciones."/>
        <s v="4.2 Elaborar informe de registro de proyectos. Mensual."/>
        <s v="5.1 Realizar el procesamiento de información, simulaciones de escenarios, análisis y documento soporte"/>
        <s v="6.1 Acompañamiento y elaboración del informe de actividades"/>
        <s v="1.1 Realizar gestión para la obtención de datos e información necesaria para la estimación del ICEE"/>
        <s v="1.2 Compilar, procesar y validar información y realizar los cálculos bajo la metodología definida"/>
        <s v="1.3 Procesar observaciones, realizar ajustes, actualizar la base de datos, elaborar el documento y publicar"/>
        <s v="2.1 Procesar la información necesaria para elaborar el PIEC."/>
        <s v="2.2 Definir la metodología para el PIEC"/>
        <s v="2.3 Realizar los análisis, simulaciones, procesamiento de resultados, identificación de alternativas y soluciones para el PIEC, publicación de versión preliminar y recepción de comentarios"/>
        <s v="2.4 Procesar observaciones, realizar ajustes y análisis complementarios, elaborar y publicar la versión final del PIEC"/>
        <s v="3.1 Realizar recolección y validación de información conforme con la Resolución UPME 283/2021 para la evaluación de los PECOR"/>
        <s v="3.2 Realizar la evaluación de los PECOR a través del análisis de las propuestas de solución y los costos para diferentes alternativas de ampliación de la cobertura"/>
        <s v="3.3 Emitir concepto a los proyectos PECOR"/>
        <s v="1.1 Definir los objetivos y estrategias del plan"/>
        <s v="1.2 Preparar las bases de datos para la formulación del Plan de Expansión de transmisión"/>
        <s v="1.3 Realizar los análisis, simulaciones e identificar obras del Plan de Expansión en versión preliminar y publicar"/>
        <s v="1.4 Realizar los análisis, simulaciones e identificar obras del Plan de Expansión en versión final y publicar"/>
        <s v="2.1 Realizar la revisión de completitud y análisis preliminares para observaciones de las solicitudes de conexión de proyectos de generación y consumo de energía eléctrica"/>
        <s v="2.2  Realizar los análisis de capacidad y aplicación de criterios de asignación de las solicitudes de conexión, y publicación de filas de proyectos que requieren expansión y no requieren expansión"/>
        <s v="2.3 Procesar los resultados de las solicitudes de conexión y emitir los conceptos de conexión de proyectos que no requieren expansión"/>
        <s v="2.4 Análisis de las solicitudes de conexión que requieren expansión, definir expansiones pertinentes y emitir los conceptos pertinentes"/>
        <s v="Preparar bases de datos, realizar simulaciones, análisis y evaluaciones de las solicitudes de proyectos de STR y emitir conceptos"/>
        <s v="Realizar los análisis eléctricos y económicos de la segunda fase de renovables en La Guajira"/>
        <s v="Definir la metodología de asignación de conexiones de proyectos de generación y consumo de energía eléctrica"/>
        <s v="Análisis de comentarios y consolidación de información de estudio sobre caracterización del consumo de leña. " u="1"/>
      </sharedItems>
    </cacheField>
    <cacheField name="PONDERACIÓN DE LA SUBACTIVIDAD _x000a_(%) " numFmtId="0">
      <sharedItems containsSemiMixedTypes="0" containsString="0" containsNumber="1" minValue="0" maxValue="0.4"/>
    </cacheField>
    <cacheField name="Seleccione de lista desplegable" numFmtId="0">
      <sharedItems containsBlank="1"/>
    </cacheField>
    <cacheField name="Seleccione de la lista desplegable el proyectos de inversión correspondiente" numFmtId="0">
      <sharedItems containsBlank="1"/>
    </cacheField>
    <cacheField name="DEPENDENCIA RESPONSABLE_x000a_Selecciones de la lista desplegable la dependencia y/o area correspondiente" numFmtId="0">
      <sharedItems count="16">
        <s v="Secretaría General - GIT Gestión Administrativa"/>
        <s v="Secretaría General - GIT Gestión Financiera"/>
        <s v="Secretaría General - GIT Gestión Jurídica y Contractual"/>
        <s v="Secretaría General - GIT Talento Humano y Servicio al Ciudadano"/>
        <s v="Dirección General - GIT Planeación"/>
        <s v="Subdirección de Demanda"/>
        <s v="Subdirección de Demanda - GIT Incentivos"/>
        <s v="Oficina de Gestión de Proyectos de Fondos"/>
        <s v="Oficina de Gestión de la Información"/>
        <s v="Dirección General - Control Interno"/>
        <s v="Subdirección de Hidrocarburos"/>
        <s v="Subdirección de Minería"/>
        <s v="Subdirección de Energía Eléctrica - GIT Convocatorias Públicas"/>
        <s v="Subdirección de Energía Eléctrica - GIT Generación y Registro"/>
        <s v="Subdirección de Energía Eléctrica - GIT Cobertura"/>
        <s v="Subdirección de Energía Eléctrica - GIT Transmisión"/>
      </sharedItems>
    </cacheField>
    <cacheField name="SI" numFmtId="0">
      <sharedItems containsBlank="1"/>
    </cacheField>
    <cacheField name="NO" numFmtId="0">
      <sharedItems containsBlank="1"/>
    </cacheField>
    <cacheField name="INDIQUE EL ÁREA EN CASO QUE LA RESPUESTA SEA POSITIVA" numFmtId="0">
      <sharedItems containsBlank="1"/>
    </cacheField>
    <cacheField name="FECHA DE INICIO" numFmtId="14">
      <sharedItems containsSemiMixedTypes="0" containsNonDate="0" containsDate="1" containsString="0" minDate="2022-01-01T00:00:00" maxDate="2023-01-02T00:00:00"/>
    </cacheField>
    <cacheField name="FECHA DE TERMINACIÓN" numFmtId="165">
      <sharedItems containsSemiMixedTypes="0" containsNonDate="0" containsDate="1" containsString="0" minDate="2022-01-31T00:00:00" maxDate="2023-01-31T00:00:00" count="27">
        <d v="2022-03-31T00:00:00"/>
        <d v="2022-06-30T00:00:00"/>
        <d v="2022-12-31T00:00:00"/>
        <d v="2022-07-31T00:00:00"/>
        <d v="2022-08-31T00:00:00"/>
        <d v="2022-02-28T00:00:00"/>
        <d v="2022-04-30T00:00:00"/>
        <d v="2022-07-30T00:00:00"/>
        <d v="2022-09-30T00:00:00"/>
        <d v="2022-10-31T00:00:00"/>
        <d v="2022-11-30T00:00:00"/>
        <d v="2022-01-31T00:00:00"/>
        <d v="2022-03-30T00:00:00"/>
        <d v="2022-03-01T00:00:00"/>
        <d v="2022-05-15T00:00:00"/>
        <d v="2022-02-20T00:00:00"/>
        <d v="2022-10-30T00:00:00"/>
        <d v="2022-12-30T00:00:00"/>
        <d v="2022-10-05T00:00:00"/>
        <d v="2022-10-10T00:00:00"/>
        <d v="2022-11-15T00:00:00"/>
        <d v="2022-08-09T00:00:00"/>
        <d v="2022-04-28T00:00:00"/>
        <d v="2022-10-20T00:00:00"/>
        <d v="2023-01-30T00:00:00"/>
        <d v="2022-05-31T00:00:00"/>
        <d v="2022-08-30T00:00:00"/>
      </sharedItems>
    </cacheField>
    <cacheField name="Seleccione de la lista desplegable la diemnsión MIPG" numFmtId="0">
      <sharedItems containsBlank="1"/>
    </cacheField>
    <cacheField name="Seleccione de la lista desplegable la política correspondiente" numFmtId="0">
      <sharedItems containsBlank="1"/>
    </cacheField>
    <cacheField name="Seleccione de la lista desplegable lel plan que corresponda" numFmtId="0">
      <sharedItems containsBlank="1"/>
    </cacheField>
    <cacheField name="FECHA DE AVANCE TRIM 1_x000a_Registre la fecha estimada en que terminó la ejecución de la subactividad" numFmtId="0">
      <sharedItems containsDate="1" containsBlank="1" containsMixedTypes="1" minDate="2021-03-31T00:00:00" maxDate="2023-01-01T00:00:00"/>
    </cacheField>
    <cacheField name="AVANCE CUANTITATIVO TRIM 1Registre el % de avance con respecto a la ponderación de la subactividad (Columna J)" numFmtId="0">
      <sharedItems containsString="0" containsBlank="1" containsNumber="1" minValue="0" maxValue="0.1"/>
    </cacheField>
    <cacheField name=" DESCRIPCIÓN DEL AVANCE TRIM 1_x000a_Registre de forma  breve, clara y precisa en que consiste el avance reportado en la celda anterior." numFmtId="0">
      <sharedItems containsBlank="1" count="165">
        <s v="Se realizó diagnóstico de intervención con tres modalidades y tres segmentos. Ver evidencias Acción 1."/>
        <s v="Se realizó elejercicio del formulación de la justificación del nuevo proyecto de inversión, con las indicaciones sugeridas por el GIT de planeación.  (pendiente retroalimentación de planeación). Así mismo se presentó para aprobación  elnuevo proyecto de I"/>
        <s v="Se generaron 2 informes y se realizaron mesas de trabajo con la OGI (Ver presentación en la carpeta de evidencias). Evidencias Acción 3"/>
        <s v="Se realizaron seguimientos al cumplimiento de los cronogramas de PINAR y PIGA.  Evidencias Acción 4"/>
        <s v="Se presentó al Despacho de Secretaría General,  el primer informe donde se contempla elprimer trimestre en relación al avance de cumplimiento.  Evidencias Acción 5"/>
        <s v="Se presentó al Despacho de Secretaría General,  el primer informe donde se contempla elprimer trimestre, con las alertas correspondientes al cumplimiento del PAA a cargo del Despacho de Secretaría General. Evidencias Acción 6"/>
        <s v="En proceso de construcción por el GIT de Gestión Administrativa. Sin evidencia"/>
        <s v="Se gestionaron diversas mesas de trabajo para el proceso de actualización de los riesgos de gestión y corrupción para los procesos de gestión documental y gestion administrativa. Evidencias Acción 8"/>
        <s v="Se evaluó el personal de carrera administrativa y provisionalidad, correspondiente al periodo 2021 y se concertaron compromisos para la vigencia 2022  (Kactus)"/>
        <s v="Se  construyó elformato con Código: F-GF-04, correspondiente al seguimiento a la ejecución presupuestal con periodicidad mensual a los recursos de inversión y funcionamiento, Así mismo se presentaron estos informes a la Dirección General. Evidencia Acción"/>
        <s v="Se elaboraron y se presentaron a la Dirección General  los informes de ejecución presupuestal correspondiente al primer trimestre de la vigencia 2022. Evidencia Acción 2."/>
        <s v="Se construyó el anteproyecto en conjunto con elGIT de Planeación, para la vigencia 2023 de los recursos de funcionamiento e Inversión, además se presentó el 8 de marzo al Consejo Directivo para la aprobación. Posteriormente se realizó el cargue del antepr"/>
        <s v="Se actualizó el procedimiento de caja menor conforme al plan de mejoramiento Institucional de Caja menor, también se tuvo seguimiento a los diferentes planes institucionales , conforme a las observaciones se está trabajando en la ejecución del cumplimient"/>
        <s v="Se está trabajando en la construcción del manual de políticas contables. Sin evidencia"/>
        <s v="Se suscribió elcontrato 086-2022 con la Fiduciaria Bancolombia S.A. y se ha realizado elrecaudo adecuadamente en eltercer trimestre. Evidencia Acción 6"/>
        <s v="Se contabiliza mensualmente los movimientos derivados de la Fiducia Mercantil, viéndose reportada en la información detallado de los  Estados Financieros de la entidad que reposan en la página web. Evidencia Acción 7"/>
        <s v="Se realizaron mesas de trabajo con elGIT de planeación donde se diseñó y se elaboró la matriz de riesgos del GIF financiero, Igualmente se realizó elcargue en elaplicativo Sigueme ( Se encuentra pendiente la validación para la coordinadora en elaplicativo"/>
        <s v="Se evaluó al personal de provisionalidad del Grupo GIT Financiero en elaplicativo Kactus, conforme  al periodo 2021 y se realizó la debida concertación de compromisos para la vigencia 2022"/>
        <s v="Se llevaron a cabo mesas de trabajo con el GIT Gestión Jurídica y el despacho de la SG. Se trabajó en la actualización del procedimiento precontractual y se programaron fechas para su socialización"/>
        <m/>
        <s v="Se hicieron 4 mesas._x000a__x000a_Evidencia: Mesas Articulación contractual "/>
        <s v="Se hicieron 5 comités._x000a__x000a_Evidencia COmités Jurídicos"/>
        <s v="Se expidió un (1) concepto jurídico, relacionado con la libreta militar._x000a_Rad. 20221100006711"/>
        <s v="No se realizó ninguna gestión tendiente al cumplimiento de esta actividad"/>
        <s v="Se realizó seguimiento a los diferentes planes a cargo del GIT"/>
        <s v="Se realizaron reuniones con elGIT Planeación y se ajustaron las matrices de riesgos."/>
        <s v="Se realizaron las evaluaciones y concertación de objetivos. _x000a__x000a_Evidencia: en elaplicativo KACTUS"/>
        <s v="Se divide a ponderación del 10% en 4 trimestres, por lo que de deja cumplimiento del 2,5 del primer trimestre._x000a__x000a_El día 14 de enero se obtuvo la viabilidad de presidencia, adicional a esto, se realizó un envío de la totalidad de los documentos ajustados, a"/>
        <s v="Se asistió a las asesorías realizadas por el DAFP para la identificación de elementos a tener en cuenta para la implementación de la política._x000a_Se elaboraron los estudios previos y la ficha técnica para la contratación."/>
        <s v="Se participó en las sesiones de asesoría programadas por el DAFP en los meses de febrero, marzo y abril._x000a_De igual manera, se inició la elaboración de los borradores de los estudios previos y la ficha técnica para revisión del GIT de Gestión Jurídica y Con"/>
        <s v="Se adoptó el teletrabajo mediante resolución 047 de 2022 y su modificatoria, la 057 de 2022, las cuáles fueron socializadas junto con elManual de Teletrabajo en elmes de febrero._x000a_Adicional a esto se aperturó la primera convocatoria para servidores de la U"/>
        <s v="Se realizó seguimiento al proceso pero de parte de la CNSC no se presentaron novedades al mismo."/>
        <s v="En relación al nuevo portal web de la UPME, desde elárea de Servicio al Ciudadano, se envió a la OGI los temas que deben ir en los submenús Servicio al Ciudadano y Participa, así  mismo se validó que el nuevo portal web contenga de manera visible las zona"/>
        <s v="Se elaboró elconjunto con las áreas responsables, el procedimiento de recobro de incapacidades, el cual ya se encuentra publicado en elSígueme con código P-TH-16."/>
        <s v="Se cumplieron las actividades programadas para el primer trimestre del año, se anexan las evidencias de las actividades realizadas por cada plan"/>
        <s v="Se realizó la revisión y actualización de riesgos y sus controles del proceso de Talento Humano y de Servicio al Ciudadano, los cuáles fueron documentados en el aplicativo SIGUEME."/>
        <s v="Se cierra proceso de evaluación de la vigencia 2021 y se formulan metas y objetivos para la evaluación de la gestión 2022 (Se adjunta como evidencia los informes de gestión de los procesos de SEGI y EDL)"/>
        <s v="Se recibieron los acuerdos de gestión firmados año 2021 y se recibió la concertación de compromisos año 2022. _x000a_De igual forma se capacitó a todos los directivos en eltema de referencia con elapoyo del DAFP eldía 10 de febrero de 2022."/>
        <s v="Se elaboró la estratégia y se encuentra en proceso de implementación."/>
        <s v="En el primer trimestre se han ejecutado actividades de la estrategia relacionadas la socialización del sigueme y con se han realizado capacitaciones sobre el modulo de riesgos."/>
        <s v="En el mes de marzo se puso en funcionamiento el SIGUEME, se parametrizó y se está utilizando inicialmente los modulos de documentación y el de riesgos , para este ultimo re realizaron capacitaciones dirigidas a enlaces para el registro y aprobación de los"/>
        <s v="Con corte a marzo se cuenta con un primer borrador del manual, el cual se encuentra en revisión de la coordinadora del GIT de Planeación."/>
        <s v="Con corte a marzo se realizó la documentación y/o actualización del procesimiento para la gestión integral del riesgo, el cual se alineó con la versión 5 de la guía del DAFP para tal fin. La evidencia se encuentra en el SIGUEME."/>
        <s v="Se realizó el registro de la estrategia de racionalización en el SUIT el 27/01/2022 acorde con la información suministrada por la Subdirección de Demanda y la Subdirección de Hidrocarburos._x000a_Adicionalmente, el29/03/2022 se realizó reunión con personal  de "/>
        <s v="En el mes de febrero se formuló y se aprobó en la Mesa de Coordinación Directiva No.5 del 7/02/2022 el cronograma de actividades para la formulación de proyectos de inversión 2023. _x000a_Evidencias: Presentación de la Mesa de Coordinación Directiva No.5 ubicad"/>
        <s v="Se realizó asistencia técnica a través del desarrollo de talleres y reuniones virtuales y presenciales con cada una de las áreas funcionales de la Unidad, se asistió técnicamente a las áreas en la formulación de dos (2) nuevos proyectos de inversión y en "/>
        <s v="El pasado 24/03/2022 se realizó reunión de seguimiento al interior del GIT de Planeación, en donde se dieron las directrices sobre la frecuencia de emisión del boletín así como las temáticas que deberá contener, a saber:_x000a_Ejecución presupuestal Vs el PAA._x000a_"/>
        <s v="Se tienen las bases de datos compiladas y la estimación del PIB para las proyecciones de demanda."/>
        <s v="Se tiene el esquema de publicación y avances en la redacción del documento."/>
        <s v="Esto se realiza en el mes de junio."/>
        <s v="Se realizó el autodiagnóstico del PEN pasado con todo el equipo de la subdirección de demanda."/>
        <s v="Se realizaron entrevistas a expertos y se consolidó una matriz inicial. El concurso para seleccionar los realizadores del taller se encuentra en curso."/>
        <s v="Se tiene una versión preliminar de la resolución definitiva y se tiene la matriz de comentarios con sus respectivas respuestas. Se debe realizar eltrámite ante función pública una vez eldecreto reglamentario se expida."/>
        <s v="Se presentó una versión preliminar al director y estamos realizando los ajustes."/>
        <s v="Se avanza en la compilación de la lista."/>
        <s v="Se terminó la primera fase del convenio con CSIRO y se tiene una lista compilada con respuesta a comentarios sobre los bienes y servicios asociados al upstream. TRabajamos en la segunda fase para completar la lista."/>
        <s v="Se seleccionó al contratista para asesorar la lista de bienes y servicios para CCUS. Se encuentra en trámites precontractuales."/>
        <s v="Se cuenta con los datos de 2021"/>
        <s v="Se ajustó el porcentaje reportado._x000a_FAER: Se realizó evaluación técnica y financieramente de la totalidad de los proyectos presentados al fondo.SGR: Se realizó la evaluación, dentro del tiempo establecido, de todos los proyectos presentados en elprimer tri"/>
        <s v="Se ajustó el porcentaje reportado._x000a_Se han realizado los documentos de memoria justificativa y proyecto de resolución para pasar a revisión jurídica "/>
        <s v="Se ajustó el porcentaje reportado._x000a_FAER: La herramienta de seguimiento de los conceptos de evaluación se ha mantenido actualizada _x000a_SGR: Se ha actualizado constantemente la herramienta de seguimiento de los conceptos de evaluación de los proyectos presenta"/>
        <s v="Se ajustó el porcentaje reportado._x000a_Se realizó elinforme de gestión para elTrimestre-I  del 2022 y elmismo ya se encuentra publicado."/>
        <s v="SGR-Manual Operativo: se tiene un avance del 80%._x000a_OxI - Guía: Se tiene un avance del 30%._x000a_FAER - Guía: Se tiene un avance del 5%. FINDETER: La Guia esta actualizada, pendiente su publicación."/>
        <s v="Se actualiza la guía y se envía para aprobación del comité técnico del FTSP  número 23 elcual se realizará el1 de Abril."/>
        <s v="Se realiza actualización de guia tiene un avance del 10%"/>
        <s v="1. Se sigue con el proceso de trámite de liquidación para el Pers Guaviare. Sobre este se solicitó concepto jurídico sobre tema de los rendimientos financieros.  Hasta tanto este aspecto no se llegue a un acuerdo no se puede avanzar._x000a_2. Con relación al Pe"/>
        <s v="Se recibió informe técnico por parte de la Universidad del Cauca, en el se presentan los avances de los diferentes frentes de trabajo.   Los profesionales de la oficina han revisado la documentacion, de la cual se hicieron recomendaciones.   Se han realiz"/>
        <s v="se realizó revisión frente al archivo excel de cálculo de las variables del Pers Cauca para dejar una plantilla y que el gestor local la utilice una vez realice las encuestas.  Esta última actividad aún no se ha realizado por lo que no se tiene la crítica"/>
        <s v="Se adelantó la consolidación de información referente a: departamentos con menor cobertura (&lt;70), cuáles de ellos presentan más proyectos y cuanto es el porcentaje de aprobación respecto a los proyectos presentados."/>
        <s v="Se cuenta con documento preliminar de los primeros ejercicios de identificación de pico y micro centrales en el sector rural con fines de ampliación de cobertura residencial o procesos productivos "/>
        <s v="se entregó cada uno de los análisis de Información solicitados para corridas Homer en esta oportunidad se adelantan corridas para 45 kWh/mes con el fin de suministrar información para la elaboración del  PIEC y PECOR.  De igual manera se participó en las "/>
        <s v="Se realizó la ficha se encuentra en comentarios para observaciones internas y se cuenta con un número de empresas para hacer elestudio de mercado "/>
        <s v="Se diseñaron conceptualmente las campañas de comunicación relacionadas con el paso a paso de los proyectos de Fondo Pazcifico, Fondo FAER, Cupos de Combustibles, Ascenso Tecnológico y FECOC. las cuáles se pueden consultar en ellink https://drive.google.co"/>
        <s v="Se consolidó el cronograma de eventos institucionales dirigidos a las audiencias externas como insumo para elComité de Comunicaiones https://docs.google.com/document/d/1GGQxTmWthhitHkc8_MkyPiEX09yrKwIp/edit?usp=sharing&amp;ouid=111760882073382928579&amp;rtpof=tru"/>
        <s v="Se diseñó y diagramaron tres cartillas guías para la presentación de proyectos en los fondos FAER y Pazcifico asi como para la solicitud de cupos de combustibles que se puede consultar en los siguientes links: https://drive.google.com/drive/folders/1zQsvB"/>
        <s v="Se realizaron diferentes campañas internas como: Avisos informativos novedad institucional - socialización resoluciones- Animaciones Carteleras - Animación papel tapiz y protectores de pantalla. Ver informe detallado de campañas aquí "/>
        <s v="Se elaboró un calendario preliminar de eventos internos. Ver documento aquí  -  Se elaboró una matriz con las fechas estimadas de espacios de socialización de los proyectos de TI Ver documento a quí  "/>
        <s v="Se diagramaron los siguientes documentos: Plan de Seguridad y Privacidad de la Información -  Plan de Tratamiento de Riesgos de Seguridad y Privacidad de la Información - Presentacion Estrategia Cátedras Minero energéticas - ppt consejo directivo - Ma"/>
        <s v="Se adelantó la fase de desarrollo de los módulos y se entregaron para pruebas a las áreas usuarias_x000a_- Etapa Precontractual _x000a_- Solicitudes de Conexión _x000a_"/>
        <s v="Ejecución de la fase de pruebas de recorrido y funcionales (con acompañamiento) con las áreas usuarias de los módulos  _x000a_- Precio Base de Minerales_x000a_- Evaluación plan de expansión de cobertura (PECOR)_x000a_- Etapa precontractual _x000a_- Solicitudes de conexión "/>
        <s v="Se llevó a cabo el levantamiento de los nuevos requerimientos de los  módulos de Incentivos por fuentes no convencionales de energía – FNCE e Incentivos por eficiencia energética –EE_x000a_Se están llevando a cabo los ajustes al Módulo de Evaluación de Fondos d"/>
        <s v="Se recibieron equipos pendiente de entrega (monitores), se estabilizó solución, se configuraron clientes livianos en la infraestructura de VDI e inició entrega de equipos - solución a usuarios finales."/>
        <s v="Presentación y aprobación en comité de contratos la ficha para adelantar el proceso, elaboración de estudios previos e inicio a la fase precontractual del proceso (recepción de propuestas)"/>
        <s v="Reuniones internas (en sitio) para establecer estrategia de socialización del proyecto al interior de la entidad"/>
        <s v="Se adelantaron actividades de ajuste y afinamiento respecto a la actualización del CMS, el cual ya se encuentra instalado y configurado en los servidores de producción de la UPME; posteriormente se presentó el nuevo website al comité directivo el pasado 2"/>
        <s v="Se dió inicio al proyecto, se realizaron actividades de revisión del mapeo de contenidos levantado para los portales SIEL y SIPG y se realizaron las reuniones de inicio con las subdirecciones de energía éléctrica e hidrocarburos así como con la oficina de"/>
        <s v="En desarrollo actividades de los Dominios Arquitectura de Información, Arquitectura de Sistemas de Información, Arquitectura de Infraestructura de TI, Arquitectura de Seguridad  y Uso y Apropiacion de Arquitectura._x000a_"/>
        <s v="Se generaron reportes de Seguimiento de los Dominios AI, AS y UA."/>
        <s v="Elaboración de documentos diagnóstico por cada uno de los seis proyectos priorizados (PIEC, PERS, Boletín estadístico, Plan de Sustitución de Leña, Precios base de liquidación de regalías y BECO) en los  cuáles se identificaron las fuentes de información "/>
        <s v="A partir de la información recopilada en los documentos diagnósticos y las reuniones con las áreas técnicas se generó un inventario de fuentes (Data Lake) en elcual se caracterizaron preliminarmente las fuentes para cada uno de los proyectos priorizados. "/>
        <s v="En cuanto a los modelos de analítica estadística y geoespacial avanzada, para el caso del proyecto de Boletín Estadístico, se ha iniciado el proceso de definición de procesos para la migración de datos mediante instrumentos de extracción, transformación y"/>
        <s v="Mesas de trabajo con equipo de gestión de información sectorial, para identificar las actividades requeridas en la fase 2 del plan unificado de gobierno de datos alineado con elsectorial"/>
        <s v="Mesas de trabajo para revisar las observaciones dadas por el contratista de la implementación de la fase 1 de plan unificado de gobierno de datos respecto a métricas de gobierno de datos"/>
        <s v="Se tiene programado para comité de Gestión y Desempeño socialización de avances del plan de SPI"/>
        <s v="Se tiene programado para comité de Gestión y Desempeño socialización de avances del plan de TRSPI"/>
        <s v="Se llevó a cabo la parametrización de la herramienta GLPI de mesa de servicio, habilitando el acceso a través del enlace mesa de servicio.upme.gov.co, se programó ellanzamiento del modelo operativo de la  mesa de servicio al interior de la entidad, para e"/>
        <s v="Se adelantó el proceso de contratación de la mesa de servicio a través de la tienda virtual del estado Colombiano, incluyendo tres técnicos y un profesional "/>
        <s v="Informe mensual de gestión de los casos de soporte solicitados por los usuarios"/>
        <s v="Se llevaron a cabo reuniones de seguimiento y programación de actividades  previas a la migración del core y switches de borde"/>
        <s v="Se llevaron a cabo actividades en sitio previas  a la migración del switch core y switches de borde "/>
        <s v="Se llevaron a cabo reuniones de aclaración de conceptos y mesas de trabajo con posibles proponentes; se definieron aplicaciones institucionales a respaldar en la nube"/>
        <s v="• Se definió el Plan de Trabajo  con los responsables de la política de administración de tierras a cargo del DNP y el IGAC y se definió el acompañamiento de la Cooperación Suiza como los conocedores de la metodología de identificación y caracterización d"/>
        <s v="Se elaboró y presentó para aprobación el Programa Anual de Auditoría Interna - PAAI 2022, en sesión 1 del 26/01/2022 del Comité de Coordinación de Control Interno"/>
        <s v="Se realizaron dos (2) auditorías internas a los procesos de Demanda y Prospectiva Energética y Gestión del Talento Humano"/>
        <s v="Se realizaron diez y nueve (19) informes de ley de acuerdo al Programa Anual de Auditoría Interna 2022."/>
        <s v="Se realizaron seis (6) seguimientos de ley de acuerdo al Programa Anual de Auditoría Interna 2022."/>
        <s v="Se ajusta el porcentaje de avance inicialmente reportado al 5%. Siendo este la 4ta parte del porcentaje asignado a la actividad, toda vez que esta se ejecuta por demanda. _x000a_La actividad reporta cumplimiento anticipado y cuenta con las evidencias acordes co"/>
        <s v="Se ajusta el porcentaje de avance inicialmente reportado al 2,5%. Siendo este la 4ta parte del porcentaje asignado a la actividad, toda vez que esta se ejecuta por demanda. _x000a_La actividad reporta cumplimiento anticipado y  evidencias objetivas del mismo. F"/>
        <s v="Se ha actualizado la información insumo e identificado como temas a responder: i)- verificación de la pertinencia de las obras de infraestructura recomendados en el Estudio Técnico del Plan de Abastecimiento de Gas Natural anterior;  ii)- Pertinencia del "/>
        <s v="Se ha avanzado en la simulación del sistema nacional de gas natural y reconocido que las obras antes recomendadas siguen siendo necesarias."/>
        <s v="A partir del análisis de las observaciones al Plan de Combustibles Líquidos del años anterior, se estableció un conjunto de actividades para mejorar la calidad del mismo."/>
        <s v="Se ha actualizado la información insumo e identificado como temas a responder y se adelantan consultas con los agentes sectoriales para revisar esta misma. "/>
        <s v="Se realizó un análisis multicriterio sobre la viabilidad técnica de las diferentes alternativas de sustitución de leña y combustibles ineficientes para la cocción de alimentos en los departamentos del país"/>
        <s v="A la fecha de corte se cuenta con un documento consolidado sobre los avances del plan, presentaciones efectuadas en diferentes espacios e información cartográfica generada con los análisis realizados en el marco de la formulación del plan."/>
        <s v="Se adjuntan los archivos publicados de estructura de precios y el reporte de recolección de precios EDS, correspondientes al primer trimestre del año"/>
        <s v="Se expidieron 23 conceptos técnicos dentro de los tiempos establecidos"/>
        <s v="Se está pendiente de la expedición de la modificación del DUR 1073 de 2015 y el Decreto 1258 de 2013"/>
        <s v="Se realizó el concepto técnico para la conformación del CNOGas"/>
        <s v="El equipo de la subdirección ha adelantado el indice anotado, el mapa mental y siete capitulos transversales que serán parte integral del documento final"/>
        <s v="Resoluciones por las cuáles se determina el precio base para liquidación de regalías de: Minerales metálicos ( anualidad); piedras y metales preciosos, minerales de hierro, minerales metálicos y concentrados polimetálicos; Níquel y Carbón "/>
        <s v="1.  Firma de Convenio: 19 de enero_x000a_2.  Acta de Inicio: 24 de enero_x000a_3.  Primer producto entregable: 2 de febrero_x000a_4.  Acta de aprobación primer producto entregable: 3 de febrero"/>
        <s v="Se tiene la propuesta de edición del documento por parte de la OGI con  VoBo en  espera de concepto de la  subdirección_x000a_Se está construyendo  documento de  reseña crítica del estudio, del cual se envió el primer borrador a la  subdirección, se está en la "/>
        <s v="Se presentó documento al subdirector como evidencia de cumplimiento de los objetivos establecidos con el funcionario que tenía a cargo el ejercicio de construcción de dicho documento de reporte"/>
        <s v="Se realizó firma de contratato y dos renovaciones de suscripciones de información durante el mes de marzo, de igual manera se nombra supervisores para  Fast Market y Argus Media a Carlos Medina y Héctor Herrera respectivamente._x000a_El proceso de realización d"/>
        <s v="Durante el primer trimestre 2022:_x000a_- Se han adelantado las actualizaciones en Base de datos de Históricos de precios internacionales, Históricos precio base de Liquidación de Regalías, y en plataforma SIMCO de igual forma la información de precios de la pa"/>
        <s v="-Durante el trimestre realizó el envío de  53 oficios solicitando información para alertas tempranas (evidencia en carpeta: Z:\03_Calidad\Plan de Accion\2022\Trimestre 1\Convocatorias)"/>
        <s v="-Esta actividad se tiene prevista para ser realizada en el 3er trimestre."/>
        <s v="-Esta actividad se tiene prevista para ser realizada en el 4to trimestre."/>
        <s v="-Se trabajó en el documento de alertas tempranas para 3 proyectos:_x000a_*Mirolindo-Gualanday_x000a_*Flandes Lanceros _x000a_*2do circuito Sahagún._x000a_Evidencia en carpeta: Z:\03_Calidad\Plan de Accion\2022\Trimestre 1\Convocatorias"/>
        <s v="-Se realizó sondeo de mercado, se presentó ante comité de contratos la ficha para la contratación ambiental y se encuentran listos los estudios previos para iniciar el proceso contractual. Evidencia en carpeta: Z:\03_Calidad\Plan de Accion\2022\Trimestre "/>
        <s v="-Esta actividad se tiene prevista para ser realizada entre el 2do y 3er trimestre."/>
        <s v="-Se realizó el sondeo de mercado para la consultoría técnica de la línea HVDC, se ha trabajado en la ficha, pendiente definir algunos temas."/>
        <s v="-Esta actividad se tiene prevista para ser realizada en el 2do semestre del año 2022. _x000a_- Se encuentra en trámite traslado de recursos de la oficina de Fondos, una vez se cuente con este trámite se procederá a dar inicio al proceso contractual."/>
        <s v="Realizados en total para 2 proyectos:_x000a_-Estambul 230kV_x000a_-Mirolindo-Gualanday 115kV_x000a_Evidencia en carpeta: Z:\03_Calidad\Plan de Accion\2022\Trimestre 1\Convocatorias"/>
        <s v="-No se realizaron publicaciones en la página web."/>
        <s v="-No se realizaron procesos de selección de interventoría para este trimestre."/>
        <s v="-No se realizaron procesos de selección de inversionista para este trimestre."/>
        <s v="-Se realizaron 15 informes durante el periodo: _x000a_*1 Informe al Viceministro, 1 radar, 3 mapas CNO, 1 Plan 5 Caribe. Adicionalmente  se diligenciaron  4 reportes en la plataforma de Presidencia  PINES, 6  matrices de Compromiso por Colombia dirigidos a MME_x000a_"/>
        <s v="-Se realizó seguimiento a  21 proyectos de convocatorias en ejecución (evidencia en carpeta: Z:\03_Calidad\Plan de Accion\2022\Trimestre 1\Convocatorias)."/>
        <s v="- Durante el trimestre se revisaron  los informes mensuales y trimestrales de los proyectos de convocatorias, de los cuales 26 cuentan con aprobación_x000a_(evidencia en carpeta: Z:\03_Calidad\Plan de Accion\2022\Trimestre 1\Convocatorias)"/>
        <s v="Se envió correo a la OGI con información para actualizar el Geovisor  y se encuentra actualizado a marzo del 2022.Evidencia en carpeta:Z:\03_Calidad\Plan de Accion\2022\Trimestre 1\Convocatorias)"/>
        <s v="En consolidación de información . Se realizan entrevistas a partes interesadas para caracterizar el entorno nacional"/>
        <s v="Se tienen las proyecciones de precios publicadas en la Web"/>
        <s v="Se inicia en el 2o trimestre."/>
        <s v="Se inicia en el 2o semestre."/>
        <s v="Esta en revisión el primer informe"/>
        <s v="Se presentó 1 concepto ( Rad.20221110026242 y  20221110026582 ) y se solicitó información  faltante (Rad 20221500019771) para el concepto solicitado (Tablas res 052 y DAA.)"/>
        <s v="Se encuentra en elaboración y revisión."/>
        <s v="Se presentaron gran número de solicitudes, se han presentado reprocesos por ajustes e implementación del Portal Único de Usuario, que siguen en boga."/>
        <s v="Se realizan algunos aportes a una iniciativa de la Oficina de fondos sobre actualización de Potenciales con los fines de realizarla con ayuda del IDEAM."/>
        <s v="Se obtuvo información de la SSPD y de algunos OR."/>
        <s v="Pendiente terminar de definir la metodología de ICEE con la dirección"/>
        <s v="Pendiente terminar de procesar la información de redes y actualizar capas de restricciones geográficas."/>
        <s v="En ajustes de acuerdo con los comentarios de parte de asesora de  dirección"/>
        <s v="Aunque se ha adelantado análisis para el escenario de 45 KWh, la completitud de esta actividad depende de los resultados finales del ICEE."/>
        <s v="Se recibió información de ESSA y EPM, la cual esta en proceso de validación "/>
        <s v="Se realizan pruebas de la herramienta BIZAGI - PECOR con la OGI"/>
        <s v="Definición de los objetivos del Plan en realización."/>
        <s v="Se está elaborando las Bases de Datos de proyectos aprobados y liberaciones"/>
        <s v="Se tiene previsto ejecutar esta actividad en el segundo semestre del año."/>
        <s v="Se tiene previsto ejecutar esta actividad en el cuarto trimestre del año."/>
        <s v="Actividad pendiente debido a la puesta en marcha de la resolución 075. Se espera que empiecen a llegar las solicitudes en el segundo semestre."/>
        <s v="Es una actividad que se desarrolla a lo largo del año."/>
        <s v="En ejecución consultoría de HVDC y la elaboración de los cronogramas de ejecución."/>
        <s v="Se avanzado en la implementación del algoritmo y en la metodología de asignación"/>
      </sharedItems>
    </cacheField>
    <cacheField name="AVANCE VERIFICADO TRIM 1" numFmtId="0">
      <sharedItems containsString="0" containsBlank="1" containsNumber="1" minValue="0" maxValue="0.1"/>
    </cacheField>
    <cacheField name="DESCRIPCIÓN TRIM 1" numFmtId="0">
      <sharedItems containsBlank="1"/>
    </cacheField>
    <cacheField name="FECHA DE VERIFICACIÓN_x000a_(DD/MM/AAAA) TRIM 1" numFmtId="0">
      <sharedItems containsNonDate="0" containsDate="1" containsString="0" containsBlank="1" minDate="2022-04-19T00:00:00" maxDate="2022-04-20T00:00:00"/>
    </cacheField>
    <cacheField name="OBSERVACIÓN  Y/O ESTADO TRIM 1" numFmtId="0">
      <sharedItems containsBlank="1"/>
    </cacheField>
    <cacheField name="FECHA DE EJECUCIÓN_x000a_(DD/MM/AAAA) TRIM 2" numFmtId="0">
      <sharedItems containsDate="1" containsBlank="1" containsMixedTypes="1" minDate="2022-04-07T00:00:00" maxDate="2022-08-03T00:00:00"/>
    </cacheField>
    <cacheField name="AVANCE CUANTITATIVO TRIM 2" numFmtId="0">
      <sharedItems containsBlank="1" containsMixedTypes="1" containsNumber="1" minValue="0" maxValue="0.16"/>
    </cacheField>
    <cacheField name=" DESCRIPCIÓN DEL AVANCE TRIM 2" numFmtId="0">
      <sharedItems containsBlank="1" count="173">
        <s v="Se dió cumplió a esta acción en el mes de febrero."/>
        <s v="Se dió respuesta a las observaciones dadas por el GIT de planeación, se diseño la cadena de valor y el costeo del proyecto de inversión, y se presentó al DNP "/>
        <s v="Se remitió a todas la áreas de la entidad, los informes gerenciales de los radicados del aplicativo ORFEO correspondiente a los meses de Enero a mayo._x000a_Además se diseño una herramienta en conjunto con la OGI la cual permite generar el informe en tiempo rea"/>
        <s v="Se realizaron seguimientos al cumplimiento de los cronogramas de PINAR y PIGA.  "/>
        <s v="Se presentaron los informes correspondientes a los meses abril, mayo y junio al Despacho de Secretaría General."/>
        <s v="Se presentaron los informes correspondientes a los meses abril, mayo y junio al Despacho de Secretaría General informando las alertas correspondientes."/>
        <s v="Se inició el proceso con el GIT de Planeación del procedimiento de Gestión Documental y del formato Préstamo de expedientes en Archivos de Gestión."/>
        <s v="Se realizó la identificación y actualización de los riesgos de gestión y corrupción de los procesos de Gestión Adminsitrava y Gestión Documental en el aplicativo SIGUEME"/>
        <s v="Esta actividad finalizará en el III Trimestre de la vigencia 2022"/>
        <s v="Se dió cumplimiento de esta actividad en el pasado mes de Febrero."/>
        <s v="Se elaboraron y se presentaron a la Dirección General  los informes de ejecución presupuestal correspondientes a los meses de marzo , abril y mayo de la vigencia 2022. Evidencia Acción 2."/>
        <s v="Se dió cumplimiento de esta actividad en el pasado mes de Marzo."/>
        <s v="Se diseño el procedimiento de la gestión presupuestal en conjunto con la GIT de Planeación, también se tuvo seguimiento a los diferentes planes institucionales , conforme a las observaciones se está trabajando en la ejecución del cumplimiento de estos pla"/>
        <s v="Se realizó la actualización y se encuentra pendiente la etapa de revisión del área contable con la coordinación financiera."/>
        <s v="Se están llevando a cabo la celebración de  los comites fiduciaros mensualmente, así mismo el pago de la comisión fiduciaria se encuentrá al día, y se está recibiendo el recaudo de incentivos tributarios."/>
        <s v="Se realizó la contabilidad de los recursos correspondientes de la fiducia mercantil para los meses de abril y mayo, el registro reposa en la cuenta contable 190803 - denominada cuenta contable 190803 Encargo fiduciario - fiducia de administración y pagos."/>
        <s v="Se realizó el cargue en el aplicativo SIGUEME el monitoreo a los riesgos del gestión del grupo Financiero."/>
        <s v="Esta actividad finalizara en el III Trimestre de la vigencia 2022"/>
        <s v="Se complementa el reporte del 1er trimestre, se suben las evidencias a la carpeta correspondiente."/>
        <s v="Se llevaron a cabo mesas de trabajo con el despacho de la SG. Se trabajó en la actualización del procedimiento contractual y se programaron fechas para su socialización"/>
        <m/>
        <s v="Se hicieron 4 mesas._x000a__x000a_Evidencia: Mesas Articulación contractual "/>
        <s v="Se hicieron 6 comités._x000a__x000a_Evidencia COmités Jurídicos"/>
        <s v="Se expidieron 4 conceptos juridicos. _x000a_Rad. 20221100014273_x000a_Rad. 20221100015723_x000a_Rad. 20221100017653_x000a_Rad. 20221140019323"/>
        <s v="Se hicieron reuniones con al OGI y se diseñó la sección de la pagina relacionada con Biblioteca Jurídica. La OGI en reunión mostro avances, y se esta trabajando "/>
        <s v="El GIT cuenta con tres (3) planes a cargo: Plan de acción, plan de la PPDA y plan de mejoramiento. _x000a_Frente al avance del PA esta ok, frente al plan de la PPDA (Exp. Orfeo 2022114370600003E) se realizó control y seguimiento y se encuentra acorde al cronogr"/>
        <s v="Se realizaron reuniones con el GIT Planeación y se ajustaron las matrices de riesgos."/>
        <s v="Se realizaron mesas de trabajo para hacer seguimiento a los compromisos de los servidores de planta del GIT jurídico y se enviaron memorandos de control"/>
        <s v="Se realizó un resumen ejecutivo sobre el proceso de modernización para ser presentado ante el ministro de Minas y energía._x000a_Se realizó una reunión presencial el día 11 de mayo de 2022, con la Secretaría General del Ministerio Dra. Laura Ximena Martínez Ari"/>
        <s v="Se adelantó todo el estudio de mercado, se presentó la ficha al comité de gestión y desempeño y actualmente  el proceso de contratación está en el área jurídica para la elaboración de la minuta."/>
        <s v="Se abrió la segunda convocatoria de teletrabajo para las dos modalidades implementadas (Suplementario y autónomo) y actualmente está realizandose la revisión de las diferentes postulaciones._x000a_Se modificó la resolución de adopción de teletrabajo por solicit"/>
        <s v="Se realizó seguimeinto al proceso de concurso con la CNSC, la citación a pruebas para los postulados se realizó en el mes de mayo de 2022 y los resultados de las mismas fueron publicados el mes de junio de 2022. Esta información fue difundida entre la com"/>
        <s v="Continuando con los avances de la presente temática (nuevo portal web de la UPME-desde elárea de Servicio al Ciudadano) se realizaron los siguiente ejercicios para el trimestre II-2022: _x000a_1. Se coordinó con la OGI que en la sección preguntas frecuentes sea"/>
        <s v="Procedimiento de viáticos actualizado, se crearon el procedimiento de acoso laboral y el protocolo de Acoso Sexual."/>
        <s v="Se ejcutaron todas las actividades contempladas en cada uno de los planes a cargo de TH, tal como se evidencia en los anexos publicados."/>
        <s v="Se practicaron todas las evaluaciones de desempeño de los Servidores Públicos de carrera en la plataforma EDL de la Comisión Nacional del Servicio Civil - CNSC. Igualmente, se realizó la calificación definitiva al Seguimiento de la Gestión Institucional a"/>
        <s v="Se realizaron todas las actividades inherentes a la concertación de los acuerdos de gestión de los gerentes y a la concertación de compromisos de la vigencia 2022."/>
        <s v="En el segundo trimestre se ejecutaron actividades de la estratégia  relacionadas con la socialización del SIGUEME,  Implementando acciones de apropiación, capacitación  del Flujo de aprobación Documental para la creación, modificación y eliminación de doc"/>
        <s v="Durante el 2do trimestre del año se construyó, aprobó y formalizó en el SIGUEME el procedimiento para formulación, modificación y seguimiento del plan anual de adquisiciones Código P-DE-12._x000a__x000a_https://sigueme.upme.gov.co/sigueme/files/mod_documentos/documen"/>
        <s v="A partir de los resultados FURAG 2022, se formuló el plan cierre de brechas 2022, siendo presentado en el CD&amp;D del mes de junio realizado el 8 de julio (Comité No.7)_x000a__x000a_Plan Ciere de Brechas 2022: https://docs.google.com/spreadsheets/d/1hStAzAy3oMJYbpzywOXd"/>
        <s v="Se comparten los informes de indicadores en la mesa de coordinación directiva semanalmente y adicionalmete  se comparte con las áreas para consulta la matriz de seguimiento qal PAA y de ejecucuión presupuestal https://docs.google.com/spreadsheets/d/1OzkX-"/>
        <s v="Se cuenta con el tablero de Power BI , en segunda versión en el suguiente enlace https://app.powerbi.com/view?r=eyJrIjoiZWIwOTE0ZTAtNjg2MC00MTNkLTgzNmEtZDk4NTI4NTdkN2M0IiwidCI6IjUxYzFhOGQwLTMyYmQtNDZlYi05YmRlLTkxZTZlNGU3MDRmZCJ9 en este se han diseñado lo"/>
        <s v="Se estimaron los escenarios de PIB para utilizar en la proyección de demanda"/>
        <s v="Se tienen los resultados de las estimaciones para los energéticos que componen el informe"/>
        <s v="Se tiene el informe y sus resultados. Se pasará a OGI el viernes 17 de junio para diagración y se presenta al director el 22 de junio."/>
        <s v="Se realizó el autodiagnóstico de forma conjunta en la subdirección"/>
        <s v="Se realizaron las entrevistas del PEN y se inició la consultoría para los talleres de participación ciudadana."/>
        <s v="Se envió a función pública la nueva versión del procedimiento para los incentivos tributarios de acuerdo con lo dispuesto en la Ley 2099"/>
        <s v="Se realizó la consulta pública de la resolución. Se recibieron los comentarios. Se procederá a analizarlos y ajustar la resolución con ellos."/>
        <s v="Se publicó a comentarios una primera versión de la lista. Se finalizó el periodo de comentarios en la semana de 13 de junio."/>
        <s v="Se recibió el informe del consultor y se procede a publicar la lista a comentarios"/>
        <s v="Se recibió el primer informe del consultor. El contrato avanza de forma normal"/>
        <s v="Avance en la recopilación de datos."/>
        <s v="FTSP: Se evaluaron todos los proyectos presentados al fondo durante este trimestre._x000a_FECF: Se respondieron las solicitudes de evaluación dentro de los tiempos establecidos._x000a_PGLP: Se respondieron las solicitudes de evaluación dentro de los tiempos estableci"/>
        <s v="Por parte de la Oficina de Gestión de Fondos se adelantó el proyecto de resolución “Por la cual se establecen las tarifas a cobrar por la expedición de conceptos para acceder a los beneficios de la Línea de Redescuento con Tasa Compensada de FINDETER y el"/>
        <s v="FTSP: Se cargaron los proyectos presentados durante el trimestre y se actualizo su concepto en el aplicativo y herramienta de seguimiento._x000a_FECF: La herramienta de seguimiento con la información de los proyectos FECF evaluados se encuentra actualizada_x000a_PGLP"/>
        <s v="Se realizó el informe de gestión para el Trimestre-II del 2022, está pendiente publicación."/>
        <s v="OxI - Guía: Se tiene un avance del 35%. _x000a_SGR-Manual Operativo: se tiene un avance del 90%._x000a_FAER - Guía: Se tiene un avance del 5%. _x000a_FINDETER: La Guía está actualizada, pendiente su publicación."/>
        <s v="La actividad se completo el 31 de marzo, sin embargo el 17 de Mayo del 2022 se publicó la guía en la página web de la upme SIEL en el siguiente enlace http://www.siel.gov.co/portals/0/fondos/Formatos/Formatos_Proyectos_PTSP/May_2022/Guia_presentacion_proy"/>
        <s v="Se realiza actualización de guia tiene un avance del 20%"/>
        <s v="1.  Pers Guaviare: Teniendo en cuenta que la liquidacion debia darse dentro de los seis meses establecidos en el convenio, y no se surtio en dicho tiempo, se envio informe de supervision de la UPME al IPSE y Energuaviare., conforme a concepto del asesor j"/>
        <s v="PERS CAUCA: Se revisa el avance tecnico bimestral del pers en cada uno de los componentes y se ajusta la Metodología para la recolección de información primaria._x000a_PERS CAQUETA: Se realizan las observaciones correspondientes a los documentos presentados de "/>
        <s v="Para este periodo no se ha realizado critica de datos."/>
        <s v="Frente a promover el PERS, el Minambiente ha venido desarrollando el Pers Caqueta con el apoyo de la UPME en la revisión de los productos de este."/>
        <s v="En el segundo trimestre no se ha adelantado la actividad"/>
        <s v="Se estan desarrollando los cálculos de la curva de duración de caudal en los puntos de interes."/>
        <s v="Se entregaron los analisis correspondientes al segundo trimestre"/>
        <s v="Se aprobo en comité de contratos, pendiente revisión de estudios previos"/>
        <s v="Se diseñaron y diagramaron las campañas para redes sociales de Factor de Emisiones y el Programa de Ascenso Tecnológico "/>
        <s v="En el segundo trimestre se llevaron a cabo 6 eventos institucionales, de conformidad con el respectivo informe que se proporciona como evidencia"/>
        <s v="Se editaron iniciativas de corte editorial, en el ámbito audivosual, como las guías de incentivos tributarios a proyectos de FNCE y GEE "/>
        <s v="Se realizaron diferentes campañas internas como: Avisos informativos novedad institucional - socialización resoluciones- Animaciones Carteleras - Animación papel tapiz y protectores de pantalla. Ver informe detallado de campañas aquí https://drive.google."/>
        <s v="Se realizo acompañamiento a diferentes eventos internos y proyectos de TI https://drive.google.com/drive/folders/1wsQzFkRSMon1IdTshwl18EUFQfb4D7kM?usp=sharinghttps://drive.google.com/drive/folders/1wsQzFkRSMon1IdTshwl18EUFQfb4D7kM?usp=sharing"/>
        <s v="Se diagramaron los siguientes documentos: Presentación Resultados FURAG - ppt Consejo Directivo - Protocolo Bioseguridad - Presentación política de atención al ciudadano- presentación mesa de servicios- presentación para fotografias enterritorio y se trab"/>
        <s v="Los módulos fueron desarrollados. Evidencia"/>
        <s v="Alcance. 01/08/2022: Los módulos se encuentran implementados en ambiente de producción, quedando pendiente el despliegue ante el usuario final el cual se llevará a cabo una vez sea solicitado por el área dueña del proceso._x000a__x000a_Los módulos Pecor y Precio base"/>
        <s v="La contratación para el mantenimiento se encuentra publicado en el secop y esta cumpliendo el calendario del proceso"/>
        <s v="Se entregó la solución de escritorios virtuales a los usuarios indicados por las áreas."/>
        <s v="Se realiza contrato C-106-2022 para suministrar, instalar y configurar una solución de contingencia y respaldo para escritorios virtuales con la firma GREEN SERVICES AND SOLUTIONS S.A.S. y se da inicio a su ejecución."/>
        <s v="Desarrollo de piezas comunicacionales para envio por correo, intranet y cartelera virtual"/>
        <s v="Se realizaron reuniones de trabajo con la subdirección de hidrocarburos para elaborar el diseño del mockup del sitio y dar inicio a la estructuración y configuración del portal SIPG en la herramienta tecnológica, así como se dió inicio a la estructuración"/>
        <s v="En desarrollo actividades de los Dominios Planeaciòn de la Arquitectura, Arquitectura de Información, Arquitectura de Sistemas de Información, Arquitectura de Infraestructura de TI, Arquitectura de Seguridad  y Uso y Apropiacion de Arquitectura."/>
        <s v="Se generó reporte de seguimiento de los dominios PA, AI, ASI, AIT, AS y UA"/>
        <s v="Se ha generado la primer versión de los documentos de formato de levantamiento de requerimientos por cada uno de los seis proyectos priorizados (PIEC, PERS, Boletín estadístico, Plan de Sustitución de Leña, Precios base de liquidación de regalías/Formato "/>
        <s v="Se ha generado la primer versión del mapa de información que integra los seis proyectos priorizados (PIEC, PERS, Boletín estadístico, Plan de Sustitución de Leña, Precios base de liquidación de regalías/Formato Básico Minero y BECO), así como los dicciona"/>
        <s v="En cuanto a los modelos de analítica estadística y geoespacial se ha generado en su primer versión: i) Tablero de control para el proyecto Formato Básico Minero que representa los datos de municipios por etapa en un mapa coropletico y despliega diferentes"/>
        <s v="Se realizan semanales con el equipo de gestión de información sectorial,  con el fin que las acciones realizadas en gobierno de datos de la upme estén acorde a los requerimientos sectoriales "/>
        <s v="se presentaron las fichas para la contratacion de la fase 2 del plan unificado de gobierno. Evidencias"/>
        <s v="Se lanzó mesa de servicios a través de actividad en &quot;Tardeando con la UPME&quot;"/>
        <s v="Informe mensual de gestión de los casos de soporte solicitados por los usuarios"/>
        <s v="Se generan actas con las actividades previas y posteriores configuracion de la solucion el dia 09 de abril."/>
        <s v="Puesta en operación y estabilización de la solución de migracion de nueva solucion de infraestructura de red."/>
        <s v="Se definió arquitectura de solución de DRP para abrir proceso de contratación de servicios a través de la Tienda Virtual del Estado Colombiano"/>
        <s v="Se contrató el servicio a través de Orden de Compra 90880 de la Tienda Virtual del Estado Colombiano, para implementar el plan de recuperación ante desastres de la Unidad, mediante una infraestructura como servicio (IaaS) de TI a través de la nube privada"/>
        <s v="Se definió el Plan de Trabajo con los responsables de la política de administración de tierras a cargo del DNP y el IGAC y se definió el acompañamiento de la Cooperación Suiza como los conocedores de la metodología de identificación y caracterización de l"/>
        <s v="Se realizaron dos (2) auditorías internas a los procesos de Gestión de Servicios Administrativos y Gestión Jurídica, que incluyó la revision de actos administrativos, ver radicados: 20221000021103 y 20221000015973"/>
        <s v="Se realizaron seis (6) informes de ley de acuerdo al Programa Anual de Auditoria Interna 2022. Ver soportes en Drive"/>
        <s v="Se realizaron seis (6) seguimientos de ley de acuerdo al Programa Anual de Auditoria Interna 2022. Ver https://www1.upme.gov.co/Seguimiento/InformesControlInterno/Seguimiento_PAAC_riesgos_corrupcion_abril_2022.pdf; https://www1.upme.gov.co/Seguimiento/Inf"/>
        <s v="Se realizaron asesorias y acompañamientos en 2 Comites de Gestión y Desempeño, 9 Comités de Contratación, 4 Comités de Conciliación, 8 Mesas de Coordinación y 1 Comité Sectorial de Control Interno"/>
        <s v="Se apoyó la respuesta a 5 solicitudes de información de la CGR, según los siguientes radicados: 20221110055812; 20221110063552; 20221110075182; 20221110075672; 20221110093362."/>
        <s v="Se actualizaron y publicaron los Anexos 3, 5 y 6 de los DSI de la convocatoria pública UPME GN 001-2022 corresponden a las condiciones de selección y contratación del Auditor del proyecto de la Infraestructura de Importación de Gas del Pacífico (IIGP). Es"/>
        <s v="Se actualizaron y publicaron los Documentos de Selección del Inversionista (DSI) que dieron origen a la convocatoria pública UPME GN No. 001 de 2022. Se recibieron comentarios a los DSI hasta el 30 de junio de 2022."/>
        <s v="A partir de las proyecciones nacionales de demanda de gas natural se realizó la expansión a nivel nodal.  Se desarrolló la proyección de demanda de gas natural termoeléctrico a nivel de central."/>
        <s v="Se continúa con la consecución de información insumo proveniente de los agentes para los análisis sectoriales asociados al mencionado plan."/>
        <s v="Actividad que presentó cumplimiento en mayo, el documento correspondiente se encuentra publicado en la página de la UPME y se puede encontrar en el link:_x000a_ https://www1.upme.gov.co/Hidrocarburos/publicaciones/PIACL_Confiabilidad_2022.pdf_x000a_"/>
        <s v="Se consolidó en un documento la información de diagnóstico, el análisis de alternativas de sustitución, el análisis de externalidades y se planteó una estrategia preliminar de sustitución de energéticos de uso ineficiente para cocción de alimentos, así co"/>
        <s v="Se actualizaron las series históricas del modelo de proyección de precios a diciembre de 2021, esto permitió tener los resultados preliminares de las proyecciones para los diferentes energéticos. Se socializo estos primeros resultados al interior del grup"/>
        <s v="Se actualizó y en el SIPG se publicó la estructura de precios de los combustibles en las EDS de  las principales ciudades."/>
        <s v="Se elaboraron los conceptos técnicos (3) correspondientes a las novedades de los meses de marzo, abril, mayo. Por otro lado se elaboraron los conceptos técnicos (27) para resolver los recursos de reposición interpuestos a la resolución de asignación de cu"/>
        <s v="Se continúa a la espera de la modificación del Decreto 1073 de 2015 o el Decreto 1258 de 2013, en donde se aclare y/o especifique que la función de calcular los volúmenes máximos a compensar por el transporte de GLP en Nariño está a cargo de la UPME. _x000a_ _x000a_ "/>
        <s v="Se elaboró la Resolución No.00176 del 9 de mayo de 2022 &quot;Por la cual elabora la Lista de grandes consumidores individuales no intermediarios de ACPM del Primer Trimestre de 2022&quot; , dentro de los tiempos establecidos."/>
        <s v="Se suscribió el contrato C109 de 2022 orientado a la estructuración y el desarrollo de diez talleres regionales para análisis de entorno como insumo para la incorporación del enfoque territorial en la formulación de los planes misionales a cargo de UPME. "/>
        <s v="Se realizaron los ejercicios territoriales para la identificación de asuntos claves, riesgos y ventanas de oportunidad que permitieran realizar la caracterización integral de las cinco regiones priorizadas por la subdirección, adicionalmente se trabajaron"/>
        <s v="Se realizó el ejercicio de dialogos prospectivos en las cinco regiones priorizadas por la subdirección, realizando 13 de los talleres programados, con una participación total de 347 actores territoriales. Se finalizó el 1 de Julio pues fué necesario mover"/>
        <s v="Aplica para reporte en el siguiente trimestre"/>
        <s v="La subdirección estructuró un primer documento en extenso, consolidando el avance de los capítulos transversales  para revisión por parte de los asesores de dirección, el mismo fue remitido al Director el 21 de julio de 2022"/>
        <s v="Resoluciones por las cuáles se determina el precio base para liquidación de regalías de: Piedras y metales preciosos, minerales de hierro, minerales metálicos y concentrados polimetálicos; Níquel y Carbón "/>
        <s v="DANE presenta informe financiero del convenio CV-002-2022 el dia 1 de junio. Radicado UPME No 202211100894229. _x000a__x000a_DANE presenta informe financiero del convenio CV-002-2022 el día 15 de junio. Radicado UPME No 20221110098882_x000a_Se espera que se entregue el inf"/>
        <s v="La contratación se aprobó en sesión del Comité No. 16 de fecha 17 de mayo de 2022.  _x000a_Se designó el CDP No. 17022 del 17 de junio de 2022._x000a_ Se remitieron los Estudios previos a contratación mediante radicado Radicado No.: 20221400020803  del 22 de junio de"/>
        <s v="Se realizó modificación del PAA, informando que está actividad no se realizará y consolidando el presupuesto para el proyecto de cierre de minas en páramos (el porcentaje de avance cuantitativo se le adicionó al proyecto de cierre de minas) ahora aparece "/>
        <s v="Se realizó modificación del PAA, informando que está actividad no se realizará y consolidadndo el presupuesto para el proyecto de cierre de minas en páramos ( el porcentaje de avance cuantitativo se le adicionó al proyecto de cierre de minas) ahora aparec"/>
        <s v="se aprobó la ficha técnica de este proyecto en el comité de contratos # 16 del 17 de mayo de 2022, y se solicitó el CDP , se están trabajando ajustes a los estudios previos"/>
        <s v="El 12 de de abril se presentó reseña crítica  del documento a la Dirección General de la UPME, se solicitó algunos ajustes al documento y una vez realizados los mismos socializar el documento con la Agencia Nacional de Minería (ANM) y el Ministerio de Min"/>
        <s v="Cumplida trimestre anterior"/>
        <s v="No aplica reporte para este trimestre"/>
        <s v="En relación a Producción y Regalías la última información que se _x000a_compartió por parte de la ANM con destino SIMCO es con corte a 2do  trimestre 2021, por esta razón no se ha podido actualizar la información  en el SIMCO, sin embargo se solicitó mediante c"/>
        <s v="Durante el trimestre se realizó el envío de 41 oficios solicitando información para alertas tempranas (evidencia en carpeta: Z:\03_Calidad\Plan de Accion\2022\Trimestre 2\Convocatorias)"/>
        <s v="-Esta actividad se tiene prevista para ser realizada en el 3er trimestre."/>
        <s v="-Esta actividad se tiene prevista para ser realizada en el 4to trimestre."/>
        <s v="Para el presente trimestre, no se realizaron documentos de Alertas tempranas."/>
        <s v="Cumplido el trimestre anterior."/>
        <s v="El grupo de jurídica y contractual informó que el 30-06-2022 el contrato se encuentra firmado en el SECOP II y se solicitó proceder con el trámite de la gestión de las pólizas. Pendiente de iniciar ejecución._x000a_ Evidencia en carpeta: Z:\03_Calidad\Plan de A"/>
        <s v="- En trámite el traslado de recursos de la oficina de Fondos, una vez se cuente con este trámite se procederá a dar inicio al proceso pre-contractual."/>
        <s v="-Esta actividad se tiene prevista para ser realizada en el 2do semestre del año 2022. _x000a_ -En trámite el traslado de recursos de la oficina de Fondos, una vez se cuente con este trámite se procederá a dar inicio al proceso pre-contractual."/>
        <s v="Realizados en total para 2 proyectos:_x000a_ -Mocoa-Yarumo 115 kV_x000a_ -Flandes-Lanceros 115kV_x000a_ Evidencia en carpeta: Z:\03_Calidad\Plan de Accion\2022\Trimestre 2\Convocatorias"/>
        <s v="-No se realizaron publicaciones en la página web."/>
        <s v="-No se realizaron procesos de selección de interventoría para este trimestre."/>
        <s v="-No se realizaron procesos de selección de inversionista para este trimestre."/>
        <s v="-Se realizaron 16 informes durante el periodo: _x000a_ *1 Informe al Viceministro y 3 mapas CNO. Adicionalmente se diligenciaron 6 reportes en la plataforma de Presidencia PINES, 6 matrices de Compromiso por Colombia dirigidos a MME_x000a_ (evidencia en carpeta: Z:\0"/>
        <s v="-Se realizó seguimiento a 21 proyectos de convocatorias en ejecución (evidencia en carpeta: Z:\03_Calidad\Plan de Accion\2022\Trimestre 2\Convocatorias)."/>
        <s v="- Durante el trimestre se revisaron los informes mensuales y trimestrales de los proyectos de convocatorias, de los cuales 55 cuentan con aprobación_x000a_ (evidencia en carpeta: Z:\03_Calidad\Plan de Accion\2022\Trimestre 2\Convocatorias)"/>
        <s v="Se envió correo a la OGI con información para actualizar el Geovisor y se encuentra actualizado a mayo 2022.Evidencia en carpeta:Z:\03_Calidad\Plan de Accion\2022\Trimestre 2\Convocatorias)"/>
        <s v="Se plantean escenarios por parte del Grupo, falta el Vo.Bo.  por parte de los Subdirectores. "/>
        <s v="Se avanzó en el 95% de base de datos aun falta el Vo.Bo. de definición de los proyectos del portafolio, falta los datos de capacidad de interconexión entre las areas operativas por parte del Grupo de Transmisión. Evicdencia en las bases de datos de los pr"/>
        <s v="Se adenta el esqueleto del docuemento preliminar definiendo la tabla de contenido preliminar (https://docs.google.com/document/d/1-n_nUnzGPm8mI_wkfiw452eN353XZCEQpRQhmfsCe14/edit#). Aun falta información y Vo.Bo. al Portafolio y a los escenarios, una vez "/>
        <s v="Se inicia en el 2do semestre"/>
        <s v="Se publicó el primer informe y se avanza en la revisión del segundo informe"/>
        <s v="Se reciben 4 solicitudes de las cuales se emite concepto del proyecto de la PCH Esparta y se requiríó información adicional a la Autoridad Ambiental y/o promotor de los proyectos PCH Zaque, PCH La Mirandita y PCH Consota (EIA)"/>
        <s v="Se publica el primer informe y el segundo se encuentra en elaboración y revisión."/>
        <s v="Se presentaron gran número de solicitudes(llegaron: 179, resueltas: 167_x000a_y pendientes: 12 en el periodo del 1 de enero al 30 de junio)_x000a_Se continúa presentando reprocesos por ajustes he implementación del Portal Único de Usuario."/>
        <s v="Se realiza, reuniones y se entregan los resultados requeridos."/>
        <s v="Se atiende requerimientos sobre el Informe final Convenio Colciencias 356-2011."/>
        <s v="La SSPD (Superservicios) complementó información para completar la serie de usuarios."/>
        <s v="Se terminó de validar la metodología bajo la cual se realizaron los cálculos "/>
        <s v="Se elaboró documento y anexos de la metodología, pendiente la revisón interna final para proceder con su publicación."/>
        <s v="Se finalizó la revisión y consolidación de información necesaria para elaborar el PIEC."/>
        <s v="Se finalizó la metodología para el PIEC "/>
        <s v="De acuerdo con los  resultados del ICEE, se  analizaron diferentes escenarios para lograr la universalización de acuerdo con la identificación de las alternativas viables. A la fecha esta en revisión interna para proceder con su publicación de versión pre"/>
        <s v="Se validó información de ESSA y EPM y se recibieron las actualizaciones junto con su solicitud de evaluación de Pecor. "/>
        <s v="De las solicitude de PECOR  de ESSA y EPM se adeanta análisis para emitir concepto."/>
        <s v="Pendientes por definir los objetivos del Plan de Expansión de Transmisión del año 2022. Pues se acaba de finalizar el documento de adición al plan 2020, el cual contiene 5 obras tradicionales del STN y la obra de la línea HVDC."/>
        <s v="Se están indentificando las obras que serán materia de análisis en el Plan 2022. Esto como punto de partida, antes de proceder al ajuste de las BD con las cuales se harán los análisis."/>
        <s v="Se tiene previsto ejecutar esta actividad en el segundo semestre del año."/>
        <s v="Se tiene previsto ejecutar esta actividad en el cuarto trimestre del año."/>
        <s v="Esta actividad inicia a partir del 18 de julio, momento en el cual cierra la VU para el año 2022 y se da inicio a la evaluaciónde las solicitudes de conexión."/>
        <s v="Se están realizando los análisis de las obras de expansión de los STR. Esta actividad se tiene presuestada para finalización en el mes de julio de 2022, únicamente para las obras que se tienen al día de hoy."/>
        <s v="Se están revisando los comentarios finales emitidos por la UPME a la consultoría. "/>
        <s v="Respecto a los proyectos de generación ya se tiene definido la metodología de asignación, la cual está mediada por el algoritmo MACC. En cuanto a las cargas, se está analizando cómo debe ser el proceso de conexión de estas."/>
        <s v="El grupo de jurídica y contractual informó que el 30-06-2022 el contrato se encuentra firmado en el SECOP II y se solicitó proceder con el trámite de la gestión de las pólizas. Pendiente de iniciar ejecución. _x000a_ Evidencia en carpeta: Z:\03_Calidad\Plan de " u="1"/>
        <s v="FTSP: Se evaluaron todos los proyectos presentados al fondo durante este trimestre. _x000a_FECF: Se respondieron las solicitudes de evaluación dentro de los tiempos establecidos. _x000a_PGLP: Se respondieron las solicitudes de evaluación dentro de los tiempos estable" u="1"/>
        <s v="- Durante el trimestre se revisaron los informes mensuales y trimestrales de los proyectos de convocatorias, de los cuales 55 cuentan con aprobación _x000a_ (evidencia en carpeta: Z:\03_Calidad\Plan de Accion\2022\Trimestre 2\Convocatorias)" u="1"/>
        <s v="-Se realizaron 16 informes durante el periodo:  _x000a_ *1 Informe al Viceministro y 3 mapas CNO. Adicionalmente se diligenciaron 6 reportes en la plataforma de Presidencia PINES, 6 matrices de Compromiso por Colombia dirigidos a MME _x000a_ (evidencia en carpeta: Z:" u="1"/>
        <s v="Actividad que presentó cumplimiento en mayo, el documento correspondiente se encuentra publicado en la página de la UPME y se puede encontrar en el link: _x000a_ https://www1.upme.gov.co/Hidrocarburos/publicaciones/PIACL_Confiabilidad_2022.pdf _x000a_" u="1"/>
      </sharedItems>
    </cacheField>
    <cacheField name="PROCENTAJE DE AVANCE VERIFICADO_x000a_(Acumulado)_x000a_TRIM 2" numFmtId="0">
      <sharedItems containsBlank="1" containsMixedTypes="1" containsNumber="1" minValue="0" maxValue="0.16"/>
    </cacheField>
    <cacheField name="DESCRIPCIÓN DE LO AVANZADO TRIM 2" numFmtId="0">
      <sharedItems containsBlank="1"/>
    </cacheField>
    <cacheField name="FECHA DE EJECUCIÓN_x000a_(DD/MM/AAAA) TRIM 22" numFmtId="14">
      <sharedItems containsNonDate="0" containsDate="1" containsString="0" containsBlank="1" minDate="2022-06-21T00:00:00" maxDate="2022-08-03T00:00:00"/>
    </cacheField>
    <cacheField name="OBSERVACIÓN  Y/O ESTADO TRIM 2" numFmtId="0">
      <sharedItems containsBlank="1" count="6">
        <s v="Cumplida"/>
        <s v="Con avance y en terminos"/>
        <s v="Sin avance y en terminos"/>
        <s v="Incumplida"/>
        <m/>
        <s v="No Aplic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4">
  <r>
    <n v="1"/>
    <s v="Objetivo Estratégico No.1"/>
    <s v="Generar valor público, económico y social, a partir del conocimiento integral de los recursos minero-energéticos."/>
    <s v="2.1 Realizar la modernización institucional con procesos fortalecidos, eficientes y eficaces."/>
    <x v="0"/>
    <x v="0"/>
    <n v="1"/>
    <s v="Diagnóstico"/>
    <x v="0"/>
    <n v="2.5000000000000001E-2"/>
    <s v="Inversión"/>
    <s v="Generación de valor público a través del emprendimiento y la innovación para la UPME ubicada en Bogotá._x000a_a. Promover la transformación de las capacidades del Talento Humano hacia la transformación digital y la economía digital."/>
    <x v="0"/>
    <s v="X"/>
    <m/>
    <s v="Dirección General - GIT Planeación"/>
    <d v="2022-02-01T00:00:00"/>
    <x v="0"/>
    <s v="2. Direccionamiento Estratégico"/>
    <s v="2.2 Gestión presupuestal y eficiencia del gasto público"/>
    <s v="N.A."/>
    <d v="2022-02-28T00:00:00"/>
    <n v="2.5000000000000001E-2"/>
    <x v="0"/>
    <n v="2.5000000000000001E-2"/>
    <s v="Se ejecutó la actividad en el tiempo estimado y cuenta con las evidencias."/>
    <d v="2022-04-19T00:00:00"/>
    <s v="Cumplida"/>
    <m/>
    <n v="0"/>
    <x v="0"/>
    <n v="0.03"/>
    <s v="Actividad cumplida en el 1er trimestre"/>
    <d v="2022-07-18T00:00:00"/>
    <x v="0"/>
  </r>
  <r>
    <n v="2"/>
    <s v="Objetivo Estratégico No.2"/>
    <s v="Incorporar las mejores prácticas organizacionales y tecnológicas que garanticen calidad e integridad de la gestión pública."/>
    <s v="2.1 Realizar la modernización institucional con procesos fortalecidos, eficientes y eficaces."/>
    <x v="0"/>
    <x v="1"/>
    <n v="1"/>
    <s v="Documento"/>
    <x v="1"/>
    <n v="0.05"/>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s v="X"/>
    <m/>
    <s v="Dirección General - GIT Planeación"/>
    <d v="2022-03-31T00:00:00"/>
    <x v="1"/>
    <s v="2. Direccionamiento Estratégico"/>
    <s v="2.1 Planeación Institucional"/>
    <s v="N.A."/>
    <d v="2022-03-31T00:00:00"/>
    <n v="3.7499999999999999E-2"/>
    <x v="1"/>
    <n v="3.7499999999999999E-2"/>
    <s v="Actividad que presenta avances con evidencias y finaliza en junio "/>
    <d v="2022-04-19T00:00:00"/>
    <s v="Con avance"/>
    <d v="2022-06-30T00:00:00"/>
    <n v="1.2E-2"/>
    <x v="1"/>
    <n v="0.05"/>
    <s v="Actividad cumplida durante el 2do trimestre y cuenta con las evidencias objetivas."/>
    <d v="2022-07-18T00:00:00"/>
    <x v="0"/>
  </r>
  <r>
    <n v="3"/>
    <s v="Objetivo Estratégico No.2"/>
    <s v="Incorporar las mejores prácticas organizacionales y tecnológicas que garanticen calidad e integridad de la gestión pública."/>
    <s v="2.3 Implementar acciones orientadas a la transformación digital de la entidad. "/>
    <x v="1"/>
    <x v="2"/>
    <s v="Depende de la necesidad"/>
    <s v="Actualizaciones"/>
    <x v="2"/>
    <n v="2.5000000000000001E-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s v="X"/>
    <m/>
    <s v="Oficina  de Gestión de la Información"/>
    <d v="2022-02-01T00:00:00"/>
    <x v="2"/>
    <s v="6. Información y Comunicación"/>
    <s v="6.1 Gestión documental"/>
    <s v="1. Plan Institucional de Archivos de la Entidad ­PINAR"/>
    <d v="2022-03-31T00:00:00"/>
    <n v="4.5500000000000002E-3"/>
    <x v="2"/>
    <n v="4.5500000000000002E-3"/>
    <s v="Actividad que presenta avances con evidencias y finaliza en diciembre "/>
    <d v="2022-04-19T00:00:00"/>
    <s v="Con avance"/>
    <d v="2022-06-30T00:00:00"/>
    <n v="1.545E-2"/>
    <x v="2"/>
    <n v="0.02"/>
    <s v="Actividad que presenta avance acumulado del 2% con evidencias objetivas (Informe en Power BI). Finaliza en diciembre."/>
    <d v="2022-07-18T00:00:00"/>
    <x v="1"/>
  </r>
  <r>
    <n v="4"/>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2"/>
    <x v="3"/>
    <n v="3"/>
    <s v="Planes Institucionales"/>
    <x v="3"/>
    <n v="0.05"/>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m/>
    <s v="X"/>
    <s v="No Aplica"/>
    <d v="2022-02-01T00:00:00"/>
    <x v="3"/>
    <s v="6. Información y Comunicación"/>
    <s v="6.1 Gestión documental"/>
    <s v="1. Plan Institucional de Archivos de la Entidad ­PINAR"/>
    <d v="2022-03-31T00:00:00"/>
    <n v="1.5625E-2"/>
    <x v="3"/>
    <n v="1.5625E-2"/>
    <s v="Actividad que presenta avances con evidencias y finaliza en julio "/>
    <d v="2022-04-19T00:00:00"/>
    <s v="Con avance"/>
    <d v="2022-06-30T00:00:00"/>
    <n v="2.9374999999999998E-2"/>
    <x v="3"/>
    <n v="2.9374999999999998E-2"/>
    <s v="Actividad que presenta avance acumulado del 2,9% con evidencias. (El PINAR tiene un avance del 81% y el PIGA tiene un avance del 67%) según los cronogramas. Finaliza en julio."/>
    <d v="2022-07-18T00:00:00"/>
    <x v="1"/>
  </r>
  <r>
    <n v="5"/>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3"/>
    <x v="4"/>
    <n v="12"/>
    <s v="Matriz de Control"/>
    <x v="4"/>
    <n v="2.5000000000000001E-2"/>
    <s v="Funcionamiento"/>
    <s v="N.A."/>
    <x v="0"/>
    <m/>
    <s v="X"/>
    <s v="No Aplica"/>
    <d v="2022-02-01T00:00:00"/>
    <x v="2"/>
    <s v="2. Direccionamiento Estratégico"/>
    <s v="2.2 Gestión presupuestal y eficiencia del gasto público"/>
    <s v="2. Plan Anual de Adquisiciones"/>
    <d v="2022-03-31T00:00:00"/>
    <n v="2.5000000000000001E-3"/>
    <x v="4"/>
    <n v="2.5000000000000001E-3"/>
    <s v="Actividad que presenta avances con evidencias y finaliza en diciembre "/>
    <d v="2022-04-19T00:00:00"/>
    <s v="Con avance"/>
    <d v="2022-06-30T00:00:00"/>
    <n v="0.01"/>
    <x v="4"/>
    <n v="1.2999999999999999E-2"/>
    <s v="Actividad que presenta avance acumulado del 1,3% con evidencias objetivas. Finaliza en diciembre."/>
    <d v="2022-07-18T00:00:00"/>
    <x v="1"/>
  </r>
  <r>
    <n v="6"/>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3"/>
    <x v="5"/>
    <s v="Según necesidad"/>
    <s v="Correos generando Alertas"/>
    <x v="5"/>
    <n v="2.5000000000000001E-2"/>
    <s v="Funcionamiento"/>
    <s v="N.A."/>
    <x v="0"/>
    <m/>
    <s v="X"/>
    <s v="No Aplica"/>
    <d v="2022-02-01T00:00:00"/>
    <x v="2"/>
    <s v="2. Direccionamiento Estratégico"/>
    <s v="2.2 Gestión presupuestal y eficiencia del gasto público"/>
    <s v="2. Plan Anual de Adquisiciones"/>
    <d v="2022-03-31T00:00:00"/>
    <n v="2.5000000000000001E-3"/>
    <x v="5"/>
    <n v="2.5000000000000001E-3"/>
    <s v="Actividad que presenta avances con evidencias y finaliza en diciembre "/>
    <d v="2022-04-19T00:00:00"/>
    <s v="Con avance"/>
    <d v="2022-06-30T00:00:00"/>
    <n v="0.01"/>
    <x v="5"/>
    <n v="1.2999999999999999E-2"/>
    <s v="Actividad que presenta avance acumulado del 1,3% con evidencias objetivas. Finaliza en diciembre."/>
    <d v="2022-07-18T00:00:00"/>
    <x v="1"/>
  </r>
  <r>
    <n v="7"/>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4"/>
    <x v="6"/>
    <n v="2"/>
    <s v="Procedimientos y formatos Actualizados"/>
    <x v="6"/>
    <n v="2.5000000000000001E-2"/>
    <s v="Funcionamiento"/>
    <s v="N.A."/>
    <x v="0"/>
    <m/>
    <s v="X"/>
    <s v="No Aplica"/>
    <d v="2022-02-01T00:00:00"/>
    <x v="4"/>
    <s v="2. Direccionamiento Estratégico"/>
    <s v="2.1 Planeación Institucional"/>
    <s v="N.A."/>
    <m/>
    <n v="0"/>
    <x v="6"/>
    <n v="0"/>
    <m/>
    <m/>
    <s v="En terminos"/>
    <d v="2022-06-30T00:00:00"/>
    <n v="6.2500000000000003E-3"/>
    <x v="6"/>
    <n v="6.2500000000000003E-3"/>
    <s v="Actividad que presenta avance acumulado del 0,6%, con evidencias del trámite de formalización de las nuevas versiones de los 2 documentos. Finaliza en agosto."/>
    <d v="2022-07-18T00:00:00"/>
    <x v="1"/>
  </r>
  <r>
    <n v="8"/>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4"/>
    <x v="7"/>
    <n v="1"/>
    <s v="Matriz de riesgos"/>
    <x v="7"/>
    <n v="1.2500000000000001E-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s v="X"/>
    <m/>
    <s v="Dirección General - GIT Planeación"/>
    <d v="2022-02-01T00:00:00"/>
    <x v="2"/>
    <s v="5. Evaluación de Resultados"/>
    <s v="5.1 Seguimiento y evaluación del desempeño institucional"/>
    <s v="N.A."/>
    <d v="2022-03-31T00:00:00"/>
    <n v="2.5000000000000001E-3"/>
    <x v="7"/>
    <n v="2.5000000000000001E-3"/>
    <s v="Actividad que presenta avances con evidencias y finaliza en diciembre "/>
    <d v="2022-04-19T00:00:00"/>
    <s v="Con avance"/>
    <d v="2022-06-30T00:00:00"/>
    <n v="0.01"/>
    <x v="7"/>
    <n v="1.2999999999999999E-2"/>
    <s v="Actividad cumplida durante el 2do trimestre."/>
    <d v="2022-07-18T00:00:00"/>
    <x v="0"/>
  </r>
  <r>
    <n v="9"/>
    <s v="Objetivo Estratégico No.2"/>
    <s v="Incorporar las mejores prácticas organizacionales y tecnológicas que garanticen calidad e integridad de la gestión pública."/>
    <s v="2.2 Contar con capital humano altamente competente, bajo un ambiente de trabajo seguro, armónico e incluyente."/>
    <x v="4"/>
    <x v="8"/>
    <s v="Según necesidad"/>
    <s v="Evaluación de Desempeño"/>
    <x v="8"/>
    <n v="1.2500000000000001E-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m/>
    <s v="X"/>
    <s v="No Aplica"/>
    <d v="2022-02-01T00:00:00"/>
    <x v="2"/>
    <s v="5. Evaluación de Resultados"/>
    <s v="5.1 Seguimiento y evaluación del desempeño institucional"/>
    <s v="N.A."/>
    <d v="2022-03-31T00:00:00"/>
    <n v="6.2500000000000003E-3"/>
    <x v="8"/>
    <n v="6.2500000000000003E-3"/>
    <s v="Actividad que presenta avances con evidencias y finaliza en diciembre "/>
    <d v="2022-04-19T00:00:00"/>
    <s v="Con avance"/>
    <m/>
    <n v="0"/>
    <x v="8"/>
    <n v="6.0000000000000001E-3"/>
    <s v="Actividad que no presentó avance al 2do trimestre. Finaliza en diciembre."/>
    <d v="2022-07-18T00:00:00"/>
    <x v="1"/>
  </r>
  <r>
    <n v="1"/>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5"/>
    <x v="9"/>
    <n v="11"/>
    <s v="Formato"/>
    <x v="9"/>
    <n v="1.2500000000000001E-2"/>
    <s v="Funcionamiento"/>
    <s v="N.A."/>
    <x v="1"/>
    <s v="X"/>
    <m/>
    <s v="Dirección General - GIT Planeación"/>
    <d v="2022-02-01T00:00:00"/>
    <x v="5"/>
    <s v="3. Gestión con Valores para Resultados"/>
    <s v="3.2 Fortalecimiento organizacional y simplificación de procesos"/>
    <s v="2. Plan Anual de Adquisiciones"/>
    <d v="2022-02-28T00:00:00"/>
    <n v="1.2500000000000001E-2"/>
    <x v="9"/>
    <n v="1.2500000000000001E-2"/>
    <s v="Se formalizó el formato Informe de Seguimiento a Presupuesto bajo el Código: F-GF-04 el cual se encuentra implementado."/>
    <d v="2022-04-19T00:00:00"/>
    <s v="Cumplida"/>
    <m/>
    <n v="0"/>
    <x v="9"/>
    <n v="0.03"/>
    <s v="Actividad cumplida en el 1er trimestre"/>
    <d v="2022-07-18T00:00:00"/>
    <x v="0"/>
  </r>
  <r>
    <n v="2"/>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5"/>
    <x v="10"/>
    <n v="11"/>
    <s v="Formato"/>
    <x v="10"/>
    <n v="0.05"/>
    <s v="Funcionamiento"/>
    <s v="N.A."/>
    <x v="1"/>
    <s v="X"/>
    <m/>
    <s v="Dirección General - GIT Planeación"/>
    <d v="2022-02-01T00:00:00"/>
    <x v="2"/>
    <s v="5. Evaluación de Resultados"/>
    <s v="5.1 Seguimiento y evaluación del desempeño institucional"/>
    <s v="2. Plan Anual de Adquisiciones"/>
    <d v="2022-03-31T00:00:00"/>
    <n v="1.2500000000000001E-2"/>
    <x v="10"/>
    <n v="1.2500000000000001E-2"/>
    <s v="Actividad que presenta avances con evidencias y finaliza en diciembre "/>
    <d v="2022-04-19T00:00:00"/>
    <s v="Con avance"/>
    <d v="2022-06-30T00:00:00"/>
    <n v="1.2500000000000001E-2"/>
    <x v="10"/>
    <n v="2.5000000000000001E-2"/>
    <s v="Actividad que presenta avance acumulado del 1,3%, con evidencias del trámite de formalización de las nuevas versiones de los 2 documentos. Finaliza en agosto."/>
    <d v="2022-07-18T00:00:00"/>
    <x v="1"/>
  </r>
  <r>
    <n v="3"/>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5"/>
    <x v="11"/>
    <n v="1"/>
    <s v="Anteproyecto de Presupuesto Validado y Recibido en MinHacienda"/>
    <x v="11"/>
    <n v="0.05"/>
    <s v="Funcionamiento"/>
    <s v="N.A."/>
    <x v="1"/>
    <s v="X"/>
    <m/>
    <s v="Dirección General - GIT Planeación"/>
    <d v="2022-02-01T00:00:00"/>
    <x v="0"/>
    <s v="2. Direccionamiento Estratégico"/>
    <s v="2.2 Gestión presupuestal y eficiencia del gasto público"/>
    <s v="2. Plan Anual de Adquisiciones"/>
    <d v="2022-03-31T00:00:00"/>
    <n v="0.05"/>
    <x v="11"/>
    <n v="0.05"/>
    <s v="Se ejecutó acorde con lo planificado y cuenta con las evidencias."/>
    <d v="2022-04-19T00:00:00"/>
    <s v="Cumplida"/>
    <m/>
    <n v="0"/>
    <x v="11"/>
    <n v="0.05"/>
    <s v="Actividad cumplida en el 1er trimestre"/>
    <d v="2022-07-18T00:00:00"/>
    <x v="0"/>
  </r>
  <r>
    <n v="4"/>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6"/>
    <x v="3"/>
    <n v="2"/>
    <s v="Planes Institucionales"/>
    <x v="12"/>
    <n v="1.2500000000000001E-2"/>
    <s v="Funcionamiento"/>
    <s v="N.A."/>
    <x v="1"/>
    <s v="X"/>
    <m/>
    <s v="Dirección General - GIT Planeación"/>
    <d v="2022-02-01T00:00:00"/>
    <x v="3"/>
    <s v="2. Direccionamiento Estratégico"/>
    <s v="2.1 Planeación Institucional"/>
    <s v="N.A."/>
    <d v="2022-03-31T00:00:00"/>
    <n v="2.5000000000000001E-3"/>
    <x v="12"/>
    <n v="2.5000000000000001E-3"/>
    <s v="Actividad que presenta avances con evidencias y finaliza en julio "/>
    <d v="2022-04-19T00:00:00"/>
    <s v="Con avance"/>
    <d v="2022-06-30T00:00:00"/>
    <n v="2.5000000000000001E-3"/>
    <x v="12"/>
    <n v="5.0000000000000001E-3"/>
    <s v="Actividad que presenta avance acumulado del 0,6%, con evidencias. Finaliza en julio."/>
    <d v="2022-07-18T00:00:00"/>
    <x v="1"/>
  </r>
  <r>
    <n v="5"/>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6"/>
    <x v="12"/>
    <n v="1"/>
    <s v="Manual"/>
    <x v="13"/>
    <n v="2.5000000000000001E-2"/>
    <s v="Funcionamiento"/>
    <s v="N.A."/>
    <x v="1"/>
    <s v="X"/>
    <m/>
    <s v="Dirección General - GIT Planeación"/>
    <d v="2022-02-01T00:00:00"/>
    <x v="2"/>
    <s v="2. Direccionamiento Estratégico"/>
    <s v="2.1 Planeación Institucional"/>
    <s v="N.A."/>
    <m/>
    <n v="0"/>
    <x v="13"/>
    <n v="0"/>
    <m/>
    <m/>
    <s v="En terminos"/>
    <d v="2022-06-30T00:00:00"/>
    <n v="7.4999999999999997E-3"/>
    <x v="13"/>
    <n v="7.4999999999999997E-3"/>
    <s v="Actividad que reporta avance del 0,8%, no se cuenta con evidencias del mismo. Finaliza en diciembre"/>
    <d v="2022-07-18T00:00:00"/>
    <x v="1"/>
  </r>
  <r>
    <n v="6"/>
    <s v="Objetivo Estratégico No.2"/>
    <s v="Incorporar las mejores prácticas organizacionales y tecnológicas que garanticen calidad e integridad de la gestión pública."/>
    <s v="2.3 Implementar acciones orientadas a la transformación digital de la entidad. "/>
    <x v="7"/>
    <x v="13"/>
    <n v="11"/>
    <s v="Certificado"/>
    <x v="14"/>
    <n v="2.5000000000000001E-2"/>
    <s v="Funcionamiento"/>
    <s v="N.A."/>
    <x v="1"/>
    <s v="X"/>
    <m/>
    <s v="Subdirección de Demana"/>
    <d v="2022-02-01T00:00:00"/>
    <x v="2"/>
    <s v="2. Direccionamiento Estratégico"/>
    <s v="2.2 Gestión presupuestal y eficiencia del gasto público"/>
    <s v="N.A."/>
    <d v="2022-03-31T00:00:00"/>
    <n v="1.2500000000000001E-2"/>
    <x v="14"/>
    <n v="1.2500000000000001E-2"/>
    <s v="Actividad que presenta avances con evidencias y finaliza en diciembre "/>
    <d v="2022-04-19T00:00:00"/>
    <s v="Con avance"/>
    <d v="2022-06-30T00:00:00"/>
    <n v="2.5000000000000001E-3"/>
    <x v="14"/>
    <n v="1.4999999999999999E-2"/>
    <s v="Actividad que presenta avance acumulado del 1,6%, con evidencias. Finaliza en diciembre."/>
    <d v="2022-07-18T00:00:00"/>
    <x v="1"/>
  </r>
  <r>
    <n v="7"/>
    <s v="Objetivo Estratégico No.2"/>
    <s v="Incorporar las mejores prácticas organizacionales y tecnológicas que garanticen calidad e integridad de la gestión pública."/>
    <s v="2.3 Implementar acciones orientadas a la transformación digital de la entidad. "/>
    <x v="8"/>
    <x v="14"/>
    <n v="12"/>
    <s v="Estados Financieros"/>
    <x v="15"/>
    <n v="2.5000000000000001E-2"/>
    <s v="Funcionamiento"/>
    <s v="N.A."/>
    <x v="1"/>
    <m/>
    <s v="X"/>
    <s v="No Aplica"/>
    <d v="2022-02-01T00:00:00"/>
    <x v="2"/>
    <s v="2. Direccionamiento Estratégico"/>
    <s v="2.2 Gestión presupuestal y eficiencia del gasto público"/>
    <s v="N.A."/>
    <d v="2022-03-31T00:00:00"/>
    <n v="5.0000000000000001E-3"/>
    <x v="15"/>
    <n v="5.0000000000000001E-3"/>
    <s v="Actividad que presenta avances sin evidencias las cuales están pendientes y finaliza en diciembre "/>
    <d v="2022-04-19T00:00:00"/>
    <s v="Con avance"/>
    <d v="2022-06-30T00:00:00"/>
    <n v="7.4999999999999997E-3"/>
    <x v="15"/>
    <n v="1.2500000000000001E-2"/>
    <s v="Actividad que presenta avance acumulado del 1,3%, con evidencias. Finaliza en diciembre."/>
    <d v="2022-07-18T00:00:00"/>
    <x v="1"/>
  </r>
  <r>
    <n v="8"/>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9"/>
    <x v="15"/>
    <n v="1"/>
    <s v="Matriz de riesgos"/>
    <x v="16"/>
    <n v="2.5000000000000001E-2"/>
    <s v="Funcionamiento"/>
    <s v="N.A."/>
    <x v="1"/>
    <s v="X"/>
    <m/>
    <s v="Dirección General - GIT Planeación"/>
    <d v="2022-02-01T00:00:00"/>
    <x v="2"/>
    <s v="5. Evaluación de Resultados"/>
    <s v="5.1 Seguimiento y evaluación del desempeño institucional"/>
    <s v="N.A."/>
    <d v="2022-03-31T00:00:00"/>
    <n v="1.2500000000000001E-2"/>
    <x v="16"/>
    <n v="1.2500000000000001E-2"/>
    <s v="Actividad que presenta avances con evidencias y finaliza en diciembre "/>
    <d v="2022-04-19T00:00:00"/>
    <s v="Con avance"/>
    <d v="2022-06-30T00:00:00"/>
    <n v="2.5000000000000001E-3"/>
    <x v="16"/>
    <n v="1.4999999999999999E-2"/>
    <s v="Actividad que presenta avance del 1,6%, las evidencias se encuentra en le SIGUEME. Finaliza en diciembre."/>
    <d v="2022-07-18T00:00:00"/>
    <x v="1"/>
  </r>
  <r>
    <n v="9"/>
    <s v="Objetivo Estratégico No.2"/>
    <s v="Incorporar las mejores prácticas organizacionales y tecnológicas que garanticen calidad e integridad de la gestión pública."/>
    <s v="2.2 Contar con capital humano altamente competente, bajo un ambiente de trabajo seguro, armónico e incluyente."/>
    <x v="9"/>
    <x v="8"/>
    <n v="3"/>
    <s v="Evaluación de Desempeño"/>
    <x v="17"/>
    <n v="2.5000000000000001E-2"/>
    <s v="Funcionamiento"/>
    <s v="N.A."/>
    <x v="1"/>
    <m/>
    <s v="X"/>
    <s v="No Aplica"/>
    <d v="2022-02-01T00:00:00"/>
    <x v="2"/>
    <s v="5. Evaluación de Resultados"/>
    <s v="5.1 Seguimiento y evaluación del desempeño institucional"/>
    <s v="N.A."/>
    <d v="2022-03-31T00:00:00"/>
    <n v="6.2500000000000003E-3"/>
    <x v="17"/>
    <n v="6.2500000000000003E-3"/>
    <s v="Actividad que presenta avances y la evidencia se encuentra en el aplicativo Kactus."/>
    <d v="2022-04-19T00:00:00"/>
    <s v="Con avance"/>
    <m/>
    <n v="0"/>
    <x v="17"/>
    <n v="6.0000000000000001E-3"/>
    <s v="Actividad que no presentó avance. Finaliza en diciembre."/>
    <d v="2022-07-18T00:00:00"/>
    <x v="1"/>
  </r>
  <r>
    <n v="1"/>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0"/>
    <x v="16"/>
    <n v="2"/>
    <s v="Manual de Contratación y Procedimiento"/>
    <x v="18"/>
    <n v="1.4999999999999999E-2"/>
    <s v="Funcionamiento"/>
    <s v="N.A."/>
    <x v="2"/>
    <m/>
    <s v="X"/>
    <s v="No Aplica"/>
    <d v="2022-02-02T00:00:00"/>
    <x v="6"/>
    <s v="2. Direccionamiento Estratégico"/>
    <s v="2.1 Planeación Institucional"/>
    <s v="2. Plan Anual de Adquisiciones"/>
    <d v="2022-03-31T00:00:00"/>
    <n v="1.2500000000000001E-2"/>
    <x v="18"/>
    <n v="1.2500000000000001E-2"/>
    <s v="Actividad que presenta avances con evidencias y finaliza en abril"/>
    <d v="2022-04-19T00:00:00"/>
    <s v="Con avance"/>
    <d v="2022-08-02T00:00:00"/>
    <n v="2E-3"/>
    <x v="18"/>
    <n v="1.4999999999999999E-2"/>
    <s v="Actividad se ajusta en el reporte, completandola con las evidencias del primer trimestre y quedando así  cumplida."/>
    <d v="2022-08-02T00:00:00"/>
    <x v="0"/>
  </r>
  <r>
    <n v="2"/>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0"/>
    <x v="16"/>
    <n v="2"/>
    <s v="Manual de Contratación y Procedimiento"/>
    <x v="19"/>
    <n v="1.4999999999999999E-2"/>
    <s v="Funcionamiento"/>
    <s v="N.A."/>
    <x v="2"/>
    <m/>
    <s v="X"/>
    <s v="No Aplica"/>
    <d v="2022-05-02T00:00:00"/>
    <x v="7"/>
    <s v="2. Direccionamiento Estratégico"/>
    <s v="2.1 Planeación Institucional"/>
    <s v="2. Plan Anual de Adquisiciones"/>
    <m/>
    <n v="0"/>
    <x v="19"/>
    <n v="0"/>
    <m/>
    <m/>
    <s v="En terminos"/>
    <d v="2022-06-30T00:00:00"/>
    <n v="1.4999999999999999E-2"/>
    <x v="19"/>
    <n v="1.4999999999999999E-2"/>
    <s v="Actividad que se reporta cumplida durante el 2do trimestre, sin embargo en los soportes se evidencia el &quot;Procedimiento Gestión Contractual&quot; en borrador y sin oficializar en el Sistema de Gestión Institucional a través del SIGUEME. A la fecha no se cumple "/>
    <d v="2022-07-18T00:00:00"/>
    <x v="0"/>
  </r>
  <r>
    <n v="3"/>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0"/>
    <x v="16"/>
    <n v="2"/>
    <s v="Manual de Contratación y Procedimiento"/>
    <x v="20"/>
    <n v="1.4999999999999999E-2"/>
    <s v="Funcionamiento"/>
    <s v="N.A."/>
    <x v="2"/>
    <m/>
    <s v="X"/>
    <s v="No Aplica"/>
    <d v="2022-08-01T00:00:00"/>
    <x v="4"/>
    <s v="2. Direccionamiento Estratégico"/>
    <s v="2.1 Planeación Institucional"/>
    <s v="2. Plan Anual de Adquisiciones"/>
    <m/>
    <n v="0"/>
    <x v="19"/>
    <n v="0"/>
    <m/>
    <m/>
    <s v="En terminos"/>
    <m/>
    <n v="0"/>
    <x v="20"/>
    <n v="0"/>
    <s v="Actividad se ejecuta en agosto según lo proyectado."/>
    <d v="2022-07-18T00:00:00"/>
    <x v="2"/>
  </r>
  <r>
    <n v="4"/>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0"/>
    <x v="16"/>
    <n v="2"/>
    <s v="Manual de Contratación y Procedimiento"/>
    <x v="21"/>
    <n v="1.4999999999999999E-2"/>
    <s v="Funcionamiento"/>
    <s v="N.A."/>
    <x v="2"/>
    <m/>
    <s v="X"/>
    <s v="No Aplica"/>
    <d v="2022-09-01T00:00:00"/>
    <x v="8"/>
    <s v="2. Direccionamiento Estratégico"/>
    <s v="2.1 Planeación Institucional"/>
    <s v="2. Plan Anual de Adquisiciones"/>
    <m/>
    <n v="0"/>
    <x v="19"/>
    <n v="0"/>
    <m/>
    <m/>
    <s v="En terminos"/>
    <m/>
    <n v="0"/>
    <x v="20"/>
    <n v="0"/>
    <s v="Actividad se ejecuta en septiembre según lo proyectado."/>
    <d v="2022-07-18T00:00:00"/>
    <x v="2"/>
  </r>
  <r>
    <n v="5"/>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0"/>
    <x v="16"/>
    <n v="2"/>
    <s v="Manual de Contratación y Procedimiento"/>
    <x v="22"/>
    <n v="1.4999999999999999E-2"/>
    <s v="Funcionamiento"/>
    <s v="N.A."/>
    <x v="2"/>
    <m/>
    <s v="X"/>
    <s v="No Aplica"/>
    <d v="2022-10-01T00:00:00"/>
    <x v="2"/>
    <s v="2. Direccionamiento Estratégico"/>
    <s v="2.1 Planeación Institucional"/>
    <s v="2. Plan Anual de Adquisiciones"/>
    <m/>
    <n v="0"/>
    <x v="19"/>
    <n v="0"/>
    <m/>
    <m/>
    <s v="En terminos"/>
    <m/>
    <n v="0"/>
    <x v="20"/>
    <n v="0"/>
    <s v="Actividad se ejecuta en septiembre según lo proyectado."/>
    <d v="2022-07-18T00:00:00"/>
    <x v="2"/>
  </r>
  <r>
    <n v="6"/>
    <s v="Objetivo Estratégico No.2"/>
    <s v="Incorporar las mejores prácticas organizacionales y tecnológicas que garanticen calidad e integridad de la gestión pública."/>
    <s v="2.6 Incorporar como buena práctica organizacional el análisis de intereses de los diferentes grupos de valor."/>
    <x v="11"/>
    <x v="17"/>
    <n v="11"/>
    <s v="Mesas de Articulación Contractual"/>
    <x v="23"/>
    <n v="3.7499999999999999E-2"/>
    <s v="Funcionamiento"/>
    <s v="N.A."/>
    <x v="2"/>
    <s v="X"/>
    <m/>
    <s v="Todas"/>
    <d v="2022-02-01T00:00:00"/>
    <x v="2"/>
    <s v="5. Evaluación de Resultados"/>
    <s v="5.1 Seguimiento y evaluación del desempeño institucional"/>
    <s v="2. Plan Anual de Adquisiciones"/>
    <d v="2022-03-30T00:00:00"/>
    <n v="1.3625E-2"/>
    <x v="20"/>
    <n v="1.3625E-2"/>
    <s v="Actividad que presenta avances con evidencias  y finaliza en diciembre."/>
    <d v="2022-04-19T00:00:00"/>
    <s v="Con avance"/>
    <d v="2022-06-30T00:00:00"/>
    <n v="1.3625E-2"/>
    <x v="21"/>
    <n v="2.8000000000000001E-2"/>
    <s v="Actividad que reporta avance del 2,8%, pendiente revisar las evidencias, toda vez que el no se pudo verificar el Drive en el que se encuentran. Finaliza en diciembre."/>
    <d v="2022-07-18T00:00:00"/>
    <x v="1"/>
  </r>
  <r>
    <n v="7"/>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2"/>
    <x v="18"/>
    <n v="22"/>
    <s v="Comités Asuntos Jurídicos"/>
    <x v="24"/>
    <n v="1.2500000000000001E-2"/>
    <s v="Funcionamiento"/>
    <s v="N.A."/>
    <x v="2"/>
    <m/>
    <s v="X"/>
    <s v="No Aplica"/>
    <d v="2022-02-01T00:00:00"/>
    <x v="2"/>
    <s v="3. Gestión con Valores para Resultados"/>
    <s v="3.9 Mejora normativa"/>
    <s v="N.A."/>
    <d v="2022-03-30T00:00:00"/>
    <n v="2.8249999999999998E-3"/>
    <x v="21"/>
    <n v="2.8249999999999998E-3"/>
    <s v="Actividad que presenta avances con evidencias  y finaliza en diciembre."/>
    <d v="2022-04-19T00:00:00"/>
    <s v="Con avance"/>
    <d v="2022-06-30T00:00:00"/>
    <n v="3.4250000000000001E-3"/>
    <x v="22"/>
    <n v="6.0000000000000001E-3"/>
    <s v="Actividad que reporta avance acumulado del 0,6%, cuenta con la evidencias del reporte. Finaliza en diciembre."/>
    <d v="2022-07-18T00:00:00"/>
    <x v="1"/>
  </r>
  <r>
    <n v="8"/>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2"/>
    <x v="19"/>
    <s v="Según necesidad"/>
    <s v="Conceptos"/>
    <x v="25"/>
    <n v="1.2500000000000001E-2"/>
    <s v="Funcionamiento"/>
    <s v="N.A."/>
    <x v="2"/>
    <m/>
    <s v="X"/>
    <s v="No Aplica"/>
    <d v="2022-02-01T00:00:00"/>
    <x v="2"/>
    <s v="3. Gestión con Valores para Resultados"/>
    <s v="3.8 Defensa jurídica"/>
    <s v="N.A."/>
    <d v="2022-03-30T00:00:00"/>
    <n v="3.1250000000000002E-3"/>
    <x v="22"/>
    <n v="3.1250000000000002E-3"/>
    <s v="Actividad que presenta avances (Los conceptos son emitidos por demanda) con evidencias  y finaliza en diciembre."/>
    <d v="2022-04-19T00:00:00"/>
    <s v="Con avance"/>
    <d v="2022-06-30T00:00:00"/>
    <n v="3.1250000000000002E-3"/>
    <x v="23"/>
    <n v="6.0000000000000001E-3"/>
    <s v="Actividad que reporta avance acumulado del 0,6%, las evidencias corresponden a los radicados de los conceptos emitidos (Según demanda). Finaliza en diciembre."/>
    <d v="2022-07-18T00:00:00"/>
    <x v="1"/>
  </r>
  <r>
    <n v="9"/>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2"/>
    <x v="20"/>
    <n v="1"/>
    <s v="Diseño del proyecto Biblioteca Jurídica "/>
    <x v="26"/>
    <n v="1.2500000000000001E-2"/>
    <s v="Funcionamiento"/>
    <s v="N.A."/>
    <x v="2"/>
    <m/>
    <s v="X"/>
    <s v="No Aplica"/>
    <d v="2022-03-01T00:00:00"/>
    <x v="9"/>
    <s v="3. Gestión con Valores para Resultados"/>
    <s v="3.1 Transparencia, acceso a la información pública y lucha contra la corrupción"/>
    <s v="N.A."/>
    <m/>
    <n v="0"/>
    <x v="23"/>
    <n v="0"/>
    <m/>
    <m/>
    <s v="En terminos"/>
    <d v="2022-06-30T00:00:00"/>
    <n v="7.4999999999999997E-3"/>
    <x v="24"/>
    <n v="7.4999999999999997E-3"/>
    <s v="Actividad que reporta avance del 0,8%, cuenta con las evidencias del reporte. Finaliza en octubre. "/>
    <d v="2022-07-18T00:00:00"/>
    <x v="1"/>
  </r>
  <r>
    <n v="10"/>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3"/>
    <x v="3"/>
    <n v="5"/>
    <s v="Planes Institucionales"/>
    <x v="27"/>
    <n v="0.05"/>
    <s v="Funcionamiento"/>
    <s v="N.A."/>
    <x v="2"/>
    <s v="X"/>
    <m/>
    <s v="Dirección General - GIT Planeación"/>
    <d v="2022-02-01T00:00:00"/>
    <x v="2"/>
    <s v="5. Evaluación de Resultados"/>
    <s v="5.1 Seguimiento y evaluación del desempeño institucional"/>
    <s v="N.A."/>
    <s v="03/30/2022"/>
    <n v="1.2500000000000001E-2"/>
    <x v="24"/>
    <n v="1.2500000000000001E-2"/>
    <s v="Actividad que presenta avances sin evidencias las cuales están pendientes y finaliza en diciembre "/>
    <d v="2022-04-19T00:00:00"/>
    <s v="Con avance"/>
    <d v="2022-06-30T00:00:00"/>
    <n v="1.2500000000000001E-2"/>
    <x v="25"/>
    <n v="2.5000000000000001E-2"/>
    <s v="Actividad que reporte avance acumulado del 2,5%, faltan las evidencias objetivas para constatar el avance de los planes. Finaliza en diciembre."/>
    <d v="2022-07-18T00:00:00"/>
    <x v="1"/>
  </r>
  <r>
    <n v="11"/>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4"/>
    <x v="7"/>
    <n v="1"/>
    <s v="Matriz de riesgos"/>
    <x v="28"/>
    <n v="2.5000000000000001E-2"/>
    <s v="Funcionamiento"/>
    <s v="N.A."/>
    <x v="2"/>
    <m/>
    <s v="X"/>
    <m/>
    <d v="2022-02-01T00:00:00"/>
    <x v="2"/>
    <s v="5. Evaluación de Resultados"/>
    <s v="5.1 Seguimiento y evaluación del desempeño institucional"/>
    <s v="N.A."/>
    <s v="03/30/2022"/>
    <n v="5.6249999999999998E-3"/>
    <x v="25"/>
    <n v="5.6249999999999998E-3"/>
    <s v="Actividad que presenta avances en relación con la actuialización de los riesgos y las evidencias se encuentran en el modulo de riesgos del SIGUEME, finaliza en diciembre."/>
    <d v="2022-04-19T00:00:00"/>
    <s v="Con avance"/>
    <d v="2022-06-30T00:00:00"/>
    <n v="5.6249999999999998E-3"/>
    <x v="26"/>
    <n v="1.2E-2"/>
    <s v="Actividad que presenta avance del 1,2%, las evidencias se encuentra en le SIGUEME. Finaliza en diciembre."/>
    <d v="2022-07-18T00:00:00"/>
    <x v="1"/>
  </r>
  <r>
    <n v="12"/>
    <s v="Objetivo Estratégico No.2"/>
    <s v="Incorporar las mejores prácticas organizacionales y tecnológicas que garanticen calidad e integridad de la gestión pública."/>
    <s v="2.2 Contar con capital humano altamente competente, bajo un ambiente de trabajo seguro, armónico e incluyente."/>
    <x v="14"/>
    <x v="8"/>
    <s v="Según necesidad"/>
    <s v="Evaluación de Desempeño"/>
    <x v="8"/>
    <n v="2.5000000000000001E-2"/>
    <s v="Funcionamiento"/>
    <s v="N.A."/>
    <x v="2"/>
    <m/>
    <s v="X"/>
    <m/>
    <d v="2022-02-01T00:00:00"/>
    <x v="2"/>
    <s v="5. Evaluación de Resultados"/>
    <s v="5.1 Seguimiento y evaluación del desempeño institucional"/>
    <s v="N.A."/>
    <s v="03/30/2022"/>
    <n v="5.6249999999999998E-3"/>
    <x v="26"/>
    <n v="5.6249999999999998E-3"/>
    <s v="Actividad que presenta avances y la evidencia se encuentra en el aplicativo Kactus."/>
    <d v="2022-04-19T00:00:00"/>
    <s v="Con avance"/>
    <d v="2022-06-30T00:00:00"/>
    <n v="5.6249999999999998E-3"/>
    <x v="27"/>
    <n v="1.2E-2"/>
    <s v="Actividad que reporta avance acumulado del 1,2%, las evidencias son citaciones a reuniones internas, la evaluación en el aplicativo correspondiente se debe hacer en el 3er trimestre. La subactividad proyecta finalización en diciembre"/>
    <d v="2022-07-18T00:00:00"/>
    <x v="1"/>
  </r>
  <r>
    <n v="1"/>
    <s v="Objetivo Estratégico No.2"/>
    <s v="Incorporar las mejores prácticas organizacionales y tecnológicas que garanticen calidad e integridad de la gestión pública."/>
    <s v="2.1 Realizar la modernización institucional con procesos fortalecidos, eficientes y eficaces."/>
    <x v="15"/>
    <x v="21"/>
    <n v="1"/>
    <s v="Modernización"/>
    <x v="29"/>
    <n v="2.5000000000000001E-2"/>
    <s v="Funcionamiento"/>
    <s v="N.A."/>
    <x v="3"/>
    <m/>
    <s v="X"/>
    <s v="Todas las dependencias"/>
    <d v="2022-02-01T00:00:00"/>
    <x v="3"/>
    <s v="3. Gestión con Valores para Resultados"/>
    <s v="3.2 Fortalecimiento organizacional y simplificación de procesos"/>
    <s v="N.A."/>
    <d v="2022-12-31T00:00:00"/>
    <n v="6.2500000000000003E-3"/>
    <x v="27"/>
    <n v="6.2500000000000003E-3"/>
    <s v="Actividad que presenta avances y evidencias, finaliza en julio."/>
    <d v="2022-04-19T00:00:00"/>
    <s v="Con avance"/>
    <d v="2022-06-30T00:00:00"/>
    <n v="6.2500000000000003E-3"/>
    <x v="28"/>
    <n v="1.2500000000000001E-2"/>
    <s v="Actividad que reporta avance acumulado del 1,3%, cuenta con las evidencias del reporte. Finaliza en diciembre. (Modificada en C&amp;GD No.7 del 8 de julio)"/>
    <d v="2022-07-19T00:00:00"/>
    <x v="1"/>
  </r>
  <r>
    <n v="2"/>
    <s v="Objetivo Estratégico No.2"/>
    <s v="Incorporar las mejores prácticas organizacionales y tecnológicas que garanticen calidad e integridad de la gestión pública."/>
    <s v="2.2 Contar con capital humano altamente competente, bajo un ambiente de trabajo seguro, armónico e incluyente."/>
    <x v="16"/>
    <x v="22"/>
    <n v="1"/>
    <s v="Política"/>
    <x v="30"/>
    <n v="2.5000000000000001E-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3"/>
    <m/>
    <s v="X"/>
    <s v="Todas las dependencias"/>
    <d v="2022-08-01T00:00:00"/>
    <x v="10"/>
    <s v="4. Gestión del Conocimiento y la Innovación"/>
    <s v="4.1 Gestión del conocimiento y la innovación"/>
    <s v="5. Plan Estratégico de Talento Humano"/>
    <s v="03/30/2022"/>
    <n v="2.5000000000000001E-3"/>
    <x v="28"/>
    <n v="2.5000000000000001E-3"/>
    <s v="La actividad presenta avances y evidencias. Finaliza en agosto"/>
    <d v="2022-04-19T00:00:00"/>
    <s v="Con avance"/>
    <d v="2022-06-30T00:00:00"/>
    <n v="5.0000000000000001E-3"/>
    <x v="29"/>
    <n v="8.0000000000000002E-3"/>
    <s v="Actividad que reporta avance, cuenta con las evidencias del reporte. Finaliza en noviembre. "/>
    <d v="2022-07-19T00:00:00"/>
    <x v="1"/>
  </r>
  <r>
    <n v="3"/>
    <s v="Objetivo Estratégico No.2"/>
    <s v="Incorporar las mejores prácticas organizacionales y tecnológicas que garanticen calidad e integridad de la gestión pública."/>
    <s v="2.2 Contar con capital humano altamente competente, bajo un ambiente de trabajo seguro, armónico e incluyente."/>
    <x v="17"/>
    <x v="23"/>
    <n v="1"/>
    <s v="Proyecto de politica ajustado"/>
    <x v="31"/>
    <n v="1.2500000000000001E-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3"/>
    <m/>
    <s v="X"/>
    <m/>
    <d v="2022-11-01T00:00:00"/>
    <x v="2"/>
    <s v="4. Gestión del Conocimiento y la Innovación"/>
    <s v="1.1Talento humano"/>
    <s v="5. Plan Estratégico de Talento Humano"/>
    <d v="2022-03-31T00:00:00"/>
    <n v="2.5000000000000001E-3"/>
    <x v="29"/>
    <n v="2.5000000000000001E-3"/>
    <s v="La actividad presenta avances y evidencias. Finaliza en septiembre"/>
    <d v="2022-04-19T00:00:00"/>
    <s v="Con avance"/>
    <m/>
    <n v="0"/>
    <x v="20"/>
    <n v="3.0000000000000001E-3"/>
    <s v="Actividad se ejecutó entre noviembre y diciembre según lo proyectado."/>
    <d v="2022-07-19T00:00:00"/>
    <x v="1"/>
  </r>
  <r>
    <n v="4"/>
    <s v="Objetivo Estratégico No.2"/>
    <s v="Incorporar las mejores prácticas organizacionales y tecnológicas que garanticen calidad e integridad de la gestión pública."/>
    <s v="2.1 Realizar la modernización institucional con procesos fortalecidos, eficientes y eficaces."/>
    <x v="17"/>
    <x v="24"/>
    <n v="1"/>
    <s v="Plan de acción"/>
    <x v="32"/>
    <n v="2.5000000000000001E-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3"/>
    <m/>
    <s v="X"/>
    <s v="Todas las dependencias"/>
    <d v="2022-11-01T00:00:00"/>
    <x v="2"/>
    <s v="4. Gestión del Conocimiento y la Innovación"/>
    <s v="4.1 Gestión del conocimiento y la innovación"/>
    <s v="5. Plan Estratégico de Talento Humano"/>
    <m/>
    <n v="0"/>
    <x v="19"/>
    <n v="0"/>
    <m/>
    <m/>
    <s v="En terminos"/>
    <m/>
    <n v="0"/>
    <x v="20"/>
    <n v="0"/>
    <s v="Actividad se ejecutó entre noviembre y diciembre según lo proyectado."/>
    <d v="2022-07-19T00:00:00"/>
    <x v="2"/>
  </r>
  <r>
    <n v="5"/>
    <s v="Objetivo Estratégico No.2"/>
    <s v="Incorporar las mejores prácticas organizacionales y tecnológicas que garanticen calidad e integridad de la gestión pública."/>
    <s v="2.2 Contar con capital humano altamente competente, bajo un ambiente de trabajo seguro, armónico e incluyente."/>
    <x v="18"/>
    <x v="25"/>
    <n v="1"/>
    <s v="Teletrabajo"/>
    <x v="33"/>
    <n v="2.5000000000000001E-2"/>
    <s v="Funcionamiento"/>
    <s v="N.A."/>
    <x v="3"/>
    <m/>
    <s v="X"/>
    <s v="Todas las dependencias"/>
    <d v="2022-02-01T00:00:00"/>
    <x v="2"/>
    <s v="1. Talento Humano"/>
    <s v="1.1Talento humano"/>
    <s v="5. Plan Estratégico de Talento Humano"/>
    <d v="2022-03-31T00:00:00"/>
    <n v="6.2500000000000003E-3"/>
    <x v="30"/>
    <n v="6.2500000000000003E-3"/>
    <s v="Actividad que presenta avances y evidencias, finaliza en diciembre."/>
    <d v="2022-04-19T00:00:00"/>
    <s v="Con avance"/>
    <d v="2022-06-30T00:00:00"/>
    <n v="6.2500000000000003E-3"/>
    <x v="30"/>
    <n v="1.2500000000000001E-2"/>
    <s v="Actividad que reporta avance acumulado del 1,3%, cuenta con las evidencias objetivas. Finaliza en diciembre."/>
    <d v="2022-07-19T00:00:00"/>
    <x v="1"/>
  </r>
  <r>
    <n v="6"/>
    <s v="Objetivo Estratégico No.2"/>
    <s v="Incorporar las mejores prácticas organizacionales y tecnológicas que garanticen calidad e integridad de la gestión pública."/>
    <s v="2.2 Contar con capital humano altamente competente, bajo un ambiente de trabajo seguro, armónico e incluyente."/>
    <x v="19"/>
    <x v="26"/>
    <s v="N/A"/>
    <s v="Respuesta a requerimientos"/>
    <x v="34"/>
    <n v="2.5000000000000001E-2"/>
    <s v="Funcionamiento"/>
    <s v="N.A."/>
    <x v="3"/>
    <m/>
    <s v="X"/>
    <s v="Todas las dependencias"/>
    <d v="2022-02-01T00:00:00"/>
    <x v="2"/>
    <s v="3. Gestión con Valores para Resultados"/>
    <s v="3.2 Fortalecimiento organizacional y simplificación de procesos"/>
    <s v="5. Plan Estratégico de Talento Humano"/>
    <d v="2022-03-31T00:00:00"/>
    <n v="6.2500000000000003E-3"/>
    <x v="31"/>
    <n v="6.2500000000000003E-3"/>
    <s v="Actividad que presenta avance (los requerimientos son por demanda y no se presentaron), finaliza en diciembre."/>
    <d v="2022-04-19T00:00:00"/>
    <s v="Con avance"/>
    <d v="2022-06-30T00:00:00"/>
    <n v="6.2500000000000003E-3"/>
    <x v="31"/>
    <n v="1.2500000000000001E-2"/>
    <s v="Actividad que reporta avance acumulado del 5%, cuenta con las evidencias objetivas. Finaliza en diciembre."/>
    <d v="2022-07-19T00:00:00"/>
    <x v="1"/>
  </r>
  <r>
    <n v="7"/>
    <s v="Objetivo Estratégico No.2"/>
    <s v="Incorporar las mejores prácticas organizacionales y tecnológicas que garanticen calidad e integridad de la gestión pública."/>
    <s v="2.4 Diseñar e implementar estrategias de relacionamiento, participación ciudadana y mecanismos de transparencia."/>
    <x v="20"/>
    <x v="27"/>
    <n v="12"/>
    <s v="Reporte"/>
    <x v="35"/>
    <n v="2.5000000000000001E-2"/>
    <s v="Inversión"/>
    <s v="Generación de valor público a través del emprendimiento y la innovación para la UPME ubicada en Bogotá._x000a_a. Promover la transformación de las capacidades del Talento Humano hacia la transformación digital y la economía digital."/>
    <x v="3"/>
    <s v="X"/>
    <m/>
    <s v="Oficina de Gestión de la Información"/>
    <d v="2022-02-01T00:00:00"/>
    <x v="2"/>
    <s v="3. Gestión con Valores para Resultados"/>
    <s v="3.3 Servicio al ciudadano"/>
    <s v="5. Plan Estratégico de Talento Humano"/>
    <d v="2022-03-09T00:00:00"/>
    <n v="6.2500000000000003E-3"/>
    <x v="32"/>
    <n v="6.2500000000000003E-3"/>
    <s v="Actividad que presenta avances y evidencias, finaliza en diciembre."/>
    <d v="2022-04-19T00:00:00"/>
    <s v="Con avance"/>
    <s v="03/05/2022_x000a_12/05/2022_x000a_19/05/2022"/>
    <n v="1.2500000000000001E-2"/>
    <x v="32"/>
    <n v="1.9E-2"/>
    <s v="Actividad que reporta un avance acumulado de 1,9%, cuenta con las evidencias objetivas. Finaliza en diciembre"/>
    <d v="2022-07-19T00:00:00"/>
    <x v="1"/>
  </r>
  <r>
    <n v="8"/>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21"/>
    <x v="28"/>
    <n v="1"/>
    <s v="Documento"/>
    <x v="36"/>
    <n v="2.5000000000000001E-2"/>
    <s v="Funcionamiento"/>
    <s v="N.A."/>
    <x v="3"/>
    <m/>
    <s v="X"/>
    <m/>
    <d v="2022-02-01T00:00:00"/>
    <x v="2"/>
    <s v="2. Direccionamiento Estratégico"/>
    <s v="2.1 Planeación Institucional"/>
    <s v="N.A."/>
    <d v="2022-03-31T00:00:00"/>
    <n v="6.2500000000000003E-3"/>
    <x v="33"/>
    <n v="6.2500000000000003E-3"/>
    <s v="Actividad que presenta avances y evidencias, finaliza en diciembre."/>
    <d v="2022-04-19T00:00:00"/>
    <s v="Con avance"/>
    <d v="2022-06-30T00:00:00"/>
    <n v="6.2500000000000003E-3"/>
    <x v="33"/>
    <n v="1.2500000000000001E-2"/>
    <s v="Actividad que reporta avance acumulado del 1,25%, cuenta con las evidencias objetivas. Finaliza en diciembre."/>
    <d v="2022-07-19T00:00:00"/>
    <x v="1"/>
  </r>
  <r>
    <n v="9"/>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22"/>
    <x v="3"/>
    <n v="1"/>
    <s v="Porcentaje"/>
    <x v="37"/>
    <n v="2.5000000000000001E-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3"/>
    <m/>
    <s v="X"/>
    <s v="No Aplica"/>
    <d v="2022-02-01T00:00:00"/>
    <x v="2"/>
    <s v="1. Talento Humano"/>
    <s v="1.1Talento humano"/>
    <s v="5. Plan Estratégico de Talento Humano"/>
    <d v="2022-03-31T00:00:00"/>
    <n v="6.2500000000000003E-3"/>
    <x v="34"/>
    <n v="6.2500000000000003E-3"/>
    <s v="Actividad que presenta avances y evidencias, finaliza en diciembre."/>
    <d v="2022-04-19T00:00:00"/>
    <s v="Con avance"/>
    <d v="2022-06-30T00:00:00"/>
    <n v="6.2500000000000003E-3"/>
    <x v="34"/>
    <n v="1.2500000000000001E-2"/>
    <s v="Actividad que reporta avance acumulado del 1,25%, cuenta con las evidencias objetivas. Finaliza en diciembre."/>
    <d v="2022-07-19T00:00:00"/>
    <x v="1"/>
  </r>
  <r>
    <n v="10"/>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21"/>
    <x v="29"/>
    <n v="1"/>
    <s v="Matriz"/>
    <x v="38"/>
    <n v="1.2500000000000001E-2"/>
    <s v="Funcionamiento"/>
    <s v="N.A."/>
    <x v="3"/>
    <s v="X"/>
    <m/>
    <s v="Dirección General - GIT Planeación"/>
    <d v="2022-02-01T00:00:00"/>
    <x v="2"/>
    <s v="5. Evaluación de Resultados"/>
    <s v="5.1 Seguimiento y evaluación del desempeño institucional"/>
    <s v="N.A."/>
    <d v="2022-03-30T00:00:00"/>
    <n v="1.2500000000000001E-2"/>
    <x v="35"/>
    <n v="1.2500000000000001E-2"/>
    <s v="Actividad que cumplió anticipadamente, las evidencias se encuentran en el modulo de riesgos del SIGUEME."/>
    <d v="2022-04-19T00:00:00"/>
    <s v="Cumplida"/>
    <m/>
    <n v="0"/>
    <x v="20"/>
    <n v="0.01"/>
    <s v="Actividad cumplida en el 1er trimestre."/>
    <d v="2022-07-19T00:00:00"/>
    <x v="0"/>
  </r>
  <r>
    <n v="11"/>
    <s v="Objetivo Estratégico No.2"/>
    <s v="Incorporar las mejores prácticas organizacionales y tecnológicas que garanticen calidad e integridad de la gestión pública."/>
    <s v="2.2 Contar con capital humano altamente competente, bajo un ambiente de trabajo seguro, armónico e incluyente."/>
    <x v="21"/>
    <x v="30"/>
    <s v="Según necesidad"/>
    <s v="Evaluaciones"/>
    <x v="39"/>
    <n v="1.2500000000000001E-2"/>
    <s v="Funcionamiento"/>
    <s v="N.A."/>
    <x v="3"/>
    <s v="X"/>
    <m/>
    <s v="Oficina de Gestión de la Información"/>
    <d v="2022-02-01T00:00:00"/>
    <x v="2"/>
    <s v="5. Evaluación de Resultados"/>
    <s v="5.1 Seguimiento y evaluación del desempeño institucional"/>
    <s v="N.A."/>
    <d v="2022-03-08T00:00:00"/>
    <n v="3.1250000000000002E-3"/>
    <x v="36"/>
    <n v="3.1250000000000002E-3"/>
    <s v="Actividad que presenta avances y evidencias, finaliza en diciembre."/>
    <d v="2022-04-19T00:00:00"/>
    <s v="Con avance"/>
    <d v="2022-06-30T00:00:00"/>
    <n v="4.3750000000000004E-3"/>
    <x v="35"/>
    <n v="7.0000000000000001E-3"/>
    <s v="Actividad que reporta avance acumulado del 0,7%, cuenta con las evidencias objetivas. Finaliza en diciembre."/>
    <d v="2022-07-19T00:00:00"/>
    <x v="1"/>
  </r>
  <r>
    <n v="12"/>
    <s v="Objetivo Estratégico No.2"/>
    <s v="Incorporar las mejores prácticas organizacionales y tecnológicas que garanticen calidad e integridad de la gestión pública."/>
    <s v="2.2 Contar con capital humano altamente competente, bajo un ambiente de trabajo seguro, armónico e incluyente."/>
    <x v="21"/>
    <x v="31"/>
    <s v="Según necesidad"/>
    <s v="Acuerdos de Gestión"/>
    <x v="40"/>
    <n v="1.2500000000000001E-2"/>
    <s v="Funcionamiento"/>
    <s v="N.A."/>
    <x v="3"/>
    <m/>
    <s v="X"/>
    <m/>
    <d v="2022-02-01T00:00:00"/>
    <x v="2"/>
    <s v="5. Evaluación de Resultados"/>
    <s v="5.1 Seguimiento y evaluación del desempeño institucional"/>
    <s v="N.A."/>
    <d v="2022-03-31T00:00:00"/>
    <n v="3.1250000000000002E-3"/>
    <x v="37"/>
    <n v="3.1250000000000002E-3"/>
    <s v="Actividad que presenta avances y evidencias, finaliza en diciembre."/>
    <d v="2022-04-19T00:00:00"/>
    <s v="Con avance"/>
    <d v="2022-06-30T00:00:00"/>
    <n v="4.3750000000000004E-3"/>
    <x v="36"/>
    <n v="7.0000000000000001E-3"/>
    <s v="Actividad que reporta avance acumulado del 0,7%, cuenta con las evidencias objetivas. Finaliza en diciembre."/>
    <d v="2022-07-19T00:00:00"/>
    <x v="1"/>
  </r>
  <r>
    <n v="1"/>
    <s v="Objetivo Estratégico No.2"/>
    <s v="Incorporar las mejores prácticas organizacionales y tecnológicas que garanticen calidad e integridad de la gestión pública."/>
    <s v="2.1 Realizar la modernización institucional con procesos fortalecidos, eficientes y eficaces."/>
    <x v="23"/>
    <x v="32"/>
    <n v="1"/>
    <s v="Unidad"/>
    <x v="41"/>
    <n v="0.05"/>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m/>
    <s v="X"/>
    <m/>
    <d v="2022-02-01T00:00:00"/>
    <x v="6"/>
    <s v="2. Direccionamiento Estratégico"/>
    <s v="2.1 Planeación Institucional"/>
    <s v="N.A."/>
    <d v="2022-03-31T00:00:00"/>
    <n v="0.05"/>
    <x v="38"/>
    <n v="0.05"/>
    <s v="Actividad cumplida anticipadamente y con las evidencias objetivas."/>
    <d v="2022-04-19T00:00:00"/>
    <s v="Cumplida"/>
    <m/>
    <m/>
    <x v="20"/>
    <n v="0.05"/>
    <s v="Actividad cumplida en el 1er trimestre."/>
    <d v="2022-07-19T00:00:00"/>
    <x v="0"/>
  </r>
  <r>
    <n v="2"/>
    <s v="Objetivo Estratégico No.2"/>
    <s v="Incorporar las mejores prácticas organizacionales y tecnológicas que garanticen calidad e integridad de la gestión pública."/>
    <s v="2.1 Realizar la modernización institucional con procesos fortalecidos, eficientes y eficaces."/>
    <x v="23"/>
    <x v="33"/>
    <n v="1"/>
    <s v="Porcentaje"/>
    <x v="42"/>
    <n v="0.15"/>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Oficina de Gestión de la Información / Comunicaciones"/>
    <d v="2022-02-01T00:00:00"/>
    <x v="10"/>
    <s v="3. Gestión con Valores para Resultados"/>
    <s v="3.2 Fortalecimiento organizacional y simplificación de procesos"/>
    <s v="N.A."/>
    <d v="2022-03-31T00:00:00"/>
    <n v="3.7499999999999999E-2"/>
    <x v="39"/>
    <n v="3.7499999999999999E-2"/>
    <s v="Actividad que presenta avances y evidencias, finaliza en noviembre."/>
    <d v="2022-04-19T00:00:00"/>
    <s v="Con avance"/>
    <d v="2022-06-30T00:00:00"/>
    <n v="3.7499999999999999E-2"/>
    <x v="37"/>
    <n v="3.7499999999999999E-2"/>
    <s v="Actividad que presenta avance y cuenta con las evidencias. Finaliza en noviembre."/>
    <d v="2022-07-19T00:00:00"/>
    <x v="1"/>
  </r>
  <r>
    <n v="3"/>
    <s v="Objetivo Estratégico No.2"/>
    <s v="Incorporar las mejores prácticas organizacionales y tecnológicas que garanticen calidad e integridad de la gestión pública."/>
    <s v="2.1 Realizar la modernización institucional con procesos fortalecidos, eficientes y eficaces."/>
    <x v="23"/>
    <x v="34"/>
    <n v="3"/>
    <s v="Unidad"/>
    <x v="43"/>
    <n v="0.05"/>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Oficina de Gestión de la Información"/>
    <d v="2022-02-01T00:00:00"/>
    <x v="6"/>
    <s v="3. Gestión con Valores para Resultados"/>
    <s v="3.2 Fortalecimiento organizacional y simplificación de procesos"/>
    <s v="N.A."/>
    <d v="2022-03-31T00:00:00"/>
    <n v="0.05"/>
    <x v="40"/>
    <n v="0.05"/>
    <s v="Actividad cumplida anticipadamente y con las evidencias objetivas."/>
    <d v="2022-04-19T00:00:00"/>
    <s v="Cumplida"/>
    <m/>
    <m/>
    <x v="20"/>
    <n v="0.05"/>
    <s v="Actividad cumplida en el 1er trimestre."/>
    <d v="2022-07-19T00:00:00"/>
    <x v="0"/>
  </r>
  <r>
    <n v="4"/>
    <s v="Objetivo Estratégico No.2"/>
    <s v="Incorporar las mejores prácticas organizacionales y tecnológicas que garanticen calidad e integridad de la gestión pública."/>
    <s v="2.1 Realizar la modernización institucional con procesos fortalecidos, eficientes y eficaces."/>
    <x v="23"/>
    <x v="35"/>
    <n v="1"/>
    <s v="Documento"/>
    <x v="44"/>
    <n v="0.1"/>
    <s v="Funcionamiento"/>
    <s v="N.A."/>
    <x v="4"/>
    <m/>
    <s v="X"/>
    <m/>
    <d v="2022-02-01T00:00:00"/>
    <x v="1"/>
    <s v="3. Gestión con Valores para Resultados"/>
    <s v="3.2 Fortalecimiento organizacional y simplificación de procesos"/>
    <s v="N.A."/>
    <d v="2022-03-31T00:00:00"/>
    <n v="0.03"/>
    <x v="41"/>
    <n v="0.03"/>
    <s v="Actividad que presenta avances y evidencias, finaliza en junio."/>
    <d v="2022-04-19T00:00:00"/>
    <s v="Con avance"/>
    <m/>
    <m/>
    <x v="20"/>
    <n v="0.03"/>
    <s v="Actividad que no presenta avance en el 2do trimestre. Presenta rezago del 7%. Finalizaba en junio."/>
    <d v="2022-07-19T00:00:00"/>
    <x v="3"/>
  </r>
  <r>
    <n v="5"/>
    <s v="Objetivo Estratégico No.2"/>
    <s v="Incorporar las mejores prácticas organizacionales y tecnológicas que garanticen calidad e integridad de la gestión pública."/>
    <s v="2.1 Realizar la modernización institucional con procesos fortalecidos, eficientes y eficaces."/>
    <x v="23"/>
    <x v="36"/>
    <n v="3"/>
    <s v="Unidad"/>
    <x v="45"/>
    <n v="0.1"/>
    <s v="Funcionamiento"/>
    <s v="N.A."/>
    <x v="4"/>
    <m/>
    <s v="X"/>
    <m/>
    <d v="2022-02-01T00:00:00"/>
    <x v="1"/>
    <s v="3. Gestión con Valores para Resultados"/>
    <s v="3.2 Fortalecimiento organizacional y simplificación de procesos"/>
    <s v="N.A."/>
    <d v="2022-03-31T00:00:00"/>
    <n v="2.5000000000000001E-3"/>
    <x v="42"/>
    <n v="2.5000000000000001E-3"/>
    <s v="Actividad que presenta avances y evidencias, finaliza en junio."/>
    <d v="2022-04-19T00:00:00"/>
    <s v="Con avance"/>
    <d v="2022-06-30T00:00:00"/>
    <n v="0.02"/>
    <x v="38"/>
    <n v="0.02"/>
    <s v="Actividad que reporta un avance acumulado del 5%, cuenta con la evidencia objetiva y queda con un rezago del 5%. Finalizaba en junio."/>
    <d v="2022-07-19T00:00:00"/>
    <x v="3"/>
  </r>
  <r>
    <n v="6"/>
    <s v="Objetivo Estratégico No.2"/>
    <s v="Incorporar las mejores prácticas organizacionales y tecnológicas que garanticen calidad e integridad de la gestión pública."/>
    <s v="2.1 Realizar la modernización institucional con procesos fortalecidos, eficientes y eficaces."/>
    <x v="23"/>
    <x v="37"/>
    <n v="1"/>
    <s v="Unidad"/>
    <x v="46"/>
    <n v="0.1"/>
    <s v="Funcionamiento"/>
    <s v="N.A."/>
    <x v="4"/>
    <s v="X"/>
    <m/>
    <s v="Areas misionales con trámites a cargo."/>
    <d v="2022-01-01T00:00:00"/>
    <x v="11"/>
    <s v="3. Gestión con Valores para Resultados"/>
    <s v="3.5 Racionalización de trámites"/>
    <s v="9. Plan Anticorrupción y de Atención al Ciudadano"/>
    <d v="2022-01-30T00:00:00"/>
    <n v="0.1"/>
    <x v="43"/>
    <n v="0.1"/>
    <s v="Se ejecutó acorde con lo planificado y cuenta con las evidencias."/>
    <d v="2022-04-19T00:00:00"/>
    <s v="Cumplida"/>
    <m/>
    <m/>
    <x v="20"/>
    <n v="0.1"/>
    <s v="Actividad cumplida en el 1er trimestre."/>
    <d v="2022-07-19T00:00:00"/>
    <x v="0"/>
  </r>
  <r>
    <n v="7"/>
    <s v="Objetivo Estratégico No.2"/>
    <s v="Incorporar las mejores prácticas organizacionales y tecnológicas que garanticen calidad e integridad de la gestión pública."/>
    <s v="2.1 Realizar la modernización institucional con procesos fortalecidos, eficientes y eficaces."/>
    <x v="23"/>
    <x v="38"/>
    <n v="1"/>
    <s v="Unidad"/>
    <x v="47"/>
    <n v="0.05"/>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Areas responsables de políticas MIPG"/>
    <d v="2022-02-01T00:00:00"/>
    <x v="1"/>
    <s v="3. Gestión con Valores para Resultados"/>
    <s v="3.2 Fortalecimiento organizacional y simplificación de procesos"/>
    <s v="9. Plan Anticorrupción y de Atención al Ciudadano"/>
    <m/>
    <n v="0"/>
    <x v="19"/>
    <m/>
    <m/>
    <m/>
    <s v="En terminos"/>
    <d v="2022-06-30T00:00:00"/>
    <n v="0.05"/>
    <x v="39"/>
    <n v="0.05"/>
    <s v="Actividad cumplida en el 2do trimestre acorde con lo programado, cuenta con las evidencias objetivas."/>
    <d v="2022-07-19T00:00:00"/>
    <x v="0"/>
  </r>
  <r>
    <n v="8"/>
    <s v="Objetivo Estratégico No.2"/>
    <s v="Incorporar las mejores prácticas organizacionales y tecnológicas que garanticen calidad e integridad de la gestión pública."/>
    <s v="2.1 Realizar la modernización institucional con procesos fortalecidos, eficientes y eficaces."/>
    <x v="24"/>
    <x v="39"/>
    <n v="1"/>
    <s v="Documento"/>
    <x v="48"/>
    <n v="0.05"/>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m/>
    <s v="X"/>
    <m/>
    <d v="2022-02-01T00:00:00"/>
    <x v="12"/>
    <s v="2. Direccionamiento Estratégico"/>
    <s v="2.1 Planeación Institucional"/>
    <s v="N.A."/>
    <d v="2022-02-07T00:00:00"/>
    <n v="0.05"/>
    <x v="44"/>
    <n v="0.05"/>
    <s v="Se ejecutó acorde con lo planificado y cuenta con las evidencias."/>
    <d v="2022-04-19T00:00:00"/>
    <s v="Cumplida"/>
    <m/>
    <m/>
    <x v="20"/>
    <n v="0.05"/>
    <s v="Actividad cumplida en el 1er trimestre."/>
    <d v="2022-07-19T00:00:00"/>
    <x v="0"/>
  </r>
  <r>
    <n v="9"/>
    <s v="Objetivo Estratégico No.2"/>
    <s v="Incorporar las mejores prácticas organizacionales y tecnológicas que garanticen calidad e integridad de la gestión pública."/>
    <s v="2.1 Realizar la modernización institucional con procesos fortalecidos, eficientes y eficaces."/>
    <x v="24"/>
    <x v="40"/>
    <n v="1"/>
    <s v="Porcentaje"/>
    <x v="49"/>
    <n v="0.05"/>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m/>
    <s v="X"/>
    <m/>
    <d v="2022-02-01T00:00:00"/>
    <x v="12"/>
    <s v="2. Direccionamiento Estratégico"/>
    <s v="2.1 Planeación Institucional"/>
    <s v="N.A."/>
    <d v="2022-03-30T00:00:00"/>
    <n v="0.05"/>
    <x v="45"/>
    <n v="0.05"/>
    <s v="Se ejecutó acorde con lo planificado y se cuentan con las envidencias objetivas."/>
    <d v="2022-04-19T00:00:00"/>
    <s v="Cumplida"/>
    <m/>
    <m/>
    <x v="20"/>
    <n v="0.05"/>
    <s v="Actividad cumplida en el 1er trimestre."/>
    <d v="2022-07-19T00:00:00"/>
    <x v="0"/>
  </r>
  <r>
    <n v="10"/>
    <s v="Objetivo Estratégico No.2"/>
    <s v="Incorporar las mejores prácticas organizacionales y tecnológicas que garanticen calidad e integridad de la gestión pública."/>
    <s v="2.1 Realizar la modernización institucional con procesos fortalecidos, eficientes y eficaces."/>
    <x v="24"/>
    <x v="41"/>
    <n v="1"/>
    <s v="Porcentaje"/>
    <x v="50"/>
    <n v="0.05"/>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m/>
    <s v="X"/>
    <m/>
    <d v="2022-02-01T00:00:00"/>
    <x v="1"/>
    <s v="2. Direccionamiento Estratégico"/>
    <s v="2.1 Planeación Institucional"/>
    <s v="N.A."/>
    <m/>
    <n v="0"/>
    <x v="19"/>
    <m/>
    <m/>
    <m/>
    <s v="En terminos"/>
    <m/>
    <m/>
    <x v="20"/>
    <n v="0.05"/>
    <s v="Se realizó segumiento a través de reuniones virtuales y presenciales con el DNP al trámite de aprobación de tres (3) nuevos proyectos de inversión y la ampliación de horizonte de seis (6) vigentes. Así mismo, se efectuaron lo ajustes a que hubo lugar en l"/>
    <d v="2022-06-30T00:00:00"/>
    <x v="0"/>
  </r>
  <r>
    <n v="11"/>
    <s v="Objetivo Estratégico No.2"/>
    <s v="Incorporar las mejores prácticas organizacionales y tecnológicas que garanticen calidad e integridad de la gestión pública."/>
    <s v="2.1 Realizar la modernización institucional con procesos fortalecidos, eficientes y eficaces."/>
    <x v="25"/>
    <x v="42"/>
    <n v="1"/>
    <s v="Unidad"/>
    <x v="51"/>
    <n v="0.05"/>
    <s v="Funcionamiento"/>
    <s v="N.A."/>
    <x v="4"/>
    <m/>
    <s v="X"/>
    <m/>
    <d v="2022-02-01T00:00:00"/>
    <x v="12"/>
    <s v="2. Direccionamiento Estratégico"/>
    <s v="2.2 Gestión presupuestal y eficiencia del gasto público"/>
    <s v="2. Plan Anual de Adquisiciones"/>
    <d v="2022-03-24T00:00:00"/>
    <n v="0.05"/>
    <x v="46"/>
    <n v="0.05"/>
    <s v="Se ejecutó la actividad en el tiempo estimado y cuenta con las evidencias."/>
    <d v="2022-04-19T00:00:00"/>
    <s v="Cumplida"/>
    <m/>
    <m/>
    <x v="20"/>
    <n v="0.05"/>
    <s v="Actividad cumplida en el 1er trimestre."/>
    <d v="2022-07-19T00:00:00"/>
    <x v="0"/>
  </r>
  <r>
    <n v="12"/>
    <s v="Objetivo Estratégico No.2"/>
    <s v="Incorporar las mejores prácticas organizacionales y tecnológicas que garanticen calidad e integridad de la gestión pública."/>
    <s v="2.1 Realizar la modernización institucional con procesos fortalecidos, eficientes y eficaces."/>
    <x v="25"/>
    <x v="43"/>
    <n v="10"/>
    <s v="Unidad"/>
    <x v="52"/>
    <n v="0.1"/>
    <s v="Funcionamiento"/>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Oficina de Gestión de la Información / Comunicaciones"/>
    <d v="2022-03-10T00:00:00"/>
    <x v="2"/>
    <s v="2. Direccionamiento Estratégico"/>
    <s v="2.2 Gestión presupuestal y eficiencia del gasto público"/>
    <s v="2. Plan Anual de Adquisiciones"/>
    <d v="2022-03-30T00:00:00"/>
    <m/>
    <x v="19"/>
    <m/>
    <m/>
    <m/>
    <s v="Con avance"/>
    <d v="2022-06-30T00:00:00"/>
    <n v="0.04"/>
    <x v="40"/>
    <n v="0.04"/>
    <s v="Actividad que presenta avance del 4%, cuenta con las evidencias. Finaliza en diciembre"/>
    <d v="2022-06-21T00:00:00"/>
    <x v="1"/>
  </r>
  <r>
    <n v="13"/>
    <s v="Objetivo Estratégico No.2"/>
    <s v="Incorporar las mejores prácticas organizacionales y tecnológicas que garanticen calidad e integridad de la gestión pública."/>
    <s v="2.3 Implementar acciones orientadas a la transformación digital de la entidad. "/>
    <x v="26"/>
    <x v="44"/>
    <n v="1"/>
    <s v="Unidad"/>
    <x v="53"/>
    <n v="0.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Oficina de Gestión de la Información / Comunicaciones"/>
    <d v="2022-02-01T00:00:00"/>
    <x v="1"/>
    <s v="5. Evaluación de Resultados"/>
    <s v="5.1 Seguimiento y evaluación del desempeño institucional"/>
    <s v="2. Plan Anual de Adquisiciones"/>
    <d v="2022-03-30T00:00:00"/>
    <m/>
    <x v="19"/>
    <m/>
    <m/>
    <m/>
    <s v="Con avance"/>
    <d v="2022-06-30T00:00:00"/>
    <n v="0.08"/>
    <x v="41"/>
    <n v="0.08"/>
    <s v="Que presenta avance del 8%, cuenta co las evidencias y queda con un rezago del 2%. Finalizaba en junio."/>
    <d v="2022-06-21T00:00:00"/>
    <x v="3"/>
  </r>
  <r>
    <n v="1"/>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x v="27"/>
    <x v="45"/>
    <s v="0 meses de retrazo en la publicación del informe"/>
    <s v="meses de retrazo (fecha programada es junio de 2022)"/>
    <x v="54"/>
    <n v="0.04"/>
    <s v="Funcionamiento"/>
    <s v="N.A."/>
    <x v="5"/>
    <s v="X"/>
    <m/>
    <s v="Subdirección de Energía Eléctrica - GIT Generación y Registro"/>
    <d v="2022-01-01T00:00:00"/>
    <x v="13"/>
    <m/>
    <m/>
    <m/>
    <d v="2022-03-30T00:00:00"/>
    <n v="0.04"/>
    <x v="47"/>
    <n v="0.04"/>
    <s v="El reporte indica que se cumplió la actividad, sin embargo, no se cuenta con evidencia objetiva de las bases de datos compilada y la estimación PIB para determinar el cumplimiento."/>
    <d v="2022-04-19T00:00:00"/>
    <s v="Cumplida"/>
    <d v="2022-05-30T00:00:00"/>
    <n v="0.04"/>
    <x v="42"/>
    <n v="0.04"/>
    <s v="Actividad cumplida desde el 1er trimestre y cuenta con las evidencias objetivas."/>
    <d v="2022-07-19T00:00:00"/>
    <x v="0"/>
  </r>
  <r>
    <n v="2"/>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x v="27"/>
    <x v="45"/>
    <s v="0 meses de retrazo en la publicación del informe"/>
    <s v="meses de retrazo (fecha programada es junio de 2022)"/>
    <x v="55"/>
    <n v="0.1"/>
    <s v="Funcionamiento"/>
    <s v="N.A."/>
    <x v="5"/>
    <m/>
    <s v="X"/>
    <m/>
    <d v="2022-03-01T00:00:00"/>
    <x v="14"/>
    <m/>
    <m/>
    <m/>
    <d v="2022-03-31T00:00:00"/>
    <n v="0.1"/>
    <x v="48"/>
    <n v="0.05"/>
    <s v="La actividad reportan avance del 50% de lo programado, pero no se cuenta con evidencias objetiva para verificarlo."/>
    <d v="2022-04-19T00:00:00"/>
    <s v="Con avance"/>
    <d v="2022-06-30T00:00:00"/>
    <n v="0.1"/>
    <x v="43"/>
    <n v="0.1"/>
    <s v="Actividad que reporta cumplimiento desde el 1er trimestre,  no se identifican las evidencias de la proyección de demanda de los 4 energéticos priorizados, dentro de la carpeta correspondiente. "/>
    <d v="2022-07-19T00:00:00"/>
    <x v="0"/>
  </r>
  <r>
    <n v="3"/>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x v="27"/>
    <x v="45"/>
    <s v="0 meses de retrazo en la publicación del informe"/>
    <s v="meses de retrazo (fecha programada es junio de 2022)"/>
    <x v="56"/>
    <n v="0.1"/>
    <s v="Funcionamiento"/>
    <s v="N.A."/>
    <x v="5"/>
    <s v="X"/>
    <m/>
    <s v="Oficina de Gestión de la Información"/>
    <d v="2022-03-01T00:00:00"/>
    <x v="1"/>
    <m/>
    <m/>
    <m/>
    <m/>
    <n v="0"/>
    <x v="49"/>
    <m/>
    <m/>
    <m/>
    <s v="En terminos"/>
    <d v="2022-06-30T00:00:00"/>
    <n v="0.1"/>
    <x v="44"/>
    <n v="0.1"/>
    <s v="Actividad que reporta cumplimiento acorde con lo programado, no se identifican las evidencias del documento relacionado con la proyección de demanda de energéticos: energía eléctrica, gas natural y combustibles líquidos para el periodo 2022-2037, dentro d"/>
    <d v="2022-07-19T00:00:00"/>
    <x v="0"/>
  </r>
  <r>
    <n v="4"/>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28"/>
    <x v="46"/>
    <n v="1"/>
    <s v="Documento"/>
    <x v="57"/>
    <n v="0.04"/>
    <s v="Funcionamiento"/>
    <s v="N.A."/>
    <x v="5"/>
    <m/>
    <s v="X"/>
    <m/>
    <d v="2022-02-01T00:00:00"/>
    <x v="15"/>
    <m/>
    <m/>
    <m/>
    <d v="2022-02-28T00:00:00"/>
    <n v="0.04"/>
    <x v="50"/>
    <n v="0.04"/>
    <s v="El reporte indica que si se cumplió la actividad, sin embargo, no se encuentra evidencias objetivas del autodiagnostico del PEN para determinar el cumplimiento. "/>
    <d v="2022-04-19T00:00:00"/>
    <s v="Cumplida"/>
    <d v="2022-06-30T00:00:00"/>
    <n v="0.04"/>
    <x v="45"/>
    <n v="0.04"/>
    <s v="Actividad que reporta cumplimiento desde el 1er trimestre, no se identifican las evidencias del autodiagnóstico realizado en la carpeta correspondiente. "/>
    <d v="2022-07-19T00:00:00"/>
    <x v="0"/>
  </r>
  <r>
    <n v="5"/>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28"/>
    <x v="46"/>
    <m/>
    <m/>
    <x v="58"/>
    <n v="0.06"/>
    <s v="Inversión"/>
    <s v="Asesoría para la seguridad energética y el seguimiento del PEN a nivel Nacional."/>
    <x v="5"/>
    <s v="X"/>
    <m/>
    <s v="Todas"/>
    <d v="2022-03-01T00:00:00"/>
    <x v="1"/>
    <m/>
    <m/>
    <m/>
    <d v="2022-03-31T00:00:00"/>
    <n v="0.03"/>
    <x v="51"/>
    <n v="0.03"/>
    <s v="La actividad presenta avance del 50% de lo programado, sin embargo, no se encuentra evidencias objetivas para determinar el cumplimiento."/>
    <d v="2022-04-19T00:00:00"/>
    <s v="Con avance"/>
    <d v="2022-06-30T00:00:00"/>
    <n v="0.03"/>
    <x v="46"/>
    <n v="0.03"/>
    <s v="Actividad que continúa con avance del 3% reportado en el 1er trimestre, no se identifican las evidencias del avance y presenta rezago del 3%. Finalizaba en junio."/>
    <d v="2022-07-19T00:00:00"/>
    <x v="3"/>
  </r>
  <r>
    <n v="6"/>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28"/>
    <x v="46"/>
    <m/>
    <m/>
    <x v="59"/>
    <n v="0.06"/>
    <s v="Funcionamiento"/>
    <s v="N.A."/>
    <x v="5"/>
    <m/>
    <s v="X"/>
    <m/>
    <d v="2022-06-01T00:00:00"/>
    <x v="16"/>
    <m/>
    <m/>
    <m/>
    <m/>
    <n v="0"/>
    <x v="19"/>
    <m/>
    <m/>
    <m/>
    <s v="En terminos"/>
    <m/>
    <n v="0"/>
    <x v="20"/>
    <n v="0"/>
    <s v="Actividad se ejecuta entre junio y octubre según lo proyectado."/>
    <d v="2022-07-19T00:00:00"/>
    <x v="2"/>
  </r>
  <r>
    <n v="7"/>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28"/>
    <x v="46"/>
    <m/>
    <m/>
    <x v="60"/>
    <n v="0.09"/>
    <s v="Funcionamiento"/>
    <s v="N.A."/>
    <x v="5"/>
    <s v="X"/>
    <m/>
    <s v="Oficina de Gestión de la Información"/>
    <d v="2022-06-01T00:00:00"/>
    <x v="17"/>
    <m/>
    <m/>
    <m/>
    <m/>
    <n v="0"/>
    <x v="19"/>
    <m/>
    <m/>
    <m/>
    <s v="En terminos"/>
    <m/>
    <n v="0"/>
    <x v="20"/>
    <n v="0"/>
    <s v="Actividad que se ejecuta entre junio y diciembre según lo proyectado."/>
    <d v="2022-07-19T00:00:00"/>
    <x v="2"/>
  </r>
  <r>
    <n v="8"/>
    <s v="Objetivo Estratégico No.4"/>
    <s v="Desarrollar las acciones necesarias que permitan materializar los planes, programas y proyectos en el sector minero energético."/>
    <s v="4.2 Promover las FNCER y eficiencia energética."/>
    <x v="29"/>
    <x v="47"/>
    <n v="1"/>
    <s v="Documento"/>
    <x v="61"/>
    <n v="0.05"/>
    <s v="Funcionamiento"/>
    <s v="N.A."/>
    <x v="6"/>
    <m/>
    <s v="X"/>
    <m/>
    <d v="2022-01-14T00:00:00"/>
    <x v="6"/>
    <m/>
    <m/>
    <m/>
    <d v="2022-03-31T00:00:00"/>
    <n v="4.0000000000000008E-2"/>
    <x v="52"/>
    <n v="0.04"/>
    <s v="La actividad presenta avance del 80% de lo programado, sin embargo, no se encuentran evidencias objetivas para determinar el cumplimiento."/>
    <d v="2022-04-19T00:00:00"/>
    <s v="Con avance"/>
    <d v="2022-05-13T00:00:00"/>
    <n v="4.0000000000000008E-2"/>
    <x v="47"/>
    <n v="0.04"/>
    <s v="Actividad que continúa con el avance del 4% reportado en el 1er trimestre, cuenta con las evidencias y  presenta rezago del 1%. Finalizaba en abril."/>
    <d v="2022-07-19T00:00:00"/>
    <x v="3"/>
  </r>
  <r>
    <n v="9"/>
    <s v="Objetivo Estratégico No.4"/>
    <s v="Desarrollar las acciones necesarias que permitan materializar los planes, programas y proyectos en el sector minero energético."/>
    <s v="4.2 Promover las FNCER y eficiencia energética."/>
    <x v="29"/>
    <x v="47"/>
    <n v="1"/>
    <s v="Documento"/>
    <x v="62"/>
    <n v="0.05"/>
    <s v="Funcionamiento"/>
    <s v="N.A."/>
    <x v="6"/>
    <m/>
    <s v="X"/>
    <m/>
    <d v="2022-01-01T00:00:00"/>
    <x v="1"/>
    <m/>
    <m/>
    <m/>
    <d v="2022-03-31T00:00:00"/>
    <n v="2.0000000000000004E-2"/>
    <x v="53"/>
    <n v="0.02"/>
    <s v="La actividad presenta avance del 40% de lo programado, sin embargo, no se encuentra evidencias objetivas para determinar el cumplimiento. La actividad finaliza en junio."/>
    <d v="2022-04-19T00:00:00"/>
    <s v="Con avance"/>
    <m/>
    <n v="2.5000000000000001E-2"/>
    <x v="48"/>
    <n v="2.5000000000000001E-2"/>
    <s v="Actividad que reporta avance acumulado del 2,5%, cuenta con las evidencias objetivas y queda con un rezago del 2,5%. Finalizaba en junio."/>
    <d v="2022-07-19T00:00:00"/>
    <x v="3"/>
  </r>
  <r>
    <n v="10"/>
    <s v="Objetivo Estratégico No.4"/>
    <s v="Desarrollar las acciones necesarias que permitan materializar los planes, programas y proyectos en el sector minero energético."/>
    <s v="4.2 Promover las FNCER y eficiencia energética."/>
    <x v="29"/>
    <x v="48"/>
    <n v="1"/>
    <s v="Documento"/>
    <x v="63"/>
    <n v="0.05"/>
    <s v="Inversión"/>
    <s v="Asesoría para la seguridad energética y el seguimiento del PEN a nivel Nacional."/>
    <x v="6"/>
    <m/>
    <s v="X"/>
    <m/>
    <d v="2022-03-01T00:00:00"/>
    <x v="7"/>
    <m/>
    <m/>
    <m/>
    <d v="2022-03-31T00:00:00"/>
    <n v="1.4999999999999999E-2"/>
    <x v="54"/>
    <n v="1.4999999999999999E-2"/>
    <s v="La actividad presenta avance del 30% de lo programado, sin embargo, no se encuentra evidencias objetivas para determinar el cumplimiento. La actividad finaliza en julio."/>
    <d v="2022-04-19T00:00:00"/>
    <s v="Con avance"/>
    <m/>
    <n v="2.5000000000000001E-2"/>
    <x v="49"/>
    <n v="2.5000000000000001E-2"/>
    <s v="Actividad que reporta avance acumulado del 2,5%, cuenta con las evidencias objetivas. Finaliza en julio."/>
    <d v="2022-07-19T00:00:00"/>
    <x v="1"/>
  </r>
  <r>
    <n v="11"/>
    <s v="Objetivo Estratégico No.4"/>
    <s v="Desarrollar las acciones necesarias que permitan materializar los planes, programas y proyectos en el sector minero energético."/>
    <s v="4.2 Promover las FNCER y eficiencia energética."/>
    <x v="29"/>
    <x v="48"/>
    <n v="1"/>
    <s v="Documento"/>
    <x v="64"/>
    <n v="0.05"/>
    <s v="Inversión"/>
    <s v="Asesoría para la seguridad energética y el seguimiento del PEN a nivel Nacional."/>
    <x v="6"/>
    <m/>
    <s v="X"/>
    <m/>
    <d v="2022-01-01T00:00:00"/>
    <x v="1"/>
    <m/>
    <m/>
    <m/>
    <d v="2022-03-31T00:00:00"/>
    <n v="2.5000000000000001E-2"/>
    <x v="55"/>
    <n v="2.5000000000000001E-2"/>
    <s v="La actividad presenta avance del 50% de lo programado, sin embargo, no se encuentra evidencias objetivas para determinar el cumplimiento."/>
    <d v="2022-04-19T00:00:00"/>
    <s v="Con avance"/>
    <m/>
    <n v="4.0000000000000008E-2"/>
    <x v="50"/>
    <n v="0.04"/>
    <s v="Actividad que reporta avance del 4%, cuenta con las evidencias objetivas y queda con un rezago del 1%. Finalizaba en junio."/>
    <d v="2022-07-19T00:00:00"/>
    <x v="3"/>
  </r>
  <r>
    <n v="12"/>
    <s v="Objetivo Estratégico No.4"/>
    <s v="Desarrollar las acciones necesarias que permitan materializar los planes, programas y proyectos en el sector minero energético."/>
    <s v="4.2 Promover las FNCER y eficiencia energética."/>
    <x v="29"/>
    <x v="48"/>
    <n v="1"/>
    <s v="Documento"/>
    <x v="65"/>
    <n v="0.05"/>
    <s v="Inversión"/>
    <s v="Asesoría para la seguridad energética y el seguimiento del PEN a nivel Nacional."/>
    <x v="6"/>
    <m/>
    <s v="X"/>
    <m/>
    <d v="2022-04-01T00:00:00"/>
    <x v="8"/>
    <m/>
    <m/>
    <m/>
    <d v="2022-03-31T00:00:00"/>
    <n v="5.000000000000001E-3"/>
    <x v="56"/>
    <n v="5.0000000000000001E-3"/>
    <m/>
    <m/>
    <s v="Con avance"/>
    <m/>
    <n v="1.4999999999999999E-2"/>
    <x v="51"/>
    <n v="1.4999999999999999E-2"/>
    <s v="Actividad que reporta avance del 1,5% y cuenta con las evidencias objetivas. Finaliza en septiembre."/>
    <d v="2022-07-19T00:00:00"/>
    <x v="1"/>
  </r>
  <r>
    <n v="13"/>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30"/>
    <x v="49"/>
    <n v="1"/>
    <s v="Matriz"/>
    <x v="66"/>
    <n v="0.18"/>
    <s v="Funcionamiento"/>
    <s v="N.A."/>
    <x v="5"/>
    <m/>
    <s v="X"/>
    <m/>
    <d v="2022-03-30T00:00:00"/>
    <x v="8"/>
    <m/>
    <m/>
    <m/>
    <d v="2022-03-31T00:00:00"/>
    <n v="1.7999999999999999E-2"/>
    <x v="57"/>
    <n v="1.7999999999999999E-2"/>
    <s v="El reporte indica que si se cumplió la actividad, sin embargo, no se encuentra evidencias objetivas del autodiagnostico del PEN para determinar el cumplimiento. "/>
    <d v="2022-04-19T00:00:00"/>
    <s v="Cumplida"/>
    <d v="2022-06-30T00:00:00"/>
    <n v="5.3999999999999999E-2"/>
    <x v="52"/>
    <n v="7.1999999999999995E-2"/>
    <s v="Actividad que reporta avance acumulado del 7,2%, no se encuentran las evidencias del avance relacionado con la compilación de datos. Finaliza en septiembre."/>
    <d v="2022-07-19T00:00:00"/>
    <x v="1"/>
  </r>
  <r>
    <n v="14"/>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31"/>
    <x v="50"/>
    <m/>
    <m/>
    <x v="67"/>
    <n v="0.04"/>
    <s v="Funcionamiento"/>
    <s v="N.A."/>
    <x v="5"/>
    <m/>
    <s v="X"/>
    <m/>
    <d v="2022-10-01T00:00:00"/>
    <x v="18"/>
    <m/>
    <m/>
    <m/>
    <m/>
    <n v="0"/>
    <x v="19"/>
    <m/>
    <m/>
    <m/>
    <s v="En terminos"/>
    <m/>
    <n v="0"/>
    <x v="20"/>
    <n v="0"/>
    <s v="Actividad que se ejecuta en octubre, según lo proyectado."/>
    <d v="2022-07-19T00:00:00"/>
    <x v="2"/>
  </r>
  <r>
    <n v="15"/>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31"/>
    <x v="50"/>
    <m/>
    <m/>
    <x v="68"/>
    <n v="0.04"/>
    <s v="Funcionamiento"/>
    <s v="N.A."/>
    <x v="5"/>
    <m/>
    <s v="X"/>
    <m/>
    <d v="2022-10-05T00:00:00"/>
    <x v="19"/>
    <m/>
    <m/>
    <m/>
    <m/>
    <n v="0"/>
    <x v="19"/>
    <m/>
    <m/>
    <m/>
    <s v="En terminos"/>
    <m/>
    <n v="0"/>
    <x v="20"/>
    <n v="0"/>
    <s v="Actividad que se ejecuta en octubre, según lo proyectado."/>
    <d v="2022-07-19T00:00:00"/>
    <x v="2"/>
  </r>
  <r>
    <n v="1"/>
    <s v="Objetivo Estratégico No.4"/>
    <s v="Desarrollar las acciones necesarias que permitan materializar los planes, programas y proyectos en el sector minero energético."/>
    <s v="4.3 Realizar acciones para extender la cobertura de servicios públicos de electricidad y gas combustible.  "/>
    <x v="32"/>
    <x v="51"/>
    <n v="1"/>
    <s v="Porcentaje"/>
    <x v="69"/>
    <n v="0.3"/>
    <s v="Funcionamiento / Inversión"/>
    <s v="Asesoría para la equidad y conectividad energética a nivel Nacional."/>
    <x v="7"/>
    <m/>
    <s v="X"/>
    <s v="N/A"/>
    <d v="2022-02-01T00:00:00"/>
    <x v="2"/>
    <s v="3. Gestión con Valores para Resultados"/>
    <s v="3.2 Fortalecimiento organizacional y simplificación de procesos"/>
    <s v="N.A."/>
    <d v="2022-03-31T00:00:00"/>
    <n v="7.4999999999999997E-2"/>
    <x v="58"/>
    <n v="7.4999999999999997E-2"/>
    <s v="La actividad se reporta como cumplida, perto teniendo en cuenta que esta actividad se ejecuta por demanda y finaliza en diciembre. se ajusta el avance a la 4 parte de los programado. Se cuenta con las evidencias del cumplimiento."/>
    <d v="2022-04-19T00:00:00"/>
    <s v="Con avance"/>
    <d v="2022-06-30T00:00:00"/>
    <n v="7.4999999999999997E-2"/>
    <x v="53"/>
    <n v="0.15"/>
    <s v="Actividad que reporta un avance acumulado del 15% y cuenta con las evidencias objetivas. Finaliza en diciembre"/>
    <d v="2022-07-19T00:00:00"/>
    <x v="1"/>
  </r>
  <r>
    <n v="2"/>
    <s v="Objetivo Estratégico No.4"/>
    <s v="Desarrollar las acciones necesarias que permitan materializar los planes, programas y proyectos en el sector minero energético."/>
    <s v="4.3 Realizar acciones para extender la cobertura de servicios públicos de electricidad y gas combustible.  "/>
    <x v="32"/>
    <x v="52"/>
    <n v="1"/>
    <s v="Porcentaje"/>
    <x v="70"/>
    <n v="0.05"/>
    <s v="Funcionamiento / Inversión"/>
    <s v="Asesoría para la equidad y conectividad energética a nivel Nacional."/>
    <x v="7"/>
    <m/>
    <s v="X"/>
    <s v="N/A"/>
    <d v="2022-02-01T00:00:00"/>
    <x v="2"/>
    <s v="3. Gestión con Valores para Resultados"/>
    <s v="3.2 Fortalecimiento organizacional y simplificación de procesos"/>
    <s v="N.A."/>
    <d v="2022-03-31T00:00:00"/>
    <n v="2.5000000000000001E-2"/>
    <x v="59"/>
    <n v="2.5000000000000001E-2"/>
    <s v="La actividad se reporta como cumplida, sin embargo, el tramite aun no ha sido formalizado en el SUIT y no se cuenta con el producto mencionado, razón por la cual se se debe ajustar el avance acorde con lo avanzado. Se cuenta con las evidencias y la activi"/>
    <d v="2022-04-19T00:00:00"/>
    <s v="Cumplida"/>
    <d v="2022-06-30T00:00:00"/>
    <n v="0"/>
    <x v="54"/>
    <n v="2.5000000000000001E-2"/>
    <s v="Actividad no presenta avance en el 2do trimestre, continua con un avance del 2,5%, cuenta con las evidencias (Proyecto de resolución y memoria justificativa). Finaliza en diciembre."/>
    <d v="2022-07-19T00:00:00"/>
    <x v="1"/>
  </r>
  <r>
    <n v="3"/>
    <s v="Objetivo Estratégico No.4"/>
    <s v="Desarrollar las acciones necesarias que permitan materializar los planes, programas y proyectos en el sector minero energético."/>
    <s v="4.3 Realizar acciones para extender la cobertura de servicios públicos de electricidad y gas combustible.  "/>
    <x v="33"/>
    <x v="53"/>
    <n v="1"/>
    <s v="Porcentaje"/>
    <x v="71"/>
    <n v="2.5000000000000001E-2"/>
    <s v="Funcionamiento / Inversión"/>
    <s v="Asesoría para la equidad y conectividad energética a nivel Nacional."/>
    <x v="7"/>
    <s v="X"/>
    <m/>
    <s v="Oficina de Gestión de la Información"/>
    <d v="2022-02-01T00:00:00"/>
    <x v="2"/>
    <s v="3. Gestión con Valores para Resultados"/>
    <s v="3.2 Fortalecimiento organizacional y simplificación de procesos"/>
    <s v="N.A."/>
    <d v="2022-03-31T00:00:00"/>
    <n v="7.4999999999999997E-3"/>
    <x v="60"/>
    <n v="7.4999999999999997E-3"/>
    <s v="La actividad se reporta como cumplida, pero teniendo en cuenta que esta actividad se ejecuta por demanda y finaliza en diciembre. Se recomienda ajustaa el avance a la 4 parte de los programado. Se cuenta con las evidencias del cumplimiento."/>
    <d v="2022-04-19T00:00:00"/>
    <s v="Con avance"/>
    <d v="2022-06-30T00:00:00"/>
    <n v="7.4999999999999997E-3"/>
    <x v="55"/>
    <n v="1.4999999999999999E-2"/>
    <s v="Actividad que reporta un avance acumulado del 1,5%, cuenta con las evidencias. Finaliza en diciembre."/>
    <d v="2022-07-19T00:00:00"/>
    <x v="1"/>
  </r>
  <r>
    <n v="4"/>
    <s v="Objetivo Estratégico No.4"/>
    <s v="Desarrollar las acciones necesarias que permitan materializar los planes, programas y proyectos en el sector minero energético."/>
    <s v="4.3 Realizar acciones para extender la cobertura de servicios públicos de electricidad y gas combustible.  "/>
    <x v="33"/>
    <x v="54"/>
    <n v="1"/>
    <s v="Porcentaje"/>
    <x v="72"/>
    <n v="2.5000000000000001E-2"/>
    <s v="Funcionamiento"/>
    <s v="N.A."/>
    <x v="7"/>
    <s v="X"/>
    <m/>
    <s v="Oficina de Gestión de la Información"/>
    <d v="2022-02-01T00:00:00"/>
    <x v="2"/>
    <s v="3. Gestión con Valores para Resultados"/>
    <s v="3.2 Fortalecimiento organizacional y simplificación de procesos"/>
    <s v="N.A."/>
    <d v="2022-08-31T00:00:00"/>
    <n v="7.4999999999999997E-3"/>
    <x v="61"/>
    <n v="7.4999999999999997E-3"/>
    <s v="La actividad se reporta como cumplida, pero teniendo en cuenta que esta actividad se ejecuta por demanda y finaliza en diciembre. Se recomienda ajustaa el avance a la 4ta parte de los programado. Se cuenta con las evidencias del cumplimiento."/>
    <d v="2022-04-19T00:00:00"/>
    <s v="Con avance"/>
    <d v="2022-06-30T00:00:00"/>
    <n v="7.4999999999999997E-3"/>
    <x v="56"/>
    <n v="1.4999999999999999E-2"/>
    <s v="Actividad que reporta un avance acumulado del 1,5%, cuenta con las evidencias. Finaliza en diciembre."/>
    <d v="2022-07-19T00:00:00"/>
    <x v="1"/>
  </r>
  <r>
    <n v="5"/>
    <s v="Objetivo Estratégico No.4"/>
    <s v="Desarrollar las acciones necesarias que permitan materializar los planes, programas y proyectos en el sector minero energético."/>
    <s v="4.3 Realizar acciones para extender la cobertura de servicios públicos de electricidad y gas combustible.  "/>
    <x v="34"/>
    <x v="55"/>
    <n v="1"/>
    <s v="Porcentaje"/>
    <x v="73"/>
    <n v="0.1"/>
    <s v="Funcionamiento"/>
    <s v="N.A."/>
    <x v="7"/>
    <s v="X"/>
    <m/>
    <s v="Oficina de Gestión de la Información"/>
    <d v="2022-02-01T00:00:00"/>
    <x v="2"/>
    <s v="3. Gestión con Valores para Resultados"/>
    <s v="3.2 Fortalecimiento organizacional y simplificación de procesos"/>
    <s v="N.A."/>
    <d v="2022-03-31T00:00:00"/>
    <n v="2.5000000000000001E-2"/>
    <x v="62"/>
    <n v="2.5000000000000001E-2"/>
    <s v="La actividad se reporta como cumplida, pero teniendo en cuenta que esta actividad se ejecuta trimestralmente de la gestión realizada durante el mismo,  se recomienda ajustar el avance a la 4ta parte de lo programado. Se cuenta con las evidencias del cumpl"/>
    <d v="2022-04-19T00:00:00"/>
    <s v="Con avance"/>
    <d v="2022-06-30T00:00:00"/>
    <n v="2.5000000000000001E-2"/>
    <x v="57"/>
    <n v="0.05"/>
    <s v="Actividad que reporta un avance acumulado del 5%, cuenta con evidencias del avance en la actualización de guía para el fondo Oxl, faltan evidencias del resto de guías. Finaliza en diciembre."/>
    <d v="2022-07-19T00:00:00"/>
    <x v="1"/>
  </r>
  <r>
    <n v="6"/>
    <s v="Objetivo Estratégico No.4"/>
    <s v="Desarrollar las acciones necesarias que permitan materializar los planes, programas y proyectos en el sector minero energético."/>
    <s v="4.3 Realizar acciones para extender la cobertura de servicios públicos de electricidad y gas combustible.  "/>
    <x v="34"/>
    <x v="56"/>
    <n v="1"/>
    <s v="Porcentaje"/>
    <x v="74"/>
    <n v="2.5000000000000001E-2"/>
    <s v="Funcionamiento"/>
    <s v="N.A."/>
    <x v="7"/>
    <m/>
    <s v="X"/>
    <s v="N/A"/>
    <d v="2022-02-01T00:00:00"/>
    <x v="2"/>
    <s v="3. Gestión con Valores para Resultados"/>
    <s v="3.2 Fortalecimiento organizacional y simplificación de procesos"/>
    <s v="N.A."/>
    <d v="2022-03-31T00:00:00"/>
    <n v="0.03"/>
    <x v="63"/>
    <n v="0.03"/>
    <s v="La actividad reporta cumplimiento anticipado, no se evidencias los soportes para definir el cumplimiento."/>
    <d v="2022-04-19T00:00:00"/>
    <s v="Cumplida"/>
    <d v="2022-05-17T00:00:00"/>
    <n v="0"/>
    <x v="58"/>
    <n v="0.03"/>
    <s v="Actividad cumplida en el 1er trimestre, cuenta con las evidencias objetivas."/>
    <d v="2022-07-19T00:00:00"/>
    <x v="0"/>
  </r>
  <r>
    <n v="7"/>
    <s v="Objetivo Estratégico No.4"/>
    <s v="Desarrollar las acciones necesarias que permitan materializar los planes, programas y proyectos en el sector minero energético."/>
    <s v="4.3 Realizar acciones para extender la cobertura de servicios públicos de electricidad y gas combustible.  "/>
    <x v="34"/>
    <x v="57"/>
    <n v="1"/>
    <s v="Porcentaje"/>
    <x v="75"/>
    <n v="2.5000000000000001E-2"/>
    <s v="Funcionamiento"/>
    <s v="N.A."/>
    <x v="7"/>
    <s v="X"/>
    <m/>
    <s v="Oficina de Gestión de la Información"/>
    <d v="2022-02-01T00:00:00"/>
    <x v="2"/>
    <s v="3. Gestión con Valores para Resultados"/>
    <s v="3.2 Fortalecimiento organizacional y simplificación de procesos"/>
    <s v="N.A."/>
    <d v="2022-03-31T00:00:00"/>
    <n v="3.0000000000000001E-3"/>
    <x v="64"/>
    <n v="3.0000000000000001E-3"/>
    <s v="Se reporta avance de la actividad, evidencia el proyecto de actualización para fondos del SRG, se ajustó el valor del avance para que fuera el 10% del 3% programado para esta actividad. Finaliza en diciembre la actividad."/>
    <d v="2022-04-19T00:00:00"/>
    <s v="Con avance"/>
    <d v="2022-06-30T00:00:00"/>
    <n v="7.4999999999999997E-3"/>
    <x v="59"/>
    <n v="0.01"/>
    <s v="Actividad que reporta un avance acumulado del 0,75%, cuenta con evidencias del avance en la actualización de guía. Finaliza en diciembre."/>
    <d v="2022-07-19T00:00:00"/>
    <x v="1"/>
  </r>
  <r>
    <n v="8"/>
    <s v="Objetivo Estratégico No.4"/>
    <s v="Desarrollar las acciones necesarias que permitan materializar los planes, programas y proyectos en el sector minero energético."/>
    <s v="4.3 Realizar acciones para extender la cobertura de servicios públicos de electricidad y gas combustible.  "/>
    <x v="35"/>
    <x v="58"/>
    <n v="1"/>
    <s v="Porcentaje"/>
    <x v="76"/>
    <n v="0.1"/>
    <s v="Funcionamiento"/>
    <s v="N.A."/>
    <x v="7"/>
    <m/>
    <s v="X"/>
    <s v="N/A"/>
    <d v="2022-02-01T00:00:00"/>
    <x v="2"/>
    <s v="3. Gestión con Valores para Resultados"/>
    <s v="3.2 Fortalecimiento organizacional y simplificación de procesos"/>
    <s v="N.A."/>
    <d v="2022-03-31T00:00:00"/>
    <n v="0.02"/>
    <x v="65"/>
    <n v="0.02"/>
    <s v="Actividad que presenta avance y cuenta con las evidencias del seguimiento  a PERS, finaliza en Diciembre."/>
    <d v="2022-04-19T00:00:00"/>
    <s v="Con avance"/>
    <d v="2022-06-30T00:00:00"/>
    <n v="0.02"/>
    <x v="60"/>
    <n v="0.04"/>
    <s v="Actividad que reporta un avance acumulado del 4%, cuenta con evidencias del avance. Finaliza en diciembre."/>
    <d v="2022-07-19T00:00:00"/>
    <x v="1"/>
  </r>
  <r>
    <n v="9"/>
    <s v="Objetivo Estratégico No.4"/>
    <s v="Desarrollar las acciones necesarias que permitan materializar los planes, programas y proyectos en el sector minero energético."/>
    <s v="4.3 Realizar acciones para extender la cobertura de servicios públicos de electricidad y gas combustible.  "/>
    <x v="35"/>
    <x v="59"/>
    <n v="1"/>
    <s v="Porcentaje"/>
    <x v="77"/>
    <n v="0.1"/>
    <s v="Funcionamiento"/>
    <s v="N.A."/>
    <x v="7"/>
    <m/>
    <s v="X"/>
    <s v="N/A"/>
    <d v="2022-02-01T00:00:00"/>
    <x v="2"/>
    <s v="3. Gestión con Valores para Resultados"/>
    <s v="3.2 Fortalecimiento organizacional y simplificación de procesos"/>
    <s v="N.A."/>
    <d v="2022-03-31T00:00:00"/>
    <n v="2.5000000000000001E-2"/>
    <x v="66"/>
    <n v="2.5000000000000001E-2"/>
    <s v="La actividad presenta avance y  cuenta con las evidencias. Finaliza en diciembre"/>
    <d v="2022-04-19T00:00:00"/>
    <s v="Con avance"/>
    <d v="2022-06-30T00:00:00"/>
    <n v="2.5000000000000001E-2"/>
    <x v="61"/>
    <n v="0.05"/>
    <s v="Actividad que reporta un avance acumulado del 5%, cuenta con evidencias del avance. Finaliza en diciembre."/>
    <d v="2022-07-19T00:00:00"/>
    <x v="1"/>
  </r>
  <r>
    <n v="10"/>
    <s v="Objetivo Estratégico No.4"/>
    <s v="Desarrollar las acciones necesarias que permitan materializar los planes, programas y proyectos en el sector minero energético."/>
    <s v="4.3 Realizar acciones para extender la cobertura de servicios públicos de electricidad y gas combustible.  "/>
    <x v="35"/>
    <x v="59"/>
    <n v="1"/>
    <s v="Porcentaje"/>
    <x v="78"/>
    <n v="0.1"/>
    <s v="Funcionamiento / Inversión"/>
    <s v="Asesoría para la equidad y conectividad energética a nivel Nacional."/>
    <x v="7"/>
    <m/>
    <s v="X"/>
    <s v="N/A"/>
    <d v="2022-02-01T00:00:00"/>
    <x v="2"/>
    <s v="3. Gestión con Valores para Resultados"/>
    <s v="3.2 Fortalecimiento organizacional y simplificación de procesos"/>
    <s v="N.A."/>
    <m/>
    <n v="0"/>
    <x v="67"/>
    <m/>
    <m/>
    <m/>
    <s v="En terminos"/>
    <d v="2022-06-30T00:00:00"/>
    <n v="0"/>
    <x v="62"/>
    <n v="0"/>
    <s v="Actividad que continúa sin avance con corte al 2do trimestre. Finaliza en diciembre"/>
    <d v="2022-07-19T00:00:00"/>
    <x v="2"/>
  </r>
  <r>
    <n v="11"/>
    <s v="Objetivo Estratégico No.4"/>
    <s v="Desarrollar las acciones necesarias que permitan materializar los planes, programas y proyectos en el sector minero energético."/>
    <s v="4.3 Realizar acciones para extender la cobertura de servicios públicos de electricidad y gas combustible.  "/>
    <x v="35"/>
    <x v="60"/>
    <n v="1"/>
    <s v="Porcentaje"/>
    <x v="79"/>
    <n v="0.05"/>
    <s v="Funcionamiento"/>
    <s v="N.A."/>
    <x v="7"/>
    <m/>
    <s v="X"/>
    <s v="N/A"/>
    <d v="2022-02-01T00:00:00"/>
    <x v="2"/>
    <s v="3. Gestión con Valores para Resultados"/>
    <s v="3.2 Fortalecimiento organizacional y simplificación de procesos"/>
    <s v="N.A."/>
    <m/>
    <n v="0"/>
    <x v="19"/>
    <m/>
    <m/>
    <m/>
    <s v="En terminos"/>
    <d v="2022-06-30T00:00:00"/>
    <n v="1.6E-2"/>
    <x v="63"/>
    <n v="1.6E-2"/>
    <s v="Actividad que reporta avance del 1,6% y cuenta con las evidencias. Finaliza en diciembre."/>
    <d v="2022-07-19T00:00:00"/>
    <x v="1"/>
  </r>
  <r>
    <n v="12"/>
    <s v="Objetivo Estratégico No.4"/>
    <s v="Desarrollar las acciones necesarias que permitan materializar los planes, programas y proyectos en el sector minero energético."/>
    <s v="4.7 Construir y socializar los intereses del territorio con los intereses del gobierno nacional."/>
    <x v="36"/>
    <x v="61"/>
    <n v="1"/>
    <s v="Porcentaje"/>
    <x v="80"/>
    <n v="2.5000000000000001E-2"/>
    <s v="Funcionamiento"/>
    <s v="N.A."/>
    <x v="7"/>
    <m/>
    <s v="X"/>
    <s v="N/A"/>
    <d v="2022-02-01T00:00:00"/>
    <x v="2"/>
    <s v="3. Gestión con Valores para Resultados"/>
    <s v="3.2 Fortalecimiento organizacional y simplificación de procesos"/>
    <s v="N.A."/>
    <d v="2022-03-31T00:00:00"/>
    <n v="5.0000000000000001E-3"/>
    <x v="68"/>
    <n v="5.0000000000000001E-3"/>
    <s v="Actividad que presenta avance y cuenta con las evidencias de mimos. Finaliza en diciembre."/>
    <d v="2022-04-19T00:00:00"/>
    <s v="Con avance"/>
    <d v="2022-06-30T00:00:00"/>
    <m/>
    <x v="64"/>
    <n v="5.0000000000000001E-3"/>
    <s v="Actividad que no reporta avance al 2do trimestre. Finaliza en diciembre"/>
    <d v="2022-07-19T00:00:00"/>
    <x v="1"/>
  </r>
  <r>
    <n v="13"/>
    <s v="Objetivo Estratégico No.4"/>
    <s v="Desarrollar las acciones necesarias que permitan materializar los planes, programas y proyectos en el sector minero energético."/>
    <s v="4.7 Construir y socializar los intereses del territorio con los intereses del gobierno nacional."/>
    <x v="36"/>
    <x v="62"/>
    <n v="1"/>
    <s v="Porcentaje"/>
    <x v="81"/>
    <n v="2.5000000000000001E-2"/>
    <s v="Funcionamiento"/>
    <s v="N.A."/>
    <x v="7"/>
    <m/>
    <s v="X"/>
    <s v="N/A"/>
    <d v="2022-02-01T00:00:00"/>
    <x v="2"/>
    <s v="3. Gestión con Valores para Resultados"/>
    <s v="3.2 Fortalecimiento organizacional y simplificación de procesos"/>
    <s v="N.A."/>
    <d v="2022-03-31T00:00:00"/>
    <n v="7.4999999999999997E-3"/>
    <x v="69"/>
    <n v="7.4999999999999997E-3"/>
    <s v="Actividad a la que se le ajusta el procentaje de avance, teniendo en cuenta que se reportaba terminada, sin embargo el reporte indica que se ha avanzado sin conocer si se encuentra terminado tal y como se menciona en el producto de la actividad, se recomi"/>
    <d v="2022-04-19T00:00:00"/>
    <s v="Cumplida"/>
    <d v="2022-06-30T00:00:00"/>
    <n v="7.4999999999999997E-3"/>
    <x v="65"/>
    <n v="1.4999999999999999E-2"/>
    <s v="Actividad que ajusta el porcentaje de avance del 3% reportado en el 1er trimestre (Cumplida) al 0,75% de avance, cuenta con las evidencias acorde con el reporte. Finaliza en diciembre."/>
    <d v="2022-07-19T00:00:00"/>
    <x v="1"/>
  </r>
  <r>
    <n v="14"/>
    <s v="Objetivo Estratégico No.4"/>
    <s v="Desarrollar las acciones necesarias que permitan materializar los planes, programas y proyectos en el sector minero energético."/>
    <s v="4.7 Construir y socializar los intereses del territorio con los intereses del gobierno nacional."/>
    <x v="36"/>
    <x v="63"/>
    <n v="1"/>
    <s v="Porcentaje"/>
    <x v="82"/>
    <n v="2.5000000000000001E-2"/>
    <s v="Funcionamiento"/>
    <s v="N.A."/>
    <x v="7"/>
    <m/>
    <s v="X"/>
    <s v="N/A"/>
    <d v="2022-02-01T00:00:00"/>
    <x v="2"/>
    <s v="3. Gestión con Valores para Resultados"/>
    <s v="3.2 Fortalecimiento organizacional y simplificación de procesos"/>
    <s v="N.A."/>
    <d v="2022-03-31T00:00:00"/>
    <n v="0.03"/>
    <x v="70"/>
    <n v="0.03"/>
    <s v="La actividad reporta terminación anticipada, se cuenta con evidencias."/>
    <d v="2022-04-19T00:00:00"/>
    <s v="Cumplida"/>
    <d v="2022-06-30T00:00:00"/>
    <n v="0"/>
    <x v="66"/>
    <n v="0.03"/>
    <s v="Actividad que reporta un avance al 2do trimestre, pero en el 1er trimestre se había reportado cumplida, por lo tando se deja como cero en el avance y se deja la descripciòn. Finaliza en diciembre."/>
    <d v="2022-07-19T00:00:00"/>
    <x v="1"/>
  </r>
  <r>
    <n v="15"/>
    <s v="Objetivo Estratégico No.4"/>
    <s v="Desarrollar las acciones necesarias que permitan materializar los planes, programas y proyectos en el sector minero energético."/>
    <s v="4.7 Construir y socializar los intereses del territorio con los intereses del gobierno nacional."/>
    <x v="36"/>
    <x v="64"/>
    <n v="1"/>
    <s v="Porcentaje"/>
    <x v="83"/>
    <n v="2.5000000000000001E-2"/>
    <s v="Funcionamiento / Inversión"/>
    <s v="Asesoría para la equidad y conectividad energética a nivel Nacional."/>
    <x v="7"/>
    <m/>
    <s v="X"/>
    <s v="N/A"/>
    <d v="2022-02-01T00:00:00"/>
    <x v="2"/>
    <s v="3. Gestión con Valores para Resultados"/>
    <s v="3.2 Fortalecimiento organizacional y simplificación de procesos"/>
    <s v="N.A."/>
    <d v="2022-03-31T00:00:00"/>
    <n v="0.03"/>
    <x v="71"/>
    <n v="7.4999999999999997E-3"/>
    <s v="La actividad a la que se le ajusta el porcetaje de avance toda vez que reporta terminación anticipada, sin embargo, acorde con el reporte y las evidencias, no se ha cumplido con el producto. Se recomienda ajustar el porcentaje de deñl reporte acorde con e"/>
    <d v="2022-04-19T00:00:00"/>
    <s v="Cumplida"/>
    <d v="2022-06-30T00:00:00"/>
    <n v="7.4999999999999997E-3"/>
    <x v="67"/>
    <n v="1.4999999999999999E-2"/>
    <s v="Actividad que ajusta el porcentaje de avance del 3% reportado en el 1er trimestre (Cumplida) al 0,75% de avance, no cuenta con las evidencias que soporten el avance reportado. Finaliza en diciembre."/>
    <d v="2022-07-19T00:00:00"/>
    <x v="1"/>
  </r>
  <r>
    <n v="1"/>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x v="37"/>
    <x v="65"/>
    <n v="1"/>
    <s v="Porcentaje"/>
    <x v="84"/>
    <n v="0.0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23T00:00:00"/>
    <x v="2"/>
    <s v="3. Gestión con Valores para Resultados"/>
    <s v="3.1 Transparencia, acceso a la información pública y lucha contra la corrupción"/>
    <s v="14. Plan Estratégico de Comunicaciones"/>
    <d v="2022-03-31T00:00:00"/>
    <n v="1.2999999999999999E-2"/>
    <x v="72"/>
    <n v="1.2999999999999999E-2"/>
    <s v="Se reporta avance de la actividad, y cuenta con las evidencias en enlace DRIVE , pendiente por verificar, toda vez que no se tiene acceso. Finaliza en diciembre"/>
    <d v="2022-04-19T00:00:00"/>
    <s v="Con avance"/>
    <d v="2022-05-11T00:00:00"/>
    <n v="1.2999999999999999E-2"/>
    <x v="68"/>
    <n v="2.5999999999999999E-2"/>
    <s v="Actividad que reporta un avance acumulado del 2,6%, cuenta con las evidencias (piezas de las campañas). Finaliza en diciembre. "/>
    <d v="2022-07-19T00:00:00"/>
    <x v="1"/>
  </r>
  <r>
    <n v="2"/>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x v="37"/>
    <x v="65"/>
    <n v="1"/>
    <s v="Porcentaje"/>
    <x v="85"/>
    <n v="0.0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23T00:00:00"/>
    <x v="2"/>
    <s v="3. Gestión con Valores para Resultados"/>
    <s v="3.1 Transparencia, acceso a la información pública y lucha contra la corrupción"/>
    <s v="14. Plan Estratégico de Comunicaciones"/>
    <d v="2022-03-31T00:00:00"/>
    <n v="6.0000000000000001E-3"/>
    <x v="73"/>
    <n v="6.0000000000000001E-3"/>
    <s v="Actividad que reporta avance y cuenta con las evidencias. Finaliza en diciembre"/>
    <d v="2022-04-19T00:00:00"/>
    <s v="Con avance"/>
    <d v="2022-06-15T00:00:00"/>
    <n v="6.0000000000000001E-3"/>
    <x v="69"/>
    <n v="1.2E-2"/>
    <s v="Actividad que reporta un avance acumulado del 1,2%, cuenta con las evidencias de los eventos en los que se realizó acompañamiento. Finaliza en diciembre. "/>
    <d v="2022-07-19T00:00:00"/>
    <x v="1"/>
  </r>
  <r>
    <n v="3"/>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x v="37"/>
    <x v="65"/>
    <n v="1"/>
    <s v="Porcentaje"/>
    <x v="86"/>
    <n v="0.0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23T00:00:00"/>
    <x v="2"/>
    <s v="3. Gestión con Valores para Resultados"/>
    <s v="3.1 Transparencia, acceso a la información pública y lucha contra la corrupción"/>
    <s v="14. Plan Estratégico de Comunicaciones"/>
    <d v="2022-03-31T00:00:00"/>
    <n v="6.0000000000000001E-3"/>
    <x v="74"/>
    <n v="6.0000000000000001E-3"/>
    <s v="Actividad que reporta avance y cuenta con las evidencias (Actividad por demanda). Finaliza en diciembre"/>
    <d v="2022-04-19T00:00:00"/>
    <s v="Con avance"/>
    <d v="2022-06-16T00:00:00"/>
    <n v="6.0000000000000001E-3"/>
    <x v="70"/>
    <n v="1.2E-2"/>
    <s v="Actividad que reporta un avance acumulado del 1,2%, cuenta con las evidencias de la diagramación. Finaliza en diciembre. "/>
    <d v="2022-07-19T00:00:00"/>
    <x v="1"/>
  </r>
  <r>
    <n v="4"/>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x v="38"/>
    <x v="66"/>
    <n v="1"/>
    <s v="Porcentaje"/>
    <x v="87"/>
    <n v="0.0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23T00:00:00"/>
    <x v="2"/>
    <s v="3. Gestión con Valores para Resultados"/>
    <s v="3.1 Transparencia, acceso a la información pública y lucha contra la corrupción"/>
    <s v="14. Plan Estratégico de Comunicaciones"/>
    <d v="2022-03-31T00:00:00"/>
    <n v="8.0000000000000002E-3"/>
    <x v="75"/>
    <n v="8.0000000000000002E-3"/>
    <s v="Actividad que reporta avance y cuenta con las evidencias (Actividad por demanda). Finaliza en diciembre"/>
    <d v="2022-04-19T00:00:00"/>
    <s v="Con avance"/>
    <d v="2022-06-29T00:00:00"/>
    <n v="8.0000000000000002E-3"/>
    <x v="71"/>
    <n v="1.6E-2"/>
    <s v="Actividad que reporta un avance acumulado del 1,6%, cuenta con las evidencias de piezas de avisos informativos. Finaliza en diciembre. "/>
    <d v="2022-07-19T00:00:00"/>
    <x v="1"/>
  </r>
  <r>
    <n v="5"/>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x v="38"/>
    <x v="66"/>
    <n v="1"/>
    <s v="Porcentaje"/>
    <x v="88"/>
    <n v="0.0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23T00:00:00"/>
    <x v="2"/>
    <s v="3. Gestión con Valores para Resultados"/>
    <s v="3.1 Transparencia, acceso a la información pública y lucha contra la corrupción"/>
    <s v="14. Plan Estratégico de Comunicaciones"/>
    <d v="2022-03-31T00:00:00"/>
    <n v="5.0000000000000001E-3"/>
    <x v="76"/>
    <n v="5.0000000000000001E-3"/>
    <s v="Actividad que reporta avance y cuenta con las evidencias. Finaliza en diciembre"/>
    <d v="2022-04-19T00:00:00"/>
    <s v="Con avance"/>
    <d v="2022-06-29T00:00:00"/>
    <n v="5.0000000000000001E-3"/>
    <x v="72"/>
    <n v="0.01"/>
    <s v="Actividad que reporta un avance acumulado del 1%, cuenta con las evidencias de las piezas realizadas para eventos. Finaliza en diciembre. "/>
    <d v="2022-07-19T00:00:00"/>
    <x v="1"/>
  </r>
  <r>
    <n v="6"/>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x v="38"/>
    <x v="66"/>
    <n v="1"/>
    <s v="Porcentaje"/>
    <x v="89"/>
    <n v="0.0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23T00:00:00"/>
    <x v="2"/>
    <s v="3. Gestión con Valores para Resultados"/>
    <s v="3.1 Transparencia, acceso a la información pública y lucha contra la corrupción"/>
    <s v="14. Plan Estratégico de Comunicaciones"/>
    <d v="2022-03-31T00:00:00"/>
    <n v="8.0000000000000002E-3"/>
    <x v="77"/>
    <n v="8.0000000000000002E-3"/>
    <s v="Actividad que reporta avance y cuenta con las evidencias (Actividad por demanda). Finaliza en diciembre"/>
    <d v="2022-04-19T00:00:00"/>
    <s v="Con avance"/>
    <d v="2022-06-29T00:00:00"/>
    <n v="8.0000000000000002E-3"/>
    <x v="73"/>
    <n v="1.6E-2"/>
    <s v="Actividad que reporta un avance acumulado del 1,6%, cuenta con las evidencias de las diagramaciones. Finaliza en diciembre. "/>
    <d v="2022-07-19T00:00:00"/>
    <x v="1"/>
  </r>
  <r>
    <n v="7"/>
    <s v="Objetivo Estratégico No.2"/>
    <s v="Incorporar las mejores prácticas organizacionales y tecnológicas que garanticen calidad e integridad de la gestión pública."/>
    <s v="2.3 Implementar acciones orientadas a la transformación digital de la entidad. "/>
    <x v="39"/>
    <x v="67"/>
    <n v="6"/>
    <s v="Proceso"/>
    <x v="90"/>
    <n v="0.01"/>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ón de energía / Secretaria General"/>
    <d v="2022-03-01T00:00:00"/>
    <x v="12"/>
    <s v="3. Gestión con Valores para Resultados"/>
    <s v="3.6 Gobierno Digital"/>
    <s v="10. Plan Estratégico de Tecnologías de la Información y las Comunicaciones PETI"/>
    <d v="2022-03-17T00:00:00"/>
    <n v="0.01"/>
    <x v="78"/>
    <n v="0.01"/>
    <s v="Se cumplió la actividad de acuerdo a lo planificado. Se cuenta con las evidencias objetivas del desarrollo de los 2 modulos."/>
    <d v="2022-04-19T00:00:00"/>
    <s v="Cumplida"/>
    <d v="2022-06-30T00:00:00"/>
    <n v="0.01"/>
    <x v="74"/>
    <n v="0.01"/>
    <s v="Actividad cumplida en el 1er trimestre, cuenta con las evidencias objetivas."/>
    <d v="2022-07-19T00:00:00"/>
    <x v="0"/>
  </r>
  <r>
    <n v="8"/>
    <s v="Objetivo Estratégico No.2"/>
    <s v="Incorporar las mejores prácticas organizacionales y tecnológicas que garanticen calidad e integridad de la gestión pública."/>
    <s v="2.3 Implementar acciones orientadas a la transformación digital de la entidad. "/>
    <x v="39"/>
    <x v="67"/>
    <n v="6"/>
    <s v="Proceso"/>
    <x v="91"/>
    <n v="0.0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ón de minería / Subdirección de energía / Secretaria General"/>
    <d v="2022-01-02T00:00:00"/>
    <x v="1"/>
    <s v="3. Gestión con Valores para Resultados"/>
    <s v="3.6 Gobierno Digital"/>
    <s v="10. Plan Estratégico de Tecnologías de la Información y las Comunicaciones PETI"/>
    <d v="2022-03-31T00:00:00"/>
    <n v="0.01"/>
    <x v="79"/>
    <n v="0.01"/>
    <s v="Se presenta avance de la actividad, con evidencias para:_x000a_- Evaluación plan de expansión de cobertura (PECOR)_x000a_- Etapa precontractual _x000a_- Solicitudes de conexión _x000a_Finaliza en junio"/>
    <d v="2022-04-19T00:00:00"/>
    <s v="Con avance"/>
    <d v="2022-06-30T00:00:00"/>
    <n v="0.02"/>
    <x v="75"/>
    <n v="0.03"/>
    <s v="Actividad cumplida en el 2do trimestre, cuenta con las evidencias (Pendientes de validar porque al abrir los enlaces no  se permite acceder el sitio web)."/>
    <d v="2022-07-19T00:00:00"/>
    <x v="0"/>
  </r>
  <r>
    <n v="9"/>
    <s v="Objetivo Estratégico No.2"/>
    <s v="Incorporar las mejores prácticas organizacionales y tecnológicas que garanticen calidad e integridad de la gestión pública."/>
    <s v="2.3 Implementar acciones orientadas a la transformación digital de la entidad. "/>
    <x v="39"/>
    <x v="67"/>
    <n v="6"/>
    <s v="Proceso"/>
    <x v="92"/>
    <n v="0.01"/>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ón de demanda, Oficina de Fondos"/>
    <d v="2022-01-07T00:00:00"/>
    <x v="10"/>
    <s v="3. Gestión con Valores para Resultados"/>
    <s v="3.6 Gobierno Digital"/>
    <s v="10. Plan Estratégico de Tecnologías de la Información y las Comunicaciones PETI"/>
    <d v="2022-03-31T00:00:00"/>
    <n v="1E-3"/>
    <x v="80"/>
    <n v="1E-3"/>
    <s v="Actividad que reporta avance y cuenta con las evidencias. Finaliza en noviembre"/>
    <d v="2022-04-19T00:00:00"/>
    <s v="Con avance"/>
    <d v="2022-06-30T00:00:00"/>
    <n v="2E-3"/>
    <x v="76"/>
    <n v="3.0000000000000001E-3"/>
    <s v="Actividad con avance acumulado del 0,2%, cuenta con las evidencias que corresponden al proceso de contratación &quot;Desarrollar e implementar nuevas funcionalidades en los módulos del Sistema Único de Usuarios -SUU y, brindar soporte sobre los existentes en l"/>
    <d v="2022-07-19T00:00:00"/>
    <x v="1"/>
  </r>
  <r>
    <n v="10"/>
    <s v="Objetivo Estratégico No.2"/>
    <s v="Incorporar las mejores prácticas organizacionales y tecnológicas que garanticen calidad e integridad de la gestión pública."/>
    <s v="2.3 Implementar acciones orientadas a la transformación digital de la entidad. "/>
    <x v="40"/>
    <x v="68"/>
    <n v="1"/>
    <s v="Porcentaje"/>
    <x v="93"/>
    <n v="0.06"/>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3-01T00:00:00"/>
    <x v="12"/>
    <s v="3. Gestión con Valores para Resultados"/>
    <s v="3.6 Gobierno Digital"/>
    <s v="10. Plan Estratégico de Tecnologías de la Información y las Comunicaciones PETI"/>
    <d v="2022-03-31T00:00:00"/>
    <n v="0.05"/>
    <x v="81"/>
    <n v="0.05"/>
    <s v="Se cumplió la actividad en lo relacionado con la estabilización de la solución, la actividad presenta rezago del 1% toda vez que está pendiente finalizar la entrega de la solución a usuarios finales. "/>
    <d v="2022-04-19T00:00:00"/>
    <s v="Con avance"/>
    <d v="2022-06-16T00:00:00"/>
    <n v="0.06"/>
    <x v="77"/>
    <n v="0.06"/>
    <s v="Actividad cumplida durante el 2do trimestre y cuenta con las evidencias de implementación de escritorios virtuales."/>
    <d v="2022-07-19T00:00:00"/>
    <x v="0"/>
  </r>
  <r>
    <n v="11"/>
    <s v="Objetivo Estratégico No.2"/>
    <s v="Incorporar las mejores prácticas organizacionales y tecnológicas que garanticen calidad e integridad de la gestión pública."/>
    <s v="2.3 Implementar acciones orientadas a la transformación digital de la entidad. "/>
    <x v="40"/>
    <x v="68"/>
    <n v="1"/>
    <s v="Porcentaje"/>
    <x v="94"/>
    <n v="0.0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02T00:00:00"/>
    <x v="10"/>
    <s v="3. Gestión con Valores para Resultados"/>
    <s v="3.6 Gobierno Digital"/>
    <s v="10. Plan Estratégico de Tecnologías de la Información y las Comunicaciones PETI"/>
    <d v="2022-03-31T00:00:00"/>
    <n v="0.01"/>
    <x v="82"/>
    <n v="0.01"/>
    <s v="Actividad que reporta avance y cuenta con las evidencias. Finaliza en noviembre"/>
    <d v="2022-04-19T00:00:00"/>
    <s v="Con avance"/>
    <d v="2022-05-20T00:00:00"/>
    <n v="0.02"/>
    <x v="78"/>
    <n v="0.03"/>
    <s v="Actividad con avance acumulado del 2%, cuenta con las evidencias de la contratación adelantada para suministrar, instalar y configurar una solución de contingencia y respaldo para escritorios virtuales (con duración ampliada). Finaliza en noviembre."/>
    <d v="2022-07-19T00:00:00"/>
    <x v="1"/>
  </r>
  <r>
    <n v="12"/>
    <s v="Objetivo Estratégico No.2"/>
    <s v="Incorporar las mejores prácticas organizacionales y tecnológicas que garanticen calidad e integridad de la gestión pública."/>
    <s v="2.3 Implementar acciones orientadas a la transformación digital de la entidad. "/>
    <x v="40"/>
    <x v="68"/>
    <n v="1"/>
    <s v="Porcentaje"/>
    <x v="95"/>
    <n v="0.0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04T00:00:00"/>
    <x v="17"/>
    <s v="3. Gestión con Valores para Resultados"/>
    <s v="3.6 Gobierno Digital"/>
    <s v="10. Plan Estratégico de Tecnologías de la Información y las Comunicaciones PETI"/>
    <d v="2022-03-31T00:00:00"/>
    <n v="1E-3"/>
    <x v="83"/>
    <n v="1E-3"/>
    <s v="Actividad que reporta avance y cuenta con las evidencias relacionadas con piezas (Mailing) relacionadas con la solición. Finaliza en diciembre."/>
    <d v="2022-04-19T00:00:00"/>
    <s v="Con avance"/>
    <d v="2022-06-01T00:00:00"/>
    <n v="0.02"/>
    <x v="79"/>
    <n v="0.02"/>
    <s v="Actividad cumplida durante el 2do trimestre y cuenta con las evidencias de socialización interna de escritorios virtuales."/>
    <d v="2022-07-19T00:00:00"/>
    <x v="0"/>
  </r>
  <r>
    <n v="13"/>
    <s v="Objetivo Estratégico No.2"/>
    <s v="Incorporar las mejores prácticas organizacionales y tecnológicas que garanticen calidad e integridad de la gestión pública."/>
    <s v="2.3 Implementar acciones orientadas a la transformación digital de la entidad. "/>
    <x v="41"/>
    <x v="69"/>
    <n v="1"/>
    <s v="Porcentaje"/>
    <x v="96"/>
    <n v="0.01"/>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3-01T00:00:00"/>
    <x v="12"/>
    <s v="3. Gestión con Valores para Resultados"/>
    <s v="3.6 Gobierno Digital"/>
    <s v="10. Plan Estratégico de Tecnologías de la Información y las Comunicaciones PETI"/>
    <d v="2022-03-18T00:00:00"/>
    <n v="0.01"/>
    <x v="84"/>
    <n v="0.01"/>
    <s v="Se cumplió la actividad en cuanto a la instalación y configuración del CMS, así mismo cuenta con las evidencias objetivas."/>
    <d v="2022-04-19T00:00:00"/>
    <s v="Cumplida"/>
    <m/>
    <m/>
    <x v="20"/>
    <n v="0.01"/>
    <s v="Actividad cumplida durante el 1er trimestre."/>
    <d v="2022-07-19T00:00:00"/>
    <x v="0"/>
  </r>
  <r>
    <n v="14"/>
    <s v="Objetivo Estratégico No.2"/>
    <s v="Incorporar las mejores prácticas organizacionales y tecnológicas que garanticen calidad e integridad de la gestión pública."/>
    <s v="2.3 Implementar acciones orientadas a la transformación digital de la entidad. "/>
    <x v="41"/>
    <x v="69"/>
    <n v="1"/>
    <s v="Porcentaje"/>
    <x v="97"/>
    <n v="0.0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02T00:00:00"/>
    <x v="10"/>
    <s v="3. Gestión con Valores para Resultados"/>
    <s v="3.6 Gobierno Digital"/>
    <s v="10. Plan Estratégico de Tecnologías de la Información y las Comunicaciones PETI"/>
    <d v="2022-03-31T00:00:00"/>
    <n v="1.0526315789473684E-2"/>
    <x v="85"/>
    <n v="1.0500000000000001E-2"/>
    <s v="Actividad que reporta avance y cuenta con las evidencias. Finaliza en noviembre"/>
    <d v="2022-04-19T00:00:00"/>
    <s v="Con avance"/>
    <d v="2022-06-30T00:00:00"/>
    <n v="8.0000000000000002E-3"/>
    <x v="80"/>
    <n v="1.89E-2"/>
    <s v="Actividad con avance acumulado del 1,89%, no cuenta con evidencias para validar el reporte. Finaliza en noviembre."/>
    <d v="2022-07-19T00:00:00"/>
    <x v="1"/>
  </r>
  <r>
    <n v="15"/>
    <s v="Objetivo Estratégico No.2"/>
    <s v="Incorporar las mejores prácticas organizacionales y tecnológicas que garanticen calidad e integridad de la gestión pública."/>
    <s v="2.3 Implementar acciones orientadas a la transformación digital de la entidad. "/>
    <x v="42"/>
    <x v="70"/>
    <n v="1"/>
    <s v="Porcentaje"/>
    <x v="98"/>
    <n v="0.0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02T00:00:00"/>
    <x v="17"/>
    <s v="3. Gestión con Valores para Resultados"/>
    <s v="3.6 Gobierno Digital"/>
    <s v="10. Plan Estratégico de Tecnologías de la Información y las Comunicaciones PETI"/>
    <d v="2022-03-31T00:00:00"/>
    <n v="6.0000000000000001E-3"/>
    <x v="86"/>
    <n v="6.0000000000000001E-3"/>
    <s v="Actividad que reporta avance y cuenta con las evidencias. Finaliza en diciembre"/>
    <d v="2022-04-19T00:00:00"/>
    <s v="Con avance"/>
    <d v="2022-05-31T00:00:00"/>
    <n v="3.4285714285714287E-2"/>
    <x v="81"/>
    <n v="3.4299999999999997E-2"/>
    <s v="Actividad con avance acumulado del 3,43%, cuenta con evidencias que corresponden al cronograma del proyecto con Id. PETI_2022_005. Finaliza en diciembre."/>
    <d v="2022-07-19T00:00:00"/>
    <x v="1"/>
  </r>
  <r>
    <n v="16"/>
    <s v="Objetivo Estratégico No.2"/>
    <s v="Incorporar las mejores prácticas organizacionales y tecnológicas que garanticen calidad e integridad de la gestión pública."/>
    <s v="2.3 Implementar acciones orientadas a la transformación digital de la entidad. "/>
    <x v="42"/>
    <x v="70"/>
    <n v="1"/>
    <s v="Porcentaje"/>
    <x v="99"/>
    <n v="0.01"/>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02T00:00:00"/>
    <x v="17"/>
    <s v="3. Gestión con Valores para Resultados"/>
    <s v="3.6 Gobierno Digital"/>
    <s v="10. Plan Estratégico de Tecnologías de la Información y las Comunicaciones PETI"/>
    <d v="2022-03-31T00:00:00"/>
    <n v="1.25E-3"/>
    <x v="87"/>
    <n v="1.2999999999999999E-3"/>
    <s v="Actividad que reporta avance y cuenta con las evidencias. Finaliza en diciembre"/>
    <d v="2022-04-19T00:00:00"/>
    <s v="Con avance"/>
    <d v="2022-05-31T00:00:00"/>
    <n v="3.7890000000000003E-3"/>
    <x v="82"/>
    <n v="5.0000000000000001E-3"/>
    <s v="Actividad con avance acululado del 0,38%, cuenta con evidencias que corresponden a un reporte de seguimiento a mayo del proyecto con Id. PETI_2022_005. Finaliza en diciembre."/>
    <d v="2022-07-19T00:00:00"/>
    <x v="1"/>
  </r>
  <r>
    <n v="17"/>
    <s v="Objetivo Estratégico No.2"/>
    <s v="Incorporar las mejores prácticas organizacionales y tecnológicas que garanticen calidad e integridad de la gestión pública."/>
    <s v="2.3 Implementar acciones orientadas a la transformación digital de la entidad. "/>
    <x v="43"/>
    <x v="71"/>
    <n v="1"/>
    <s v="Porcentaje"/>
    <x v="100"/>
    <n v="0.08"/>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ones / Oficina de Fondos"/>
    <d v="2022-01-02T00:00:00"/>
    <x v="10"/>
    <s v="3. Gestión con Valores para Resultados"/>
    <s v="3.6 Gobierno Digital"/>
    <s v="10. Plan Estratégico de Tecnologías de la Información y las Comunicaciones PETI"/>
    <d v="2022-03-31T00:00:00"/>
    <n v="1.2999999999999999E-2"/>
    <x v="88"/>
    <n v="1.2999999999999999E-2"/>
    <s v="Actividad que reporta avance y cuenta con las evidencias. Finaliza en noviembre"/>
    <d v="2022-04-19T00:00:00"/>
    <s v="Con avance"/>
    <d v="2022-06-30T00:00:00"/>
    <n v="0.04"/>
    <x v="83"/>
    <n v="5.2999999999999999E-2"/>
    <s v="Actividad con avance acumulado del 4%, cuenta con las evidencias correspondientes a los formatos de levantamiento de requerimientos de software. Finaliza en noviembre. "/>
    <d v="2022-07-19T00:00:00"/>
    <x v="1"/>
  </r>
  <r>
    <n v="18"/>
    <s v="Objetivo Estratégico No.2"/>
    <s v="Incorporar las mejores prácticas organizacionales y tecnológicas que garanticen calidad e integridad de la gestión pública."/>
    <s v="2.3 Implementar acciones orientadas a la transformación digital de la entidad. "/>
    <x v="43"/>
    <x v="71"/>
    <n v="1"/>
    <s v="Porcentaje"/>
    <x v="101"/>
    <n v="0.0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ones / Oficina de Fondos"/>
    <d v="2022-01-02T00:00:00"/>
    <x v="10"/>
    <s v="3. Gestión con Valores para Resultados"/>
    <s v="3.6 Gobierno Digital"/>
    <s v="10. Plan Estratégico de Tecnologías de la Información y las Comunicaciones PETI"/>
    <d v="2022-03-31T00:00:00"/>
    <n v="2E-3"/>
    <x v="89"/>
    <n v="2E-3"/>
    <s v="Actividad que reporta avance y cuenta con las evidencias. Finaliza en noviembre"/>
    <d v="2022-04-19T00:00:00"/>
    <s v="Con avance"/>
    <d v="2022-06-30T00:00:00"/>
    <n v="0.02"/>
    <x v="84"/>
    <n v="2.1999999999999999E-2"/>
    <s v="Actividad con avance acumulado del 2%, cuenta con las evidencias correspondientes a la descripción de objetos, diccionario de datos. Finaliza en noviembre. "/>
    <d v="2022-07-19T00:00:00"/>
    <x v="1"/>
  </r>
  <r>
    <n v="19"/>
    <s v="Objetivo Estratégico No.2"/>
    <s v="Incorporar las mejores prácticas organizacionales y tecnológicas que garanticen calidad e integridad de la gestión pública."/>
    <s v="2.3 Implementar acciones orientadas a la transformación digital de la entidad. "/>
    <x v="43"/>
    <x v="71"/>
    <n v="1"/>
    <s v="Porcentaje"/>
    <x v="102"/>
    <n v="0.0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ones - Oficina de Fondos"/>
    <d v="2022-01-02T00:00:00"/>
    <x v="10"/>
    <s v="3. Gestión con Valores para Resultados"/>
    <s v="3.6 Gobierno Digital"/>
    <s v="10. Plan Estratégico de Tecnologías de la Información y las Comunicaciones PETI"/>
    <d v="2022-03-31T00:00:00"/>
    <n v="1E-3"/>
    <x v="90"/>
    <n v="1E-3"/>
    <s v="Actividad que reporta avance y cuenta con las evidencias. Finaliza en noviembre"/>
    <d v="2022-04-19T00:00:00"/>
    <s v="Con avance"/>
    <d v="2022-06-30T00:00:00"/>
    <n v="1.4999999999999999E-2"/>
    <x v="85"/>
    <n v="1.6E-2"/>
    <s v="Actividad con avance acumulado del 1,5%, cuenta con las evidencias correspondientes a la presentación del modelo de analítica estadística y geoespacial. Finaliza en noviembre. "/>
    <d v="2022-07-19T00:00:00"/>
    <x v="1"/>
  </r>
  <r>
    <n v="20"/>
    <s v="Objetivo Estratégico No.2"/>
    <s v="Incorporar las mejores prácticas organizacionales y tecnológicas que garanticen calidad e integridad de la gestión pública."/>
    <s v="2.3 Implementar acciones orientadas a la transformación digital de la entidad. "/>
    <x v="44"/>
    <x v="72"/>
    <n v="1"/>
    <s v="Unidad"/>
    <x v="103"/>
    <n v="0.0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02T00:00:00"/>
    <x v="17"/>
    <s v="3. Gestión con Valores para Resultados"/>
    <s v="3.6 Gobierno Digital"/>
    <s v="10. Plan Estratégico de Tecnologías de la Información y las Comunicaciones PETI"/>
    <d v="2022-03-31T00:00:00"/>
    <n v="3.0000000000000001E-3"/>
    <x v="91"/>
    <n v="3.0000000000000001E-3"/>
    <s v="Actividad que reporta avance y cuenta con las evidencias. Finaliza en diciembre"/>
    <d v="2022-04-19T00:00:00"/>
    <s v="Con avance"/>
    <d v="2022-06-30T00:00:00"/>
    <n v="8.9999999999999993E-3"/>
    <x v="86"/>
    <n v="1.2E-2"/>
    <s v="Actividad con avance acumulado del 0,9%, cuenta con las evidencias del reporte que corresponden a la planeación del proceso de contratación. Finaliza en diciembre. "/>
    <d v="2022-07-19T00:00:00"/>
    <x v="1"/>
  </r>
  <r>
    <n v="21"/>
    <s v="Objetivo Estratégico No.2"/>
    <s v="Incorporar las mejores prácticas organizacionales y tecnológicas que garanticen calidad e integridad de la gestión pública."/>
    <s v="2.3 Implementar acciones orientadas a la transformación digital de la entidad. "/>
    <x v="44"/>
    <x v="72"/>
    <n v="1"/>
    <s v="Unidad"/>
    <x v="104"/>
    <n v="0.01"/>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02T00:00:00"/>
    <x v="17"/>
    <s v="3. Gestión con Valores para Resultados"/>
    <s v="3.6 Gobierno Digital"/>
    <s v="10. Plan Estratégico de Tecnologías de la Información y las Comunicaciones PETI"/>
    <d v="2022-03-31T00:00:00"/>
    <n v="1E-3"/>
    <x v="92"/>
    <n v="1E-3"/>
    <s v="Actividad que reporta avance y cuenta con las evidencias. Finaliza en diciembre"/>
    <d v="2022-04-19T00:00:00"/>
    <s v="Con avance"/>
    <d v="2022-06-30T00:00:00"/>
    <n v="1.5E-3"/>
    <x v="87"/>
    <n v="3.0000000000000001E-3"/>
    <s v="Actividad con avance acumulado del 0,15%, cuenta con las evidencias que corresponden a las citaciones de mesas de trabajo presenciales para la articulación gestión información sectorial. Finaliza en diciembre. "/>
    <d v="2022-07-19T00:00:00"/>
    <x v="1"/>
  </r>
  <r>
    <n v="22"/>
    <s v="Objetivo Estratégico No.2"/>
    <s v="Incorporar las mejores prácticas organizacionales y tecnológicas que garanticen calidad e integridad de la gestión pública."/>
    <s v="2.3 Implementar acciones orientadas a la transformación digital de la entidad. "/>
    <x v="45"/>
    <x v="73"/>
    <n v="1"/>
    <s v="Porcentaje"/>
    <x v="105"/>
    <n v="0.05"/>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02T00:00:00"/>
    <x v="17"/>
    <s v="3. Gestión con Valores para Resultados"/>
    <s v="3.7 Seguridad digital"/>
    <s v="10. Plan Estratégico de Tecnologías de la Información y las Comunicaciones PETI"/>
    <d v="2022-03-31T00:00:00"/>
    <n v="9.0650000000000001E-3"/>
    <x v="93"/>
    <n v="9.1000000000000004E-3"/>
    <s v="Actividad que reporta avance y cuenta con las evidencias. Finaliza en diciembre"/>
    <d v="2022-04-19T00:00:00"/>
    <s v="Con avance"/>
    <m/>
    <m/>
    <x v="20"/>
    <n v="8.9999999999999993E-3"/>
    <s v="Actividad que no reporta avance al 2do trimestre. Finaliza en diciembre"/>
    <d v="2022-07-19T00:00:00"/>
    <x v="1"/>
  </r>
  <r>
    <n v="23"/>
    <s v="Objetivo Estratégico No.2"/>
    <s v="Incorporar las mejores prácticas organizacionales y tecnológicas que garanticen calidad e integridad de la gestión pública."/>
    <s v="2.3 Implementar acciones orientadas a la transformación digital de la entidad. "/>
    <x v="45"/>
    <x v="73"/>
    <n v="1"/>
    <s v="Porcentaje"/>
    <x v="106"/>
    <n v="0.0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02T00:00:00"/>
    <x v="17"/>
    <s v="3. Gestión con Valores para Resultados"/>
    <s v="3.7 Seguridad digital"/>
    <s v="10. Plan Estratégico de Tecnologías de la Información y las Comunicaciones PETI"/>
    <d v="2022-03-31T00:00:00"/>
    <n v="3.9999999900000001E-3"/>
    <x v="94"/>
    <n v="4.0000000000000001E-3"/>
    <s v="Actividad que reporta avance y cuenta con las evidencias. Finaliza en diciembre"/>
    <d v="2022-04-19T00:00:00"/>
    <s v="Con avance"/>
    <m/>
    <m/>
    <x v="20"/>
    <n v="4.0000000000000001E-3"/>
    <s v="Actividad que no reporta avance al 2do trimestre. Finaliza en diciembre"/>
    <d v="2022-07-19T00:00:00"/>
    <x v="1"/>
  </r>
  <r>
    <n v="24"/>
    <s v="Objetivo Estratégico No.2"/>
    <s v="Incorporar las mejores prácticas organizacionales y tecnológicas que garanticen calidad e integridad de la gestión pública."/>
    <s v="2.3 Implementar acciones orientadas a la transformación digital de la entidad. "/>
    <x v="46"/>
    <x v="74"/>
    <n v="10"/>
    <s v="Unidad"/>
    <x v="107"/>
    <n v="0.0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3-01T00:00:00"/>
    <x v="17"/>
    <s v="3. Gestión con Valores para Resultados"/>
    <s v="3.6 Gobierno Digital"/>
    <s v="10. Plan Estratégico de Tecnologías de la Información y las Comunicaciones PETI"/>
    <d v="2022-03-31T00:00:00"/>
    <n v="1.0999999999999999E-2"/>
    <x v="95"/>
    <n v="1.0999999999999999E-2"/>
    <s v="Actividad que reporta avance y cuenta con las evidencias. Finaliza en diciembre. Validar si se puede dar por cumplida la actividad dado que la herramienta ya se encuentra adoptada."/>
    <d v="2022-04-19T00:00:00"/>
    <s v="Cumplida"/>
    <d v="2022-04-07T00:00:00"/>
    <n v="0.02"/>
    <x v="88"/>
    <n v="0.02"/>
    <s v="Actividad cumplida en el 2do trimestre y cuenta con las evidencias."/>
    <d v="2022-07-19T00:00:00"/>
    <x v="0"/>
  </r>
  <r>
    <n v="25"/>
    <s v="Objetivo Estratégico No.2"/>
    <s v="Incorporar las mejores prácticas organizacionales y tecnológicas que garanticen calidad e integridad de la gestión pública."/>
    <s v="2.3 Implementar acciones orientadas a la transformación digital de la entidad. "/>
    <x v="46"/>
    <x v="74"/>
    <n v="10"/>
    <s v="Unidad"/>
    <x v="108"/>
    <n v="0.0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3-01T00:00:00"/>
    <x v="17"/>
    <s v="3. Gestión con Valores para Resultados"/>
    <s v="3.6 Gobierno Digital"/>
    <s v="2. Plan Anual de Adquisiciones"/>
    <d v="2022-02-17T00:00:00"/>
    <n v="0.02"/>
    <x v="96"/>
    <n v="0.02"/>
    <s v="Actividad cumplida anticipadamente, cuenta con las evidencias objetivas de su ejecución."/>
    <d v="2022-04-19T00:00:00"/>
    <s v="Cumplida"/>
    <m/>
    <m/>
    <x v="20"/>
    <n v="0.02"/>
    <s v="Actividad cumplida en el 1er trimestre."/>
    <d v="2022-07-19T00:00:00"/>
    <x v="0"/>
  </r>
  <r>
    <n v="26"/>
    <s v="Objetivo Estratégico No.2"/>
    <s v="Incorporar las mejores prácticas organizacionales y tecnológicas que garanticen calidad e integridad de la gestión pública."/>
    <s v="2.3 Implementar acciones orientadas a la transformación digital de la entidad. "/>
    <x v="46"/>
    <x v="74"/>
    <n v="10"/>
    <s v="Unidad"/>
    <x v="109"/>
    <n v="0.01"/>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3-01T00:00:00"/>
    <x v="17"/>
    <s v="3. Gestión con Valores para Resultados"/>
    <s v="3.6 Gobierno Digital"/>
    <s v="2. Plan Anual de Adquisiciones"/>
    <d v="2022-03-31T00:00:00"/>
    <n v="8.0000000000000004E-4"/>
    <x v="97"/>
    <n v="8.0000000000000004E-4"/>
    <s v="Actividad que reporta avance y cuenta con las evidencias. Finaliza en diciembre"/>
    <d v="2022-04-19T00:00:00"/>
    <s v="Con avance"/>
    <d v="2022-06-30T00:00:00"/>
    <n v="8.0000000000000004E-4"/>
    <x v="89"/>
    <n v="2E-3"/>
    <s v="Actividad con avance acumulado del 0,8% y con evidencias  que corresponden a los informes mensuales de soporte y asistencia técnica. Finaliza en diciembre."/>
    <d v="2022-07-19T00:00:00"/>
    <x v="1"/>
  </r>
  <r>
    <n v="27"/>
    <s v="Objetivo Estratégico No.2"/>
    <s v="Incorporar las mejores prácticas organizacionales y tecnológicas que garanticen calidad e integridad de la gestión pública."/>
    <s v="2.3 Implementar acciones orientadas a la transformación digital de la entidad. "/>
    <x v="47"/>
    <x v="75"/>
    <n v="1"/>
    <s v="Porcentaje"/>
    <x v="110"/>
    <n v="0.0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d v="2022-03-01T00:00:00"/>
    <x v="6"/>
    <s v="3. Gestión con Valores para Resultados"/>
    <s v="3.6 Gobierno Digital"/>
    <s v="10. Plan Estratégico de Tecnologías de la Información y las Comunicaciones PETI"/>
    <d v="2022-03-31T00:00:00"/>
    <n v="1.2E-2"/>
    <x v="98"/>
    <n v="1.2E-2"/>
    <s v="Actividad que reporta avance con evidencias. Finaliza en abril"/>
    <d v="2022-04-19T00:00:00"/>
    <s v="Con avance"/>
    <d v="2022-04-09T00:00:00"/>
    <n v="0.03"/>
    <x v="90"/>
    <n v="0.03"/>
    <s v="Actividad cumplida en el 2do trimestre conforme a lo planificado, cuenta con las evidencias de las actas."/>
    <d v="2022-07-19T00:00:00"/>
    <x v="0"/>
  </r>
  <r>
    <n v="28"/>
    <s v="Objetivo Estratégico No.2"/>
    <s v="Incorporar las mejores prácticas organizacionales y tecnológicas que garanticen calidad e integridad de la gestión pública."/>
    <s v="2.3 Implementar acciones orientadas a la transformación digital de la entidad. "/>
    <x v="47"/>
    <x v="75"/>
    <n v="1"/>
    <s v="Porcentaje"/>
    <x v="111"/>
    <n v="0.0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d v="2022-04-15T00:00:00"/>
    <x v="1"/>
    <s v="3. Gestión con Valores para Resultados"/>
    <s v="3.6 Gobierno Digital"/>
    <s v="10. Plan Estratégico de Tecnologías de la Información y las Comunicaciones PETI"/>
    <d v="2022-03-31T00:00:00"/>
    <n v="6.0000000000000001E-3"/>
    <x v="99"/>
    <n v="6.0000000000000001E-3"/>
    <m/>
    <m/>
    <s v="Con avance"/>
    <d v="2022-04-09T00:00:00"/>
    <n v="0.02"/>
    <x v="91"/>
    <n v="0.02"/>
    <s v="Actividad cumplida en el 2do trimestre conforme a lo planificado, cuenta con las evidencias que corresponden al informe de puesta en operación y actas de seguimiento."/>
    <d v="2022-07-19T00:00:00"/>
    <x v="0"/>
  </r>
  <r>
    <n v="29"/>
    <s v="Objetivo Estratégico No.2"/>
    <s v="Incorporar las mejores prácticas organizacionales y tecnológicas que garanticen calidad e integridad de la gestión pública."/>
    <s v="2.3 Implementar acciones orientadas a la transformación digital de la entidad. "/>
    <x v="48"/>
    <x v="76"/>
    <n v="1"/>
    <s v="Porcentaje"/>
    <x v="112"/>
    <n v="0.0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d v="2022-01-02T00:00:00"/>
    <x v="6"/>
    <s v="3. Gestión con Valores para Resultados"/>
    <s v="3.7 Seguridad digital"/>
    <s v="10. Plan Estratégico de Tecnologías de la Información y las Comunicaciones PETI"/>
    <d v="2022-03-31T00:00:00"/>
    <n v="5.0000000000000001E-3"/>
    <x v="100"/>
    <n v="5.0000000000000001E-3"/>
    <s v="Actividad que reporta avance con evidencias. Finaliza en abril"/>
    <d v="2022-04-19T00:00:00"/>
    <s v="Con avance"/>
    <d v="2022-04-29T00:00:00"/>
    <n v="0.03"/>
    <x v="92"/>
    <n v="0.03"/>
    <s v="Actividad cumplida en el 2do trimestre conforme a lo planificado, cuenta con las evidencias que corresponden a la arquitectura de la solución de DRP."/>
    <d v="2022-07-19T00:00:00"/>
    <x v="0"/>
  </r>
  <r>
    <n v="30"/>
    <s v="Objetivo Estratégico No.2"/>
    <s v="Incorporar las mejores prácticas organizacionales y tecnológicas que garanticen calidad e integridad de la gestión pública."/>
    <s v="2.3 Implementar acciones orientadas a la transformación digital de la entidad. "/>
    <x v="48"/>
    <x v="76"/>
    <n v="1"/>
    <s v="Porcentaje"/>
    <x v="113"/>
    <n v="7.0000000000000007E-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d v="2022-01-05T00:00:00"/>
    <x v="17"/>
    <s v="3. Gestión con Valores para Resultados"/>
    <s v="3.7 Seguridad digital"/>
    <s v="10. Plan Estratégico de Tecnologías de la Información y las Comunicaciones PETI"/>
    <m/>
    <n v="0"/>
    <x v="19"/>
    <m/>
    <m/>
    <m/>
    <s v="En terminos"/>
    <d v="2022-06-21T00:00:00"/>
    <n v="0.02"/>
    <x v="93"/>
    <n v="0.02"/>
    <s v="Actividad con avance acumulado del 2%, cuenta con las evidencias que corresponden a la orden de compra No. 90880 emitida el 31/05/22. Finaliza en diciembre."/>
    <d v="2022-07-19T00:00:00"/>
    <x v="1"/>
  </r>
  <r>
    <n v="31"/>
    <s v="Objetivo Estratégico No.2"/>
    <s v="Incorporar las mejores prácticas organizacionales y tecnológicas que garanticen calidad e integridad de la gestión pública."/>
    <s v="2.3 Implementar acciones orientadas a la transformación digital de la entidad. "/>
    <x v="49"/>
    <x v="77"/>
    <n v="1"/>
    <s v="Porcentaje"/>
    <x v="114"/>
    <n v="0.0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d v="2022-01-03T00:00:00"/>
    <x v="20"/>
    <s v="3. Gestión con Valores para Resultados"/>
    <s v="3.6 Gobierno Digital"/>
    <s v="2. Plan Anual de Adquisiciones"/>
    <d v="2022-03-31T00:00:00"/>
    <n v="1.26E-2"/>
    <x v="101"/>
    <n v="1.26E-2"/>
    <s v="La actividad reporta avance  y se presentan las evidencias objetivas. La fecha de terminación es en noviembre."/>
    <d v="2022-04-19T00:00:00"/>
    <s v="Con avance"/>
    <d v="2022-06-30T00:00:00"/>
    <n v="1.7000000000000001E-2"/>
    <x v="94"/>
    <n v="0.03"/>
    <s v="Actividad con avance acumulado del 1,8%, cuenta con las evidencias. Finaliza en noviembre."/>
    <d v="2022-07-19T00:00:00"/>
    <x v="0"/>
  </r>
  <r>
    <n v="32"/>
    <s v="Objetivo Estratégico No.2"/>
    <s v="Incorporar las mejores prácticas organizacionales y tecnológicas que garanticen calidad e integridad de la gestión pública."/>
    <s v="2.3 Implementar acciones orientadas a la transformación digital de la entidad. "/>
    <x v="49"/>
    <x v="77"/>
    <n v="1"/>
    <s v="Porcentaje"/>
    <x v="115"/>
    <n v="0.0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d v="2022-01-03T00:00:00"/>
    <x v="20"/>
    <s v="3. Gestión con Valores para Resultados"/>
    <s v="3.6 Gobierno Digital"/>
    <s v="2. Plan Anual de Adquisiciones"/>
    <d v="2022-03-31T00:00:00"/>
    <n v="1.26E-2"/>
    <x v="101"/>
    <n v="1.26E-2"/>
    <s v="La actividad reporta avance  y se presentan las evidencias objetivas. La fecha de terminación es en noviembre."/>
    <d v="2022-04-19T00:00:00"/>
    <s v="Con avance"/>
    <d v="2022-06-30T00:00:00"/>
    <n v="0.01"/>
    <x v="94"/>
    <n v="0.03"/>
    <s v="Actividad con avance acumulado del 1,8%, cuenta con las evidencias. Finaliza en noviembre."/>
    <d v="2022-07-19T00:00:00"/>
    <x v="0"/>
  </r>
  <r>
    <n v="33"/>
    <s v="Objetivo Estratégico No.2"/>
    <s v="Incorporar las mejores prácticas organizacionales y tecnológicas que garanticen calidad e integridad de la gestión pública."/>
    <s v="2.3 Implementar acciones orientadas a la transformación digital de la entidad."/>
    <x v="49"/>
    <x v="77"/>
    <n v="1"/>
    <s v="Porcentaje"/>
    <x v="116"/>
    <n v="0.0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d v="2022-01-03T00:00:00"/>
    <x v="20"/>
    <s v="3. Gestión con Valores para Resultados"/>
    <s v="3.6 Gobierno Digital"/>
    <s v="2. Plan Anual de Adquisiciones"/>
    <d v="2022-03-31T00:00:00"/>
    <n v="1.6799999999999999E-2"/>
    <x v="101"/>
    <n v="1.6799999999999999E-2"/>
    <s v="La actividad reporta avance  y se presentan las evidencias objetivas. La fecha de terminación es en noviembre."/>
    <d v="2022-04-19T00:00:00"/>
    <s v="Con avance"/>
    <d v="2022-06-30T00:00:00"/>
    <n v="2.3E-2"/>
    <x v="94"/>
    <n v="0.04"/>
    <s v="Actividad con avance acumulado del 1,8%, cuenta con las evidencias. Finaliza en noviembre."/>
    <d v="2022-07-19T00:00:00"/>
    <x v="0"/>
  </r>
  <r>
    <n v="1"/>
    <s v="Objetivo Estratégico No.2"/>
    <s v="Incorporar las mejores prácticas organizacionales y tecnológicas que garanticen calidad e integridad de la gestión pública."/>
    <s v="2.1 Realizar la modernización institucional con procesos fortalecidos, eficientes y eficaces."/>
    <x v="50"/>
    <x v="78"/>
    <n v="1"/>
    <s v="Unidad"/>
    <x v="117"/>
    <n v="0.1"/>
    <s v="Funcionamiento / Inversión"/>
    <s v="Generación de valor público a través del emprendimiento y la innovación para la UPME ubicada en Bogotá._x000a_a. Promover la transformación de las capacidades del Talento Humano hacia la transformación digital y la economía digital."/>
    <x v="9"/>
    <m/>
    <s v="X"/>
    <m/>
    <d v="2022-01-01T00:00:00"/>
    <x v="11"/>
    <s v="7. Control Interno"/>
    <s v="7.1 Control interno"/>
    <s v="N.A."/>
    <d v="2022-01-26T00:00:00"/>
    <n v="0.1"/>
    <x v="102"/>
    <n v="0.1"/>
    <s v="Se cumplió la actividad oportunamente y cuenta con las evidencias objetivas correspondientes."/>
    <d v="2022-04-19T00:00:00"/>
    <s v="Cumplida"/>
    <m/>
    <m/>
    <x v="20"/>
    <n v="0.1"/>
    <s v="Actividad cumplida en el 1er trimestre."/>
    <d v="2022-07-19T00:00:00"/>
    <x v="0"/>
  </r>
  <r>
    <n v="2"/>
    <s v="Objetivo Estratégico No.2"/>
    <s v="Incorporar las mejores prácticas organizacionales y tecnológicas que garanticen calidad e integridad de la gestión pública."/>
    <s v="2.1 Realizar la modernización institucional con procesos fortalecidos, eficientes y eficaces."/>
    <x v="51"/>
    <x v="79"/>
    <n v="10"/>
    <s v="Unidad"/>
    <x v="118"/>
    <n v="0.4"/>
    <s v="Funcionamiento / Inversión"/>
    <s v="Generación de valor público a través del emprendimiento y la innovación para la UPME ubicada en Bogotá._x000a_a. Promover la transformación de las capacidades del Talento Humano hacia la transformación digital y la economía digital."/>
    <x v="9"/>
    <s v="X"/>
    <m/>
    <m/>
    <d v="2022-02-01T00:00:00"/>
    <x v="2"/>
    <s v="7. Control Interno"/>
    <s v="7.1 Control interno"/>
    <s v="N.A."/>
    <d v="2022-03-31T00:00:00"/>
    <n v="0.08"/>
    <x v="103"/>
    <n v="0.08"/>
    <s v="La actividad reporta avance con las evidencias objetivas del mismo. Finaliza en diciembre."/>
    <d v="2022-04-19T00:00:00"/>
    <s v="Con avance"/>
    <d v="2022-06-30T00:00:00"/>
    <n v="0.16"/>
    <x v="95"/>
    <n v="0.16"/>
    <s v="Actividad con avance acumulado del 16%, cuenta con las evidencias de las auditorías realizadas en el trimestre. Finaliza en diciembre. (Se ajustó el porcentaje acumulado del 9%, acorde con revisión conjunta con el área)"/>
    <d v="2022-07-19T00:00:00"/>
    <x v="1"/>
  </r>
  <r>
    <n v="3"/>
    <s v="Objetivo Estratégico No.2"/>
    <s v="Incorporar las mejores prácticas organizacionales y tecnológicas que garanticen calidad e integridad de la gestión pública."/>
    <s v="2.1 Realizar la modernización institucional con procesos fortalecidos, eficientes y eficaces."/>
    <x v="52"/>
    <x v="80"/>
    <n v="47"/>
    <s v="Unidad"/>
    <x v="119"/>
    <n v="0.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9"/>
    <s v="X"/>
    <m/>
    <m/>
    <d v="2022-01-01T00:00:00"/>
    <x v="2"/>
    <s v="7. Control Interno"/>
    <s v="7.1 Control interno"/>
    <s v="N.A."/>
    <d v="2022-03-31T00:00:00"/>
    <n v="0.04"/>
    <x v="104"/>
    <n v="0.04"/>
    <s v="La actividad reporta avance con las evidencias objetivas del mismo. Finaliza en diciembre."/>
    <d v="2022-04-19T00:00:00"/>
    <s v="Con avance"/>
    <d v="2022-06-30T00:00:00"/>
    <n v="0.05"/>
    <x v="96"/>
    <n v="0.05"/>
    <s v="Actividad con avance acumulado del 5%, cuenta con las evidencias de los informes realizados en el trimestre. Finaliza en diciembre. (Se ajustó el porcentaje acumulado del 9%, acorde con revisión conjunta con el área)"/>
    <d v="2022-07-19T00:00:00"/>
    <x v="1"/>
  </r>
  <r>
    <n v="4"/>
    <s v="Objetivo Estratégico No.2"/>
    <s v="Incorporar las mejores prácticas organizacionales y tecnológicas que garanticen calidad e integridad de la gestión pública."/>
    <s v="2.1 Realizar la modernización institucional con procesos fortalecidos, eficientes y eficaces."/>
    <x v="53"/>
    <x v="81"/>
    <n v="24"/>
    <s v="Unidad"/>
    <x v="120"/>
    <n v="0.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9"/>
    <s v="X"/>
    <m/>
    <m/>
    <d v="2022-01-01T00:00:00"/>
    <x v="2"/>
    <s v="7. Control Interno"/>
    <s v="7.1 Control interno"/>
    <s v="N.A."/>
    <d v="2022-03-31T00:00:00"/>
    <n v="2.5000000000000001E-2"/>
    <x v="105"/>
    <n v="2.5000000000000001E-2"/>
    <s v="La actividad reporta avance con las evidencias objetivas del mismo. Finaliza en diciembre."/>
    <d v="2022-04-19T00:00:00"/>
    <s v="Con avance"/>
    <d v="2022-06-30T00:00:00"/>
    <n v="0.05"/>
    <x v="97"/>
    <n v="0.05"/>
    <s v="Actividad con avance acumulado del 5%, cuenta con las evidencias de los seguimientos realizados en el trimestre (Publicados en la página web). Finaliza en diciembre."/>
    <d v="2022-07-19T00:00:00"/>
    <x v="1"/>
  </r>
  <r>
    <n v="5"/>
    <s v="Objetivo Estratégico No.2"/>
    <s v="Incorporar las mejores prácticas organizacionales y tecnológicas que garanticen calidad e integridad de la gestión pública."/>
    <s v="2.1 Realizar la modernización institucional con procesos fortalecidos, eficientes y eficaces."/>
    <x v="54"/>
    <x v="82"/>
    <n v="1"/>
    <s v="Porcentaje"/>
    <x v="121"/>
    <n v="0.2"/>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9"/>
    <s v="X"/>
    <m/>
    <m/>
    <d v="2022-01-01T00:00:00"/>
    <x v="2"/>
    <s v="7. Control Interno"/>
    <s v="7.1 Control interno"/>
    <s v="N.A."/>
    <d v="2022-03-31T00:00:00"/>
    <n v="0.05"/>
    <x v="106"/>
    <n v="0.05"/>
    <s v="La actividad reporta cumplimiento anticipado y cuenta con las evidencias acordes con el reporte. Se recomienda revisar el porcentaje reportado toda vez que la subactividad &quot;Asesorias y acompañamientos (Incluido asesoria en comites)&quot; se continuarán realiza"/>
    <d v="2022-04-19T00:00:00"/>
    <s v="Con avance"/>
    <d v="2022-06-30T00:00:00"/>
    <n v="0.05"/>
    <x v="98"/>
    <n v="0.1"/>
    <s v="Actividad con avance acumulado del 10%, faltan las evidencias. Finaliza en diciembre."/>
    <d v="2022-07-19T00:00:00"/>
    <x v="1"/>
  </r>
  <r>
    <n v="6"/>
    <s v="Objetivo Estratégico No.2"/>
    <s v="Incorporar las mejores prácticas organizacionales y tecnológicas que garanticen calidad e integridad de la gestión pública."/>
    <s v="2.1 Realizar la modernización institucional con procesos fortalecidos, eficientes y eficaces."/>
    <x v="55"/>
    <x v="83"/>
    <n v="1"/>
    <s v="Porcentaje"/>
    <x v="122"/>
    <n v="0.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9"/>
    <s v="X"/>
    <m/>
    <m/>
    <d v="2022-01-01T00:00:00"/>
    <x v="2"/>
    <s v="7. Control Interno"/>
    <s v="7.1 Control interno"/>
    <s v="N.A."/>
    <d v="2022-03-31T00:00:00"/>
    <n v="2.5000000000000001E-2"/>
    <x v="107"/>
    <n v="2.5000000000000001E-2"/>
    <s v="La actividad reporta cumplimiento anticipado y  evidencias objetivas del mismo. Finaliza en diciembre. "/>
    <d v="2022-04-19T00:00:00"/>
    <s v="Con avance"/>
    <d v="2022-06-30T00:00:00"/>
    <n v="2.5000000000000001E-2"/>
    <x v="99"/>
    <n v="0.05"/>
    <s v="Actividad con avance acumulado del 5%, cuenta con las evidencias que corresponden a las respuestas a entes de control en las que se apoyó durante el trimestre. Finaliza en diciembre."/>
    <d v="2022-07-19T00:00:00"/>
    <x v="1"/>
  </r>
  <r>
    <n v="1"/>
    <s v="Objetivo Estratégico No.4"/>
    <s v="Desarrollar las acciones necesarias que permitan materializar los planes, programas y proyectos en el sector minero energético."/>
    <s v="4.1 Impulsar obras de infraestructura para abastecimiento y confiabilidad energética."/>
    <x v="56"/>
    <x v="84"/>
    <n v="1"/>
    <s v="Unidad"/>
    <x v="123"/>
    <n v="0.05"/>
    <s v="Inversión"/>
    <s v="Asesoría para la planeación de abastecimiento y confiabilidad del sub sector de hidrocarburos a nivel Nacional."/>
    <x v="10"/>
    <m/>
    <s v="X"/>
    <m/>
    <d v="2022-02-02T00:00:00"/>
    <x v="9"/>
    <s v="2. Direccionamiento Estratégico"/>
    <s v="2.1 Planeación Institucional"/>
    <s v="N.A."/>
    <m/>
    <n v="0"/>
    <x v="19"/>
    <m/>
    <m/>
    <m/>
    <s v="En terminos"/>
    <d v="2022-06-30T00:00:00"/>
    <n v="0.01"/>
    <x v="100"/>
    <n v="0.01"/>
    <s v="Actividad con avance del 1%, cuenta con las evidencias acorde con el reporte. Queda con rezago del 4% frente a la ponderación asignada. Finalizaba en abril. "/>
    <d v="2022-07-19T00:00:00"/>
    <x v="3"/>
  </r>
  <r>
    <n v="2"/>
    <s v="Objetivo Estratégico No.4"/>
    <s v="Desarrollar las acciones necesarias que permitan materializar los planes, programas y proyectos en el sector minero energético."/>
    <s v="4.1 Impulsar obras de infraestructura para abastecimiento y confiabilidad energética."/>
    <x v="56"/>
    <x v="84"/>
    <n v="1"/>
    <s v="Unidad"/>
    <x v="124"/>
    <n v="0.05"/>
    <s v="Inversión"/>
    <s v="Asesoría para la planeación de abastecimiento y confiabilidad del sub sector de hidrocarburos a nivel Nacional."/>
    <x v="10"/>
    <m/>
    <s v="X"/>
    <m/>
    <d v="2022-01-01T00:00:00"/>
    <x v="10"/>
    <s v="2. Direccionamiento Estratégico"/>
    <s v="2.1 Planeación Institucional"/>
    <s v="N.A."/>
    <m/>
    <n v="0"/>
    <x v="19"/>
    <m/>
    <m/>
    <m/>
    <s v="En terminos"/>
    <d v="2022-06-30T00:00:00"/>
    <n v="0.01"/>
    <x v="101"/>
    <n v="0.01"/>
    <s v="Actividad que reporta un avance acumulado de 1%, cuenta con las evidencias correspondientes. Finaliza en noviembre."/>
    <d v="2022-07-19T00:00:00"/>
    <x v="1"/>
  </r>
  <r>
    <n v="3"/>
    <s v="Objetivo Estratégico No.4"/>
    <s v="Desarrollar las acciones necesarias que permitan materializar los planes, programas y proyectos en el sector minero energético."/>
    <s v="4.1 Impulsar obras de infraestructura para abastecimiento y confiabilidad energética."/>
    <x v="56"/>
    <x v="84"/>
    <n v="1"/>
    <s v="Unidad"/>
    <x v="125"/>
    <n v="0.02"/>
    <s v="Inversión"/>
    <s v="Asesoría para la planeación de abastecimiento y confiabilidad del sub sector de hidrocarburos a nivel Nacional."/>
    <x v="10"/>
    <m/>
    <s v="X"/>
    <m/>
    <d v="2022-06-01T00:00:00"/>
    <x v="2"/>
    <s v="2. Direccionamiento Estratégico"/>
    <s v="2.1 Planeación Institucional"/>
    <s v="N.A."/>
    <m/>
    <n v="0"/>
    <x v="19"/>
    <m/>
    <m/>
    <m/>
    <s v="En terminos"/>
    <m/>
    <n v="0"/>
    <x v="20"/>
    <n v="0"/>
    <s v="Actividad que se ejecutará entre junio y diciembre según lo proyectado."/>
    <d v="2022-07-19T00:00:00"/>
    <x v="2"/>
  </r>
  <r>
    <n v="4"/>
    <s v="Objetivo Estratégico No.4"/>
    <s v="Desarrollar las acciones necesarias que permitan materializar los planes, programas y proyectos en el sector minero energético."/>
    <s v="4.1 Impulsar obras de infraestructura para abastecimiento y confiabilidad energética."/>
    <x v="56"/>
    <x v="84"/>
    <n v="1"/>
    <s v="Unidad"/>
    <x v="126"/>
    <n v="0.05"/>
    <s v="Inversión"/>
    <s v="Asesoría para la planeación de abastecimiento y confiabilidad del sub sector de hidrocarburos a nivel Nacional."/>
    <x v="10"/>
    <m/>
    <s v="X"/>
    <m/>
    <d v="2022-01-01T00:00:00"/>
    <x v="2"/>
    <s v="2. Direccionamiento Estratégico"/>
    <s v="2.1 Planeación Institucional"/>
    <s v="N.A."/>
    <m/>
    <n v="0"/>
    <x v="19"/>
    <m/>
    <m/>
    <m/>
    <s v="En terminos"/>
    <m/>
    <n v="0"/>
    <x v="20"/>
    <n v="0"/>
    <s v="Actividad que al 2do semestre no cuenta con reporte de avance. inició desde enero y finaliza en diciembre."/>
    <d v="2022-07-19T00:00:00"/>
    <x v="2"/>
  </r>
  <r>
    <n v="5"/>
    <s v="Objetivo Estratégico No.4"/>
    <s v="Desarrollar las acciones necesarias que permitan materializar los planes, programas y proyectos en el sector minero energético."/>
    <s v="4.1 Impulsar obras de infraestructura para abastecimiento y confiabilidad energética."/>
    <x v="56"/>
    <x v="85"/>
    <n v="1"/>
    <s v="Unidad"/>
    <x v="127"/>
    <n v="0.05"/>
    <s v="Inversión"/>
    <s v="Asesoría para la planeación de abastecimiento y confiabilidad del sub sector de hidrocarburos a nivel Nacional."/>
    <x v="10"/>
    <s v="X"/>
    <m/>
    <s v="Subdirección de Energía Eléctrica - GIT Generación y Registro"/>
    <d v="2022-01-01T00:00:00"/>
    <x v="4"/>
    <s v="2. Direccionamiento Estratégico"/>
    <s v="2.1 Planeación Institucional"/>
    <s v="N.A."/>
    <d v="2022-03-31T00:00:00"/>
    <n v="0.03"/>
    <x v="108"/>
    <n v="0.03"/>
    <s v="La actividad presenta rezago del 2% frente a los programado (5%), reporta avance y tiene las evidencias de lo reportado."/>
    <d v="2022-04-19T00:00:00"/>
    <s v="Con rezago"/>
    <m/>
    <m/>
    <x v="20"/>
    <n v="0.03"/>
    <s v="La actividad no reporta avance en el 2do trimestre. continua con rezago del 2%. Finalizaba en febrero."/>
    <d v="2022-07-19T00:00:00"/>
    <x v="3"/>
  </r>
  <r>
    <n v="6"/>
    <s v="Objetivo Estratégico No.4"/>
    <s v="Desarrollar las acciones necesarias que permitan materializar los planes, programas y proyectos en el sector minero energético."/>
    <s v="4.1 Impulsar obras de infraestructura para abastecimiento y confiabilidad energética."/>
    <x v="56"/>
    <x v="85"/>
    <n v="1"/>
    <s v="Unidad"/>
    <x v="128"/>
    <n v="0.04"/>
    <s v="Inversión"/>
    <s v="Asesoría para la planeación de abastecimiento y confiabilidad del sub sector de hidrocarburos a nivel Nacional."/>
    <x v="10"/>
    <m/>
    <s v="X"/>
    <m/>
    <d v="2022-02-01T00:00:00"/>
    <x v="8"/>
    <s v="2. Direccionamiento Estratégico"/>
    <s v="2.1 Planeación Institucional"/>
    <s v="N.A."/>
    <d v="2022-03-31T00:00:00"/>
    <n v="0.01"/>
    <x v="109"/>
    <n v="0.01"/>
    <s v="La actividad presenta rezago del 3% frente a lo programado (4%), reporta avance y tiene las evidencias de lo reportado."/>
    <d v="2022-04-19T00:00:00"/>
    <s v="Con rezago"/>
    <m/>
    <m/>
    <x v="20"/>
    <n v="0.01"/>
    <s v="La actividad no reporta avance en el 2do trimestre. continua con rezago del 3%. Finalizaba en febrero."/>
    <d v="2022-07-19T00:00:00"/>
    <x v="3"/>
  </r>
  <r>
    <n v="7"/>
    <s v="Objetivo Estratégico No.4"/>
    <s v="Desarrollar las acciones necesarias que permitan materializar los planes, programas y proyectos en el sector minero energético."/>
    <s v="4.1 Impulsar obras de infraestructura para abastecimiento y confiabilidad energética."/>
    <x v="56"/>
    <x v="85"/>
    <n v="1"/>
    <s v="Unidad"/>
    <x v="129"/>
    <n v="0.01"/>
    <s v="Inversión"/>
    <s v="Asesoría para la planeación de abastecimiento y confiabilidad del sub sector de hidrocarburos a nivel Nacional."/>
    <x v="10"/>
    <m/>
    <s v="X"/>
    <m/>
    <d v="2022-04-01T00:00:00"/>
    <x v="10"/>
    <s v="2. Direccionamiento Estratégico"/>
    <s v="2.1 Planeación Institucional"/>
    <s v="N.A."/>
    <m/>
    <n v="0"/>
    <x v="19"/>
    <m/>
    <m/>
    <m/>
    <s v="En terminos"/>
    <d v="2022-06-30T00:00:00"/>
    <n v="3.3E-3"/>
    <x v="102"/>
    <n v="3.3E-3"/>
    <s v="Actividad con avance el 0,33%, cuenta con evidencia y queda con rezago del 0,67%. Finalizaba en abril."/>
    <d v="2022-07-19T00:00:00"/>
    <x v="3"/>
  </r>
  <r>
    <n v="8"/>
    <s v="Objetivo Estratégico No.4"/>
    <s v="Desarrollar las acciones necesarias que permitan materializar los planes, programas y proyectos en el sector minero energético."/>
    <s v="4.1 Impulsar obras de infraestructura para abastecimiento y confiabilidad energética."/>
    <x v="56"/>
    <x v="85"/>
    <n v="1"/>
    <s v="Unidad"/>
    <x v="130"/>
    <n v="0.05"/>
    <s v="Inversión"/>
    <s v="Asesoría para la planeación de abastecimiento y confiabilidad del sub sector de hidrocarburos a nivel Nacional."/>
    <x v="10"/>
    <m/>
    <s v="X"/>
    <m/>
    <d v="2022-04-01T00:00:00"/>
    <x v="10"/>
    <s v="2. Direccionamiento Estratégico"/>
    <s v="2.1 Planeación Institucional"/>
    <s v="N.A."/>
    <m/>
    <n v="0"/>
    <x v="19"/>
    <m/>
    <m/>
    <m/>
    <s v="En terminos"/>
    <d v="2022-06-30T00:00:00"/>
    <n v="1.6500000000000001E-2"/>
    <x v="103"/>
    <n v="1.6500000000000001E-2"/>
    <s v="Actividad con avance del 1,65%, no cuenta con evidencias, queda con rezago del 3,35%. Finalizaba en abril."/>
    <d v="2022-07-19T00:00:00"/>
    <x v="3"/>
  </r>
  <r>
    <n v="9"/>
    <s v="Objetivo Estratégico No.4"/>
    <s v="Desarrollar las acciones necesarias que permitan materializar los planes, programas y proyectos en el sector minero energético."/>
    <s v="4.1 Impulsar obras de infraestructura para abastecimiento y confiabilidad energética."/>
    <x v="57"/>
    <x v="86"/>
    <n v="1"/>
    <s v="Unidad"/>
    <x v="131"/>
    <n v="0.04"/>
    <s v="Inversión"/>
    <s v="Asesoría para la planeación de abastecimiento y confiabilidad del sub sector de hidrocarburos a nivel Nacional."/>
    <x v="10"/>
    <s v="X"/>
    <m/>
    <s v="Subdirección de Demanda"/>
    <d v="2022-01-31T00:00:00"/>
    <x v="5"/>
    <s v="2. Direccionamiento Estratégico"/>
    <s v="2.1 Planeación Institucional"/>
    <s v="N.A."/>
    <d v="2022-03-31T00:00:00"/>
    <n v="0.04"/>
    <x v="110"/>
    <n v="0.04"/>
    <s v="Se cumplió con la actividad acorde con los planificado y cuenta con las evidencias objetivas de su ejecución"/>
    <d v="2022-04-19T00:00:00"/>
    <s v="Cumplida"/>
    <m/>
    <m/>
    <x v="20"/>
    <n v="0.04"/>
    <s v="Actividad cumplida en el 1er trimestre."/>
    <d v="2022-07-19T00:00:00"/>
    <x v="0"/>
  </r>
  <r>
    <n v="10"/>
    <s v="Objetivo Estratégico No.4"/>
    <s v="Desarrollar las acciones necesarias que permitan materializar los planes, programas y proyectos en el sector minero energético."/>
    <s v="4.1 Impulsar obras de infraestructura para abastecimiento y confiabilidad energética."/>
    <x v="57"/>
    <x v="86"/>
    <n v="1"/>
    <s v="Unidad"/>
    <x v="132"/>
    <n v="0.04"/>
    <s v="Inversión"/>
    <s v="Asesoría para la planeación de abastecimiento y confiabilidad del sub sector de hidrocarburos a nivel Nacional."/>
    <x v="10"/>
    <s v="X"/>
    <m/>
    <s v="Subdirección de Demanda"/>
    <d v="2022-01-31T00:00:00"/>
    <x v="5"/>
    <s v="2. Direccionamiento Estratégico"/>
    <s v="2.1 Planeación Institucional"/>
    <s v="N.A."/>
    <d v="2022-03-31T00:00:00"/>
    <n v="0.01"/>
    <x v="111"/>
    <n v="0.01"/>
    <s v="La actividad presenta rezago del 3% frente a los programado (4%), reporta avance y tiene las evidencias de lo reportado."/>
    <d v="2022-04-19T00:00:00"/>
    <s v="Con rezago"/>
    <m/>
    <n v="0.03"/>
    <x v="104"/>
    <n v="0.04"/>
    <s v="03/08/2022_x000a_Se ajusta el reporte acorde con justificación y evidencias del cumplimiento suministradas al GIT de Planeación."/>
    <d v="2022-07-19T00:00:00"/>
    <x v="0"/>
  </r>
  <r>
    <n v="11"/>
    <s v="Objetivo Estratégico No.4"/>
    <s v="Desarrollar las acciones necesarias que permitan materializar los planes, programas y proyectos en el sector minero energético."/>
    <s v="4.1 Impulsar obras de infraestructura para abastecimiento y confiabilidad energética."/>
    <x v="57"/>
    <x v="86"/>
    <n v="1"/>
    <s v="Unidad"/>
    <x v="133"/>
    <n v="0.04"/>
    <s v="Inversión"/>
    <s v="Asesoría para la planeación de abastecimiento y confiabilidad del sub sector de hidrocarburos a nivel Nacional."/>
    <x v="10"/>
    <m/>
    <s v="X"/>
    <m/>
    <d v="2022-03-01T00:00:00"/>
    <x v="0"/>
    <s v="2. Direccionamiento Estratégico"/>
    <s v="2.1 Planeación Institucional"/>
    <s v="N.A."/>
    <d v="2022-03-31T00:00:00"/>
    <n v="0"/>
    <x v="19"/>
    <n v="0"/>
    <s v="No presentó avance dado que no se ha terminado el Plan Indicativo de Combustibles Líquidos: Confiabilidad"/>
    <d v="2022-04-19T00:00:00"/>
    <s v="No cumplida"/>
    <m/>
    <m/>
    <x v="20"/>
    <n v="0"/>
    <s v="Actividad que al 2do trimestre continua sin reporte de avance. Finalizaba en marzo."/>
    <d v="2022-07-19T00:00:00"/>
    <x v="3"/>
  </r>
  <r>
    <n v="12"/>
    <s v="Objetivo Estratégico No.4"/>
    <s v="Desarrollar las acciones necesarias que permitan materializar los planes, programas y proyectos en el sector minero energético."/>
    <s v="4.1 Impulsar obras de infraestructura para abastecimiento y confiabilidad energética."/>
    <x v="58"/>
    <x v="87"/>
    <n v="1"/>
    <s v="Unidad"/>
    <x v="134"/>
    <n v="0.05"/>
    <s v="Inversión"/>
    <s v="Asesoría para la planeación de abastecimiento y confiabilidad del sub sector de hidrocarburos a nivel Nacional."/>
    <x v="10"/>
    <s v="X"/>
    <m/>
    <s v="Subdirección de Energía Eléctrica - GIT Cobertura"/>
    <d v="2022-01-01T00:00:00"/>
    <x v="0"/>
    <s v="2. Direccionamiento Estratégico"/>
    <s v="2.1 Planeación Institucional"/>
    <s v="N.A."/>
    <d v="2022-03-31T00:00:00"/>
    <n v="0.05"/>
    <x v="112"/>
    <n v="0.05"/>
    <s v="Se cumplió con la actividad acorde con los planificado y cuenta con las evidencias objetivas de su ejecución"/>
    <d v="2022-04-19T00:00:00"/>
    <s v="Cumplida"/>
    <m/>
    <m/>
    <x v="20"/>
    <n v="0.05"/>
    <s v="Actividad cumplida en el 1er trimestre. "/>
    <d v="2022-07-19T00:00:00"/>
    <x v="0"/>
  </r>
  <r>
    <n v="13"/>
    <s v="Objetivo Estratégico No.4"/>
    <s v="Desarrollar las acciones necesarias que permitan materializar los planes, programas y proyectos en el sector minero energético."/>
    <s v="4.1 Impulsar obras de infraestructura para abastecimiento y confiabilidad energética."/>
    <x v="58"/>
    <x v="87"/>
    <n v="1"/>
    <s v="Unidad"/>
    <x v="135"/>
    <n v="0.05"/>
    <s v="Inversión"/>
    <s v="Asesoría para la planeación de abastecimiento y confiabilidad del sub sector de hidrocarburos a nivel Nacional."/>
    <x v="10"/>
    <m/>
    <s v="X"/>
    <m/>
    <d v="2022-02-01T00:00:00"/>
    <x v="4"/>
    <s v="2. Direccionamiento Estratégico"/>
    <s v="2.1 Planeación Institucional"/>
    <s v="N.A."/>
    <d v="2022-03-31T00:00:00"/>
    <n v="0.04"/>
    <x v="113"/>
    <n v="0.04"/>
    <s v="La actividad presenta rezago del 1% frente a los programado (5%), reporta avance y tiene las evidencias de lo reportado. No se cumple en su totalidad debido la falta de los anexos del documento."/>
    <d v="2022-04-19T00:00:00"/>
    <s v="Con rezago"/>
    <m/>
    <m/>
    <x v="20"/>
    <n v="0.04"/>
    <s v="Actividad que no reportan avance en el 2do trimestre, continúa con rezago del 1%. Finalizaba en marzo."/>
    <d v="2022-07-19T00:00:00"/>
    <x v="3"/>
  </r>
  <r>
    <n v="14"/>
    <s v="Objetivo Estratégico No.4"/>
    <s v="Desarrollar las acciones necesarias que permitan materializar los planes, programas y proyectos en el sector minero energético."/>
    <s v="4.1 Impulsar obras de infraestructura para abastecimiento y confiabilidad energética."/>
    <x v="58"/>
    <x v="87"/>
    <n v="1"/>
    <s v="Unidad"/>
    <x v="136"/>
    <n v="0"/>
    <m/>
    <m/>
    <x v="10"/>
    <m/>
    <s v="X"/>
    <m/>
    <d v="2022-08-03T00:00:00"/>
    <x v="9"/>
    <m/>
    <m/>
    <m/>
    <m/>
    <m/>
    <x v="19"/>
    <m/>
    <m/>
    <m/>
    <m/>
    <m/>
    <m/>
    <x v="20"/>
    <m/>
    <m/>
    <m/>
    <x v="4"/>
  </r>
  <r>
    <d v="2022-01-14T00:00:00"/>
    <s v="Objetivo Estratégico No.4"/>
    <s v="Desarrollar las acciones necesarias que permitan materializar los planes, programas y proyectos en el sector minero energético."/>
    <s v="4.1 Impulsar obras de infraestructura para abastecimiento y confiabilidad energética."/>
    <x v="58"/>
    <x v="87"/>
    <n v="1"/>
    <s v="Unidad"/>
    <x v="137"/>
    <n v="0.05"/>
    <s v="Inversión"/>
    <s v="Asesoría para la planeación de abastecimiento y confiabilidad del sub sector de hidrocarburos a nivel Nacional."/>
    <x v="10"/>
    <m/>
    <s v="X"/>
    <m/>
    <d v="2022-04-01T00:00:00"/>
    <x v="10"/>
    <s v="2. Direccionamiento Estratégico"/>
    <s v="2.1 Planeación Institucional"/>
    <s v="N.A."/>
    <m/>
    <n v="0"/>
    <x v="19"/>
    <m/>
    <m/>
    <m/>
    <s v="En terminos"/>
    <d v="2022-06-30T00:00:00"/>
    <n v="0.04"/>
    <x v="105"/>
    <n v="0.04"/>
    <s v="Actividad que reporta avance y cuenta con las evidencias, tiene rezago del 1%. Finalizaba en abril."/>
    <d v="2022-07-19T00:00:00"/>
    <x v="3"/>
  </r>
  <r>
    <n v="15"/>
    <s v="Objetivo Estratégico No.1"/>
    <s v="Generar valor público, económico y social, a partir del conocimiento integral de los recursos minero-energéticos."/>
    <s v="1.2 Contar con información sectorial unificada y de calidad."/>
    <x v="58"/>
    <x v="88"/>
    <n v="1"/>
    <s v="Unidad"/>
    <x v="138"/>
    <n v="0.02"/>
    <s v="Inversión"/>
    <s v="Asesoría para la planeación de abastecimiento y confiabilidad del sub sector de hidrocarburos a nivel Nacional."/>
    <x v="10"/>
    <m/>
    <s v="X"/>
    <m/>
    <d v="2022-06-01T00:00:00"/>
    <x v="1"/>
    <s v="2. Direccionamiento Estratégico"/>
    <s v="2.1 Planeación Institucional"/>
    <s v="N.A."/>
    <m/>
    <n v="0"/>
    <x v="19"/>
    <m/>
    <m/>
    <m/>
    <s v="En terminos"/>
    <d v="2022-06-30T00:00:00"/>
    <n v="0.01"/>
    <x v="106"/>
    <n v="0.01"/>
    <s v="Actividad que reporta avance y cuenta con las evidencias, tiene rezago del 1%. Finalizaba en junio."/>
    <d v="2022-07-19T00:00:00"/>
    <x v="3"/>
  </r>
  <r>
    <n v="16"/>
    <s v="Objetivo Estratégico No.1"/>
    <s v="Generar valor público, económico y social, a partir del conocimiento integral de los recursos minero-energéticos."/>
    <s v="1.2 Contar con información sectorial unificada y de calidad."/>
    <x v="58"/>
    <x v="88"/>
    <n v="1"/>
    <s v="Unidad"/>
    <x v="139"/>
    <n v="0.02"/>
    <s v="Inversión"/>
    <s v="Asesoría para la planeación de abastecimiento y confiabilidad del sub sector de hidrocarburos a nivel Nacional."/>
    <x v="10"/>
    <m/>
    <s v="X"/>
    <m/>
    <d v="2022-07-01T00:00:00"/>
    <x v="3"/>
    <s v="2. Direccionamiento Estratégico"/>
    <s v="2.1 Planeación Institucional"/>
    <s v="N.A."/>
    <m/>
    <n v="0"/>
    <x v="19"/>
    <m/>
    <m/>
    <m/>
    <s v="En terminos"/>
    <m/>
    <n v="0"/>
    <x v="20"/>
    <n v="0"/>
    <s v="Actividad que se ejecutará en el mes de julio."/>
    <d v="2022-07-19T00:00:00"/>
    <x v="2"/>
  </r>
  <r>
    <n v="17"/>
    <s v="Objetivo Estratégico No.1"/>
    <s v="Generar valor público, económico y social, a partir del conocimiento integral de los recursos minero-energéticos."/>
    <s v="1.2 Contar con información sectorial unificada y de calidad."/>
    <x v="58"/>
    <x v="89"/>
    <n v="1"/>
    <s v="Unidad"/>
    <x v="140"/>
    <n v="0.03"/>
    <s v="Inversión"/>
    <s v="Asesoría para la planeación de abastecimiento y confiabilidad del sub sector de hidrocarburos a nivel Nacional."/>
    <x v="10"/>
    <m/>
    <s v="X"/>
    <m/>
    <d v="2022-01-01T00:00:00"/>
    <x v="0"/>
    <s v="2. Direccionamiento Estratégico"/>
    <s v="2.1 Planeación Institucional"/>
    <s v="N.A."/>
    <d v="2022-03-31T00:00:00"/>
    <n v="0.03"/>
    <x v="114"/>
    <n v="0.03"/>
    <s v="Se cumplió con la actividad acorde con lo planificado y cuenta con las evidencias objetivas de su ejecución"/>
    <d v="2022-04-19T00:00:00"/>
    <s v="Cumplida"/>
    <m/>
    <m/>
    <x v="20"/>
    <n v="0.03"/>
    <s v="Actividad cumplida en el 1er trimestre. "/>
    <d v="2022-07-19T00:00:00"/>
    <x v="0"/>
  </r>
  <r>
    <n v="18"/>
    <s v="Objetivo Estratégico No.1"/>
    <s v="Generar valor público, económico y social, a partir del conocimiento integral de los recursos minero-energéticos."/>
    <s v="1.2 Contar con información sectorial unificada y de calidad."/>
    <x v="58"/>
    <x v="90"/>
    <n v="1"/>
    <s v="Unidad"/>
    <x v="141"/>
    <n v="0.03"/>
    <s v="Inversión"/>
    <s v="Asesoría para la planeación de abastecimiento y confiabilidad del sub sector de hidrocarburos a nivel Nacional."/>
    <x v="10"/>
    <m/>
    <s v="X"/>
    <m/>
    <d v="2022-04-01T00:00:00"/>
    <x v="1"/>
    <s v="2. Direccionamiento Estratégico"/>
    <s v="2.1 Planeación Institucional"/>
    <s v="N.A."/>
    <m/>
    <n v="0"/>
    <x v="19"/>
    <m/>
    <m/>
    <m/>
    <s v="En terminos"/>
    <d v="2022-06-30T00:00:00"/>
    <n v="0.03"/>
    <x v="107"/>
    <n v="0.03"/>
    <s v="Actividad cumplida en el 2do trimestre acorde con lo planificado y cuenta con las evidencias de las publicaciones."/>
    <d v="2022-07-19T00:00:00"/>
    <x v="0"/>
  </r>
  <r>
    <n v="19"/>
    <s v="Objetivo Estratégico No.1"/>
    <s v="Generar valor público, económico y social, a partir del conocimiento integral de los recursos minero-energéticos."/>
    <s v="1.2 Contar con información sectorial unificada y de calidad."/>
    <x v="58"/>
    <x v="91"/>
    <n v="1"/>
    <s v="Unidad"/>
    <x v="142"/>
    <n v="0.03"/>
    <s v="Inversión"/>
    <s v="Asesoría para la planeación de abastecimiento y confiabilidad del sub sector de hidrocarburos a nivel Nacional."/>
    <x v="10"/>
    <m/>
    <s v="X"/>
    <m/>
    <d v="2022-07-01T00:00:00"/>
    <x v="8"/>
    <s v="2. Direccionamiento Estratégico"/>
    <s v="2.1 Planeación Institucional"/>
    <s v="N.A."/>
    <m/>
    <n v="0"/>
    <x v="19"/>
    <m/>
    <m/>
    <m/>
    <s v="En terminos"/>
    <m/>
    <n v="0"/>
    <x v="20"/>
    <n v="0"/>
    <s v="Actividad que se ejecutará en entre junio y septiembre."/>
    <d v="2022-07-19T00:00:00"/>
    <x v="2"/>
  </r>
  <r>
    <n v="20"/>
    <s v="Objetivo Estratégico No.1"/>
    <s v="Generar valor público, económico y social, a partir del conocimiento integral de los recursos minero-energéticos."/>
    <s v="1.2 Contar con información sectorial unificada y de calidad."/>
    <x v="58"/>
    <x v="92"/>
    <n v="1"/>
    <s v="Unidad"/>
    <x v="143"/>
    <n v="0.03"/>
    <s v="Inversión"/>
    <s v="Asesoría para la planeación de abastecimiento y confiabilidad del sub sector de hidrocarburos a nivel Nacional."/>
    <x v="10"/>
    <m/>
    <s v="X"/>
    <m/>
    <d v="2022-10-01T00:00:00"/>
    <x v="2"/>
    <s v="2. Direccionamiento Estratégico"/>
    <s v="2.1 Planeación Institucional"/>
    <s v="N.A."/>
    <m/>
    <n v="0"/>
    <x v="19"/>
    <m/>
    <m/>
    <m/>
    <s v="En terminos"/>
    <m/>
    <n v="0"/>
    <x v="20"/>
    <n v="0"/>
    <s v="Actividad que se ejecutará en entre octubre y diciembre."/>
    <d v="2022-07-19T00:00:00"/>
    <x v="2"/>
  </r>
  <r>
    <n v="21"/>
    <s v="Objetivo Estratégico No.2"/>
    <s v="Incorporar las mejores prácticas organizacionales y tecnológicas que garanticen calidad e integridad de la gestión pública."/>
    <s v="2.4 Diseñar e implementar estrategias de relacionamiento, participación ciudadana y mecanismos de transparencia."/>
    <x v="58"/>
    <x v="93"/>
    <n v="1"/>
    <s v="Unidad"/>
    <x v="144"/>
    <n v="0.02"/>
    <s v="Inversión"/>
    <s v="Asesoría para la planeación de abastecimiento y confiabilidad del sub sector de hidrocarburos a nivel Nacional."/>
    <x v="10"/>
    <s v="X"/>
    <m/>
    <s v="Oficina de Gestión de la Información"/>
    <d v="2022-01-01T00:00:00"/>
    <x v="0"/>
    <s v="2. Direccionamiento Estratégico"/>
    <s v="2.1 Planeación Institucional"/>
    <s v="N.A."/>
    <d v="2022-03-31T00:00:00"/>
    <n v="0.02"/>
    <x v="115"/>
    <n v="0.02"/>
    <s v="Se cumplió con la actividad (El registro de novedades recibidas y tramitadas para el trimestre es por demanda) y cuenta con las evidencias objetivas de su ejecución"/>
    <d v="2022-04-19T00:00:00"/>
    <s v="Cumplida"/>
    <m/>
    <m/>
    <x v="20"/>
    <n v="0.02"/>
    <s v="Actividad cumplida en el 1er trimestre."/>
    <d v="2022-07-19T00:00:00"/>
    <x v="0"/>
  </r>
  <r>
    <n v="22"/>
    <s v="Objetivo Estratégico No.2"/>
    <s v="Incorporar las mejores prácticas organizacionales y tecnológicas que garanticen calidad e integridad de la gestión pública."/>
    <s v="2.4 Diseñar e implementar estrategias de relacionamiento, participación ciudadana y mecanismos de transparencia."/>
    <x v="58"/>
    <x v="94"/>
    <n v="1"/>
    <s v="Unidad"/>
    <x v="145"/>
    <n v="0.02"/>
    <s v="Inversión"/>
    <s v="Asesoría para la planeación de abastecimiento y confiabilidad del sub sector de hidrocarburos a nivel Nacional."/>
    <x v="10"/>
    <s v="X"/>
    <m/>
    <s v="Oficina de Gestión de la Información"/>
    <d v="2022-04-01T00:00:00"/>
    <x v="1"/>
    <s v="2. Direccionamiento Estratégico"/>
    <s v="2.1 Planeación Institucional"/>
    <s v="N.A."/>
    <m/>
    <n v="0"/>
    <x v="19"/>
    <m/>
    <m/>
    <m/>
    <s v="En terminos"/>
    <d v="2022-06-30T00:00:00"/>
    <n v="0.02"/>
    <x v="108"/>
    <n v="0.02"/>
    <s v="Actividad cumplida en el 2do trimestre acorde con lo planificado y cuenta con las evidencias de los conceptos emitidos en el trimestre."/>
    <d v="2022-07-19T00:00:00"/>
    <x v="0"/>
  </r>
  <r>
    <n v="23"/>
    <s v="Objetivo Estratégico No.2"/>
    <s v="Incorporar las mejores prácticas organizacionales y tecnológicas que garanticen calidad e integridad de la gestión pública."/>
    <s v="2.4 Diseñar e implementar estrategias de relacionamiento, participación ciudadana y mecanismos de transparencia."/>
    <x v="58"/>
    <x v="95"/>
    <n v="1"/>
    <s v="Unidad"/>
    <x v="146"/>
    <n v="0.02"/>
    <s v="Inversión"/>
    <s v="Asesoría para la planeación de abastecimiento y confiabilidad del sub sector de hidrocarburos a nivel Nacional."/>
    <x v="10"/>
    <s v="X"/>
    <m/>
    <s v="Oficina de Gestión de la Información"/>
    <d v="2022-07-01T00:00:00"/>
    <x v="8"/>
    <s v="2. Direccionamiento Estratégico"/>
    <s v="2.1 Planeación Institucional"/>
    <s v="N.A."/>
    <m/>
    <n v="0"/>
    <x v="19"/>
    <m/>
    <m/>
    <m/>
    <s v="En terminos"/>
    <m/>
    <n v="0"/>
    <x v="20"/>
    <n v="0"/>
    <s v="Actividad que se ejecutará en entre julio y septiembre."/>
    <d v="2022-07-19T00:00:00"/>
    <x v="2"/>
  </r>
  <r>
    <n v="24"/>
    <s v="Objetivo Estratégico No.2"/>
    <s v="Incorporar las mejores prácticas organizacionales y tecnológicas que garanticen calidad e integridad de la gestión pública."/>
    <s v="2.4 Diseñar e implementar estrategias de relacionamiento, participación ciudadana y mecanismos de transparencia."/>
    <x v="58"/>
    <x v="96"/>
    <n v="1"/>
    <s v="Unidad"/>
    <x v="147"/>
    <n v="0.02"/>
    <s v="Inversión"/>
    <s v="Asesoría para la planeación de abastecimiento y confiabilidad del sub sector de hidrocarburos a nivel Nacional."/>
    <x v="10"/>
    <s v="X"/>
    <m/>
    <s v="Oficina de Gestión de la Información"/>
    <d v="2022-10-01T00:00:00"/>
    <x v="2"/>
    <s v="2. Direccionamiento Estratégico"/>
    <s v="2.1 Planeación Institucional"/>
    <s v="N.A."/>
    <m/>
    <n v="0"/>
    <x v="19"/>
    <m/>
    <m/>
    <m/>
    <s v="En terminos"/>
    <m/>
    <n v="0"/>
    <x v="20"/>
    <n v="0"/>
    <s v="Actividad que se ejecutará en entre octubre y diciembre."/>
    <d v="2022-07-19T00:00:00"/>
    <x v="2"/>
  </r>
  <r>
    <n v="25"/>
    <s v="Objetivo Estratégico No.2"/>
    <s v="Incorporar las mejores prácticas organizacionales y tecnológicas que garanticen calidad e integridad de la gestión pública."/>
    <s v="2.4 Diseñar e implementar estrategias de relacionamiento, participación ciudadana y mecanismos de transparencia."/>
    <x v="58"/>
    <x v="94"/>
    <n v="1"/>
    <s v="Unidad"/>
    <x v="148"/>
    <n v="0.02"/>
    <s v="Inversión"/>
    <s v="Asesoría para la planeación de abastecimiento y confiabilidad del sub sector de hidrocarburos a nivel Nacional."/>
    <x v="10"/>
    <m/>
    <s v="X"/>
    <m/>
    <d v="2022-01-01T00:00:00"/>
    <x v="1"/>
    <s v="2. Direccionamiento Estratégico"/>
    <s v="2.1 Planeación Institucional"/>
    <s v="N.A."/>
    <m/>
    <n v="0"/>
    <x v="19"/>
    <m/>
    <m/>
    <m/>
    <s v="En terminos"/>
    <m/>
    <m/>
    <x v="20"/>
    <n v="0"/>
    <s v="Actividad que continúa sin reporte avance en el 2do trimestre, se encuentra con rezago. Finalizaba en junio"/>
    <d v="2022-07-19T00:00:00"/>
    <x v="3"/>
  </r>
  <r>
    <n v="26"/>
    <s v="Objetivo Estratégico No.2"/>
    <s v="Incorporar las mejores prácticas organizacionales y tecnológicas que garanticen calidad e integridad de la gestión pública."/>
    <s v="2.4 Diseñar e implementar estrategias de relacionamiento, participación ciudadana y mecanismos de transparencia."/>
    <x v="58"/>
    <x v="96"/>
    <n v="1"/>
    <s v="Unidad"/>
    <x v="149"/>
    <n v="0.02"/>
    <s v="Inversión"/>
    <s v="Asesoría para la planeación de abastecimiento y confiabilidad del sub sector de hidrocarburos a nivel Nacional."/>
    <x v="10"/>
    <m/>
    <s v="X"/>
    <m/>
    <d v="2022-07-01T00:00:00"/>
    <x v="2"/>
    <s v="2. Direccionamiento Estratégico"/>
    <s v="2.1 Planeación Institucional"/>
    <s v="N.A."/>
    <m/>
    <n v="0"/>
    <x v="19"/>
    <m/>
    <m/>
    <m/>
    <s v="En terminos"/>
    <d v="2022-06-30T00:00:00"/>
    <n v="0"/>
    <x v="109"/>
    <n v="0"/>
    <s v="Actividad que se ejecutará en entre julio y diciembre."/>
    <d v="2022-07-19T00:00:00"/>
    <x v="2"/>
  </r>
  <r>
    <n v="27"/>
    <s v="Objetivo Estratégico No.2"/>
    <s v="Incorporar las mejores prácticas organizacionales y tecnológicas que garanticen calidad e integridad de la gestión pública."/>
    <s v="2.4 Diseñar e implementar estrategias de relacionamiento, participación ciudadana y mecanismos de transparencia."/>
    <x v="58"/>
    <x v="94"/>
    <n v="1"/>
    <s v="Unidad"/>
    <x v="150"/>
    <n v="0.01"/>
    <s v="Inversión"/>
    <s v="Asesoría para la planeación de abastecimiento y confiabilidad del sub sector de hidrocarburos a nivel Nacional."/>
    <x v="10"/>
    <m/>
    <s v="X"/>
    <m/>
    <d v="2022-01-01T00:00:00"/>
    <x v="1"/>
    <s v="2. Direccionamiento Estratégico"/>
    <s v="2.1 Planeación Institucional"/>
    <s v="N.A."/>
    <m/>
    <n v="0"/>
    <x v="19"/>
    <m/>
    <m/>
    <m/>
    <s v="En terminos"/>
    <d v="2022-06-30T00:00:00"/>
    <n v="0.01"/>
    <x v="110"/>
    <n v="0.01"/>
    <s v="Actividad cumplida en el segundo trimestre acorde con lo planificado y cuenta con evidencias."/>
    <d v="2022-07-19T00:00:00"/>
    <x v="0"/>
  </r>
  <r>
    <n v="28"/>
    <s v="Objetivo Estratégico No.2"/>
    <s v="Incorporar las mejores prácticas organizacionales y tecnológicas que garanticen calidad e integridad de la gestión pública."/>
    <s v="2.4 Diseñar e implementar estrategias de relacionamiento, participación ciudadana y mecanismos de transparencia."/>
    <x v="58"/>
    <x v="96"/>
    <n v="1"/>
    <s v="Unidad"/>
    <x v="151"/>
    <n v="0.01"/>
    <s v="Inversión"/>
    <s v="Asesoría para la planeación de abastecimiento y confiabilidad del sub sector de hidrocarburos a nivel Nacional."/>
    <x v="10"/>
    <m/>
    <s v="X"/>
    <m/>
    <d v="2022-07-01T00:00:00"/>
    <x v="2"/>
    <s v="2. Direccionamiento Estratégico"/>
    <s v="2.1 Planeación Institucional"/>
    <s v="N.A."/>
    <m/>
    <n v="0"/>
    <x v="19"/>
    <m/>
    <m/>
    <m/>
    <s v="En terminos"/>
    <m/>
    <n v="0"/>
    <x v="20"/>
    <n v="0"/>
    <s v="Actividad que se ejecutará en entre julio y diciembre según lo proyectado."/>
    <d v="2022-07-19T00:00:00"/>
    <x v="2"/>
  </r>
  <r>
    <n v="29"/>
    <s v="Objetivo Estratégico No.2"/>
    <s v="Incorporar las mejores prácticas organizacionales y tecnológicas que garanticen calidad e integridad de la gestión pública."/>
    <s v="2.4 Diseñar e implementar estrategias de relacionamiento, participación ciudadana y mecanismos de transparencia."/>
    <x v="58"/>
    <x v="97"/>
    <n v="1"/>
    <s v="Unidad"/>
    <x v="152"/>
    <n v="0.04"/>
    <s v="Inversión"/>
    <s v="Asesoría para la planeación de abastecimiento y confiabilidad del sub sector de hidrocarburos a nivel Nacional."/>
    <x v="10"/>
    <s v="X"/>
    <m/>
    <s v="Secretaría General - GIT Gestión Jurídica y Contractual"/>
    <d v="2022-01-01T00:00:00"/>
    <x v="0"/>
    <s v="2. Direccionamiento Estratégico"/>
    <s v="2.1 Planeación Institucional"/>
    <s v="N.A."/>
    <d v="2022-03-31T00:00:00"/>
    <n v="0"/>
    <x v="116"/>
    <n v="0"/>
    <s v="No presentó avance debido a que se esperan modificaciones la normatividad relacionada."/>
    <d v="2022-04-19T00:00:00"/>
    <s v="Incumplida"/>
    <m/>
    <m/>
    <x v="20"/>
    <n v="0"/>
    <s v="Actividad que continúa sin reporte avance en el 2do trimestre, se encuentra con rezago. Finalizaba en marzo."/>
    <d v="2022-07-19T00:00:00"/>
    <x v="3"/>
  </r>
  <r>
    <n v="30"/>
    <s v="Objetivo Estratégico No.4"/>
    <s v="Desarrollar las acciones necesarias que permitan materializar los planes, programas y proyectos en el sector minero energético."/>
    <s v="4.1 Impulsar obras de infraestructura para abastecimiento y confiabilidad energética."/>
    <x v="58"/>
    <x v="98"/>
    <n v="1"/>
    <s v="Unidad"/>
    <x v="153"/>
    <n v="0.02"/>
    <s v="Inversión"/>
    <s v="Asesoría para la planeación de abastecimiento y confiabilidad del sub sector de hidrocarburos a nivel Nacional."/>
    <x v="10"/>
    <m/>
    <s v="X"/>
    <m/>
    <d v="2022-01-10T00:00:00"/>
    <x v="0"/>
    <s v="2. Direccionamiento Estratégico"/>
    <s v="2.1 Planeación Institucional"/>
    <s v="N.A."/>
    <d v="2022-03-16T00:00:00"/>
    <n v="0.02"/>
    <x v="117"/>
    <n v="0.02"/>
    <s v="Se cumplió con la actividad acorde con lo planificado y cuenta con las evidencias objetivas de su ejecución"/>
    <d v="2022-04-19T00:00:00"/>
    <s v="Cumplida"/>
    <m/>
    <m/>
    <x v="20"/>
    <n v="0.02"/>
    <s v="Actividad cumplida en el 1er trimestre."/>
    <d v="2022-07-19T00:00:00"/>
    <x v="0"/>
  </r>
  <r>
    <n v="31"/>
    <s v="Objetivo Estratégico No.4"/>
    <s v="Desarrollar las acciones necesarias que permitan materializar los planes, programas y proyectos en el sector minero energético."/>
    <s v="4.1 Impulsar obras de infraestructura para abastecimiento y confiabilidad energética."/>
    <x v="58"/>
    <x v="98"/>
    <n v="1"/>
    <s v="Unidad"/>
    <x v="154"/>
    <n v="0.01"/>
    <s v="Inversión"/>
    <s v="Asesoría para la planeación de abastecimiento y confiabilidad del sub sector de hidrocarburos a nivel Nacional."/>
    <x v="10"/>
    <m/>
    <s v="X"/>
    <m/>
    <d v="2022-01-01T00:00:00"/>
    <x v="2"/>
    <s v="2. Direccionamiento Estratégico"/>
    <s v="2.1 Planeación Institucional"/>
    <s v="N.A."/>
    <m/>
    <n v="0"/>
    <x v="19"/>
    <m/>
    <m/>
    <m/>
    <s v="En terminos"/>
    <m/>
    <n v="0"/>
    <x v="20"/>
    <n v="0"/>
    <s v="Actividad que continúa sin reporte avance en el 2do trimestre. Inicio desde enero y finaliza en diciembre."/>
    <d v="2022-07-19T00:00:00"/>
    <x v="2"/>
  </r>
  <r>
    <n v="32"/>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8"/>
    <x v="98"/>
    <n v="1"/>
    <s v="Unidad"/>
    <x v="155"/>
    <n v="0.02"/>
    <s v="Inversión"/>
    <s v="Asesoría para la planeación de abastecimiento y confiabilidad del sub sector de hidrocarburos a nivel Nacional."/>
    <x v="10"/>
    <s v="X"/>
    <m/>
    <s v="Dirección General - Asesoras"/>
    <d v="2022-01-01T00:00:00"/>
    <x v="2"/>
    <s v="2. Direccionamiento Estratégico"/>
    <s v="2.1 Planeación Institucional"/>
    <s v="N.A."/>
    <m/>
    <n v="0"/>
    <x v="19"/>
    <m/>
    <m/>
    <m/>
    <s v="En terminos"/>
    <m/>
    <n v="0"/>
    <x v="20"/>
    <n v="0"/>
    <s v="Actividad que continúa sin reporte avance en el 2do trimestre. Inicio desde enero y finaliza en diciembre."/>
    <d v="2022-07-19T00:00:00"/>
    <x v="2"/>
  </r>
  <r>
    <n v="33"/>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8"/>
    <x v="99"/>
    <n v="1"/>
    <s v="Unidad"/>
    <x v="156"/>
    <n v="0.02"/>
    <s v="Inversión"/>
    <s v="Asesoría para la planeación de abastecimiento y confiabilidad del sub sector de hidrocarburos a nivel Nacional."/>
    <x v="10"/>
    <s v="X"/>
    <m/>
    <s v="Subdirección de Demanda"/>
    <d v="2022-01-05T00:00:00"/>
    <x v="1"/>
    <s v="2. Direccionamiento Estratégico"/>
    <s v="2.1 Planeación Institucional"/>
    <s v="N.A."/>
    <m/>
    <n v="0"/>
    <x v="19"/>
    <m/>
    <m/>
    <m/>
    <s v="En terminos"/>
    <d v="2022-06-30T00:00:00"/>
    <n v="0.02"/>
    <x v="111"/>
    <n v="0.02"/>
    <s v="Actividad cumplida en el 2do trimstre acorde con lo planificado y cuenta con evidencias de los entregables de los talleres realizados."/>
    <d v="2022-07-19T00:00:00"/>
    <x v="0"/>
  </r>
  <r>
    <n v="1"/>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9"/>
    <x v="100"/>
    <n v="1"/>
    <s v="Documento"/>
    <x v="157"/>
    <n v="0.1"/>
    <s v="Inversión"/>
    <s v="Asesoría para promover el desarrollo sostenible y la competitividad del sector minero Nacional."/>
    <x v="11"/>
    <m/>
    <s v="X"/>
    <m/>
    <d v="2022-04-12T00:00:00"/>
    <x v="21"/>
    <s v="2. Direccionamiento Estratégico"/>
    <s v="2.1 Planeación Institucional"/>
    <s v="2. Plan Anual de Adquisiciones"/>
    <m/>
    <n v="0"/>
    <x v="19"/>
    <m/>
    <m/>
    <m/>
    <s v="En terminos"/>
    <d v="2022-06-30T00:00:00"/>
    <n v="0.08"/>
    <x v="112"/>
    <n v="0.08"/>
    <s v="Actividad con avance del 8%, cuenta con las evidencias acorde con el reporte. Finaliza en agosto."/>
    <d v="2022-07-20T00:00:00"/>
    <x v="1"/>
  </r>
  <r>
    <n v="1"/>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9"/>
    <x v="101"/>
    <n v="1"/>
    <s v="Documento"/>
    <x v="158"/>
    <n v="0.1"/>
    <s v="Inversión"/>
    <s v="Asesoría para promover el desarrollo sostenible y la competitividad del sector minero Nacional."/>
    <x v="11"/>
    <m/>
    <s v="X"/>
    <m/>
    <d v="2022-05-01T00:00:00"/>
    <x v="1"/>
    <s v="2. Direccionamiento Estratégico"/>
    <s v="2.1 Planeación Institucional"/>
    <s v="2. Plan Anual de Adquisiciones"/>
    <m/>
    <n v="0"/>
    <x v="19"/>
    <m/>
    <m/>
    <m/>
    <s v="En terminos"/>
    <d v="2022-07-01T00:00:00"/>
    <n v="0.1"/>
    <x v="113"/>
    <n v="0.1"/>
    <s v="Actividad cumplida acorde con lo proyectado, cuenta con las evidencias acorde con el reporte."/>
    <d v="2022-07-20T00:00:00"/>
    <x v="0"/>
  </r>
  <r>
    <n v="1"/>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9"/>
    <x v="102"/>
    <n v="1"/>
    <s v="Documento"/>
    <x v="159"/>
    <n v="0.05"/>
    <s v="Inversión"/>
    <s v="Asesoría para promover el desarrollo sostenible y la competitividad del sector minero Nacional."/>
    <x v="11"/>
    <m/>
    <s v="X"/>
    <m/>
    <d v="2022-04-01T00:00:00"/>
    <x v="7"/>
    <s v="2. Direccionamiento Estratégico"/>
    <s v="2.1 Planeación Institucional"/>
    <s v="2. Plan Anual de Adquisiciones"/>
    <m/>
    <n v="0"/>
    <x v="19"/>
    <m/>
    <m/>
    <m/>
    <s v="En terminos"/>
    <m/>
    <n v="0"/>
    <x v="114"/>
    <n v="0"/>
    <s v="Actividad que no reporta avance al 2do trimestre. Finaliza en julio."/>
    <d v="2022-07-20T00:00:00"/>
    <x v="2"/>
  </r>
  <r>
    <n v="1"/>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9"/>
    <x v="103"/>
    <n v="1"/>
    <s v="Documento"/>
    <x v="160"/>
    <n v="0.1"/>
    <s v="Funcionamiento"/>
    <s v="Asesoría para promover el desarrollo sostenible y la competitividad del sector minero Nacional."/>
    <x v="11"/>
    <m/>
    <s v="X"/>
    <m/>
    <d v="2022-02-01T00:00:00"/>
    <x v="4"/>
    <s v="2. Direccionamiento Estratégico"/>
    <s v="2.1 Planeación Institucional"/>
    <s v="N.A."/>
    <d v="2022-03-31T00:00:00"/>
    <n v="0.01"/>
    <x v="118"/>
    <n v="0.01"/>
    <s v="La actividad reporta avance y evidencias acorde con lo reportado. Finaliza en agosto"/>
    <d v="2022-04-19T00:00:00"/>
    <s v="Con avance"/>
    <d v="2022-06-21T00:00:00"/>
    <n v="0.03"/>
    <x v="115"/>
    <n v="0.04"/>
    <s v="Actividad que reporta avance del 3% y cuenta con las evidencias acorde con el reporte. Finaliza en agosto."/>
    <d v="2022-07-20T00:00:00"/>
    <x v="1"/>
  </r>
  <r>
    <n v="2"/>
    <s v="Objetivo Estratégico No.1"/>
    <s v="Generar valor público, económico y social, a partir del conocimiento integral de los recursos minero-energéticos."/>
    <s v="1.1 Fortalecer el conocimiento de los recursos minerales y energéticos."/>
    <x v="60"/>
    <x v="104"/>
    <n v="13"/>
    <s v="Resoluciones"/>
    <x v="161"/>
    <n v="0.2"/>
    <s v="Funcionamiento"/>
    <s v="N.A."/>
    <x v="11"/>
    <m/>
    <s v="X"/>
    <m/>
    <d v="2022-01-01T00:00:00"/>
    <x v="2"/>
    <s v="2. Direccionamiento Estratégico"/>
    <s v="2.1 Planeación Institucional"/>
    <s v="N.A."/>
    <d v="2022-03-28T00:00:00"/>
    <n v="0.05"/>
    <x v="119"/>
    <n v="0.05"/>
    <s v="La actividad reporta avance y evidencias acorde con lo reportado. Finaliza en diciembre"/>
    <d v="2022-04-19T00:00:00"/>
    <s v="Con avance"/>
    <d v="2022-06-28T00:00:00"/>
    <n v="0.1"/>
    <x v="116"/>
    <n v="0.1"/>
    <s v="Actividad con avance acumulado del 10%, cuenta con las evidencias acorde con el reporte. Finaliza en diciembre."/>
    <d v="2022-07-20T00:00:00"/>
    <x v="1"/>
  </r>
  <r>
    <n v="3"/>
    <s v="Objetivo Estratégico No.1"/>
    <s v="Generar valor público, económico y social, a partir del conocimiento integral de los recursos minero-energéticos."/>
    <s v="1.1 Fortalecer el conocimiento de los recursos minerales y energéticos."/>
    <x v="61"/>
    <x v="105"/>
    <n v="1"/>
    <s v="Documento"/>
    <x v="162"/>
    <n v="0.05"/>
    <s v="Inversión"/>
    <s v="Asesoría para promover el desarrollo sostenible y la competitividad del sector minero Nacional."/>
    <x v="11"/>
    <m/>
    <s v="X"/>
    <m/>
    <d v="2022-01-24T00:00:00"/>
    <x v="7"/>
    <s v="2. Direccionamiento Estratégico"/>
    <s v="2.1 Planeación Institucional"/>
    <s v="2. Plan Anual de Adquisiciones"/>
    <d v="2022-03-31T00:00:00"/>
    <n v="0.01"/>
    <x v="120"/>
    <n v="0.01"/>
    <s v="La actividad reporta avance y evidencias acorde con lo reportado. Finaliza en julio"/>
    <d v="2022-04-19T00:00:00"/>
    <s v="Con avance"/>
    <d v="2022-06-01T00:00:00"/>
    <n v="0.02"/>
    <x v="117"/>
    <n v="0.03"/>
    <s v="Actividad con avance acumulado del 3%, cuenta con las evidencias acorde con el reporte. Finaliza en julio."/>
    <d v="2022-07-20T00:00:00"/>
    <x v="1"/>
  </r>
  <r>
    <n v="3"/>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61"/>
    <x v="106"/>
    <n v="1"/>
    <s v="Documento"/>
    <x v="163"/>
    <n v="0.09"/>
    <s v="Inversión"/>
    <s v="Asesoría para promover el desarrollo sostenible y la competitividad del sector minero Nacional."/>
    <x v="11"/>
    <m/>
    <s v="X"/>
    <m/>
    <d v="2022-04-01T00:00:00"/>
    <x v="8"/>
    <s v="2. Direccionamiento Estratégico"/>
    <s v="2.1 Planeación Institucional"/>
    <s v="2. Plan Anual de Adquisiciones"/>
    <m/>
    <n v="0"/>
    <x v="19"/>
    <m/>
    <m/>
    <m/>
    <s v="En terminos"/>
    <d v="2022-06-22T00:00:00"/>
    <n v="0.01"/>
    <x v="118"/>
    <n v="0.01"/>
    <s v="Actividad que recoge las 2 subsiguientes, presenta avance del 1%, cuenta con las evidencias relacionada con  el proceso de contratación que se está llevando a cabo. Finaliza en septiembre."/>
    <d v="2022-07-20T00:00:00"/>
    <x v="1"/>
  </r>
  <r>
    <n v="3"/>
    <s v="Objetivo Estratégico No.1"/>
    <s v="Generar valor público, económico y social, a partir del conocimiento integral de los recursos minero-energéticos."/>
    <s v="1.1 Fortalecer el conocimiento de los recursos minerales y energéticos."/>
    <x v="61"/>
    <x v="107"/>
    <n v="1"/>
    <s v="Documento"/>
    <x v="164"/>
    <n v="0"/>
    <s v="Inversión"/>
    <s v="Asesoría para promover el desarrollo sostenible y la competitividad del sector minero Nacional."/>
    <x v="11"/>
    <m/>
    <s v="X"/>
    <m/>
    <d v="2022-05-01T00:00:00"/>
    <x v="9"/>
    <s v="2. Direccionamiento Estratégico"/>
    <s v="2.1 Planeación Institucional"/>
    <s v="2. Plan Anual de Adquisiciones"/>
    <m/>
    <n v="0"/>
    <x v="19"/>
    <m/>
    <m/>
    <m/>
    <s v="En terminos"/>
    <d v="2022-05-12T00:00:00"/>
    <s v="No Aplica"/>
    <x v="119"/>
    <s v="No Aplica"/>
    <s v="Actividad que no requiere reporte, toda vez que pasó a ser parte de la anterior actividad &quot;Identificar las implicaciones socioeconómicas y ambientales del cierre de proyectos mineros en páramos&quot;"/>
    <d v="2022-07-20T00:00:00"/>
    <x v="5"/>
  </r>
  <r>
    <n v="3"/>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61"/>
    <x v="108"/>
    <n v="1"/>
    <s v="Documento"/>
    <x v="165"/>
    <n v="0"/>
    <s v="Inversión"/>
    <s v="Asesoría para promover el desarrollo sostenible y la competitividad del sector minero Nacional."/>
    <x v="11"/>
    <m/>
    <s v="X"/>
    <m/>
    <d v="2022-05-01T00:00:00"/>
    <x v="9"/>
    <s v="2. Direccionamiento Estratégico"/>
    <s v="2.1 Planeación Institucional"/>
    <s v="2. Plan Anual de Adquisiciones"/>
    <m/>
    <n v="0"/>
    <x v="19"/>
    <m/>
    <m/>
    <m/>
    <s v="En terminos"/>
    <d v="2022-05-12T00:00:00"/>
    <s v="No Aplica"/>
    <x v="120"/>
    <s v="No Aplica"/>
    <s v="Actividad que no requiere reporte, toda vez que pasó a ser parte de la anterior actividad &quot;Identificar las implicaciones socioeconómicas y ambientales del cierre de proyectos mineros en páramos&quot;"/>
    <d v="2022-07-20T00:00:00"/>
    <x v="5"/>
  </r>
  <r>
    <n v="3"/>
    <s v="Objetivo Estratégico No.1"/>
    <s v="Generar valor público, económico y social, a partir del conocimiento integral de los recursos minero-energéticos."/>
    <s v="1.1 Fortalecer el conocimiento de los recursos minerales y energéticos."/>
    <x v="61"/>
    <x v="109"/>
    <n v="1"/>
    <s v="Documento"/>
    <x v="166"/>
    <n v="0.05"/>
    <s v="Inversión"/>
    <s v="Asesoría para promover el desarrollo sostenible y la competitividad del sector minero Nacional."/>
    <x v="11"/>
    <m/>
    <s v="X"/>
    <m/>
    <d v="2022-04-01T00:00:00"/>
    <x v="9"/>
    <s v="2. Direccionamiento Estratégico"/>
    <s v="2.1 Planeación Institucional"/>
    <s v="2. Plan Anual de Adquisiciones"/>
    <m/>
    <n v="0"/>
    <x v="19"/>
    <m/>
    <m/>
    <m/>
    <s v="En terminos"/>
    <d v="2022-05-17T00:00:00"/>
    <n v="5.0000000000000001E-3"/>
    <x v="121"/>
    <n v="5.0000000000000001E-3"/>
    <s v="Actividad con avance del 0,5, cuenta con las evidencias que corresponden al CDP dispuesto para la contratación. Finaliza en octubre."/>
    <d v="2022-07-20T00:00:00"/>
    <x v="5"/>
  </r>
  <r>
    <n v="3"/>
    <s v="Objetivo Estratégico No.1"/>
    <s v="Generar valor público, económico y social, a partir del conocimiento integral de los recursos minero-energéticos."/>
    <s v="1.1 Fortalecer el conocimiento de los recursos minerales y energéticos."/>
    <x v="61"/>
    <x v="110"/>
    <n v="1"/>
    <s v="Documento"/>
    <x v="167"/>
    <n v="0.02"/>
    <s v="Funcionamiento"/>
    <s v="N.A."/>
    <x v="11"/>
    <m/>
    <s v="X"/>
    <m/>
    <d v="2022-01-01T00:00:00"/>
    <x v="0"/>
    <s v="2. Direccionamiento Estratégico"/>
    <s v="2.1 Planeación Institucional"/>
    <s v="N.A."/>
    <d v="2022-03-31T00:00:00"/>
    <n v="1.4999999999999999E-2"/>
    <x v="121"/>
    <n v="1.4999999999999999E-2"/>
    <s v="Acorde con el reporte y las evidencias , la actividad queda con rezago del 25% frente a lo programado (2%)."/>
    <d v="2022-04-19T00:00:00"/>
    <s v="Con rezago"/>
    <d v="2022-04-12T00:00:00"/>
    <n v="2E-3"/>
    <x v="122"/>
    <n v="1.7000000000000001E-2"/>
    <s v="Actividad con un avance del 1,7%, cuenta con las evidencias de lo reportado y continua con rezago del 0,3%. Finalizaba en marzo."/>
    <d v="2022-07-20T00:00:00"/>
    <x v="3"/>
  </r>
  <r>
    <n v="3"/>
    <s v="Objetivo Estratégico No.1"/>
    <s v="Generar valor público, económico y social, a partir del conocimiento integral de los recursos minero-energéticos."/>
    <s v="1.1 Fortalecer el conocimiento de los recursos minerales y energéticos."/>
    <x v="61"/>
    <x v="111"/>
    <n v="1"/>
    <s v="Documento"/>
    <x v="168"/>
    <n v="0.02"/>
    <s v="Funcionamiento"/>
    <s v="N.A."/>
    <x v="11"/>
    <m/>
    <s v="X"/>
    <m/>
    <d v="2022-01-01T00:00:00"/>
    <x v="0"/>
    <s v="2. Direccionamiento Estratégico"/>
    <s v="2.1 Planeación Institucional"/>
    <s v="N.A."/>
    <d v="2022-03-31T00:00:00"/>
    <n v="0.02"/>
    <x v="122"/>
    <n v="0.03"/>
    <s v="La actividad se cumple acorde con lo planificado y cuenta con las evidencias respectivas."/>
    <d v="2022-04-19T00:00:00"/>
    <s v="Cumplida"/>
    <m/>
    <m/>
    <x v="123"/>
    <n v="0.03"/>
    <s v="Actividad cumplida en el 1er trimestre."/>
    <d v="2022-07-20T00:00:00"/>
    <x v="0"/>
  </r>
  <r>
    <n v="3"/>
    <s v="Objetivo Estratégico No.1"/>
    <s v="Generar valor público, económico y social, a partir del conocimiento integral de los recursos minero-energéticos."/>
    <s v="1.1 Fortalecer el conocimiento de los recursos minerales y energéticos."/>
    <x v="61"/>
    <x v="112"/>
    <n v="3"/>
    <s v="Documento"/>
    <x v="169"/>
    <n v="0.02"/>
    <s v="Funcionamiento"/>
    <s v="N.A."/>
    <x v="11"/>
    <m/>
    <s v="X"/>
    <m/>
    <d v="2022-01-01T00:00:00"/>
    <x v="2"/>
    <s v="2. Direccionamiento Estratégico"/>
    <s v="2.1 Planeación Institucional"/>
    <s v="N.A."/>
    <m/>
    <n v="0"/>
    <x v="19"/>
    <m/>
    <m/>
    <m/>
    <s v="En terminos"/>
    <m/>
    <n v="0"/>
    <x v="124"/>
    <n v="0"/>
    <s v="Actividad que no presente avance al 2do trimestre. Finaliza en diciembre"/>
    <d v="2022-07-20T00:00:00"/>
    <x v="2"/>
  </r>
  <r>
    <n v="4"/>
    <s v="Objetivo Estratégico No.1"/>
    <s v="Generar valor público, económico y social, a partir del conocimiento integral de los recursos minero-energéticos."/>
    <s v="1.1 Fortalecer el conocimiento de los recursos minerales y energéticos."/>
    <x v="62"/>
    <x v="113"/>
    <n v="1"/>
    <s v="Suscripción"/>
    <x v="170"/>
    <n v="0.04"/>
    <s v="Inversión"/>
    <s v="Asesoría para promover el desarrollo sostenible y la competitividad del sector minero Nacional."/>
    <x v="11"/>
    <m/>
    <s v="X"/>
    <m/>
    <d v="2022-01-01T00:00:00"/>
    <x v="11"/>
    <s v="2. Direccionamiento Estratégico"/>
    <s v="2.1 Planeación Institucional"/>
    <s v="2. Plan Anual de Adquisiciones"/>
    <d v="2022-03-31T00:00:00"/>
    <n v="0.04"/>
    <x v="123"/>
    <n v="0.04"/>
    <s v="La actividad se cumple acorde con lo planificado y cuenta con las evidencias."/>
    <d v="2022-04-19T00:00:00"/>
    <s v="Cumplida"/>
    <m/>
    <m/>
    <x v="123"/>
    <n v="0.04"/>
    <s v="Actividad cumplida en el 1er trimestre."/>
    <d v="2022-07-20T00:00:00"/>
    <x v="0"/>
  </r>
  <r>
    <n v="4"/>
    <s v="Objetivo Estratégico No.1"/>
    <s v="Generar valor público, económico y social, a partir del conocimiento integral de los recursos minero-energéticos."/>
    <s v="1.1 Fortalecer el conocimiento de los recursos minerales y energéticos."/>
    <x v="62"/>
    <x v="114"/>
    <n v="1"/>
    <s v="Suscripción"/>
    <x v="171"/>
    <n v="0.04"/>
    <s v="Inversión"/>
    <s v="Asesoría para promover el desarrollo sostenible y la competitividad del sector minero Nacional."/>
    <x v="11"/>
    <m/>
    <s v="X"/>
    <m/>
    <d v="2022-12-01T00:00:00"/>
    <x v="2"/>
    <s v="2. Direccionamiento Estratégico"/>
    <s v="2.1 Planeación Institucional"/>
    <s v="2. Plan Anual de Adquisiciones"/>
    <m/>
    <n v="0"/>
    <x v="19"/>
    <m/>
    <m/>
    <m/>
    <s v="En terminos"/>
    <m/>
    <n v="0"/>
    <x v="124"/>
    <n v="0"/>
    <s v="Actividad que no presenta avance al 2do trimestre. Finaliza en diciembre"/>
    <d v="2022-07-20T00:00:00"/>
    <x v="2"/>
  </r>
  <r>
    <n v="4"/>
    <s v="Objetivo Estratégico No.1"/>
    <s v="Generar valor público, económico y social, a partir del conocimiento integral de los recursos minero-energéticos."/>
    <s v="1.1 Fortalecer el conocimiento de los recursos minerales y energéticos."/>
    <x v="62"/>
    <x v="115"/>
    <n v="1"/>
    <s v="Suscripción"/>
    <x v="172"/>
    <n v="0.04"/>
    <s v="Inversión"/>
    <s v="Asesoría para promover el desarrollo sostenible y la competitividad del sector minero Nacional."/>
    <x v="11"/>
    <m/>
    <s v="X"/>
    <m/>
    <d v="2022-01-01T00:00:00"/>
    <x v="11"/>
    <s v="2. Direccionamiento Estratégico"/>
    <s v="2.1 Planeación Institucional"/>
    <s v="2. Plan Anual de Adquisiciones"/>
    <d v="2022-03-31T00:00:00"/>
    <n v="0.04"/>
    <x v="123"/>
    <n v="0.04"/>
    <s v="La actividad se cumplió y cuenta con las evidencias."/>
    <d v="2022-04-19T00:00:00"/>
    <s v="Cumplida"/>
    <m/>
    <m/>
    <x v="123"/>
    <n v="0.04"/>
    <s v="Actividad cumplida en el 1er trimestre."/>
    <d v="2022-07-20T00:00:00"/>
    <x v="0"/>
  </r>
  <r>
    <n v="4"/>
    <s v="Objetivo Estratégico No.1"/>
    <s v="Generar valor público, económico y social, a partir del conocimiento integral de los recursos minero-energéticos."/>
    <s v="1.1 Fortalecer el conocimiento de los recursos minerales y energéticos."/>
    <x v="62"/>
    <x v="116"/>
    <n v="1"/>
    <s v="Suscripción"/>
    <x v="173"/>
    <n v="0.04"/>
    <s v="Inversión"/>
    <s v="Asesoría para promover el desarrollo sostenible y la competitividad del sector minero Nacional."/>
    <x v="11"/>
    <m/>
    <s v="X"/>
    <m/>
    <d v="2022-12-01T00:00:00"/>
    <x v="2"/>
    <s v="2. Direccionamiento Estratégico"/>
    <s v="2.1 Planeación Institucional"/>
    <s v="2. Plan Anual de Adquisiciones"/>
    <m/>
    <n v="0"/>
    <x v="19"/>
    <m/>
    <m/>
    <m/>
    <s v="En terminos"/>
    <m/>
    <n v="0"/>
    <x v="124"/>
    <n v="0"/>
    <s v="Actividad que no presente avance al 2do trimestre. Finaliza en diciembre"/>
    <d v="2022-07-20T00:00:00"/>
    <x v="2"/>
  </r>
  <r>
    <n v="4"/>
    <s v="Objetivo Estratégico No.1"/>
    <s v="Generar valor público, económico y social, a partir del conocimiento integral de los recursos minero-energéticos."/>
    <s v="1.1 Fortalecer el conocimiento de los recursos minerales y energéticos."/>
    <x v="62"/>
    <x v="117"/>
    <n v="1"/>
    <s v="SIMCO actualizado"/>
    <x v="174"/>
    <n v="0.04"/>
    <s v="Funcionamiento"/>
    <s v="N.A."/>
    <x v="11"/>
    <m/>
    <s v="X"/>
    <m/>
    <d v="2022-03-01T00:00:00"/>
    <x v="2"/>
    <s v="2. Direccionamiento Estratégico"/>
    <s v="2.1 Planeación Institucional"/>
    <s v="N.A."/>
    <d v="2022-03-31T00:00:00"/>
    <n v="0.01"/>
    <x v="124"/>
    <n v="0.01"/>
    <s v="La actividad presenta avance y cuenta con las evidenicas de lo reportado. Finaliza en diciembre"/>
    <d v="2022-04-19T00:00:00"/>
    <s v="Con avance"/>
    <d v="2022-06-30T00:00:00"/>
    <n v="0.01"/>
    <x v="125"/>
    <n v="0.02"/>
    <s v="Actividad con avance acumulado del 2%, con evidencias acorde con el reporte. Finaliza en diciembre."/>
    <d v="2022-07-20T00:00:00"/>
    <x v="1"/>
  </r>
  <r>
    <n v="1"/>
    <s v="Objetivo Estratégico No.4"/>
    <s v="Desarrollar las acciones necesarias que permitan materializar los planes, programas y proyectos en el sector minero energético."/>
    <s v="4.1 Impulsar obras de infraestructura para abastecimiento y confiabilidad energética."/>
    <x v="63"/>
    <x v="118"/>
    <n v="1"/>
    <s v="Porcentaje"/>
    <x v="175"/>
    <n v="5.0000000000000001E-3"/>
    <s v="Funcionamiento"/>
    <s v="N.A."/>
    <x v="12"/>
    <m/>
    <s v="X"/>
    <m/>
    <d v="2022-01-01T00:00:00"/>
    <x v="0"/>
    <s v="2. Direccionamiento Estratégico"/>
    <s v="2.1 Planeación Institucional"/>
    <s v="N.A."/>
    <d v="2022-03-31T00:00:00"/>
    <n v="4.4999999999999997E-3"/>
    <x v="125"/>
    <n v="4.4999999999999997E-3"/>
    <s v="Actividad con rezago, reporta avance sin evidencias"/>
    <d v="2022-04-19T00:00:00"/>
    <s v="Con rezago"/>
    <d v="2022-05-25T00:00:00"/>
    <n v="5.0000000000000001E-4"/>
    <x v="126"/>
    <n v="5.0000000000000001E-3"/>
    <s v="Actividad cumplida durante el 2do trimestre, cuenta con las evidencias correspondientes."/>
    <d v="2022-07-20T00:00:00"/>
    <x v="0"/>
  </r>
  <r>
    <n v="2"/>
    <s v="Objetivo Estratégico No.4"/>
    <s v="Desarrollar las acciones necesarias que permitan materializar los planes, programas y proyectos en el sector minero energético."/>
    <s v="4.1 Impulsar obras de infraestructura para abastecimiento y confiabilidad energética."/>
    <x v="63"/>
    <x v="119"/>
    <n v="1"/>
    <s v="Porcentaje"/>
    <x v="176"/>
    <n v="5.0000000000000001E-3"/>
    <s v="Funcionamiento"/>
    <s v="N.A."/>
    <x v="12"/>
    <s v="X"/>
    <m/>
    <s v="Subdirección de Energía Eléctrica- GIT Transmisión"/>
    <d v="2022-07-01T00:00:00"/>
    <x v="17"/>
    <s v="2. Direccionamiento Estratégico"/>
    <s v="2.1 Planeación Institucional"/>
    <s v="N.A."/>
    <m/>
    <n v="0"/>
    <x v="126"/>
    <m/>
    <m/>
    <m/>
    <s v="En terminos"/>
    <m/>
    <n v="0"/>
    <x v="127"/>
    <n v="0"/>
    <s v="Actividad que no presente avance al 2do trimestre. Finaliza en diciembre"/>
    <d v="2022-07-20T00:00:00"/>
    <x v="2"/>
  </r>
  <r>
    <n v="3"/>
    <s v="Objetivo Estratégico No.4"/>
    <s v="Desarrollar las acciones necesarias que permitan materializar los planes, programas y proyectos en el sector minero energético."/>
    <s v="4.1 Impulsar obras de infraestructura para abastecimiento y confiabilidad energética."/>
    <x v="63"/>
    <x v="119"/>
    <n v="1"/>
    <s v="Porcentaje"/>
    <x v="177"/>
    <n v="5.0000000000000001E-3"/>
    <s v="Funcionamiento"/>
    <s v="N.A."/>
    <x v="12"/>
    <s v="X"/>
    <m/>
    <s v="Subdirección de Energía Eléctrica- GIT Transmisión"/>
    <d v="2022-07-01T00:00:00"/>
    <x v="2"/>
    <s v="2. Direccionamiento Estratégico"/>
    <s v="2.1 Planeación Institucional"/>
    <s v="N.A."/>
    <m/>
    <n v="0"/>
    <x v="127"/>
    <m/>
    <m/>
    <m/>
    <s v="En terminos"/>
    <m/>
    <n v="0"/>
    <x v="128"/>
    <n v="0"/>
    <s v="Actividad que no presente avance al 2do trimestre. Finaliza en diciembre"/>
    <d v="2022-07-20T00:00:00"/>
    <x v="2"/>
  </r>
  <r>
    <n v="4"/>
    <s v="Objetivo Estratégico No.4"/>
    <s v="Desarrollar las acciones necesarias que permitan materializar los planes, programas y proyectos en el sector minero energético."/>
    <s v="4.1 Impulsar obras de infraestructura para abastecimiento y confiabilidad energética."/>
    <x v="63"/>
    <x v="120"/>
    <n v="1"/>
    <s v="Porcentaje"/>
    <x v="178"/>
    <n v="0.02"/>
    <s v="Funcionamiento"/>
    <s v="N.A."/>
    <x v="12"/>
    <m/>
    <s v="X"/>
    <m/>
    <d v="2022-01-01T00:00:00"/>
    <x v="2"/>
    <s v="2. Direccionamiento Estratégico"/>
    <s v="2.1 Planeación Institucional"/>
    <s v="N.A."/>
    <s v="31/03/222"/>
    <n v="0.01"/>
    <x v="128"/>
    <n v="0.01"/>
    <s v="Actividad que reporta avance sin evidencias"/>
    <d v="2022-04-19T00:00:00"/>
    <s v="Con avance"/>
    <m/>
    <n v="0"/>
    <x v="129"/>
    <n v="0.01"/>
    <s v="Actividad que no reporta avance durante el 2do trimestre. Finaliza en diciembre."/>
    <d v="2022-07-20T00:00:00"/>
    <x v="1"/>
  </r>
  <r>
    <n v="5"/>
    <s v="Objetivo Estratégico No.4"/>
    <s v="Desarrollar las acciones necesarias que permitan materializar los planes, programas y proyectos en el sector minero energético."/>
    <s v="4.1 Impulsar obras de infraestructura para abastecimiento y confiabilidad energética."/>
    <x v="64"/>
    <x v="121"/>
    <n v="1"/>
    <s v="Porcentaje"/>
    <x v="179"/>
    <n v="5.0000000000000001E-3"/>
    <s v="Inversión"/>
    <s v="Implementación de acciones para la confiabilidad del subsector eléctrico a nivel Nacional."/>
    <x v="12"/>
    <s v="X"/>
    <m/>
    <s v="-Secretaría General-GIT Jurídica y Contractual_x000a_-Secretaría General-GIT Financiera"/>
    <d v="2022-01-01T00:00:00"/>
    <x v="0"/>
    <s v="2. Direccionamiento Estratégico"/>
    <s v="2.1 Planeación Institucional"/>
    <s v="N.A."/>
    <s v="31/03/222"/>
    <n v="5.0000000000000001E-3"/>
    <x v="129"/>
    <n v="5.0000000000000001E-3"/>
    <s v="Actividad con rezago, reporta avance sin evidencias"/>
    <d v="2022-04-19T00:00:00"/>
    <s v="Con rezago"/>
    <m/>
    <m/>
    <x v="130"/>
    <n v="0.01"/>
    <s v="Actividad cumplida en el 1er trimestre, cuenta con las evidencias correspondientes."/>
    <d v="2022-07-20T00:00:00"/>
    <x v="0"/>
  </r>
  <r>
    <n v="6"/>
    <s v="Objetivo Estratégico No.4"/>
    <s v="Desarrollar las acciones necesarias que permitan materializar los planes, programas y proyectos en el sector minero energético."/>
    <s v="4.1 Impulsar obras de infraestructura para abastecimiento y confiabilidad energética."/>
    <x v="64"/>
    <x v="122"/>
    <n v="1"/>
    <s v="Porcentaje"/>
    <x v="180"/>
    <n v="7.4999999999999997E-3"/>
    <s v="Inversión"/>
    <s v="Implementación de acciones para la confiabilidad del subsector eléctrico a nivel Nacional."/>
    <x v="12"/>
    <m/>
    <s v="X"/>
    <m/>
    <d v="2022-04-01T00:00:00"/>
    <x v="1"/>
    <s v="2. Direccionamiento Estratégico"/>
    <s v="2.1 Planeación Institucional"/>
    <s v="N.A."/>
    <m/>
    <n v="0"/>
    <x v="130"/>
    <m/>
    <m/>
    <m/>
    <s v="En terminos"/>
    <m/>
    <n v="0"/>
    <x v="131"/>
    <n v="0"/>
    <s v="Actividad que no presenta avance al 2do trimestre, tiene rezago del 0,8%, (Se encuentra en proceso de la contratación correspondiente). Finalizaba en junio."/>
    <d v="2022-07-20T00:00:00"/>
    <x v="3"/>
  </r>
  <r>
    <n v="7"/>
    <s v="Objetivo Estratégico No.4"/>
    <s v="Desarrollar las acciones necesarias que permitan materializar los planes, programas y proyectos en el sector minero energético."/>
    <s v="4.1 Impulsar obras de infraestructura para abastecimiento y confiabilidad energética."/>
    <x v="64"/>
    <x v="121"/>
    <n v="1"/>
    <s v="Porcentaje"/>
    <x v="181"/>
    <n v="5.0000000000000001E-3"/>
    <s v="Inversión"/>
    <s v="Implementación de acciones para la confiabilidad del subsector eléctrico a nivel Nacional."/>
    <x v="12"/>
    <s v="X"/>
    <m/>
    <s v="-Secretaría General-GIT Jurídica y Contractual_x000a_-Secretaría General-GIT Financiera"/>
    <d v="2022-01-01T00:00:00"/>
    <x v="0"/>
    <s v="2. Direccionamiento Estratégico"/>
    <s v="2.1 Planeación Institucional"/>
    <s v="N.A."/>
    <d v="2022-03-31T00:00:00"/>
    <n v="0"/>
    <x v="131"/>
    <n v="0"/>
    <s v="Actividad que no presenta avance"/>
    <d v="2022-04-19T00:00:00"/>
    <s v="Incumplida"/>
    <m/>
    <n v="0"/>
    <x v="132"/>
    <n v="0"/>
    <s v="Actividad que no presenta avance al 2do trimestre, tiene rezago del 0,5%, se encuentra en proceso de traslado presupuestal para la contratación correspondiente. Finalizaba en marzo."/>
    <d v="2022-07-20T00:00:00"/>
    <x v="3"/>
  </r>
  <r>
    <n v="8"/>
    <s v="Objetivo Estratégico No.4"/>
    <s v="Desarrollar las acciones necesarias que permitan materializar los planes, programas y proyectos en el sector minero energético."/>
    <s v="4.1 Impulsar obras de infraestructura para abastecimiento y confiabilidad energética."/>
    <x v="64"/>
    <x v="122"/>
    <n v="1"/>
    <s v="Porcentaje"/>
    <x v="182"/>
    <n v="7.4999999999999997E-3"/>
    <s v="Inversión"/>
    <s v="Implementación de acciones para la confiabilidad del subsector eléctrico a nivel Nacional."/>
    <x v="12"/>
    <m/>
    <s v="X"/>
    <m/>
    <d v="2022-04-01T00:00:00"/>
    <x v="1"/>
    <s v="2. Direccionamiento Estratégico"/>
    <s v="2.1 Planeación Institucional"/>
    <s v="N.A."/>
    <m/>
    <n v="0"/>
    <x v="132"/>
    <m/>
    <m/>
    <m/>
    <s v="En terminos"/>
    <m/>
    <n v="0"/>
    <x v="133"/>
    <n v="0"/>
    <s v="Actividad que no presenta avance al 2do trimestre, tiene rezago del 0,5%, se encuentra en proceso de traslado presupuestal para la contratación correspondiente. Finalizaba en marzo."/>
    <d v="2022-07-20T00:00:00"/>
    <x v="3"/>
  </r>
  <r>
    <n v="9"/>
    <s v="Objetivo Estratégico No.4"/>
    <s v="Desarrollar las acciones necesarias que permitan materializar los planes, programas y proyectos en el sector minero energético."/>
    <s v="4.1 Impulsar obras de infraestructura para abastecimiento y confiabilidad energética."/>
    <x v="65"/>
    <x v="123"/>
    <n v="1"/>
    <s v="Porcentaje"/>
    <x v="183"/>
    <n v="6.25E-2"/>
    <s v="Funcionamiento"/>
    <s v="N.A."/>
    <x v="12"/>
    <s v="X"/>
    <m/>
    <s v="Subdirección de Energía Eléctrica- GIT Transmisión"/>
    <d v="2022-01-01T00:00:00"/>
    <x v="2"/>
    <s v="2. Direccionamiento Estratégico"/>
    <s v="2.1 Planeación Institucional"/>
    <s v="N.A."/>
    <d v="2022-03-31T00:00:00"/>
    <n v="6.7500000000000008E-3"/>
    <x v="133"/>
    <n v="6.7999999999999996E-3"/>
    <s v="Actividad que reporta avance sin evidencias"/>
    <d v="2022-04-19T00:00:00"/>
    <s v="Con avance"/>
    <d v="2022-06-30T00:00:00"/>
    <n v="7.0000000000000001E-3"/>
    <x v="134"/>
    <n v="1.38E-2"/>
    <s v="Actividad con avance acumulado del 1,38%, cuenta con las evidencias. Finaliza en diciembre."/>
    <d v="2022-07-20T00:00:00"/>
    <x v="1"/>
  </r>
  <r>
    <n v="10"/>
    <s v="Objetivo Estratégico No.4"/>
    <s v="Desarrollar las acciones necesarias que permitan materializar los planes, programas y proyectos en el sector minero energético."/>
    <s v="4.1 Impulsar obras de infraestructura para abastecimiento y confiabilidad energética."/>
    <x v="66"/>
    <x v="124"/>
    <n v="1"/>
    <s v="Porcentaje"/>
    <x v="184"/>
    <n v="1.2500000000000001E-2"/>
    <s v="Funcionamiento"/>
    <s v="N.A."/>
    <x v="12"/>
    <s v="X"/>
    <m/>
    <s v="Oficina de Gestión de la Información"/>
    <d v="2022-01-01T00:00:00"/>
    <x v="2"/>
    <s v="2. Direccionamiento Estratégico"/>
    <s v="2.1 Planeación Institucional"/>
    <s v="N.A."/>
    <m/>
    <n v="0"/>
    <x v="134"/>
    <m/>
    <m/>
    <m/>
    <s v="En terminos"/>
    <m/>
    <n v="0"/>
    <x v="135"/>
    <n v="0"/>
    <s v="Actividad que no reporta avance durante el 2do trimestre. Finaliza en diciembre."/>
    <d v="2022-07-20T00:00:00"/>
    <x v="2"/>
  </r>
  <r>
    <n v="11"/>
    <s v="Objetivo Estratégico No.4"/>
    <s v="Desarrollar las acciones necesarias que permitan materializar los planes, programas y proyectos en el sector minero energético."/>
    <s v="4.1 Impulsar obras de infraestructura para abastecimiento y confiabilidad energética."/>
    <x v="66"/>
    <x v="125"/>
    <n v="1"/>
    <s v="Porcentaje"/>
    <x v="185"/>
    <n v="2.5000000000000001E-2"/>
    <s v="Funcionamiento"/>
    <s v="N.A."/>
    <x v="12"/>
    <s v="X"/>
    <m/>
    <s v="-Oficina de Gestión de la Información_x000a_-Secretaría General- GITJuridica y contractual"/>
    <d v="2022-01-01T00:00:00"/>
    <x v="2"/>
    <s v="2. Direccionamiento Estratégico"/>
    <s v="2.1 Planeación Institucional"/>
    <s v="N.A."/>
    <m/>
    <n v="0"/>
    <x v="135"/>
    <m/>
    <m/>
    <m/>
    <s v="En terminos"/>
    <m/>
    <n v="0"/>
    <x v="136"/>
    <n v="0"/>
    <s v="Actividad que no reporta avance durante el 2do trimestre. Finaliza en diciembre."/>
    <d v="2022-07-20T00:00:00"/>
    <x v="2"/>
  </r>
  <r>
    <n v="12"/>
    <s v="Objetivo Estratégico No.4"/>
    <s v="Desarrollar las acciones necesarias que permitan materializar los planes, programas y proyectos en el sector minero energético."/>
    <s v="4.1 Impulsar obras de infraestructura para abastecimiento y confiabilidad energética."/>
    <x v="66"/>
    <x v="126"/>
    <n v="1"/>
    <s v="Porcentaje"/>
    <x v="186"/>
    <n v="3.7499999999999999E-2"/>
    <s v="Funcionamiento"/>
    <s v="N.A."/>
    <x v="12"/>
    <s v="X"/>
    <m/>
    <s v="Oficina de Gestión de la Información"/>
    <d v="2022-01-01T00:00:00"/>
    <x v="2"/>
    <s v="2. Direccionamiento Estratégico"/>
    <s v="2.1 Planeación Institucional"/>
    <s v="N.A."/>
    <m/>
    <n v="0"/>
    <x v="136"/>
    <m/>
    <m/>
    <m/>
    <s v="En terminos"/>
    <m/>
    <n v="0"/>
    <x v="137"/>
    <n v="0"/>
    <s v="Actividad que no reporta avance durante el 2do trimestre. Finaliza en diciembre."/>
    <d v="2022-07-20T00:00:00"/>
    <x v="2"/>
  </r>
  <r>
    <n v="13"/>
    <s v="Objetivo Estratégico No.4"/>
    <s v="Desarrollar las acciones necesarias que permitan materializar los planes, programas y proyectos en el sector minero energético."/>
    <s v="4.1 Impulsar obras de infraestructura para abastecimiento y confiabilidad energética."/>
    <x v="67"/>
    <x v="127"/>
    <n v="1"/>
    <s v="Porcentaje"/>
    <x v="187"/>
    <n v="1.4999999999999999E-2"/>
    <s v="Funcionamiento"/>
    <s v="N.A."/>
    <x v="12"/>
    <m/>
    <s v="X"/>
    <m/>
    <d v="2022-01-01T00:00:00"/>
    <x v="2"/>
    <s v="2. Direccionamiento Estratégico"/>
    <s v="2.1 Planeación Institucional"/>
    <s v="N.A."/>
    <d v="2022-03-31T00:00:00"/>
    <n v="3.7499999999999999E-3"/>
    <x v="137"/>
    <n v="3.8E-3"/>
    <s v="Actividad que reporta avance sin evidencias"/>
    <d v="2022-04-19T00:00:00"/>
    <s v="Con avance"/>
    <d v="2022-06-30T00:00:00"/>
    <n v="3.8E-3"/>
    <x v="138"/>
    <n v="7.6E-3"/>
    <s v="Actividad con avance acumulado del 0,76%, cuenta con las evidencias de los informes. Finaliza en diciembre."/>
    <d v="2022-07-20T00:00:00"/>
    <x v="1"/>
  </r>
  <r>
    <n v="14"/>
    <s v="Objetivo Estratégico No.4"/>
    <s v="Desarrollar las acciones necesarias que permitan materializar los planes, programas y proyectos en el sector minero energético."/>
    <s v="4.1 Impulsar obras de infraestructura para abastecimiento y confiabilidad energética."/>
    <x v="67"/>
    <x v="128"/>
    <n v="1"/>
    <s v="Porcentaje"/>
    <x v="188"/>
    <n v="0.01"/>
    <s v="Funcionamiento"/>
    <s v="N.A."/>
    <x v="12"/>
    <m/>
    <s v="X"/>
    <m/>
    <d v="2022-01-01T00:00:00"/>
    <x v="2"/>
    <s v="2. Direccionamiento Estratégico"/>
    <s v="2.1 Planeación Institucional"/>
    <s v="N.A."/>
    <d v="2022-03-31T00:00:00"/>
    <n v="2.5000000000000001E-3"/>
    <x v="138"/>
    <n v="2.5000000000000001E-3"/>
    <s v="Actividad que reporta avance sin evidencias"/>
    <d v="2022-04-19T00:00:00"/>
    <s v="Con avance"/>
    <d v="2022-06-30T00:00:00"/>
    <n v="2.5000000000000001E-3"/>
    <x v="139"/>
    <n v="5.0000000000000001E-3"/>
    <s v="Actividad con avance acumulado del 0,5%, cuenta con las evidencias de los seguimientos. Finaliza en diciembre."/>
    <d v="2022-07-20T00:00:00"/>
    <x v="1"/>
  </r>
  <r>
    <n v="15"/>
    <s v="Objetivo Estratégico No.4"/>
    <s v="Desarrollar las acciones necesarias que permitan materializar los planes, programas y proyectos en el sector minero energético."/>
    <s v="4.1 Impulsar obras de infraestructura para abastecimiento y confiabilidad energética."/>
    <x v="67"/>
    <x v="129"/>
    <n v="1"/>
    <s v="Porcentaje"/>
    <x v="189"/>
    <n v="2.5000000000000001E-2"/>
    <s v="Funcionamiento"/>
    <s v="N.A."/>
    <x v="12"/>
    <m/>
    <s v="X"/>
    <m/>
    <d v="2022-01-01T00:00:00"/>
    <x v="2"/>
    <s v="2. Direccionamiento Estratégico"/>
    <s v="2.1 Planeación Institucional"/>
    <s v="N.A."/>
    <d v="2022-03-31T00:00:00"/>
    <n v="6.2500000000000003E-3"/>
    <x v="139"/>
    <n v="6.3E-3"/>
    <s v="Actividad que reporta avance sin evidencias"/>
    <d v="2022-04-19T00:00:00"/>
    <s v="Con avance"/>
    <d v="2022-06-30T00:00:00"/>
    <n v="6.3E-3"/>
    <x v="140"/>
    <n v="1.26E-2"/>
    <s v="Actividad con avance acumulado del 1,26%, cuenta con las evidencias de los informes revisados. Finaliza en diciembre."/>
    <d v="2022-07-20T00:00:00"/>
    <x v="1"/>
  </r>
  <r>
    <n v="16"/>
    <s v="Objetivo Estratégico No.4"/>
    <s v="Desarrollar las acciones necesarias que permitan materializar los planes, programas y proyectos en el sector minero energético."/>
    <s v="4.1 Impulsar obras de infraestructura para abastecimiento y confiabilidad energética."/>
    <x v="67"/>
    <x v="130"/>
    <n v="1"/>
    <s v="Porcentaje"/>
    <x v="190"/>
    <n v="2.5000000000000001E-3"/>
    <s v="Funcionamiento"/>
    <s v="N.A."/>
    <x v="12"/>
    <s v="X"/>
    <m/>
    <s v="Oficina de Gestión de la Información"/>
    <d v="2022-01-01T00:00:00"/>
    <x v="2"/>
    <s v="2. Direccionamiento Estratégico"/>
    <s v="2.1 Planeación Institucional"/>
    <s v="N.A."/>
    <d v="2022-03-31T00:00:00"/>
    <n v="6.2500000000000001E-4"/>
    <x v="140"/>
    <n v="5.9999999999999995E-4"/>
    <s v="Actividad que reporta avance sin evidencias"/>
    <d v="2022-04-19T00:00:00"/>
    <s v="Con avance"/>
    <d v="2022-06-30T00:00:00"/>
    <n v="5.9999999999999995E-4"/>
    <x v="141"/>
    <n v="2E-3"/>
    <s v="Actividad con avance acumulado del 1,26%, cuenta con las evidencias de los informes revisados. Finaliza en diciembre."/>
    <d v="2022-07-20T00:00:00"/>
    <x v="1"/>
  </r>
  <r>
    <n v="17"/>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68"/>
    <x v="131"/>
    <n v="1"/>
    <s v="Porcentaje"/>
    <x v="191"/>
    <n v="2.5000000000000001E-2"/>
    <s v="Funcionamiento / Inversión"/>
    <s v="Implementación de acciones para la confiabilidad del subsector eléctrico a nivel Nacional."/>
    <x v="13"/>
    <s v="X"/>
    <m/>
    <s v="Socializar con Subdirección de Demanda y el MME"/>
    <d v="2022-01-01T00:00:00"/>
    <x v="22"/>
    <s v="2. Direccionamiento Estratégico"/>
    <s v="2.1 Planeación Institucional"/>
    <s v="N.A."/>
    <d v="2021-03-31T00:00:00"/>
    <n v="0.01"/>
    <x v="141"/>
    <n v="0.01"/>
    <s v="Actividad que reporta avance sin evidencias"/>
    <d v="2022-04-19T00:00:00"/>
    <s v="Con avance"/>
    <d v="2022-06-30T00:00:00"/>
    <n v="0.01"/>
    <x v="142"/>
    <n v="0.02"/>
    <s v="Actividad con avance acumulado del 2% y cuenta con las evidencias correspondientes, tiene rezago de 1%. Finalizaba en abril."/>
    <d v="2022-07-20T00:00:00"/>
    <x v="3"/>
  </r>
  <r>
    <n v="18"/>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68"/>
    <x v="132"/>
    <n v="1"/>
    <s v="Porcentaje"/>
    <x v="192"/>
    <n v="3.7499999999999999E-2"/>
    <s v="Funcionamiento / Inversión"/>
    <s v="Implementación de acciones para la confiabilidad del subsector eléctrico a nivel Nacional."/>
    <x v="13"/>
    <s v="X"/>
    <m/>
    <s v="Subdirección de Demanda,_x000a_Subdirección de Hidrocarburos,_x000a_Subdirección de Minería,_x000a_Grupo de Convocatorias, Grupo de Transmisión."/>
    <d v="2022-01-01T00:00:00"/>
    <x v="3"/>
    <s v="2. Direccionamiento Estratégico"/>
    <s v="2.1 Planeación Institucional"/>
    <s v="N.A."/>
    <d v="2021-03-31T00:00:00"/>
    <n v="1.7500000000000002E-2"/>
    <x v="142"/>
    <n v="1.7500000000000002E-2"/>
    <s v="Actividad que reporta avance sin evidencias"/>
    <d v="2022-04-19T00:00:00"/>
    <s v="Con avance"/>
    <d v="2022-06-30T00:00:00"/>
    <n v="1.7500000000000002E-2"/>
    <x v="143"/>
    <n v="3.5000000000000003E-2"/>
    <s v="Actividad con avance acumulado del 3,5% y cuenta con las evidencias correspondientes. Finalizaba en julio."/>
    <d v="2022-07-20T00:00:00"/>
    <x v="1"/>
  </r>
  <r>
    <n v="19"/>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68"/>
    <x v="133"/>
    <n v="1"/>
    <s v="Porcentaje"/>
    <x v="193"/>
    <n v="3.7499999999999999E-2"/>
    <s v="Funcionamiento / Inversión"/>
    <s v="Implementación de acciones para la confiabilidad del subsector eléctrico a nivel Nacional."/>
    <x v="13"/>
    <s v="X"/>
    <m/>
    <s v="Subdirección de Demanda"/>
    <d v="2022-05-01T00:00:00"/>
    <x v="23"/>
    <s v="2. Direccionamiento Estratégico"/>
    <s v="2.1 Planeación Institucional"/>
    <s v="N.A."/>
    <m/>
    <n v="0"/>
    <x v="143"/>
    <m/>
    <m/>
    <m/>
    <s v="En terminos"/>
    <d v="2022-06-30T00:00:00"/>
    <n v="1.2500000000000001E-2"/>
    <x v="144"/>
    <n v="1.2500000000000001E-2"/>
    <s v="Actividad con avance 1,25%, cuenta con las evidencias que no se pueden validar por no contar con acceso al documento. Finaliza en octubre."/>
    <d v="2022-07-20T00:00:00"/>
    <x v="1"/>
  </r>
  <r>
    <n v="20"/>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68"/>
    <x v="134"/>
    <n v="1"/>
    <s v="Porcentaje"/>
    <x v="194"/>
    <n v="0.05"/>
    <s v="Funcionamiento / Inversión"/>
    <s v="Implementación de acciones para la confiabilidad del subsector eléctrico a nivel Nacional."/>
    <x v="13"/>
    <s v="X"/>
    <m/>
    <s v="GIT de Transmisión"/>
    <d v="2022-08-28T00:00:00"/>
    <x v="10"/>
    <s v="2. Direccionamiento Estratégico"/>
    <s v="2.1 Planeación Institucional"/>
    <s v="N.A."/>
    <m/>
    <n v="0"/>
    <x v="144"/>
    <m/>
    <m/>
    <m/>
    <s v="En terminos"/>
    <m/>
    <n v="0"/>
    <x v="145"/>
    <n v="0"/>
    <s v="Actividad que se ejecutará en entre agosto y noviembre según lo proyectado."/>
    <d v="2022-07-20T00:00:00"/>
    <x v="2"/>
  </r>
  <r>
    <n v="21"/>
    <s v="Objetivo Estratégico No.4"/>
    <s v="Desarrollar las acciones necesarias que permitan materializar los planes, programas y proyectos en el sector minero energético."/>
    <s v="4.1 Impulsar obras de infraestructura para abastecimiento y confiabilidad energética."/>
    <x v="69"/>
    <x v="135"/>
    <n v="1"/>
    <s v="Porcentaje"/>
    <x v="195"/>
    <n v="1.2500000000000001E-2"/>
    <s v="Funcionamiento / Inversión"/>
    <s v="Implementación de acciones para la confiabilidad del subsector eléctrico a nivel Nacional."/>
    <x v="13"/>
    <s v="X"/>
    <m/>
    <s v="Grupo de Convocatorias, Grupo de Transmisión."/>
    <d v="2022-01-01T00:00:00"/>
    <x v="17"/>
    <s v="2. Direccionamiento Estratégico"/>
    <s v="2.1 Planeación Institucional"/>
    <s v="N.A."/>
    <d v="2022-03-31T00:00:00"/>
    <n v="2.5000000000000001E-3"/>
    <x v="145"/>
    <n v="2.5000000000000001E-3"/>
    <s v="Actividad que reporta avance sin evidencias"/>
    <d v="2022-04-19T00:00:00"/>
    <s v="Con avance"/>
    <d v="2022-06-30T00:00:00"/>
    <n v="3.8E-3"/>
    <x v="146"/>
    <n v="6.3E-3"/>
    <s v="Actividad que presente avance acumulado del 0,63%, cuenta con las evidencias. Finaliza en diciembre."/>
    <d v="2022-07-20T00:00:00"/>
    <x v="1"/>
  </r>
  <r>
    <n v="22"/>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x v="70"/>
    <x v="136"/>
    <n v="1"/>
    <s v="Porcentaje"/>
    <x v="196"/>
    <n v="0.02"/>
    <s v="Funcionamiento / Inversión"/>
    <s v="Implementación de acciones para la confiabilidad del subsector eléctrico a nivel Nacional."/>
    <x v="13"/>
    <m/>
    <s v="X"/>
    <m/>
    <d v="2022-01-01T00:00:00"/>
    <x v="17"/>
    <s v="2. Direccionamiento Estratégico"/>
    <s v="2.1 Planeación Institucional"/>
    <s v="N.A."/>
    <d v="2022-03-31T00:00:00"/>
    <n v="5.0000000000000001E-3"/>
    <x v="146"/>
    <n v="5.0000000000000001E-3"/>
    <s v="Actividad que reporta avance sin evidencias"/>
    <d v="2022-04-19T00:00:00"/>
    <s v="Con avance"/>
    <d v="2022-06-30T00:00:00"/>
    <n v="5.0000000000000001E-3"/>
    <x v="147"/>
    <n v="0.01"/>
    <s v="Actividad que presente avance acumulado del 1%, cuenta con las evidencias. Finaliza en diciembre."/>
    <d v="2022-07-20T00:00:00"/>
    <x v="1"/>
  </r>
  <r>
    <n v="23"/>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x v="70"/>
    <x v="137"/>
    <n v="1"/>
    <s v="Porcentaje"/>
    <x v="197"/>
    <n v="5.0000000000000001E-3"/>
    <s v="Funcionamiento / Inversión"/>
    <s v="Implementación de acciones para la confiabilidad del subsector eléctrico a nivel Nacional."/>
    <x v="13"/>
    <m/>
    <s v="X"/>
    <m/>
    <d v="2022-01-01T00:00:00"/>
    <x v="17"/>
    <s v="2. Direccionamiento Estratégico"/>
    <s v="2.1 Planeación Institucional"/>
    <s v="N.A."/>
    <d v="2022-03-31T00:00:00"/>
    <n v="5.0000000000000001E-3"/>
    <x v="147"/>
    <n v="5.0000000000000001E-3"/>
    <s v="Actividad que reporta avance sin evidencias"/>
    <d v="2022-04-19T00:00:00"/>
    <s v="Con avance"/>
    <d v="2022-06-30T00:00:00"/>
    <n v="1.2999999999999999E-3"/>
    <x v="148"/>
    <n v="6.3E-3"/>
    <s v="Actividad que presente avance acumulado del 0,63%, cuenta con las evidencias. Finaliza en diciembre."/>
    <d v="2022-07-20T00:00:00"/>
    <x v="1"/>
  </r>
  <r>
    <n v="24"/>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71"/>
    <x v="136"/>
    <n v="1"/>
    <s v="Porcentaje"/>
    <x v="198"/>
    <n v="1.2500000000000001E-2"/>
    <s v="Funcionamiento / Inversión"/>
    <s v="Implementación de acciones para la confiabilidad del subsector eléctrico a nivel Nacional."/>
    <x v="13"/>
    <m/>
    <s v="X"/>
    <m/>
    <d v="2022-01-01T00:00:00"/>
    <x v="17"/>
    <s v="2. Direccionamiento Estratégico"/>
    <s v="2.1 Planeación Institucional"/>
    <s v="N.A."/>
    <d v="2022-03-31T00:00:00"/>
    <n v="1.25E-3"/>
    <x v="148"/>
    <n v="1.2999999999999999E-3"/>
    <s v="Actividad que reporta avance sin evidencias"/>
    <d v="2022-04-19T00:00:00"/>
    <s v="Con avance"/>
    <d v="2022-06-30T00:00:00"/>
    <n v="5.0000000000000001E-3"/>
    <x v="149"/>
    <n v="6.3E-3"/>
    <s v="Actividad que presente avance acumulado del 0,63%, cuenta con las evidencias. Finaliza en diciembre."/>
    <d v="2022-07-20T00:00:00"/>
    <x v="1"/>
  </r>
  <r>
    <n v="25"/>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71"/>
    <x v="138"/>
    <n v="1"/>
    <s v="Porcentaje"/>
    <x v="199"/>
    <n v="1.2500000000000001E-2"/>
    <s v="Funcionamiento / Inversión"/>
    <s v="Implementación de acciones para la confiabilidad del subsector eléctrico a nivel Nacional."/>
    <x v="13"/>
    <m/>
    <s v="X"/>
    <m/>
    <d v="2022-01-01T00:00:00"/>
    <x v="17"/>
    <s v="2. Direccionamiento Estratégico"/>
    <s v="2.1 Planeación Institucional"/>
    <s v="N.A."/>
    <d v="2022-03-31T00:00:00"/>
    <n v="1.25E-3"/>
    <x v="147"/>
    <n v="1.2999999999999999E-3"/>
    <s v="Actividad que reporta avance sin evidencias"/>
    <d v="2022-04-19T00:00:00"/>
    <s v="Con avance"/>
    <d v="2022-06-30T00:00:00"/>
    <n v="5.0000000000000001E-3"/>
    <x v="146"/>
    <n v="6.3E-3"/>
    <s v="Actividad que presente avance acumulado del 0,63%, cuenta con las evidencias. Finaliza en diciembre."/>
    <d v="2022-07-20T00:00:00"/>
    <x v="1"/>
  </r>
  <r>
    <n v="26"/>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72"/>
    <x v="139"/>
    <n v="1"/>
    <s v="Porcentaje"/>
    <x v="200"/>
    <n v="2.5000000000000001E-2"/>
    <s v="Funcionamiento / Inversión"/>
    <s v="Implementación de acciones para la confiabilidad del subsector eléctrico a nivel Nacional."/>
    <x v="13"/>
    <s v="X"/>
    <m/>
    <s v="Subdirección de Demanda y_x000a_Subdirección de Hidrocarburos"/>
    <d v="2022-04-30T00:00:00"/>
    <x v="4"/>
    <s v="2. Direccionamiento Estratégico"/>
    <s v="2.1 Planeación Institucional"/>
    <s v="N.A."/>
    <m/>
    <n v="0"/>
    <x v="143"/>
    <m/>
    <m/>
    <m/>
    <s v="En terminos"/>
    <d v="2022-06-30T00:00:00"/>
    <n v="2.5000000000000001E-2"/>
    <x v="150"/>
    <n v="2.5000000000000001E-2"/>
    <s v="Actividad que presente avance acumulado del 2,5%, cuenta con las evidencias de los escenarios y proyecciones. Finaliza en agosto."/>
    <d v="2022-07-20T00:00:00"/>
    <x v="1"/>
  </r>
  <r>
    <n v="27"/>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73"/>
    <x v="135"/>
    <n v="1"/>
    <s v="Porcentaje"/>
    <x v="201"/>
    <n v="1.2500000000000001E-2"/>
    <s v="Funcionamiento / Inversión"/>
    <s v="Implementación de acciones para la confiabilidad del subsector eléctrico a nivel Nacional."/>
    <x v="13"/>
    <s v="X"/>
    <m/>
    <s v="Oficina de gestión de fondos, Subdirección de Demanda."/>
    <d v="2023-01-01T00:00:00"/>
    <x v="24"/>
    <s v="2. Direccionamiento Estratégico"/>
    <s v="2.1 Planeación Institucional"/>
    <s v="N.A."/>
    <d v="2022-03-31T00:00:00"/>
    <n v="2.5000000000000001E-3"/>
    <x v="149"/>
    <n v="2.5000000000000001E-3"/>
    <s v="Actividad que reporta avance sin evidencias"/>
    <d v="2022-04-19T00:00:00"/>
    <s v="Con avance"/>
    <d v="2022-06-30T00:00:00"/>
    <n v="3.8E-3"/>
    <x v="151"/>
    <n v="6.3E-3"/>
    <s v="Actividad que presente avance acumulado del 0,63%, cuenta con las evidencias relacionadas con los informes de los convenios. Finaliza en diciembre."/>
    <d v="2022-07-20T00:00:00"/>
    <x v="1"/>
  </r>
  <r>
    <n v="28"/>
    <s v="Objetivo Estratégico No.4"/>
    <s v="Desarrollar las acciones necesarias que permitan materializar los planes, programas y proyectos en el sector minero energético."/>
    <s v="4.3 Realizar acciones para extender la cobertura de servicios públicos de electricidad y gas combustible.  "/>
    <x v="74"/>
    <x v="140"/>
    <n v="1"/>
    <s v="Porcentaje"/>
    <x v="202"/>
    <n v="2.5000000000000001E-2"/>
    <s v="Funcionamiento"/>
    <s v="N.A."/>
    <x v="14"/>
    <m/>
    <s v="X"/>
    <m/>
    <d v="2022-02-01T00:00:00"/>
    <x v="0"/>
    <s v="2. Direccionamiento Estratégico"/>
    <s v="2.1 Planeación Institucional"/>
    <m/>
    <d v="2022-03-31T00:00:00"/>
    <n v="0.02"/>
    <x v="150"/>
    <n v="0.02"/>
    <s v="Actividad con rezago, reporta avance sin evidencias"/>
    <d v="2022-04-19T00:00:00"/>
    <s v="Con rezago"/>
    <d v="2022-06-30T00:00:00"/>
    <n v="5.0000000000000001E-3"/>
    <x v="152"/>
    <n v="2.5000000000000001E-2"/>
    <s v="Actividad con avance acumulado del 2,5%, sin evidencias para validar el reporte, continúa con rezago del 0,5%. Finalizaba en marzo."/>
    <d v="2022-07-20T00:00:00"/>
    <x v="3"/>
  </r>
  <r>
    <n v="29"/>
    <s v="Objetivo Estratégico No.4"/>
    <s v="Desarrollar las acciones necesarias que permitan materializar los planes, programas y proyectos en el sector minero energético."/>
    <s v="4.3 Realizar acciones para extender la cobertura de servicios públicos de electricidad y gas combustible.  "/>
    <x v="74"/>
    <x v="141"/>
    <n v="1"/>
    <s v="Porcentaje"/>
    <x v="203"/>
    <n v="2.5000000000000001E-2"/>
    <s v="Funcionamiento"/>
    <s v="N.A."/>
    <x v="14"/>
    <m/>
    <s v="X"/>
    <m/>
    <d v="2022-02-01T00:00:00"/>
    <x v="6"/>
    <s v="2. Direccionamiento Estratégico"/>
    <s v="2.1 Planeación Institucional"/>
    <m/>
    <d v="2022-03-31T00:00:00"/>
    <n v="1.2500000000000001E-2"/>
    <x v="151"/>
    <n v="1.2500000000000001E-2"/>
    <s v="Actividad que reporta avance sin evidencias"/>
    <d v="2022-04-19T00:00:00"/>
    <s v="Con avance"/>
    <d v="2022-06-30T00:00:00"/>
    <n v="1.2500000000000001E-2"/>
    <x v="153"/>
    <n v="2.5000000000000001E-2"/>
    <s v="Actividad con avance acumulado del 2,5%, las evidencias corresponden al documento ICEE, queda con rezago del 0,5%. Finalizaba en abril."/>
    <d v="2022-07-20T00:00:00"/>
    <x v="3"/>
  </r>
  <r>
    <n v="30"/>
    <s v="Objetivo Estratégico No.4"/>
    <s v="Desarrollar las acciones necesarias que permitan materializar los planes, programas y proyectos en el sector minero energético."/>
    <s v="4.3 Realizar acciones para extender la cobertura de servicios públicos de electricidad y gas combustible.  "/>
    <x v="74"/>
    <x v="142"/>
    <n v="1"/>
    <s v="Porcentaje"/>
    <x v="204"/>
    <n v="1.2500000000000001E-2"/>
    <s v="Funcionamiento"/>
    <s v="N.A."/>
    <x v="14"/>
    <s v="X"/>
    <m/>
    <s v="OGI"/>
    <d v="2022-04-01T00:00:00"/>
    <x v="6"/>
    <s v="2. Direccionamiento Estratégico"/>
    <s v="2.1 Planeación Institucional"/>
    <m/>
    <m/>
    <n v="0"/>
    <x v="19"/>
    <m/>
    <m/>
    <m/>
    <s v="En terminos"/>
    <d v="2022-06-30T00:00:00"/>
    <n v="0.01"/>
    <x v="154"/>
    <n v="0.01"/>
    <s v="Actividad cumplida en el 2do trimestre, cuenta con las evidencias que corresponden al documento y anexos de la metodología del ICEE."/>
    <d v="2022-07-20T00:00:00"/>
    <x v="0"/>
  </r>
  <r>
    <n v="31"/>
    <s v="Objetivo Estratégico No.4"/>
    <s v="Desarrollar las acciones necesarias que permitan materializar los planes, programas y proyectos en el sector minero energético."/>
    <s v="4.3 Realizar acciones para extender la cobertura de servicios públicos de electricidad y gas combustible.  "/>
    <x v="75"/>
    <x v="143"/>
    <n v="1"/>
    <s v="Porcentaje"/>
    <x v="205"/>
    <n v="2.5000000000000001E-2"/>
    <s v="Funcionamiento"/>
    <s v="N.A."/>
    <x v="14"/>
    <s v="X"/>
    <m/>
    <s v="OGI, OGPF"/>
    <d v="2022-01-15T00:00:00"/>
    <x v="12"/>
    <s v="2. Direccionamiento Estratégico"/>
    <s v="2.1 Planeación Institucional"/>
    <m/>
    <m/>
    <m/>
    <x v="152"/>
    <n v="0"/>
    <s v="Actividad que no presenta avance"/>
    <d v="2022-04-19T00:00:00"/>
    <s v="Incumplida"/>
    <d v="2022-06-30T00:00:00"/>
    <n v="1.2500000000000001E-2"/>
    <x v="155"/>
    <n v="1.2500000000000001E-2"/>
    <s v="Actividad con avance del 1,25%, cuenta con evidencias y queda con rezago de 1,75%. Finalizaba en marzo."/>
    <d v="2022-07-20T00:00:00"/>
    <x v="3"/>
  </r>
  <r>
    <n v="32"/>
    <s v="Objetivo Estratégico No.4"/>
    <s v="Desarrollar las acciones necesarias que permitan materializar los planes, programas y proyectos en el sector minero energético."/>
    <s v="4.3 Realizar acciones para extender la cobertura de servicios públicos de electricidad y gas combustible.  "/>
    <x v="75"/>
    <x v="144"/>
    <n v="1"/>
    <s v="Porcentaje"/>
    <x v="206"/>
    <n v="2.5000000000000001E-2"/>
    <s v="Funcionamiento"/>
    <s v="N.A."/>
    <x v="14"/>
    <m/>
    <s v="X"/>
    <m/>
    <d v="2022-01-15T00:00:00"/>
    <x v="12"/>
    <s v="2. Direccionamiento Estratégico"/>
    <s v="2.1 Planeación Institucional"/>
    <m/>
    <d v="2022-03-31T00:00:00"/>
    <n v="1.2500000000000001E-2"/>
    <x v="153"/>
    <n v="1.2500000000000001E-2"/>
    <s v="Actividad con rezago, repota avance sin evidencias"/>
    <d v="2022-04-19T00:00:00"/>
    <s v="Incumplida"/>
    <d v="2022-06-30T00:00:00"/>
    <n v="1.2500000000000001E-2"/>
    <x v="156"/>
    <n v="2.5000000000000001E-2"/>
    <s v="Actividad con avance acumulado del 2,5%, las evidencias corresponden al PIEC enviado para revisión, queda con rezago del 0,5%. Finalizaba en marzo."/>
    <d v="2022-07-20T00:00:00"/>
    <x v="3"/>
  </r>
  <r>
    <n v="33"/>
    <s v="Objetivo Estratégico No.4"/>
    <s v="Desarrollar las acciones necesarias que permitan materializar los planes, programas y proyectos en el sector minero energético."/>
    <s v="4.3 Realizar acciones para extender la cobertura de servicios públicos de electricidad y gas combustible.  "/>
    <x v="75"/>
    <x v="145"/>
    <n v="1"/>
    <s v="Porcentaje"/>
    <x v="207"/>
    <n v="0.05"/>
    <s v="Funcionamiento"/>
    <s v="N.A."/>
    <x v="14"/>
    <s v="X"/>
    <m/>
    <s v="OGI, OGPF"/>
    <d v="2022-02-01T00:00:00"/>
    <x v="14"/>
    <s v="2. Direccionamiento Estratégico"/>
    <s v="2.1 Planeación Institucional"/>
    <m/>
    <d v="2022-03-31T00:00:00"/>
    <n v="2.5000000000000001E-2"/>
    <x v="154"/>
    <n v="2.5000000000000001E-2"/>
    <s v="Actividad que reporta avance sin evidencias"/>
    <d v="2022-04-19T00:00:00"/>
    <s v="Con avance"/>
    <d v="2022-06-30T00:00:00"/>
    <n v="0.02"/>
    <x v="157"/>
    <n v="4.4999999999999998E-2"/>
    <s v="Actividad con avance acumulado del 4,5%, las evidencias corresponden al PIEC enviado para revisión, queda con rezago del 0,5%. Finalizaba en mayo."/>
    <d v="2022-07-20T00:00:00"/>
    <x v="3"/>
  </r>
  <r>
    <n v="34"/>
    <s v="Objetivo Estratégico No.4"/>
    <s v="Desarrollar las acciones necesarias que permitan materializar los planes, programas y proyectos en el sector minero energético."/>
    <s v="4.3 Realizar acciones para extender la cobertura de servicios públicos de electricidad y gas combustible.  "/>
    <x v="75"/>
    <x v="146"/>
    <n v="1"/>
    <s v="Porcentaje"/>
    <x v="208"/>
    <n v="0.05"/>
    <s v="Funcionamiento"/>
    <s v="N.A."/>
    <x v="14"/>
    <m/>
    <s v="X"/>
    <m/>
    <d v="2022-06-01T00:00:00"/>
    <x v="1"/>
    <s v="2. Direccionamiento Estratégico"/>
    <s v="2.1 Planeación Institucional"/>
    <m/>
    <m/>
    <n v="0"/>
    <x v="19"/>
    <m/>
    <m/>
    <m/>
    <s v="En terminos"/>
    <m/>
    <m/>
    <x v="20"/>
    <n v="0"/>
    <s v="Actividad que no presenta avance al 2do trimestre. Finalizaba en junio."/>
    <d v="2022-07-20T00:00:00"/>
    <x v="3"/>
  </r>
  <r>
    <n v="35"/>
    <s v="Objetivo Estratégico No.4"/>
    <s v="Desarrollar las acciones necesarias que permitan materializar los planes, programas y proyectos en el sector minero energético."/>
    <s v="4.3 Realizar acciones para extender la cobertura de servicios públicos de electricidad y gas combustible.  "/>
    <x v="76"/>
    <x v="147"/>
    <n v="1"/>
    <s v="Porcentaje"/>
    <x v="209"/>
    <n v="1.2500000000000001E-2"/>
    <s v="Funcionamiento"/>
    <s v="N.A."/>
    <x v="14"/>
    <s v="X"/>
    <m/>
    <s v="OGI"/>
    <d v="2022-01-01T00:00:00"/>
    <x v="17"/>
    <s v="2. Direccionamiento Estratégico"/>
    <s v="2.1 Planeación Institucional"/>
    <m/>
    <d v="2022-03-31T00:00:00"/>
    <n v="2.5000000000000001E-3"/>
    <x v="155"/>
    <n v="2.5000000000000001E-3"/>
    <s v="Actividad que reporta avance sin evidencias"/>
    <d v="2022-04-19T00:00:00"/>
    <s v="Con avance"/>
    <d v="2022-06-30T00:00:00"/>
    <n v="0.01"/>
    <x v="158"/>
    <n v="0.01"/>
    <s v="Actividad cumplida durante el 2do trimestre, cuenta con las evidencias."/>
    <d v="2022-07-20T00:00:00"/>
    <x v="0"/>
  </r>
  <r>
    <n v="36"/>
    <s v="Objetivo Estratégico No.4"/>
    <s v="Desarrollar las acciones necesarias que permitan materializar los planes, programas y proyectos en el sector minero energético."/>
    <s v="4.3 Realizar acciones para extender la cobertura de servicios públicos de electricidad y gas combustible.  "/>
    <x v="76"/>
    <x v="148"/>
    <n v="1"/>
    <s v="Porcentaje"/>
    <x v="210"/>
    <n v="1.2500000000000001E-2"/>
    <s v="Funcionamiento"/>
    <s v="N.A."/>
    <x v="14"/>
    <s v="X"/>
    <m/>
    <s v="OGPF, Subdirección de Demanda"/>
    <d v="2022-02-01T00:00:00"/>
    <x v="17"/>
    <s v="2. Direccionamiento Estratégico"/>
    <s v="2.1 Planeación Institucional"/>
    <m/>
    <m/>
    <n v="0"/>
    <x v="156"/>
    <m/>
    <m/>
    <m/>
    <s v="En terminos"/>
    <d v="2022-06-30T00:00:00"/>
    <n v="5.0000000000000001E-3"/>
    <x v="159"/>
    <n v="5.0000000000000001E-3"/>
    <s v="Actividad con avance del 0,5, cuenta con las evidencias. Finaliza en diciembre."/>
    <d v="2022-07-20T00:00:00"/>
    <x v="1"/>
  </r>
  <r>
    <n v="37"/>
    <s v="Objetivo Estratégico No.4"/>
    <s v="Desarrollar las acciones necesarias que permitan materializar los planes, programas y proyectos en el sector minero energético."/>
    <s v="4.3 Realizar acciones para extender la cobertura de servicios públicos de electricidad y gas combustible.  "/>
    <x v="76"/>
    <x v="149"/>
    <n v="1"/>
    <s v="Porcentaje"/>
    <x v="211"/>
    <n v="1.2500000000000001E-2"/>
    <s v="Funcionamiento"/>
    <s v="N.A."/>
    <x v="14"/>
    <s v="X"/>
    <m/>
    <s v="OGI"/>
    <d v="2022-03-01T00:00:00"/>
    <x v="17"/>
    <s v="2. Direccionamiento Estratégico"/>
    <s v="2.1 Planeación Institucional"/>
    <m/>
    <m/>
    <n v="0"/>
    <x v="19"/>
    <m/>
    <m/>
    <m/>
    <s v="En terminos"/>
    <m/>
    <n v="0"/>
    <x v="20"/>
    <n v="0"/>
    <s v="Actividad que al 2do trimestre no reporta avance. Finaliza en diciembre."/>
    <d v="2022-07-20T00:00:00"/>
    <x v="2"/>
  </r>
  <r>
    <n v="38"/>
    <s v="Objetivo Estratégico No.4"/>
    <s v="Desarrollar las acciones necesarias que permitan materializar los planes, programas y proyectos en el sector minero energético."/>
    <s v="4.1 Impulsar obras de infraestructura para abastecimiento y confiabilidad energética."/>
    <x v="77"/>
    <x v="150"/>
    <n v="1"/>
    <s v="Porcentaje"/>
    <x v="212"/>
    <n v="1.2500000000000001E-2"/>
    <s v="Funcionamiento"/>
    <s v="N.A."/>
    <x v="15"/>
    <m/>
    <s v="X"/>
    <m/>
    <d v="2022-01-01T00:00:00"/>
    <x v="1"/>
    <s v="2. Direccionamiento Estratégico"/>
    <s v="2.1 Planeación Institucional"/>
    <s v="N.A."/>
    <d v="2022-03-31T00:00:00"/>
    <n v="2.5000000000000005E-3"/>
    <x v="157"/>
    <n v="2.5000000000000001E-3"/>
    <s v="Actividad que reporta avance sin evidencias"/>
    <d v="2022-04-19T00:00:00"/>
    <s v="Con avance"/>
    <m/>
    <m/>
    <x v="160"/>
    <n v="3.0000000000000001E-3"/>
    <s v="Actividad que no presenta avance en el 2do trimestre, tiene rezago del 0,75%. Finalizaba en junio."/>
    <d v="2022-07-20T00:00:00"/>
    <x v="3"/>
  </r>
  <r>
    <n v="39"/>
    <s v="Objetivo Estratégico No.4"/>
    <s v="Desarrollar las acciones necesarias que permitan materializar los planes, programas y proyectos en el sector minero energético."/>
    <s v="4.1 Impulsar obras de infraestructura para abastecimiento y confiabilidad energética."/>
    <x v="77"/>
    <x v="151"/>
    <n v="1"/>
    <s v="Porcentaje"/>
    <x v="213"/>
    <n v="1.2500000000000001E-2"/>
    <s v="Funcionamiento"/>
    <s v="N.A."/>
    <x v="15"/>
    <m/>
    <s v="X"/>
    <m/>
    <d v="2022-03-01T00:00:00"/>
    <x v="8"/>
    <s v="2. Direccionamiento Estratégico"/>
    <s v="2.1 Planeación Institucional"/>
    <s v="N.A."/>
    <d v="2022-03-31T00:00:00"/>
    <n v="1.2500000000000002E-3"/>
    <x v="158"/>
    <n v="1.2999999999999999E-3"/>
    <s v="Actividad que reporta avance sin evidencias"/>
    <d v="2022-04-19T00:00:00"/>
    <s v="Con avance"/>
    <d v="2022-06-30T00:00:00"/>
    <n v="5.0000000000000001E-3"/>
    <x v="161"/>
    <n v="5.0000000000000001E-3"/>
    <s v="Actividad que no presenta avance en el 2do trimestre, tiene rezago del 0,87%. Finaliza en septiembre."/>
    <d v="2022-07-20T00:00:00"/>
    <x v="1"/>
  </r>
  <r>
    <n v="40"/>
    <s v="Objetivo Estratégico No.4"/>
    <s v="Desarrollar las acciones necesarias que permitan materializar los planes, programas y proyectos en el sector minero energético."/>
    <s v="4.1 Impulsar obras de infraestructura para abastecimiento y confiabilidad energética."/>
    <x v="77"/>
    <x v="152"/>
    <n v="1"/>
    <s v="Porcentaje"/>
    <x v="214"/>
    <n v="2.5000000000000001E-2"/>
    <s v="Funcionamiento"/>
    <s v="N.A."/>
    <x v="15"/>
    <m/>
    <s v="X"/>
    <m/>
    <d v="2022-06-01T00:00:00"/>
    <x v="10"/>
    <s v="2. Direccionamiento Estratégico"/>
    <s v="2.1 Planeación Institucional"/>
    <s v="N.A."/>
    <m/>
    <n v="0"/>
    <x v="159"/>
    <m/>
    <m/>
    <m/>
    <s v="En terminos"/>
    <m/>
    <m/>
    <x v="162"/>
    <n v="0"/>
    <s v="Actividad que no reporta avance para el 2do trimestre. Finaliza en noviembre."/>
    <d v="2022-07-20T00:00:00"/>
    <x v="2"/>
  </r>
  <r>
    <n v="41"/>
    <s v="Objetivo Estratégico No.4"/>
    <s v="Desarrollar las acciones necesarias que permitan materializar los planes, programas y proyectos en el sector minero energético."/>
    <s v="4.1 Impulsar obras de infraestructura para abastecimiento y confiabilidad energética."/>
    <x v="77"/>
    <x v="153"/>
    <n v="1"/>
    <s v="Porcentaje"/>
    <x v="215"/>
    <n v="2.5000000000000001E-2"/>
    <s v="Funcionamiento"/>
    <s v="N.A."/>
    <x v="15"/>
    <m/>
    <s v="X"/>
    <m/>
    <d v="2022-10-01T00:00:00"/>
    <x v="17"/>
    <s v="2. Direccionamiento Estratégico"/>
    <s v="2.1 Planeación Institucional"/>
    <s v="N.A."/>
    <m/>
    <n v="0"/>
    <x v="160"/>
    <m/>
    <m/>
    <m/>
    <s v="En terminos"/>
    <m/>
    <n v="0"/>
    <x v="163"/>
    <n v="0"/>
    <s v="Actividad que ejecutará entre octubre y diciembre según lo proyectado."/>
    <d v="2022-07-20T00:00:00"/>
    <x v="2"/>
  </r>
  <r>
    <n v="42"/>
    <s v="Objetivo Estratégico No.4"/>
    <s v="Desarrollar las acciones necesarias que permitan materializar los planes, programas y proyectos en el sector minero energético."/>
    <s v="4.1 Impulsar obras de infraestructura para abastecimiento y confiabilidad energética."/>
    <x v="78"/>
    <x v="154"/>
    <n v="1"/>
    <s v="Porcentaje"/>
    <x v="216"/>
    <n v="1.2500000000000001E-2"/>
    <s v="Funcionamiento"/>
    <s v="N.A."/>
    <x v="15"/>
    <m/>
    <s v="X"/>
    <m/>
    <d v="2022-01-01T00:00:00"/>
    <x v="25"/>
    <s v="2. Direccionamiento Estratégico"/>
    <s v="2.1 Planeación Institucional"/>
    <s v="N.A."/>
    <m/>
    <n v="0"/>
    <x v="161"/>
    <m/>
    <m/>
    <m/>
    <s v="En terminos"/>
    <d v="2022-06-30T00:00:00"/>
    <n v="5.0000000000000001E-3"/>
    <x v="164"/>
    <n v="5.0000000000000001E-3"/>
    <s v="Actividad que reporta 0,5 de avance, no cuenta con evidencias para validar el reporte, Rezago del 0,5%. Finalizaba en mayo."/>
    <d v="2022-07-20T00:00:00"/>
    <x v="3"/>
  </r>
  <r>
    <n v="43"/>
    <s v="Objetivo Estratégico No.4"/>
    <s v="Desarrollar las acciones necesarias que permitan materializar los planes, programas y proyectos en el sector minero energético."/>
    <s v="4.1 Impulsar obras de infraestructura para abastecimiento y confiabilidad energética."/>
    <x v="78"/>
    <x v="155"/>
    <n v="1"/>
    <s v="Porcentaje"/>
    <x v="217"/>
    <n v="3.7499999999999999E-2"/>
    <s v="Funcionamiento"/>
    <s v="N.A."/>
    <x v="15"/>
    <m/>
    <s v="X"/>
    <m/>
    <d v="2022-04-01T00:00:00"/>
    <x v="2"/>
    <s v="2. Direccionamiento Estratégico"/>
    <s v="2.1 Planeación Institucional"/>
    <s v="N.A."/>
    <m/>
    <n v="0"/>
    <x v="161"/>
    <m/>
    <m/>
    <m/>
    <s v="En terminos"/>
    <m/>
    <m/>
    <x v="164"/>
    <n v="0"/>
    <s v="Actividad que no reporta avance al 2do trimestre. Finaliza en diciembre."/>
    <d v="2022-07-20T00:00:00"/>
    <x v="2"/>
  </r>
  <r>
    <n v="44"/>
    <s v="Objetivo Estratégico No.4"/>
    <s v="Desarrollar las acciones necesarias que permitan materializar los planes, programas y proyectos en el sector minero energético."/>
    <s v="4.1 Impulsar obras de infraestructura para abastecimiento y confiabilidad energética."/>
    <x v="78"/>
    <x v="156"/>
    <n v="1"/>
    <s v="Porcentaje"/>
    <x v="218"/>
    <n v="3.7499999999999999E-2"/>
    <s v="Funcionamiento"/>
    <s v="N.A."/>
    <x v="15"/>
    <m/>
    <s v="X"/>
    <m/>
    <d v="2022-04-01T00:00:00"/>
    <x v="2"/>
    <s v="2. Direccionamiento Estratégico"/>
    <s v="2.1 Planeación Institucional"/>
    <s v="N.A."/>
    <m/>
    <n v="0"/>
    <x v="161"/>
    <m/>
    <m/>
    <m/>
    <s v="En terminos"/>
    <m/>
    <m/>
    <x v="164"/>
    <n v="0"/>
    <s v="Actividad que no reporta avance al 2do trimestre. Finaliza en diciembre."/>
    <d v="2022-07-20T00:00:00"/>
    <x v="2"/>
  </r>
  <r>
    <n v="45"/>
    <s v="Objetivo Estratégico No.4"/>
    <s v="Desarrollar las acciones necesarias que permitan materializar los planes, programas y proyectos en el sector minero energético."/>
    <s v="4.1 Impulsar obras de infraestructura para abastecimiento y confiabilidad energética."/>
    <x v="78"/>
    <x v="157"/>
    <n v="1"/>
    <s v="Porcentaje"/>
    <x v="219"/>
    <n v="3.7499999999999999E-2"/>
    <s v="Funcionamiento"/>
    <s v="N.A."/>
    <x v="15"/>
    <m/>
    <s v="X"/>
    <m/>
    <d v="2022-07-01T00:00:00"/>
    <x v="2"/>
    <s v="2. Direccionamiento Estratégico"/>
    <s v="2.1 Planeación Institucional"/>
    <s v="N.A."/>
    <m/>
    <n v="0"/>
    <x v="161"/>
    <m/>
    <m/>
    <m/>
    <s v="En terminos"/>
    <m/>
    <m/>
    <x v="164"/>
    <n v="0"/>
    <s v="Actividad que no reporta avance al 2do trimestre. Finaliza en diciembre."/>
    <d v="2022-07-20T00:00:00"/>
    <x v="2"/>
  </r>
  <r>
    <n v="46"/>
    <s v="Objetivo Estratégico No.4"/>
    <s v="Desarrollar las acciones necesarias que permitan materializar los planes, programas y proyectos en el sector minero energético."/>
    <s v="4.1 Impulsar obras de infraestructura para abastecimiento y confiabilidad energética."/>
    <x v="79"/>
    <x v="158"/>
    <n v="1"/>
    <s v="Porcentaje"/>
    <x v="220"/>
    <n v="2.5000000000000001E-2"/>
    <s v="Funcionamiento"/>
    <s v="N.A."/>
    <x v="15"/>
    <m/>
    <s v="X"/>
    <m/>
    <d v="2022-01-01T00:00:00"/>
    <x v="2"/>
    <s v="2. Direccionamiento Estratégico"/>
    <s v="2.1 Planeación Institucional"/>
    <s v="N.A."/>
    <m/>
    <n v="0"/>
    <x v="162"/>
    <m/>
    <m/>
    <m/>
    <s v="En terminos"/>
    <d v="2022-06-30T00:00:00"/>
    <n v="6.3E-3"/>
    <x v="165"/>
    <n v="6.3E-3"/>
    <s v="Actividad que reporta avance de 0,63%, faltan las evidencias para validar el reporte. Finaliza en diciembre."/>
    <d v="2022-07-20T00:00:00"/>
    <x v="1"/>
  </r>
  <r>
    <n v="47"/>
    <s v="Objetivo Estratégico No.4"/>
    <s v="Desarrollar las acciones necesarias que permitan materializar los planes, programas y proyectos en el sector minero energético."/>
    <s v="4.1 Impulsar obras de infraestructura para abastecimiento y confiabilidad energética."/>
    <x v="80"/>
    <x v="159"/>
    <n v="1"/>
    <s v="Porcentaje"/>
    <x v="221"/>
    <n v="1.2500000000000001E-2"/>
    <s v="Funcionamiento"/>
    <s v="N.A."/>
    <x v="15"/>
    <m/>
    <s v="X"/>
    <m/>
    <d v="2022-01-01T00:00:00"/>
    <x v="4"/>
    <s v="2. Direccionamiento Estratégico"/>
    <s v="2.1 Planeación Institucional"/>
    <s v="N.A."/>
    <d v="2022-03-31T00:00:00"/>
    <n v="6.2500000000000003E-3"/>
    <x v="163"/>
    <n v="6.3E-3"/>
    <s v="Actividad que reporta avance sin evidencias"/>
    <d v="2022-04-19T00:00:00"/>
    <s v="Con avance"/>
    <d v="2022-06-30T00:00:00"/>
    <n v="3.8E-3"/>
    <x v="166"/>
    <n v="0.01"/>
    <s v="Actividad que reporta cumplimiento, sin evidencias para validar."/>
    <d v="2022-07-20T00:00:00"/>
    <x v="0"/>
  </r>
  <r>
    <n v="48"/>
    <s v="Objetivo Estratégico No.4"/>
    <s v="Desarrollar las acciones necesarias que permitan materializar los planes, programas y proyectos en el sector minero energético."/>
    <s v="4.1 Impulsar obras de infraestructura para abastecimiento y confiabilidad energética."/>
    <x v="81"/>
    <x v="160"/>
    <n v="1"/>
    <s v="Porcentaje"/>
    <x v="222"/>
    <n v="1.2500000000000001E-2"/>
    <s v="Funcionamiento"/>
    <s v="N.A."/>
    <x v="15"/>
    <m/>
    <s v="X"/>
    <m/>
    <d v="2022-06-01T00:00:00"/>
    <x v="26"/>
    <s v="2. Direccionamiento Estratégico"/>
    <s v="2.1 Planeación Institucional"/>
    <s v="N.A."/>
    <d v="2022-03-31T00:00:00"/>
    <n v="6.2500000000000003E-3"/>
    <x v="164"/>
    <n v="6.3E-3"/>
    <s v="Actividad que reporta avance sin evidencias"/>
    <d v="2022-04-19T00:00:00"/>
    <s v="Con avance"/>
    <d v="2022-06-30T00:00:00"/>
    <n v="3.8E-3"/>
    <x v="167"/>
    <n v="0.01"/>
    <s v="Actividad que reporta cumplimiento, sin evidencias para validar."/>
    <d v="2022-07-20T00:00:0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Seguimiento y Análisis" cacheId="43" applyNumberFormats="0" applyBorderFormats="0" applyFontFormats="0" applyPatternFormats="0" applyAlignmentFormats="0" applyWidthHeightFormats="0" dataCaption="" updatedVersion="5" compact="0" compactData="0">
  <location ref="AQ2:AT20" firstHeaderRow="1" firstDataRow="2" firstDataCol="1"/>
  <pivotFields count="35">
    <pivotField name="CONSECUTIVO" compact="0" outline="0" multipleItemSelectionAllowed="1" showAll="0"/>
    <pivotField name="No. DE OBJETIVO_x000a_Seleccionar el Objetivo de la lista desplegable" compact="0" outline="0" multipleItemSelectionAllowed="1" showAll="0"/>
    <pivotField name="NOMBRE DEL OBJETIVO_x000a_(Aparece por defecto, por favor no modificar)" compact="0" outline="0" multipleItemSelectionAllowed="1" showAll="0"/>
    <pivotField name="ESTRATEGIA_x000a_Seleccione de la lista despelegable la estratagía que corresponda" compact="0" outline="0" multipleItemSelectionAllowed="1" showAll="0"/>
    <pivotField name="ACTIVIDAD ESPECÍFICA" compact="0" outline="0" multipleItemSelectionAllowed="1" showAll="0"/>
    <pivotField name="PRODUCTO" compact="0" outline="0" multipleItemSelectionAllowed="1" showAll="0"/>
    <pivotField name="META" compact="0" outline="0" multipleItemSelectionAllowed="1" showAll="0"/>
    <pivotField name="UNIDAD DE MEDIDA" compact="0" outline="0" multipleItemSelectionAllowed="1" showAll="0"/>
    <pivotField name="SUBACTIVIDAD_x000a_(Permitirán el cumplimiento de la actividad específica)" compact="0" outline="0" multipleItemSelectionAllowed="1" showAll="0"/>
    <pivotField name="PONDERACIÓN DE LA SUBACTIVIDAD _x000a_(%) " dataField="1" compact="0" numFmtId="9" outline="0" multipleItemSelectionAllowed="1" showAll="0"/>
    <pivotField name="Seleccione de lista desplegable" compact="0" outline="0" multipleItemSelectionAllowed="1" showAll="0"/>
    <pivotField name="Seleccione de la lista desplegable el proyectos de inversión correspondiente" compact="0" outline="0" multipleItemSelectionAllowed="1" showAll="0"/>
    <pivotField name="DEPENDENCIA RESPONSABLE_x000a_Selecciones de la lista desplegable la dependencia y/o area correspondiente" axis="axisRow" compact="0" outline="0" multipleItemSelectionAllowed="1" showAll="0" sortType="ascending">
      <items count="17">
        <item x="9"/>
        <item x="4"/>
        <item x="8"/>
        <item x="7"/>
        <item x="0"/>
        <item x="1"/>
        <item x="2"/>
        <item x="3"/>
        <item x="5"/>
        <item x="6"/>
        <item x="14"/>
        <item x="12"/>
        <item x="13"/>
        <item x="15"/>
        <item x="10"/>
        <item x="11"/>
        <item t="default"/>
      </items>
    </pivotField>
    <pivotField name="SI" compact="0" outline="0" multipleItemSelectionAllowed="1" showAll="0"/>
    <pivotField name="NO" compact="0" outline="0" multipleItemSelectionAllowed="1" showAll="0"/>
    <pivotField name="INDIQUE EL ÁREA EN CASO QUE LA RESPUESTA SEA POSITIVA" compact="0" outline="0" multipleItemSelectionAllowed="1" showAll="0"/>
    <pivotField name="FECHA DE INICIO" compact="0" numFmtId="14" outline="0" multipleItemSelectionAllowed="1" showAll="0"/>
    <pivotField name="FECHA DE TERMINACIÓN" compact="0" numFmtId="165" outline="0" multipleItemSelectionAllowed="1" showAll="0"/>
    <pivotField name="Seleccione de la lista desplegable la diemnsión MIPG" compact="0" outline="0" multipleItemSelectionAllowed="1" showAll="0"/>
    <pivotField name="Seleccione de la lista desplegable la política correspondiente" compact="0" outline="0" multipleItemSelectionAllowed="1" showAll="0"/>
    <pivotField name="Seleccione de la lista desplegable lel plan que corresponda" compact="0" outline="0" multipleItemSelectionAllowed="1" showAll="0"/>
    <pivotField name="FECHA DE AVANCE TRIM 1_x000a_Registre la fecha estimada en que terminó la ejecución de la subactividad" compact="0" outline="0" multipleItemSelectionAllowed="1" showAll="0"/>
    <pivotField name="AVANCE CUANTITATIVO TRIM 1Registre el % de avance con respecto a la ponderación de la subactividad (Columna J)" dataField="1" compact="0" numFmtId="9" outline="0" multipleItemSelectionAllowed="1" showAll="0"/>
    <pivotField name=" DESCRIPCIÓN DEL AVANCE TRIM 1_x000a_Registre de forma  breve, clara y precisa en que consiste el avance reportado en la celda anterior." compact="0" outline="0" multipleItemSelectionAllowed="1" showAll="0"/>
    <pivotField name="AVANCE VERIFICADO TRIM 1" compact="0" numFmtId="9" outline="0" multipleItemSelectionAllowed="1" showAll="0"/>
    <pivotField name="DESCRIPCIÓN TRIM 1" compact="0" outline="0" multipleItemSelectionAllowed="1" showAll="0"/>
    <pivotField name="FECHA DE VERIFICACIÓN_x000a_(DD/MM/AAAA) TRIM 1" compact="0" numFmtId="14" outline="0" multipleItemSelectionAllowed="1" showAll="0"/>
    <pivotField name="OBSERVACIÓN  Y/O ESTADO TRIM 1" compact="0" outline="0" multipleItemSelectionAllowed="1" showAll="0"/>
    <pivotField name="FECHA DE EJECUCIÓN_x000a_(DD/MM/AAAA) TRIM 2" compact="0" outline="0" multipleItemSelectionAllowed="1" showAll="0"/>
    <pivotField name="AVANCE CUANTITATIVO TRIM 2" compact="0" outline="0" multipleItemSelectionAllowed="1" showAll="0"/>
    <pivotField name=" DESCRIPCIÓN DEL AVANCE TRIM 2" compact="0" outline="0" multipleItemSelectionAllowed="1" showAll="0"/>
    <pivotField name="PROCENTAJE DE AVANCE VERIFICADO_x000a_(Acumulado)_x000a_TRIM 2" dataField="1" compact="0" outline="0" multipleItemSelectionAllowed="1" showAll="0"/>
    <pivotField name="DESCRIPCIÓN DE LO AVANZADO TRIM 2" compact="0" outline="0" multipleItemSelectionAllowed="1" showAll="0"/>
    <pivotField name="fecha de ejecuciÓn_x000a_(dd/mm/aaaa) trim 22" compact="0" numFmtId="14" outline="0" multipleItemSelectionAllowed="1" showAll="0"/>
    <pivotField name="OBSERVACIÓN  Y/O ESTADO TRIM 2" compact="0" outline="0" multipleItemSelectionAllowed="1" showAll="0"/>
  </pivotFields>
  <rowFields count="1">
    <field x="12"/>
  </rowFields>
  <rowItems count="17">
    <i>
      <x/>
    </i>
    <i>
      <x v="1"/>
    </i>
    <i>
      <x v="2"/>
    </i>
    <i>
      <x v="3"/>
    </i>
    <i>
      <x v="4"/>
    </i>
    <i>
      <x v="5"/>
    </i>
    <i>
      <x v="6"/>
    </i>
    <i>
      <x v="7"/>
    </i>
    <i>
      <x v="8"/>
    </i>
    <i>
      <x v="9"/>
    </i>
    <i>
      <x v="10"/>
    </i>
    <i>
      <x v="11"/>
    </i>
    <i>
      <x v="12"/>
    </i>
    <i>
      <x v="13"/>
    </i>
    <i>
      <x v="14"/>
    </i>
    <i>
      <x v="15"/>
    </i>
    <i t="grand">
      <x/>
    </i>
  </rowItems>
  <colFields count="1">
    <field x="-2"/>
  </colFields>
  <colItems count="3">
    <i>
      <x/>
    </i>
    <i i="1">
      <x v="1"/>
    </i>
    <i i="2">
      <x v="2"/>
    </i>
  </colItems>
  <dataFields count="3">
    <dataField name="SUM of PONDERACIÓN DE LA SUBACTIVIDAD _x000a_(%) " fld="9" baseField="0"/>
    <dataField name="SUM of AVANCE CUANTITATIVO TRIM 1Registre el % de avance con respecto a la ponderación de la subactividad (Columna J)" fld="22" baseField="0"/>
    <dataField name="SUM of PROCENTAJE DE AVANCE VERIFICADO_x000a_(Acumulado)_x000a_TRIM 2" fld="31" baseField="0"/>
  </dataFields>
  <formats count="1">
    <format dxfId="0">
      <pivotArea outline="0" fieldPosition="0"/>
    </format>
  </formats>
  <pivotTableStyleInfo showRowHeaders="1" showColHeaders="1" showRowStripes="0" showColStripes="0" showLastColumn="1"/>
</pivotTableDefinition>
</file>

<file path=xl/pivotTables/pivotTable2.xml><?xml version="1.0" encoding="utf-8"?>
<pivotTableDefinition xmlns="http://schemas.openxmlformats.org/spreadsheetml/2006/main" name="Seguimiento y Análisis 2" cacheId="43" applyNumberFormats="0" applyBorderFormats="0" applyFontFormats="0" applyPatternFormats="0" applyAlignmentFormats="0" applyWidthHeightFormats="0" dataCaption="" updatedVersion="5" compact="0" compactData="0">
  <location ref="AY2:BD20" firstHeaderRow="1" firstDataRow="2" firstDataCol="1"/>
  <pivotFields count="35">
    <pivotField name="CONSECUTIVO" compact="0" outline="0" multipleItemSelectionAllowed="1" showAll="0"/>
    <pivotField name="No. DE OBJETIVO_x000a_Seleccionar el Objetivo de la lista desplegable" compact="0" outline="0" multipleItemSelectionAllowed="1" showAll="0"/>
    <pivotField name="NOMBRE DEL OBJETIVO_x000a_(Aparece por defecto, por favor no modificar)" compact="0" outline="0" multipleItemSelectionAllowed="1" showAll="0"/>
    <pivotField name="ESTRATEGIA_x000a_Seleccione de la lista despelegable la estratagía que corresponda" compact="0" outline="0" multipleItemSelectionAllowed="1" showAll="0"/>
    <pivotField name="ACTIVIDAD ESPECÍFICA" compact="0" outline="0" multipleItemSelectionAllowed="1" showAll="0"/>
    <pivotField name="PRODUCTO" compact="0" outline="0" multipleItemSelectionAllowed="1" showAll="0"/>
    <pivotField name="META" compact="0" outline="0" multipleItemSelectionAllowed="1" showAll="0"/>
    <pivotField name="UNIDAD DE MEDIDA" compact="0" outline="0" multipleItemSelectionAllowed="1" showAll="0"/>
    <pivotField name="SUBACTIVIDAD_x000a_(Permitirán el cumplimiento de la actividad específica)" compact="0" outline="0" multipleItemSelectionAllowed="1" showAll="0"/>
    <pivotField name="PONDERACIÓN DE LA SUBACTIVIDAD _x000a_(%) " compact="0" numFmtId="9" outline="0" multipleItemSelectionAllowed="1" showAll="0"/>
    <pivotField name="Seleccione de lista desplegable" compact="0" outline="0" multipleItemSelectionAllowed="1" showAll="0"/>
    <pivotField name="Seleccione de la lista desplegable el proyectos de inversión correspondiente" compact="0" outline="0" multipleItemSelectionAllowed="1" showAll="0"/>
    <pivotField name="DEPENDENCIA RESPONSABLE_x000a_Selecciones de la lista desplegable la dependencia y/o area correspondiente" axis="axisRow" compact="0" outline="0" multipleItemSelectionAllowed="1" showAll="0" sortType="ascending">
      <items count="17">
        <item x="9"/>
        <item x="4"/>
        <item x="8"/>
        <item x="7"/>
        <item x="0"/>
        <item x="1"/>
        <item x="2"/>
        <item x="3"/>
        <item x="5"/>
        <item x="6"/>
        <item x="14"/>
        <item x="12"/>
        <item x="13"/>
        <item x="15"/>
        <item x="10"/>
        <item x="11"/>
        <item t="default"/>
      </items>
    </pivotField>
    <pivotField name="SI" compact="0" outline="0" multipleItemSelectionAllowed="1" showAll="0"/>
    <pivotField name="NO" compact="0" outline="0" multipleItemSelectionAllowed="1" showAll="0"/>
    <pivotField name="INDIQUE EL ÁREA EN CASO QUE LA RESPUESTA SEA POSITIVA" compact="0" outline="0" multipleItemSelectionAllowed="1" showAll="0"/>
    <pivotField name="FECHA DE INICIO" compact="0" numFmtId="14" outline="0" multipleItemSelectionAllowed="1" showAll="0"/>
    <pivotField name="FECHA DE TERMINACIÓN" compact="0" numFmtId="165" outline="0" multipleItemSelectionAllowed="1" showAll="0"/>
    <pivotField name="Seleccione de la lista desplegable la diemnsión MIPG" compact="0" outline="0" multipleItemSelectionAllowed="1" showAll="0"/>
    <pivotField name="Seleccione de la lista desplegable la política correspondiente" compact="0" outline="0" multipleItemSelectionAllowed="1" showAll="0"/>
    <pivotField name="Seleccione de la lista desplegable lel plan que corresponda" compact="0" outline="0" multipleItemSelectionAllowed="1" showAll="0"/>
    <pivotField name="FECHA DE AVANCE TRIM 1_x000a_Registre la fecha estimada en que terminó la ejecución de la subactividad" compact="0" outline="0" multipleItemSelectionAllowed="1" showAll="0"/>
    <pivotField name="AVANCE CUANTITATIVO TRIM 1Registre el % de avance con respecto a la ponderación de la subactividad (Columna J)" compact="0" numFmtId="9" outline="0" multipleItemSelectionAllowed="1" showAll="0"/>
    <pivotField name=" DESCRIPCIÓN DEL AVANCE TRIM 1_x000a_Registre de forma  breve, clara y precisa en que consiste el avance reportado en la celda anterior." compact="0" outline="0" multipleItemSelectionAllowed="1" showAll="0"/>
    <pivotField name="AVANCE VERIFICADO TRIM 1" compact="0" numFmtId="9" outline="0" multipleItemSelectionAllowed="1" showAll="0"/>
    <pivotField name="DESCRIPCIÓN TRIM 1" compact="0" outline="0" multipleItemSelectionAllowed="1" showAll="0"/>
    <pivotField name="FECHA DE VERIFICACIÓN_x000a_(DD/MM/AAAA) TRIM 1" compact="0" numFmtId="14" outline="0" multipleItemSelectionAllowed="1" showAll="0"/>
    <pivotField name="OBSERVACIÓN  Y/O ESTADO TRIM 1" compact="0" outline="0" multipleItemSelectionAllowed="1" showAll="0"/>
    <pivotField name="FECHA DE EJECUCIÓN_x000a_(DD/MM/AAAA) TRIM 2" compact="0" outline="0" multipleItemSelectionAllowed="1" showAll="0"/>
    <pivotField name="AVANCE CUANTITATIVO TRIM 2" compact="0" outline="0" multipleItemSelectionAllowed="1" showAll="0"/>
    <pivotField name=" DESCRIPCIÓN DEL AVANCE TRIM 2" compact="0" outline="0" multipleItemSelectionAllowed="1" showAll="0"/>
    <pivotField name="PROCENTAJE DE AVANCE VERIFICADO_x000a_(Acumulado)_x000a_TRIM 2" compact="0" outline="0" multipleItemSelectionAllowed="1" showAll="0"/>
    <pivotField name="DESCRIPCIÓN DE LO AVANZADO TRIM 2" compact="0" outline="0" multipleItemSelectionAllowed="1" showAll="0"/>
    <pivotField name="fecha de ejecuciÓn_x000a_(dd/mm/aaaa) trim 22" compact="0" numFmtId="14" outline="0" multipleItemSelectionAllowed="1" showAll="0"/>
    <pivotField name="OBSERVACIÓN  Y/O ESTADO TRIM 2" axis="axisCol" dataField="1" compact="0" outline="0" multipleItemSelectionAllowed="1" showAll="0" sortType="ascending">
      <items count="7">
        <item x="1"/>
        <item x="0"/>
        <item x="3"/>
        <item h="1" x="5"/>
        <item x="2"/>
        <item h="1" x="4"/>
        <item t="default"/>
      </items>
    </pivotField>
  </pivotFields>
  <rowFields count="1">
    <field x="12"/>
  </rowFields>
  <rowItems count="17">
    <i>
      <x/>
    </i>
    <i>
      <x v="1"/>
    </i>
    <i>
      <x v="2"/>
    </i>
    <i>
      <x v="3"/>
    </i>
    <i>
      <x v="4"/>
    </i>
    <i>
      <x v="5"/>
    </i>
    <i>
      <x v="6"/>
    </i>
    <i>
      <x v="7"/>
    </i>
    <i>
      <x v="8"/>
    </i>
    <i>
      <x v="9"/>
    </i>
    <i>
      <x v="10"/>
    </i>
    <i>
      <x v="11"/>
    </i>
    <i>
      <x v="12"/>
    </i>
    <i>
      <x v="13"/>
    </i>
    <i>
      <x v="14"/>
    </i>
    <i>
      <x v="15"/>
    </i>
    <i t="grand">
      <x/>
    </i>
  </rowItems>
  <colFields count="1">
    <field x="34"/>
  </colFields>
  <colItems count="5">
    <i>
      <x/>
    </i>
    <i>
      <x v="1"/>
    </i>
    <i>
      <x v="2"/>
    </i>
    <i>
      <x v="4"/>
    </i>
    <i t="grand">
      <x/>
    </i>
  </colItems>
  <dataFields count="1">
    <dataField name="COUNTA of OBSERVACIÓN  Y/O ESTADO TRIM 2" fld="34" subtotal="count" baseField="0"/>
  </dataFields>
  <pivotTableStyleInfo showRowHeaders="1" showColHeaders="1" showRowStripes="0" showColStripes="0" showLastColumn="1"/>
</pivotTableDefinition>
</file>

<file path=xl/pivotTables/pivotTable3.xml><?xml version="1.0" encoding="utf-8"?>
<pivotTableDefinition xmlns="http://schemas.openxmlformats.org/spreadsheetml/2006/main" name="Seguimiento y Análisis 3" cacheId="43" applyNumberFormats="0" applyBorderFormats="0" applyFontFormats="0" applyPatternFormats="0" applyAlignmentFormats="0" applyWidthHeightFormats="0" dataCaption="" updatedVersion="5" compact="0" compactData="0">
  <location ref="BJ4:BM25" firstHeaderRow="1" firstDataRow="2" firstDataCol="2" rowPageCount="1" colPageCount="1"/>
  <pivotFields count="35">
    <pivotField name="CONSECUTIVO" compact="0" outline="0" multipleItemSelectionAllowed="1" showAll="0"/>
    <pivotField name="No. DE OBJETIVO_x000a_Seleccionar el Objetivo de la lista desplegable" compact="0" outline="0" multipleItemSelectionAllowed="1" showAll="0"/>
    <pivotField name="NOMBRE DEL OBJETIVO_x000a_(Aparece por defecto, por favor no modificar)" compact="0" outline="0" multipleItemSelectionAllowed="1" showAll="0"/>
    <pivotField name="ESTRATEGIA_x000a_Seleccione de la lista despelegable la estratagía que corresponda" compact="0" outline="0" multipleItemSelectionAllowed="1" showAll="0"/>
    <pivotField name="ACTIVIDAD ESPECÍFICA" axis="axisRow" compact="0" outline="0" multipleItemSelectionAllowed="1" showAll="0" sortType="ascending">
      <items count="83">
        <item x="63"/>
        <item x="77"/>
        <item x="64"/>
        <item x="78"/>
        <item x="65"/>
        <item x="66"/>
        <item x="67"/>
        <item x="28"/>
        <item x="47"/>
        <item x="29"/>
        <item x="45"/>
        <item x="18"/>
        <item x="15"/>
        <item x="7"/>
        <item x="39"/>
        <item x="8"/>
        <item x="20"/>
        <item x="5"/>
        <item x="1"/>
        <item x="24"/>
        <item x="13"/>
        <item x="81"/>
        <item x="36"/>
        <item x="37"/>
        <item x="38"/>
        <item x="23"/>
        <item x="16"/>
        <item x="2"/>
        <item x="6"/>
        <item x="55"/>
        <item x="51"/>
        <item x="54"/>
        <item x="52"/>
        <item x="53"/>
        <item x="22"/>
        <item x="27"/>
        <item x="30"/>
        <item x="68"/>
        <item x="75"/>
        <item x="50"/>
        <item x="61"/>
        <item x="58"/>
        <item x="32"/>
        <item x="60"/>
        <item x="0"/>
        <item x="59"/>
        <item x="43"/>
        <item x="41"/>
        <item x="73"/>
        <item x="4"/>
        <item x="14"/>
        <item x="9"/>
        <item x="49"/>
        <item x="40"/>
        <item x="25"/>
        <item x="48"/>
        <item x="46"/>
        <item x="26"/>
        <item x="17"/>
        <item x="44"/>
        <item x="42"/>
        <item x="62"/>
        <item x="70"/>
        <item x="71"/>
        <item x="35"/>
        <item x="34"/>
        <item x="11"/>
        <item x="3"/>
        <item x="57"/>
        <item x="56"/>
        <item x="74"/>
        <item x="79"/>
        <item x="76"/>
        <item x="80"/>
        <item x="12"/>
        <item x="69"/>
        <item x="19"/>
        <item x="33"/>
        <item x="72"/>
        <item x="10"/>
        <item x="21"/>
        <item x="31"/>
        <item t="default"/>
      </items>
    </pivotField>
    <pivotField name="PRODUCTO" axis="axisRow" compact="0" outline="0" multipleItemSelectionAllowed="1" showAll="0" sortType="ascending">
      <items count="162">
        <item x="43"/>
        <item x="59"/>
        <item x="60"/>
        <item x="99"/>
        <item x="105"/>
        <item x="2"/>
        <item x="31"/>
        <item x="126"/>
        <item x="125"/>
        <item x="25"/>
        <item x="82"/>
        <item x="83"/>
        <item x="5"/>
        <item x="63"/>
        <item x="11"/>
        <item x="53"/>
        <item x="148"/>
        <item x="132"/>
        <item x="151"/>
        <item x="64"/>
        <item x="13"/>
        <item x="18"/>
        <item x="154"/>
        <item x="149"/>
        <item x="19"/>
        <item x="156"/>
        <item x="157"/>
        <item x="51"/>
        <item x="158"/>
        <item x="58"/>
        <item x="124"/>
        <item x="84"/>
        <item x="98"/>
        <item x="3"/>
        <item x="127"/>
        <item x="72"/>
        <item x="112"/>
        <item x="109"/>
        <item x="106"/>
        <item x="131"/>
        <item x="159"/>
        <item x="129"/>
        <item x="139"/>
        <item x="101"/>
        <item x="102"/>
        <item x="100"/>
        <item x="107"/>
        <item x="160"/>
        <item x="0"/>
        <item x="110"/>
        <item x="1"/>
        <item x="142"/>
        <item x="146"/>
        <item x="145"/>
        <item x="134"/>
        <item x="133"/>
        <item x="103"/>
        <item x="144"/>
        <item x="52"/>
        <item x="32"/>
        <item x="62"/>
        <item x="56"/>
        <item x="57"/>
        <item x="141"/>
        <item x="150"/>
        <item x="120"/>
        <item x="123"/>
        <item x="121"/>
        <item x="28"/>
        <item x="55"/>
        <item x="73"/>
        <item x="104"/>
        <item x="14"/>
        <item x="108"/>
        <item x="37"/>
        <item x="42"/>
        <item x="20"/>
        <item x="85"/>
        <item x="8"/>
        <item x="30"/>
        <item x="33"/>
        <item x="9"/>
        <item x="130"/>
        <item x="24"/>
        <item x="147"/>
        <item x="143"/>
        <item x="135"/>
        <item x="111"/>
        <item x="137"/>
        <item x="54"/>
        <item x="10"/>
        <item x="119"/>
        <item x="80"/>
        <item x="81"/>
        <item x="122"/>
        <item x="79"/>
        <item x="39"/>
        <item x="128"/>
        <item x="48"/>
        <item x="61"/>
        <item x="12"/>
        <item x="35"/>
        <item x="16"/>
        <item x="4"/>
        <item x="29"/>
        <item x="15"/>
        <item x="7"/>
        <item x="49"/>
        <item x="71"/>
        <item x="21"/>
        <item x="77"/>
        <item x="136"/>
        <item x="40"/>
        <item x="38"/>
        <item x="152"/>
        <item x="87"/>
        <item x="153"/>
        <item x="46"/>
        <item x="86"/>
        <item x="22"/>
        <item x="36"/>
        <item x="6"/>
        <item x="67"/>
        <item x="78"/>
        <item x="45"/>
        <item x="88"/>
        <item x="23"/>
        <item x="41"/>
        <item x="155"/>
        <item x="113"/>
        <item x="116"/>
        <item x="114"/>
        <item x="74"/>
        <item x="138"/>
        <item x="34"/>
        <item x="117"/>
        <item x="47"/>
        <item x="26"/>
        <item x="70"/>
        <item x="27"/>
        <item x="90"/>
        <item x="89"/>
        <item x="91"/>
        <item x="92"/>
        <item x="115"/>
        <item x="17"/>
        <item x="118"/>
        <item x="140"/>
        <item x="76"/>
        <item x="68"/>
        <item x="75"/>
        <item x="44"/>
        <item x="65"/>
        <item x="66"/>
        <item x="97"/>
        <item x="93"/>
        <item x="94"/>
        <item x="95"/>
        <item x="96"/>
        <item x="69"/>
        <item x="50"/>
        <item t="default"/>
      </items>
    </pivotField>
    <pivotField name="META" compact="0" outline="0" multipleItemSelectionAllowed="1" showAll="0"/>
    <pivotField name="UNIDAD DE MEDIDA" compact="0" outline="0" multipleItemSelectionAllowed="1" showAll="0"/>
    <pivotField name="SUBACTIVIDAD_x000a_(Permitirán el cumplimiento de la actividad específica)" compact="0" outline="0" multipleItemSelectionAllowed="1" showAll="0"/>
    <pivotField name="PONDERACIÓN DE LA SUBACTIVIDAD _x000a_(%) " dataField="1" compact="0" numFmtId="9" outline="0" multipleItemSelectionAllowed="1" showAll="0"/>
    <pivotField name="Seleccione de lista desplegable" compact="0" outline="0" multipleItemSelectionAllowed="1" showAll="0"/>
    <pivotField name="Seleccione de la lista desplegable el proyectos de inversión correspondiente" compact="0" outline="0" multipleItemSelectionAllowed="1" showAll="0"/>
    <pivotField name="DEPENDENCIA RESPONSABLE_x000a_Selecciones de la lista desplegable la dependencia y/o area correspondiente" axis="axisPage" compact="0" outline="0" multipleItemSelectionAllowed="1" showAll="0">
      <items count="17">
        <item h="1" x="0"/>
        <item h="1" x="1"/>
        <item h="1" x="2"/>
        <item h="1" x="3"/>
        <item h="1" x="4"/>
        <item h="1" x="5"/>
        <item h="1" x="6"/>
        <item h="1" x="7"/>
        <item h="1" x="8"/>
        <item h="1" x="9"/>
        <item x="10"/>
        <item h="1" x="11"/>
        <item h="1" x="12"/>
        <item h="1" x="13"/>
        <item h="1" x="14"/>
        <item h="1" x="15"/>
        <item t="default"/>
      </items>
    </pivotField>
    <pivotField name="SI" compact="0" outline="0" multipleItemSelectionAllowed="1" showAll="0"/>
    <pivotField name="NO" compact="0" outline="0" multipleItemSelectionAllowed="1" showAll="0"/>
    <pivotField name="INDIQUE EL ÁREA EN CASO QUE LA RESPUESTA SEA POSITIVA" compact="0" outline="0" multipleItemSelectionAllowed="1" showAll="0"/>
    <pivotField name="FECHA DE INICIO" compact="0" numFmtId="14" outline="0" multipleItemSelectionAllowed="1" showAll="0"/>
    <pivotField name="FECHA DE TERMINACIÓN" compact="0" numFmtId="165" outline="0" multipleItemSelectionAllowed="1" showAll="0"/>
    <pivotField name="Seleccione de la lista desplegable la diemnsión MIPG" compact="0" outline="0" multipleItemSelectionAllowed="1" showAll="0"/>
    <pivotField name="Seleccione de la lista desplegable la política correspondiente" compact="0" outline="0" multipleItemSelectionAllowed="1" showAll="0"/>
    <pivotField name="Seleccione de la lista desplegable lel plan que corresponda" compact="0" outline="0" multipleItemSelectionAllowed="1" showAll="0"/>
    <pivotField name="FECHA DE AVANCE TRIM 1_x000a_Registre la fecha estimada en que terminó la ejecución de la subactividad" compact="0" outline="0" multipleItemSelectionAllowed="1" showAll="0"/>
    <pivotField name="AVANCE CUANTITATIVO TRIM 1Registre el % de avance con respecto a la ponderación de la subactividad (Columna J)" compact="0" numFmtId="9" outline="0" multipleItemSelectionAllowed="1" showAll="0"/>
    <pivotField name=" DESCRIPCIÓN DEL AVANCE TRIM 1_x000a_Registre de forma  breve, clara y precisa en que consiste el avance reportado en la celda anterior." compact="0" outline="0" multipleItemSelectionAllowed="1" showAll="0"/>
    <pivotField name="AVANCE VERIFICADO TRIM 1" compact="0" numFmtId="9" outline="0" multipleItemSelectionAllowed="1" showAll="0"/>
    <pivotField name="DESCRIPCIÓN TRIM 1" compact="0" outline="0" multipleItemSelectionAllowed="1" showAll="0"/>
    <pivotField name="FECHA DE VERIFICACIÓN_x000a_(DD/MM/AAAA) TRIM 1" compact="0" numFmtId="14" outline="0" multipleItemSelectionAllowed="1" showAll="0"/>
    <pivotField name="OBSERVACIÓN  Y/O ESTADO TRIM 1" compact="0" outline="0" multipleItemSelectionAllowed="1" showAll="0"/>
    <pivotField name="FECHA DE EJECUCIÓN_x000a_(DD/MM/AAAA) TRIM 2" compact="0" outline="0" multipleItemSelectionAllowed="1" showAll="0"/>
    <pivotField name="AVANCE CUANTITATIVO TRIM 2" compact="0" outline="0" multipleItemSelectionAllowed="1" showAll="0"/>
    <pivotField name=" DESCRIPCIÓN DEL AVANCE TRIM 2" compact="0" outline="0" multipleItemSelectionAllowed="1" showAll="0"/>
    <pivotField name="PROCENTAJE DE AVANCE VERIFICADO_x000a_(Acumulado)_x000a_TRIM 2" dataField="1" compact="0" outline="0" multipleItemSelectionAllowed="1" showAll="0"/>
    <pivotField name="DESCRIPCIÓN DE LO AVANZADO TRIM 2" compact="0" outline="0" multipleItemSelectionAllowed="1" showAll="0"/>
    <pivotField name="fecha de ejecuciÓn_x000a_(dd/mm/aaaa) trim 22" compact="0" numFmtId="14" outline="0" multipleItemSelectionAllowed="1" showAll="0"/>
    <pivotField name="OBSERVACIÓN  Y/O ESTADO TRIM 2" compact="0" outline="0" multipleItemSelectionAllowed="1" showAll="0"/>
  </pivotFields>
  <rowFields count="2">
    <field x="4"/>
    <field x="5"/>
  </rowFields>
  <rowItems count="20">
    <i>
      <x v="41"/>
      <x v="3"/>
    </i>
    <i r="1">
      <x v="32"/>
    </i>
    <i r="1">
      <x v="115"/>
    </i>
    <i r="1">
      <x v="125"/>
    </i>
    <i r="1">
      <x v="140"/>
    </i>
    <i r="1">
      <x v="141"/>
    </i>
    <i r="1">
      <x v="142"/>
    </i>
    <i r="1">
      <x v="143"/>
    </i>
    <i r="1">
      <x v="154"/>
    </i>
    <i r="1">
      <x v="155"/>
    </i>
    <i r="1">
      <x v="156"/>
    </i>
    <i r="1">
      <x v="157"/>
    </i>
    <i r="1">
      <x v="158"/>
    </i>
    <i t="default">
      <x v="41"/>
    </i>
    <i>
      <x v="68"/>
      <x v="118"/>
    </i>
    <i t="default">
      <x v="68"/>
    </i>
    <i>
      <x v="69"/>
      <x v="31"/>
    </i>
    <i r="1">
      <x v="77"/>
    </i>
    <i t="default">
      <x v="69"/>
    </i>
    <i t="grand">
      <x/>
    </i>
  </rowItems>
  <colFields count="1">
    <field x="-2"/>
  </colFields>
  <colItems count="2">
    <i>
      <x/>
    </i>
    <i i="1">
      <x v="1"/>
    </i>
  </colItems>
  <pageFields count="1">
    <pageField fld="12" hier="0"/>
  </pageFields>
  <dataFields count="2">
    <dataField name="SUM of PONDERACIÓN DE LA SUBACTIVIDAD _x000a_(%) " fld="9" baseField="0"/>
    <dataField name="SUM of PROCENTAJE DE AVANCE VERIFICADO_x000a_(Acumulado)_x000a_TRIM 2" fld="31" baseField="0"/>
  </dataFields>
  <formats count="18">
    <format dxfId="18">
      <pivotArea type="all" dataOnly="0" outline="0" fieldPosition="0"/>
    </format>
    <format dxfId="17">
      <pivotArea outline="0" fieldPosition="0"/>
    </format>
    <format dxfId="16">
      <pivotArea dataOnly="0" labelOnly="1" outline="0" fieldPosition="0">
        <references count="1">
          <reference field="4" count="3">
            <x v="41"/>
            <x v="68"/>
            <x v="69"/>
          </reference>
        </references>
      </pivotArea>
    </format>
    <format dxfId="15">
      <pivotArea dataOnly="0" labelOnly="1" outline="0" fieldPosition="0">
        <references count="1">
          <reference field="4" count="3" defaultSubtotal="1">
            <x v="41"/>
            <x v="68"/>
            <x v="69"/>
          </reference>
        </references>
      </pivotArea>
    </format>
    <format dxfId="14">
      <pivotArea dataOnly="0" labelOnly="1" grandRow="1" outline="0" fieldPosition="0"/>
    </format>
    <format dxfId="13">
      <pivotArea dataOnly="0" labelOnly="1" outline="0" fieldPosition="0">
        <references count="2">
          <reference field="4" count="1" selected="0">
            <x v="41"/>
          </reference>
          <reference field="5" count="13">
            <x v="3"/>
            <x v="32"/>
            <x v="115"/>
            <x v="125"/>
            <x v="140"/>
            <x v="141"/>
            <x v="142"/>
            <x v="143"/>
            <x v="154"/>
            <x v="155"/>
            <x v="156"/>
            <x v="157"/>
            <x v="158"/>
          </reference>
        </references>
      </pivotArea>
    </format>
    <format dxfId="12">
      <pivotArea dataOnly="0" labelOnly="1" outline="0" fieldPosition="0">
        <references count="2">
          <reference field="4" count="1" selected="0">
            <x v="68"/>
          </reference>
          <reference field="5" count="1">
            <x v="118"/>
          </reference>
        </references>
      </pivotArea>
    </format>
    <format dxfId="11">
      <pivotArea dataOnly="0" labelOnly="1" outline="0" fieldPosition="0">
        <references count="2">
          <reference field="4" count="1" selected="0">
            <x v="69"/>
          </reference>
          <reference field="5" count="2">
            <x v="31"/>
            <x v="77"/>
          </reference>
        </references>
      </pivotArea>
    </format>
    <format dxfId="10">
      <pivotArea dataOnly="0" labelOnly="1" outline="0" fieldPosition="0">
        <references count="1">
          <reference field="4294967294" count="2">
            <x v="0"/>
            <x v="1"/>
          </reference>
        </references>
      </pivotArea>
    </format>
    <format dxfId="9">
      <pivotArea type="all" dataOnly="0" outline="0" fieldPosition="0"/>
    </format>
    <format dxfId="8">
      <pivotArea outline="0" fieldPosition="0"/>
    </format>
    <format dxfId="7">
      <pivotArea dataOnly="0" labelOnly="1" outline="0" fieldPosition="0">
        <references count="1">
          <reference field="4" count="3">
            <x v="41"/>
            <x v="68"/>
            <x v="69"/>
          </reference>
        </references>
      </pivotArea>
    </format>
    <format dxfId="6">
      <pivotArea dataOnly="0" labelOnly="1" outline="0" fieldPosition="0">
        <references count="1">
          <reference field="4" count="3" defaultSubtotal="1">
            <x v="41"/>
            <x v="68"/>
            <x v="69"/>
          </reference>
        </references>
      </pivotArea>
    </format>
    <format dxfId="5">
      <pivotArea dataOnly="0" labelOnly="1" grandRow="1" outline="0" fieldPosition="0"/>
    </format>
    <format dxfId="4">
      <pivotArea dataOnly="0" labelOnly="1" outline="0" fieldPosition="0">
        <references count="2">
          <reference field="4" count="1" selected="0">
            <x v="41"/>
          </reference>
          <reference field="5" count="13">
            <x v="3"/>
            <x v="32"/>
            <x v="115"/>
            <x v="125"/>
            <x v="140"/>
            <x v="141"/>
            <x v="142"/>
            <x v="143"/>
            <x v="154"/>
            <x v="155"/>
            <x v="156"/>
            <x v="157"/>
            <x v="158"/>
          </reference>
        </references>
      </pivotArea>
    </format>
    <format dxfId="3">
      <pivotArea dataOnly="0" labelOnly="1" outline="0" fieldPosition="0">
        <references count="2">
          <reference field="4" count="1" selected="0">
            <x v="68"/>
          </reference>
          <reference field="5" count="1">
            <x v="118"/>
          </reference>
        </references>
      </pivotArea>
    </format>
    <format dxfId="2">
      <pivotArea dataOnly="0" labelOnly="1" outline="0" fieldPosition="0">
        <references count="2">
          <reference field="4" count="1" selected="0">
            <x v="69"/>
          </reference>
          <reference field="5" count="2">
            <x v="31"/>
            <x v="77"/>
          </reference>
        </references>
      </pivotArea>
    </format>
    <format dxfId="1">
      <pivotArea dataOnly="0" labelOnly="1" outline="0" fieldPosition="0">
        <references count="1">
          <reference field="4294967294" count="2">
            <x v="0"/>
            <x v="1"/>
          </reference>
        </references>
      </pivotArea>
    </format>
  </formats>
  <pivotTableStyleInfo showRowHeaders="1" showColHeaders="1" showRowStripes="0" showColStripes="0" showLastColumn="1"/>
</pivotTableDefinition>
</file>

<file path=xl/pivotTables/pivotTable4.xml><?xml version="1.0" encoding="utf-8"?>
<pivotTableDefinition xmlns="http://schemas.openxmlformats.org/spreadsheetml/2006/main" name="Seguimiento y Análisis 4" cacheId="43" applyNumberFormats="0" applyBorderFormats="0" applyFontFormats="0" applyPatternFormats="0" applyAlignmentFormats="0" applyWidthHeightFormats="0" dataCaption="" updatedVersion="5" compact="0" compactData="0">
  <location ref="AY29:BA45" firstHeaderRow="1" firstDataRow="2" firstDataCol="1" rowPageCount="1" colPageCount="1"/>
  <pivotFields count="35">
    <pivotField name="CONSECUTIVO" compact="0" outline="0" multipleItemSelectionAllowed="1" showAll="0"/>
    <pivotField name="No. DE OBJETIVO_x000a_Seleccionar el Objetivo de la lista desplegable" compact="0" outline="0" multipleItemSelectionAllowed="1" showAll="0"/>
    <pivotField name="NOMBRE DEL OBJETIVO_x000a_(Aparece por defecto, por favor no modificar)" compact="0" outline="0" multipleItemSelectionAllowed="1" showAll="0"/>
    <pivotField name="ESTRATEGIA_x000a_Seleccione de la lista despelegable la estratagía que corresponda" compact="0" outline="0" multipleItemSelectionAllowed="1" showAll="0"/>
    <pivotField name="ACTIVIDAD ESPECÍFICA" compact="0" outline="0" multipleItemSelectionAllowed="1" showAll="0"/>
    <pivotField name="PRODUCTO" dataField="1" compact="0" outline="0" multipleItemSelectionAllowed="1" showAll="0"/>
    <pivotField name="META" compact="0" outline="0" multipleItemSelectionAllowed="1" showAll="0"/>
    <pivotField name="UNIDAD DE MEDIDA" compact="0" outline="0" multipleItemSelectionAllowed="1" showAll="0"/>
    <pivotField name="SUBACTIVIDAD_x000a_(Permitirán el cumplimiento de la actividad específica)" compact="0" outline="0" multipleItemSelectionAllowed="1" showAll="0"/>
    <pivotField name="PONDERACIÓN DE LA SUBACTIVIDAD _x000a_(%) " dataField="1" compact="0" numFmtId="9" outline="0" multipleItemSelectionAllowed="1" showAll="0"/>
    <pivotField name="Seleccione de lista desplegable" compact="0" outline="0" multipleItemSelectionAllowed="1" showAll="0"/>
    <pivotField name="Seleccione de la lista desplegable el proyectos de inversión correspondiente" compact="0" outline="0" multipleItemSelectionAllowed="1" showAll="0"/>
    <pivotField name="DEPENDENCIA RESPONSABLE_x000a_Selecciones de la lista desplegable la dependencia y/o area correspondiente" axis="axisRow" compact="0" outline="0" multipleItemSelectionAllowed="1" showAll="0" sortType="ascending">
      <items count="17">
        <item x="9"/>
        <item x="4"/>
        <item x="8"/>
        <item x="7"/>
        <item x="0"/>
        <item x="1"/>
        <item x="2"/>
        <item x="3"/>
        <item x="5"/>
        <item x="6"/>
        <item x="14"/>
        <item x="12"/>
        <item x="13"/>
        <item x="15"/>
        <item x="10"/>
        <item x="11"/>
        <item t="default"/>
      </items>
    </pivotField>
    <pivotField name="SI" compact="0" outline="0" multipleItemSelectionAllowed="1" showAll="0"/>
    <pivotField name="NO" compact="0" outline="0" multipleItemSelectionAllowed="1" showAll="0"/>
    <pivotField name="INDIQUE EL ÁREA EN CASO QUE LA RESPUESTA SEA POSITIVA" compact="0" outline="0" multipleItemSelectionAllowed="1" showAll="0"/>
    <pivotField name="FECHA DE INICIO" compact="0" numFmtId="14" outline="0" multipleItemSelectionAllowed="1" showAll="0"/>
    <pivotField name="FECHA DE TERMINACIÓN" axis="axisPage" compact="0" numFmtId="165" outline="0" multipleItemSelectionAllowed="1" showAll="0">
      <items count="28">
        <item x="0"/>
        <item x="1"/>
        <item h="1" x="2"/>
        <item h="1" x="3"/>
        <item h="1" x="4"/>
        <item x="5"/>
        <item x="6"/>
        <item h="1" x="7"/>
        <item h="1" x="8"/>
        <item h="1" x="9"/>
        <item h="1" x="10"/>
        <item x="11"/>
        <item x="12"/>
        <item h="1" x="13"/>
        <item x="14"/>
        <item x="15"/>
        <item h="1" x="16"/>
        <item h="1" x="17"/>
        <item h="1" x="18"/>
        <item h="1" x="19"/>
        <item h="1" x="20"/>
        <item h="1" x="21"/>
        <item x="22"/>
        <item h="1" x="23"/>
        <item h="1" x="24"/>
        <item x="25"/>
        <item h="1" x="26"/>
        <item t="default"/>
      </items>
    </pivotField>
    <pivotField name="Seleccione de la lista desplegable la diemnsión MIPG" compact="0" outline="0" multipleItemSelectionAllowed="1" showAll="0"/>
    <pivotField name="Seleccione de la lista desplegable la política correspondiente" compact="0" outline="0" multipleItemSelectionAllowed="1" showAll="0"/>
    <pivotField name="Seleccione de la lista desplegable lel plan que corresponda" compact="0" outline="0" multipleItemSelectionAllowed="1" showAll="0"/>
    <pivotField name="FECHA DE AVANCE TRIM 1_x000a_Registre la fecha estimada en que terminó la ejecución de la subactividad" compact="0" outline="0" multipleItemSelectionAllowed="1" showAll="0"/>
    <pivotField name="AVANCE CUANTITATIVO TRIM 1Registre el % de avance con respecto a la ponderación de la subactividad (Columna J)" compact="0" numFmtId="9" outline="0" multipleItemSelectionAllowed="1" showAll="0"/>
    <pivotField name=" DESCRIPCIÓN DEL AVANCE TRIM 1_x000a_Registre de forma  breve, clara y precisa en que consiste el avance reportado en la celda anterior." compact="0" outline="0" multipleItemSelectionAllowed="1" showAll="0"/>
    <pivotField name="AVANCE VERIFICADO TRIM 1" compact="0" numFmtId="9" outline="0" multipleItemSelectionAllowed="1" showAll="0"/>
    <pivotField name="DESCRIPCIÓN TRIM 1" compact="0" outline="0" multipleItemSelectionAllowed="1" showAll="0"/>
    <pivotField name="FECHA DE VERIFICACIÓN_x000a_(DD/MM/AAAA) TRIM 1" compact="0" numFmtId="14" outline="0" multipleItemSelectionAllowed="1" showAll="0"/>
    <pivotField name="OBSERVACIÓN  Y/O ESTADO TRIM 1" compact="0" outline="0" multipleItemSelectionAllowed="1" showAll="0"/>
    <pivotField name="FECHA DE EJECUCIÓN_x000a_(DD/MM/AAAA) TRIM 2" compact="0" outline="0" multipleItemSelectionAllowed="1" showAll="0"/>
    <pivotField name="AVANCE CUANTITATIVO TRIM 2" compact="0" outline="0" multipleItemSelectionAllowed="1" showAll="0"/>
    <pivotField name=" DESCRIPCIÓN DEL AVANCE TRIM 2" compact="0" outline="0" multipleItemSelectionAllowed="1" showAll="0"/>
    <pivotField name="PROCENTAJE DE AVANCE VERIFICADO_x000a_(Acumulado)_x000a_TRIM 2" compact="0" outline="0" multipleItemSelectionAllowed="1" showAll="0"/>
    <pivotField name="DESCRIPCIÓN DE LO AVANZADO TRIM 2" compact="0" outline="0" multipleItemSelectionAllowed="1" showAll="0"/>
    <pivotField name="fecha de ejecuciÓn_x000a_(dd/mm/aaaa) trim 22" compact="0" numFmtId="14" outline="0" multipleItemSelectionAllowed="1" showAll="0"/>
    <pivotField name="OBSERVACIÓN  Y/O ESTADO TRIM 2" compact="0" outline="0" multipleItemSelectionAllowed="1" showAll="0"/>
  </pivotFields>
  <rowFields count="1">
    <field x="12"/>
  </rowFields>
  <rowItems count="15">
    <i>
      <x/>
    </i>
    <i>
      <x v="1"/>
    </i>
    <i>
      <x v="2"/>
    </i>
    <i>
      <x v="4"/>
    </i>
    <i>
      <x v="5"/>
    </i>
    <i>
      <x v="6"/>
    </i>
    <i>
      <x v="8"/>
    </i>
    <i>
      <x v="9"/>
    </i>
    <i>
      <x v="10"/>
    </i>
    <i>
      <x v="11"/>
    </i>
    <i>
      <x v="12"/>
    </i>
    <i>
      <x v="13"/>
    </i>
    <i>
      <x v="14"/>
    </i>
    <i>
      <x v="15"/>
    </i>
    <i t="grand">
      <x/>
    </i>
  </rowItems>
  <colFields count="1">
    <field x="-2"/>
  </colFields>
  <colItems count="2">
    <i>
      <x/>
    </i>
    <i i="1">
      <x v="1"/>
    </i>
  </colItems>
  <pageFields count="1">
    <pageField fld="17" hier="0"/>
  </pageFields>
  <dataFields count="2">
    <dataField name="COUNTA of PRODUCTO" fld="5" subtotal="count" baseField="0"/>
    <dataField name="SUM of PONDERACIÓN DE LA SUBACTIVIDAD _x000a_(%) " fld="9" baseField="0"/>
  </dataFields>
  <formats count="10">
    <format dxfId="380">
      <pivotArea type="all" dataOnly="0" outline="0" fieldPosition="0"/>
    </format>
    <format dxfId="379">
      <pivotArea outline="0" fieldPosition="0"/>
    </format>
    <format dxfId="378">
      <pivotArea dataOnly="0" labelOnly="1" outline="0" fieldPosition="0">
        <references count="1">
          <reference field="12" count="14">
            <x v="0"/>
            <x v="1"/>
            <x v="2"/>
            <x v="4"/>
            <x v="5"/>
            <x v="6"/>
            <x v="8"/>
            <x v="9"/>
            <x v="10"/>
            <x v="11"/>
            <x v="12"/>
            <x v="13"/>
            <x v="14"/>
            <x v="15"/>
          </reference>
        </references>
      </pivotArea>
    </format>
    <format dxfId="377">
      <pivotArea dataOnly="0" labelOnly="1" grandRow="1" outline="0" fieldPosition="0"/>
    </format>
    <format dxfId="376">
      <pivotArea dataOnly="0" labelOnly="1" outline="0" fieldPosition="0">
        <references count="1">
          <reference field="4294967294" count="2">
            <x v="0"/>
            <x v="1"/>
          </reference>
        </references>
      </pivotArea>
    </format>
    <format dxfId="199">
      <pivotArea type="all" dataOnly="0" outline="0" fieldPosition="0"/>
    </format>
    <format dxfId="198">
      <pivotArea outline="0" fieldPosition="0"/>
    </format>
    <format dxfId="197">
      <pivotArea dataOnly="0" labelOnly="1" outline="0" fieldPosition="0">
        <references count="1">
          <reference field="12" count="14">
            <x v="0"/>
            <x v="1"/>
            <x v="2"/>
            <x v="4"/>
            <x v="5"/>
            <x v="6"/>
            <x v="8"/>
            <x v="9"/>
            <x v="10"/>
            <x v="11"/>
            <x v="12"/>
            <x v="13"/>
            <x v="14"/>
            <x v="15"/>
          </reference>
        </references>
      </pivotArea>
    </format>
    <format dxfId="196">
      <pivotArea dataOnly="0" labelOnly="1" grandRow="1" outline="0" fieldPosition="0"/>
    </format>
    <format dxfId="195">
      <pivotArea dataOnly="0" labelOnly="1" outline="0" fieldPosition="0">
        <references count="1">
          <reference field="4294967294" count="2">
            <x v="0"/>
            <x v="1"/>
          </reference>
        </references>
      </pivotArea>
    </format>
  </formats>
  <pivotTableStyleInfo showRowHeaders="1" showColHeaders="1" showRowStripes="0" showColStripes="0" showLastColumn="1"/>
</pivotTableDefinition>
</file>

<file path=xl/pivotTables/pivotTable5.xml><?xml version="1.0" encoding="utf-8"?>
<pivotTableDefinition xmlns="http://schemas.openxmlformats.org/spreadsheetml/2006/main" name="Seguimiento y Análisis 5" cacheId="43" applyNumberFormats="0" applyBorderFormats="0" applyFontFormats="0" applyPatternFormats="0" applyAlignmentFormats="0" applyWidthHeightFormats="0" dataCaption="" updatedVersion="5" compact="0" compactData="0">
  <location ref="AY46:BG160" firstHeaderRow="1" firstDataRow="2" firstDataCol="7" rowPageCount="1" colPageCount="1"/>
  <pivotFields count="35">
    <pivotField name="CONSECUTIVO" compact="0" outline="0" multipleItemSelectionAllowed="1" showAll="0"/>
    <pivotField name="No. DE OBJETIVO_x000a_Seleccionar el Objetivo de la lista desplegable" compact="0" outline="0" multipleItemSelectionAllowed="1" showAll="0"/>
    <pivotField name="NOMBRE DEL OBJETIVO_x000a_(Aparece por defecto, por favor no modificar)" compact="0" outline="0" multipleItemSelectionAllowed="1" showAll="0"/>
    <pivotField name="ESTRATEGIA_x000a_Seleccione de la lista despelegable la estratagía que corresponda" compact="0" outline="0" multipleItemSelectionAllowed="1" showAll="0"/>
    <pivotField name="ACTIVIDAD ESPECÍFICA" axis="axisRow" compact="0" outline="0" multipleItemSelectionAllowed="1" showAll="0" sortType="ascending">
      <items count="83">
        <item x="63"/>
        <item x="77"/>
        <item x="64"/>
        <item x="78"/>
        <item x="65"/>
        <item x="66"/>
        <item x="67"/>
        <item x="28"/>
        <item x="47"/>
        <item x="29"/>
        <item x="45"/>
        <item x="18"/>
        <item x="15"/>
        <item x="7"/>
        <item x="39"/>
        <item x="8"/>
        <item x="20"/>
        <item x="5"/>
        <item x="1"/>
        <item x="24"/>
        <item x="13"/>
        <item x="81"/>
        <item x="36"/>
        <item x="37"/>
        <item x="38"/>
        <item x="23"/>
        <item x="16"/>
        <item x="2"/>
        <item x="6"/>
        <item x="55"/>
        <item x="51"/>
        <item x="54"/>
        <item x="52"/>
        <item x="53"/>
        <item x="22"/>
        <item x="27"/>
        <item x="30"/>
        <item x="68"/>
        <item x="75"/>
        <item x="50"/>
        <item x="61"/>
        <item x="58"/>
        <item x="32"/>
        <item x="60"/>
        <item x="0"/>
        <item x="59"/>
        <item x="43"/>
        <item x="41"/>
        <item x="73"/>
        <item x="4"/>
        <item x="14"/>
        <item x="9"/>
        <item x="49"/>
        <item x="40"/>
        <item x="25"/>
        <item x="48"/>
        <item x="46"/>
        <item x="26"/>
        <item x="17"/>
        <item x="44"/>
        <item x="42"/>
        <item x="62"/>
        <item x="70"/>
        <item x="71"/>
        <item x="35"/>
        <item x="34"/>
        <item x="11"/>
        <item x="3"/>
        <item x="57"/>
        <item x="56"/>
        <item x="74"/>
        <item x="79"/>
        <item x="76"/>
        <item x="80"/>
        <item x="12"/>
        <item x="69"/>
        <item x="19"/>
        <item x="33"/>
        <item x="72"/>
        <item x="10"/>
        <item x="21"/>
        <item x="31"/>
        <item t="default"/>
      </items>
    </pivotField>
    <pivotField name="PRODUCTO" axis="axisRow" compact="0" outline="0" multipleItemSelectionAllowed="1" showAll="0" sortType="ascending">
      <items count="162">
        <item x="43"/>
        <item x="59"/>
        <item x="60"/>
        <item x="99"/>
        <item x="105"/>
        <item x="2"/>
        <item x="31"/>
        <item x="126"/>
        <item x="125"/>
        <item x="25"/>
        <item x="82"/>
        <item x="83"/>
        <item x="5"/>
        <item x="63"/>
        <item x="11"/>
        <item x="53"/>
        <item x="148"/>
        <item x="132"/>
        <item x="151"/>
        <item x="64"/>
        <item x="13"/>
        <item x="18"/>
        <item x="154"/>
        <item x="149"/>
        <item x="19"/>
        <item x="156"/>
        <item x="157"/>
        <item x="51"/>
        <item x="158"/>
        <item x="58"/>
        <item x="124"/>
        <item x="84"/>
        <item x="98"/>
        <item x="3"/>
        <item x="127"/>
        <item x="72"/>
        <item x="112"/>
        <item x="109"/>
        <item x="106"/>
        <item x="131"/>
        <item x="159"/>
        <item x="129"/>
        <item x="139"/>
        <item x="101"/>
        <item x="102"/>
        <item x="100"/>
        <item x="107"/>
        <item x="160"/>
        <item x="0"/>
        <item x="110"/>
        <item x="1"/>
        <item x="142"/>
        <item x="146"/>
        <item x="145"/>
        <item x="134"/>
        <item x="133"/>
        <item x="103"/>
        <item x="144"/>
        <item x="52"/>
        <item x="32"/>
        <item x="62"/>
        <item x="56"/>
        <item x="57"/>
        <item x="141"/>
        <item x="150"/>
        <item x="120"/>
        <item x="123"/>
        <item x="121"/>
        <item x="28"/>
        <item x="55"/>
        <item x="73"/>
        <item x="104"/>
        <item x="14"/>
        <item x="108"/>
        <item x="37"/>
        <item x="42"/>
        <item x="20"/>
        <item x="85"/>
        <item x="8"/>
        <item x="30"/>
        <item x="33"/>
        <item x="9"/>
        <item x="130"/>
        <item x="24"/>
        <item x="147"/>
        <item x="143"/>
        <item x="135"/>
        <item x="111"/>
        <item x="137"/>
        <item x="54"/>
        <item x="10"/>
        <item x="119"/>
        <item x="80"/>
        <item x="81"/>
        <item x="122"/>
        <item x="79"/>
        <item x="39"/>
        <item x="128"/>
        <item x="48"/>
        <item x="61"/>
        <item x="12"/>
        <item x="35"/>
        <item x="16"/>
        <item x="4"/>
        <item x="29"/>
        <item x="15"/>
        <item x="7"/>
        <item x="49"/>
        <item x="71"/>
        <item x="21"/>
        <item x="77"/>
        <item x="136"/>
        <item x="40"/>
        <item x="38"/>
        <item x="152"/>
        <item x="87"/>
        <item x="153"/>
        <item x="46"/>
        <item x="86"/>
        <item x="22"/>
        <item x="36"/>
        <item x="6"/>
        <item x="67"/>
        <item x="78"/>
        <item x="45"/>
        <item x="88"/>
        <item x="23"/>
        <item x="41"/>
        <item x="155"/>
        <item x="113"/>
        <item x="116"/>
        <item x="114"/>
        <item x="74"/>
        <item x="138"/>
        <item x="34"/>
        <item x="117"/>
        <item x="47"/>
        <item x="26"/>
        <item x="70"/>
        <item x="27"/>
        <item x="90"/>
        <item x="89"/>
        <item x="91"/>
        <item x="92"/>
        <item x="115"/>
        <item x="17"/>
        <item x="118"/>
        <item x="140"/>
        <item x="76"/>
        <item x="68"/>
        <item x="75"/>
        <item x="44"/>
        <item x="65"/>
        <item x="66"/>
        <item x="97"/>
        <item x="93"/>
        <item x="94"/>
        <item x="95"/>
        <item x="96"/>
        <item x="69"/>
        <item x="50"/>
        <item t="default"/>
      </items>
    </pivotField>
    <pivotField name="META" compact="0" outline="0" multipleItemSelectionAllowed="1" showAll="0"/>
    <pivotField name="UNIDAD DE MEDIDA" compact="0" outline="0" multipleItemSelectionAllowed="1" showAll="0"/>
    <pivotField name="SUBACTIVIDAD_x000a_(Permitirán el cumplimiento de la actividad específica)" axis="axisRow" compact="0" outline="0" multipleItemSelectionAllowed="1" showAll="0" sortType="ascending">
      <items count="225">
        <item x="212"/>
        <item x="191"/>
        <item x="69"/>
        <item x="202"/>
        <item x="175"/>
        <item x="192"/>
        <item x="203"/>
        <item x="176"/>
        <item x="70"/>
        <item x="213"/>
        <item x="177"/>
        <item x="204"/>
        <item x="193"/>
        <item x="214"/>
        <item x="178"/>
        <item x="194"/>
        <item x="215"/>
        <item x="71"/>
        <item x="205"/>
        <item x="195"/>
        <item x="216"/>
        <item x="179"/>
        <item x="217"/>
        <item x="180"/>
        <item x="206"/>
        <item x="72"/>
        <item x="218"/>
        <item x="181"/>
        <item x="207"/>
        <item x="219"/>
        <item x="182"/>
        <item x="208"/>
        <item x="73"/>
        <item x="183"/>
        <item x="196"/>
        <item x="209"/>
        <item x="74"/>
        <item x="197"/>
        <item x="210"/>
        <item x="75"/>
        <item x="211"/>
        <item x="198"/>
        <item x="184"/>
        <item x="76"/>
        <item x="199"/>
        <item x="185"/>
        <item x="77"/>
        <item x="78"/>
        <item x="186"/>
        <item x="79"/>
        <item x="80"/>
        <item x="187"/>
        <item x="200"/>
        <item x="81"/>
        <item x="188"/>
        <item x="82"/>
        <item x="189"/>
        <item x="190"/>
        <item x="83"/>
        <item x="201"/>
        <item x="46"/>
        <item x="154"/>
        <item x="162"/>
        <item x="112"/>
        <item x="97"/>
        <item x="169"/>
        <item x="98"/>
        <item x="6"/>
        <item x="108"/>
        <item x="33"/>
        <item x="107"/>
        <item x="96"/>
        <item x="47"/>
        <item x="103"/>
        <item m="1" x="223"/>
        <item x="136"/>
        <item x="130"/>
        <item x="131"/>
        <item x="95"/>
        <item x="140"/>
        <item x="141"/>
        <item x="142"/>
        <item x="143"/>
        <item x="121"/>
        <item x="49"/>
        <item x="122"/>
        <item x="118"/>
        <item x="57"/>
        <item x="138"/>
        <item x="157"/>
        <item x="66"/>
        <item x="54"/>
        <item x="153"/>
        <item x="110"/>
        <item x="135"/>
        <item x="132"/>
        <item x="128"/>
        <item x="137"/>
        <item x="88"/>
        <item x="85"/>
        <item x="25"/>
        <item x="159"/>
        <item x="15"/>
        <item x="35"/>
        <item x="89"/>
        <item x="86"/>
        <item x="144"/>
        <item x="145"/>
        <item x="146"/>
        <item x="147"/>
        <item x="100"/>
        <item x="104"/>
        <item x="51"/>
        <item x="222"/>
        <item x="105"/>
        <item x="106"/>
        <item x="90"/>
        <item x="84"/>
        <item x="87"/>
        <item x="102"/>
        <item x="32"/>
        <item x="30"/>
        <item x="41"/>
        <item x="45"/>
        <item x="10"/>
        <item x="158"/>
        <item x="26"/>
        <item x="117"/>
        <item x="52"/>
        <item x="44"/>
        <item x="93"/>
        <item x="166"/>
        <item x="165"/>
        <item x="9"/>
        <item x="168"/>
        <item x="8"/>
        <item x="161"/>
        <item x="1"/>
        <item x="160"/>
        <item x="94"/>
        <item x="174"/>
        <item x="4"/>
        <item x="101"/>
        <item x="5"/>
        <item x="109"/>
        <item x="99"/>
        <item x="40"/>
        <item x="163"/>
        <item x="116"/>
        <item x="115"/>
        <item x="114"/>
        <item x="53"/>
        <item x="42"/>
        <item x="91"/>
        <item x="113"/>
        <item x="139"/>
        <item x="119"/>
        <item x="92"/>
        <item x="59"/>
        <item x="155"/>
        <item x="11"/>
        <item x="48"/>
        <item x="43"/>
        <item x="220"/>
        <item x="67"/>
        <item x="172"/>
        <item x="55"/>
        <item x="61"/>
        <item x="62"/>
        <item x="167"/>
        <item x="65"/>
        <item x="63"/>
        <item x="64"/>
        <item x="68"/>
        <item x="22"/>
        <item x="111"/>
        <item x="58"/>
        <item x="24"/>
        <item x="127"/>
        <item x="164"/>
        <item x="0"/>
        <item x="29"/>
        <item x="14"/>
        <item x="2"/>
        <item x="17"/>
        <item x="171"/>
        <item x="173"/>
        <item x="124"/>
        <item x="126"/>
        <item x="125"/>
        <item x="123"/>
        <item x="39"/>
        <item x="221"/>
        <item x="23"/>
        <item x="21"/>
        <item x="37"/>
        <item x="3"/>
        <item x="12"/>
        <item x="27"/>
        <item x="134"/>
        <item x="56"/>
        <item x="60"/>
        <item x="170"/>
        <item x="150"/>
        <item x="151"/>
        <item x="152"/>
        <item x="34"/>
        <item x="13"/>
        <item x="18"/>
        <item x="36"/>
        <item x="20"/>
        <item x="19"/>
        <item x="7"/>
        <item x="28"/>
        <item x="16"/>
        <item x="38"/>
        <item x="50"/>
        <item x="120"/>
        <item x="133"/>
        <item x="129"/>
        <item x="31"/>
        <item x="156"/>
        <item x="148"/>
        <item x="149"/>
        <item t="default"/>
      </items>
    </pivotField>
    <pivotField name="PONDERACIÓN DE LA SUBACTIVIDAD _x000a_(%) " dataField="1" compact="0" numFmtId="9" outline="0" multipleItemSelectionAllowed="1" showAll="0"/>
    <pivotField name="Seleccione de lista desplegable" compact="0" outline="0" multipleItemSelectionAllowed="1" showAll="0"/>
    <pivotField name="Seleccione de la lista desplegable el proyectos de inversión correspondiente" compact="0" outline="0" multipleItemSelectionAllowed="1" showAll="0"/>
    <pivotField name="DEPENDENCIA RESPONSABLE_x000a_Selecciones de la lista desplegable la dependencia y/o area correspondiente" axis="axisPage" compact="0" outline="0" multipleItemSelectionAllowed="1" showAll="0">
      <items count="17">
        <item h="1" x="0"/>
        <item h="1" x="1"/>
        <item h="1" x="2"/>
        <item h="1" x="3"/>
        <item h="1" x="4"/>
        <item h="1" x="5"/>
        <item h="1" x="6"/>
        <item h="1" x="7"/>
        <item h="1" x="8"/>
        <item h="1" x="9"/>
        <item h="1" x="10"/>
        <item x="11"/>
        <item h="1" x="12"/>
        <item h="1" x="13"/>
        <item h="1" x="14"/>
        <item h="1" x="15"/>
        <item t="default"/>
      </items>
    </pivotField>
    <pivotField name="SI" compact="0" outline="0" multipleItemSelectionAllowed="1" showAll="0"/>
    <pivotField name="NO" compact="0" outline="0" multipleItemSelectionAllowed="1" showAll="0"/>
    <pivotField name="INDIQUE EL ÁREA EN CASO QUE LA RESPUESTA SEA POSITIVA" compact="0" outline="0" multipleItemSelectionAllowed="1" showAll="0"/>
    <pivotField name="FECHA DE INICIO" compact="0" numFmtId="14" outline="0" multipleItemSelectionAllowed="1" showAll="0"/>
    <pivotField name="FECHA DE TERMINACIÓN" axis="axisRow" compact="0" numFmtId="165" outline="0" multipleItemSelectionAllowed="1" showAll="0" sortType="ascending">
      <items count="28">
        <item x="11"/>
        <item x="15"/>
        <item x="5"/>
        <item x="13"/>
        <item x="12"/>
        <item x="0"/>
        <item x="22"/>
        <item x="6"/>
        <item x="14"/>
        <item x="25"/>
        <item x="1"/>
        <item x="7"/>
        <item x="3"/>
        <item x="21"/>
        <item x="26"/>
        <item x="4"/>
        <item x="8"/>
        <item x="18"/>
        <item x="19"/>
        <item x="23"/>
        <item x="16"/>
        <item x="9"/>
        <item x="20"/>
        <item x="10"/>
        <item x="17"/>
        <item x="2"/>
        <item x="24"/>
        <item t="default"/>
      </items>
    </pivotField>
    <pivotField name="Seleccione de la lista desplegable la diemnsión MIPG" compact="0" outline="0" multipleItemSelectionAllowed="1" showAll="0"/>
    <pivotField name="Seleccione de la lista desplegable la política correspondiente" compact="0" outline="0" multipleItemSelectionAllowed="1" showAll="0"/>
    <pivotField name="Seleccione de la lista desplegable lel plan que corresponda" compact="0" outline="0" multipleItemSelectionAllowed="1" showAll="0"/>
    <pivotField name="FECHA DE AVANCE TRIM 1_x000a_Registre la fecha estimada en que terminó la ejecución de la subactividad" compact="0" outline="0" multipleItemSelectionAllowed="1" showAll="0"/>
    <pivotField name="AVANCE CUANTITATIVO TRIM 1Registre el % de avance con respecto a la ponderación de la subactividad (Columna J)" compact="0" numFmtId="9" outline="0" multipleItemSelectionAllowed="1" showAll="0"/>
    <pivotField name=" DESCRIPCIÓN DEL AVANCE TRIM 1_x000a_Registre de forma  breve, clara y precisa en que consiste el avance reportado en la celda anterior." axis="axisRow" compact="0" outline="0" multipleItemSelectionAllowed="1" showAll="0" sortType="ascending">
      <items count="166">
        <item x="139"/>
        <item x="101"/>
        <item x="65"/>
        <item x="120"/>
        <item x="113"/>
        <item x="89"/>
        <item x="110"/>
        <item x="161"/>
        <item x="154"/>
        <item x="41"/>
        <item x="42"/>
        <item x="157"/>
        <item x="124"/>
        <item x="125"/>
        <item x="79"/>
        <item x="118"/>
        <item x="46"/>
        <item x="88"/>
        <item x="153"/>
        <item x="141"/>
        <item x="90"/>
        <item x="86"/>
        <item x="163"/>
        <item x="44"/>
        <item x="40"/>
        <item x="39"/>
        <item x="6"/>
        <item x="32"/>
        <item x="162"/>
        <item x="132"/>
        <item x="126"/>
        <item x="127"/>
        <item x="130"/>
        <item x="145"/>
        <item x="49"/>
        <item x="97"/>
        <item x="91"/>
        <item x="92"/>
        <item x="135"/>
        <item x="136"/>
        <item x="134"/>
        <item x="23"/>
        <item x="151"/>
        <item x="152"/>
        <item x="82"/>
        <item x="133"/>
        <item x="119"/>
        <item x="83"/>
        <item x="9"/>
        <item x="63"/>
        <item x="12"/>
        <item x="84"/>
        <item x="96"/>
        <item x="68"/>
        <item x="78"/>
        <item x="114"/>
        <item x="30"/>
        <item x="107"/>
        <item x="106"/>
        <item x="60"/>
        <item x="58"/>
        <item x="59"/>
        <item x="61"/>
        <item x="28"/>
        <item x="54"/>
        <item x="164"/>
        <item x="36"/>
        <item x="73"/>
        <item x="11"/>
        <item x="15"/>
        <item x="69"/>
        <item x="57"/>
        <item x="34"/>
        <item x="77"/>
        <item x="85"/>
        <item x="72"/>
        <item x="74"/>
        <item x="27"/>
        <item x="10"/>
        <item x="33"/>
        <item x="38"/>
        <item x="76"/>
        <item x="102"/>
        <item x="147"/>
        <item x="70"/>
        <item x="140"/>
        <item x="158"/>
        <item x="116"/>
        <item x="13"/>
        <item x="17"/>
        <item x="8"/>
        <item x="115"/>
        <item x="22"/>
        <item x="2"/>
        <item x="87"/>
        <item x="7"/>
        <item x="111"/>
        <item x="108"/>
        <item x="109"/>
        <item x="20"/>
        <item x="21"/>
        <item x="144"/>
        <item x="143"/>
        <item x="99"/>
        <item x="18"/>
        <item x="100"/>
        <item x="98"/>
        <item x="80"/>
        <item x="95"/>
        <item x="150"/>
        <item x="29"/>
        <item x="148"/>
        <item x="146"/>
        <item x="4"/>
        <item x="5"/>
        <item x="122"/>
        <item x="53"/>
        <item x="64"/>
        <item x="149"/>
        <item x="156"/>
        <item x="137"/>
        <item x="104"/>
        <item x="75"/>
        <item x="103"/>
        <item x="51"/>
        <item x="26"/>
        <item x="16"/>
        <item x="25"/>
        <item x="3"/>
        <item x="105"/>
        <item x="45"/>
        <item x="0"/>
        <item x="50"/>
        <item x="117"/>
        <item x="43"/>
        <item x="131"/>
        <item x="1"/>
        <item x="123"/>
        <item x="71"/>
        <item x="35"/>
        <item x="67"/>
        <item x="138"/>
        <item x="24"/>
        <item x="31"/>
        <item x="129"/>
        <item x="112"/>
        <item x="81"/>
        <item x="37"/>
        <item x="155"/>
        <item x="66"/>
        <item x="56"/>
        <item x="14"/>
        <item x="55"/>
        <item x="48"/>
        <item x="121"/>
        <item x="160"/>
        <item x="159"/>
        <item x="93"/>
        <item x="94"/>
        <item x="52"/>
        <item x="47"/>
        <item x="142"/>
        <item x="128"/>
        <item x="62"/>
        <item x="19"/>
        <item t="default"/>
      </items>
    </pivotField>
    <pivotField name="AVANCE VERIFICADO TRIM 1" compact="0" numFmtId="9" outline="0" multipleItemSelectionAllowed="1" showAll="0"/>
    <pivotField name="DESCRIPCIÓN TRIM 1" compact="0" outline="0" multipleItemSelectionAllowed="1" showAll="0"/>
    <pivotField name="FECHA DE VERIFICACIÓN_x000a_(DD/MM/AAAA) TRIM 1" compact="0" numFmtId="14" outline="0" multipleItemSelectionAllowed="1" showAll="0"/>
    <pivotField name="OBSERVACIÓN  Y/O ESTADO TRIM 1" compact="0" outline="0" multipleItemSelectionAllowed="1" showAll="0"/>
    <pivotField name="FECHA DE EJECUCIÓN_x000a_(DD/MM/AAAA) TRIM 2" compact="0" outline="0" multipleItemSelectionAllowed="1" showAll="0"/>
    <pivotField name="AVANCE CUANTITATIVO TRIM 2" compact="0" outline="0" multipleItemSelectionAllowed="1" showAll="0"/>
    <pivotField name=" DESCRIPCIÓN DEL AVANCE TRIM 2" axis="axisRow" compact="0" outline="0" multipleItemSelectionAllowed="1" showAll="0" sortType="ascending">
      <items count="174">
        <item m="1" x="170"/>
        <item x="140"/>
        <item x="132"/>
        <item x="60"/>
        <item x="102"/>
        <item x="39"/>
        <item m="1" x="172"/>
        <item x="104"/>
        <item x="75"/>
        <item x="114"/>
        <item x="52"/>
        <item x="32"/>
        <item x="123"/>
        <item x="130"/>
        <item x="117"/>
        <item x="157"/>
        <item x="159"/>
        <item x="79"/>
        <item x="38"/>
        <item x="126"/>
        <item x="122"/>
        <item x="25"/>
        <item m="1" x="168"/>
        <item x="131"/>
        <item x="85"/>
        <item x="81"/>
        <item x="64"/>
        <item x="37"/>
        <item x="69"/>
        <item x="125"/>
        <item x="17"/>
        <item x="8"/>
        <item x="164"/>
        <item x="133"/>
        <item x="127"/>
        <item x="128"/>
        <item x="63"/>
        <item x="55"/>
        <item m="1" x="169"/>
        <item x="53"/>
        <item x="89"/>
        <item x="58"/>
        <item x="76"/>
        <item x="118"/>
        <item x="152"/>
        <item x="115"/>
        <item x="74"/>
        <item x="124"/>
        <item x="136"/>
        <item x="137"/>
        <item x="135"/>
        <item x="57"/>
        <item x="129"/>
        <item x="62"/>
        <item x="160"/>
        <item x="61"/>
        <item x="54"/>
        <item x="33"/>
        <item x="91"/>
        <item x="134"/>
        <item x="116"/>
        <item x="167"/>
        <item x="30"/>
        <item x="106"/>
        <item x="100"/>
        <item x="101"/>
        <item x="107"/>
        <item x="29"/>
        <item x="144"/>
        <item x="99"/>
        <item x="67"/>
        <item x="121"/>
        <item x="151"/>
        <item x="143"/>
        <item x="40"/>
        <item x="18"/>
        <item x="105"/>
        <item x="109"/>
        <item x="103"/>
        <item x="93"/>
        <item x="41"/>
        <item x="92"/>
        <item x="94"/>
        <item x="73"/>
        <item x="9"/>
        <item x="11"/>
        <item x="0"/>
        <item x="1"/>
        <item x="68"/>
        <item x="12"/>
        <item x="70"/>
        <item x="34"/>
        <item x="108"/>
        <item x="10"/>
        <item x="154"/>
        <item x="110"/>
        <item x="66"/>
        <item x="77"/>
        <item x="47"/>
        <item x="141"/>
        <item x="65"/>
        <item x="161"/>
        <item x="14"/>
        <item x="165"/>
        <item x="166"/>
        <item x="42"/>
        <item x="23"/>
        <item x="156"/>
        <item x="155"/>
        <item x="90"/>
        <item x="82"/>
        <item x="83"/>
        <item x="84"/>
        <item x="21"/>
        <item x="22"/>
        <item x="24"/>
        <item x="145"/>
        <item x="6"/>
        <item x="88"/>
        <item x="19"/>
        <item x="142"/>
        <item x="35"/>
        <item x="149"/>
        <item x="87"/>
        <item x="5"/>
        <item x="4"/>
        <item x="148"/>
        <item x="49"/>
        <item x="146"/>
        <item x="59"/>
        <item x="78"/>
        <item x="150"/>
        <item x="86"/>
        <item m="1" x="171"/>
        <item x="138"/>
        <item x="98"/>
        <item x="71"/>
        <item x="95"/>
        <item x="46"/>
        <item x="112"/>
        <item x="27"/>
        <item x="26"/>
        <item x="80"/>
        <item x="3"/>
        <item x="96"/>
        <item x="97"/>
        <item x="36"/>
        <item x="72"/>
        <item x="45"/>
        <item x="16"/>
        <item x="113"/>
        <item x="56"/>
        <item x="13"/>
        <item x="48"/>
        <item x="15"/>
        <item x="7"/>
        <item x="120"/>
        <item x="119"/>
        <item x="31"/>
        <item x="139"/>
        <item x="28"/>
        <item x="147"/>
        <item x="50"/>
        <item x="51"/>
        <item x="2"/>
        <item x="111"/>
        <item x="153"/>
        <item x="44"/>
        <item x="163"/>
        <item x="162"/>
        <item x="43"/>
        <item x="158"/>
        <item x="20"/>
        <item t="default"/>
      </items>
    </pivotField>
    <pivotField name="PROCENTAJE DE AVANCE VERIFICADO_x000a_(Acumulado)_x000a_TRIM 2" dataField="1" compact="0" outline="0" multipleItemSelectionAllowed="1" showAll="0"/>
    <pivotField name="DESCRIPCIÓN DE LO AVANZADO TRIM 2" compact="0" outline="0" multipleItemSelectionAllowed="1" showAll="0"/>
    <pivotField name="fecha de ejecuciÓn_x000a_(dd/mm/aaaa) trim 22" compact="0" numFmtId="14" outline="0" multipleItemSelectionAllowed="1" showAll="0"/>
    <pivotField name="OBSERVACIÓN  Y/O ESTADO TRIM 2" axis="axisRow" compact="0" outline="0" multipleItemSelectionAllowed="1" showAll="0" sortType="ascending">
      <items count="7">
        <item x="1"/>
        <item x="0"/>
        <item x="3"/>
        <item x="5"/>
        <item x="2"/>
        <item x="4"/>
        <item t="default"/>
      </items>
    </pivotField>
  </pivotFields>
  <rowFields count="7">
    <field x="4"/>
    <field x="5"/>
    <field x="8"/>
    <field x="17"/>
    <field x="23"/>
    <field x="30"/>
    <field x="34"/>
  </rowFields>
  <rowItems count="113">
    <i>
      <x v="40"/>
      <x v="4"/>
      <x v="62"/>
      <x v="11"/>
      <x v="3"/>
      <x v="14"/>
      <x/>
    </i>
    <i t="default" r="5">
      <x v="14"/>
    </i>
    <i t="default" r="4">
      <x v="3"/>
    </i>
    <i t="default" r="3">
      <x v="11"/>
    </i>
    <i t="default" r="2">
      <x v="62"/>
    </i>
    <i t="default" r="1">
      <x v="4"/>
    </i>
    <i r="1">
      <x v="36"/>
      <x v="65"/>
      <x v="25"/>
      <x v="164"/>
      <x v="47"/>
      <x v="4"/>
    </i>
    <i t="default" r="5">
      <x v="47"/>
    </i>
    <i t="default" r="4">
      <x v="164"/>
    </i>
    <i t="default" r="3">
      <x v="25"/>
    </i>
    <i t="default" r="2">
      <x v="65"/>
    </i>
    <i t="default" r="1">
      <x v="36"/>
    </i>
    <i r="1">
      <x v="37"/>
      <x v="131"/>
      <x v="21"/>
      <x v="164"/>
      <x v="71"/>
      <x v="3"/>
    </i>
    <i t="default" r="5">
      <x v="71"/>
    </i>
    <i t="default" r="4">
      <x v="164"/>
    </i>
    <i t="default" r="3">
      <x v="21"/>
    </i>
    <i t="default" r="2">
      <x v="131"/>
    </i>
    <i t="default" r="1">
      <x v="37"/>
    </i>
    <i r="1">
      <x v="38"/>
      <x v="147"/>
      <x v="16"/>
      <x v="164"/>
      <x v="43"/>
      <x/>
    </i>
    <i t="default" r="5">
      <x v="43"/>
    </i>
    <i t="default" r="4">
      <x v="164"/>
    </i>
    <i t="default" r="3">
      <x v="16"/>
    </i>
    <i t="default" r="2">
      <x v="147"/>
    </i>
    <i t="default" r="1">
      <x v="38"/>
    </i>
    <i r="1">
      <x v="46"/>
      <x v="179"/>
      <x v="21"/>
      <x v="164"/>
      <x v="157"/>
      <x v="3"/>
    </i>
    <i t="default" r="5">
      <x v="157"/>
    </i>
    <i t="default" r="4">
      <x v="164"/>
    </i>
    <i t="default" r="3">
      <x v="21"/>
    </i>
    <i t="default" r="2">
      <x v="179"/>
    </i>
    <i t="default" r="1">
      <x v="46"/>
    </i>
    <i r="1">
      <x v="49"/>
      <x v="169"/>
      <x v="5"/>
      <x v="154"/>
      <x v="20"/>
      <x v="2"/>
    </i>
    <i t="default" r="5">
      <x v="20"/>
    </i>
    <i t="default" r="4">
      <x v="154"/>
    </i>
    <i t="default" r="3">
      <x v="5"/>
    </i>
    <i t="default" r="2">
      <x v="169"/>
    </i>
    <i t="default" r="1">
      <x v="49"/>
    </i>
    <i r="1">
      <x v="73"/>
      <x v="132"/>
      <x v="21"/>
      <x v="164"/>
      <x v="156"/>
      <x v="3"/>
    </i>
    <i t="default" r="5">
      <x v="156"/>
    </i>
    <i t="default" r="4">
      <x v="164"/>
    </i>
    <i t="default" r="3">
      <x v="21"/>
    </i>
    <i t="default" r="2">
      <x v="132"/>
    </i>
    <i t="default" r="1">
      <x v="73"/>
    </i>
    <i r="1">
      <x v="87"/>
      <x v="134"/>
      <x v="5"/>
      <x v="115"/>
      <x v="12"/>
      <x v="1"/>
    </i>
    <i t="default" r="5">
      <x v="12"/>
    </i>
    <i t="default" r="4">
      <x v="115"/>
    </i>
    <i t="default" r="3">
      <x v="5"/>
    </i>
    <i t="default" r="2">
      <x v="134"/>
    </i>
    <i t="default" r="1">
      <x v="87"/>
    </i>
    <i t="default">
      <x v="40"/>
    </i>
    <i>
      <x v="43"/>
      <x v="71"/>
      <x v="136"/>
      <x v="25"/>
      <x v="46"/>
      <x v="60"/>
      <x/>
    </i>
    <i t="default" r="5">
      <x v="60"/>
    </i>
    <i t="default" r="4">
      <x v="46"/>
    </i>
    <i t="default" r="3">
      <x v="25"/>
    </i>
    <i t="default" r="2">
      <x v="136"/>
    </i>
    <i t="default" r="1">
      <x v="71"/>
    </i>
    <i t="default">
      <x v="43"/>
    </i>
    <i>
      <x v="45"/>
      <x v="43"/>
      <x v="125"/>
      <x v="10"/>
      <x v="164"/>
      <x v="150"/>
      <x v="1"/>
    </i>
    <i t="default" r="5">
      <x v="150"/>
    </i>
    <i t="default" r="4">
      <x v="164"/>
    </i>
    <i t="default" r="3">
      <x v="10"/>
    </i>
    <i t="default" r="2">
      <x v="125"/>
    </i>
    <i t="default" r="1">
      <x v="43"/>
    </i>
    <i r="1">
      <x v="44"/>
      <x v="101"/>
      <x v="11"/>
      <x v="164"/>
      <x v="9"/>
      <x v="4"/>
    </i>
    <i t="default" r="5">
      <x v="9"/>
    </i>
    <i t="default" r="4">
      <x v="164"/>
    </i>
    <i t="default" r="3">
      <x v="11"/>
    </i>
    <i t="default" r="2">
      <x v="101"/>
    </i>
    <i t="default" r="1">
      <x v="44"/>
    </i>
    <i r="1">
      <x v="45"/>
      <x v="89"/>
      <x v="13"/>
      <x v="164"/>
      <x v="139"/>
      <x/>
    </i>
    <i t="default" r="5">
      <x v="139"/>
    </i>
    <i t="default" r="4">
      <x v="164"/>
    </i>
    <i t="default" r="3">
      <x v="13"/>
    </i>
    <i t="default" r="2">
      <x v="89"/>
    </i>
    <i t="default" r="1">
      <x v="45"/>
    </i>
    <i r="1">
      <x v="56"/>
      <x v="138"/>
      <x v="15"/>
      <x v="15"/>
      <x v="45"/>
      <x/>
    </i>
    <i t="default" r="5">
      <x v="45"/>
    </i>
    <i t="default" r="4">
      <x v="15"/>
    </i>
    <i t="default" r="3">
      <x v="15"/>
    </i>
    <i t="default" r="2">
      <x v="138"/>
    </i>
    <i t="default" r="1">
      <x v="56"/>
    </i>
    <i t="default">
      <x v="45"/>
    </i>
    <i>
      <x v="61"/>
      <x v="129"/>
      <x v="202"/>
      <x/>
      <x v="137"/>
      <x v="12"/>
      <x v="1"/>
    </i>
    <i t="default" r="5">
      <x v="12"/>
    </i>
    <i t="default" r="4">
      <x v="137"/>
    </i>
    <i t="default" r="3">
      <x/>
    </i>
    <i t="default" r="2">
      <x v="202"/>
    </i>
    <i t="default" r="1">
      <x v="129"/>
    </i>
    <i r="1">
      <x v="130"/>
      <x v="186"/>
      <x v="25"/>
      <x v="164"/>
      <x v="47"/>
      <x v="4"/>
    </i>
    <i t="default" r="5">
      <x v="47"/>
    </i>
    <i t="default" r="4">
      <x v="164"/>
    </i>
    <i t="default" r="3">
      <x v="25"/>
    </i>
    <i t="default" r="2">
      <x v="186"/>
    </i>
    <i t="default" r="1">
      <x v="130"/>
    </i>
    <i r="1">
      <x v="131"/>
      <x v="185"/>
      <x v="25"/>
      <x v="164"/>
      <x v="47"/>
      <x v="4"/>
    </i>
    <i t="default" r="5">
      <x v="47"/>
    </i>
    <i t="default" r="4">
      <x v="164"/>
    </i>
    <i t="default" r="3">
      <x v="25"/>
    </i>
    <i t="default" r="2">
      <x v="185"/>
    </i>
    <i t="default" r="1">
      <x v="131"/>
    </i>
    <i r="1">
      <x v="135"/>
      <x v="140"/>
      <x v="25"/>
      <x v="12"/>
      <x v="29"/>
      <x/>
    </i>
    <i t="default" r="5">
      <x v="29"/>
    </i>
    <i t="default" r="4">
      <x v="12"/>
    </i>
    <i t="default" r="3">
      <x v="25"/>
    </i>
    <i t="default" r="2">
      <x v="140"/>
    </i>
    <i t="default" r="1">
      <x v="135"/>
    </i>
    <i r="1">
      <x v="144"/>
      <x v="165"/>
      <x/>
      <x v="137"/>
      <x v="12"/>
      <x v="1"/>
    </i>
    <i t="default" r="5">
      <x v="12"/>
    </i>
    <i t="default" r="4">
      <x v="137"/>
    </i>
    <i t="default" r="3">
      <x/>
    </i>
    <i t="default" r="2">
      <x v="165"/>
    </i>
    <i t="default" r="1">
      <x v="144"/>
    </i>
    <i t="default">
      <x v="61"/>
    </i>
    <i t="grand">
      <x/>
    </i>
  </rowItems>
  <colFields count="1">
    <field x="-2"/>
  </colFields>
  <colItems count="2">
    <i>
      <x/>
    </i>
    <i i="1">
      <x v="1"/>
    </i>
  </colItems>
  <pageFields count="1">
    <pageField fld="12" hier="0"/>
  </pageFields>
  <dataFields count="2">
    <dataField name="SUM of PONDERACIÓN DE LA SUBACTIVIDAD _x000a_(%) " fld="9" baseField="0"/>
    <dataField name="SUM of PROCENTAJE DE AVANCE VERIFICADO_x000a_(Acumulado)_x000a_TRIM 2" fld="31" baseField="0"/>
  </dataFields>
  <formats count="352">
    <format dxfId="375">
      <pivotArea type="all" dataOnly="0" outline="0" fieldPosition="0"/>
    </format>
    <format dxfId="374">
      <pivotArea outline="0" fieldPosition="0"/>
    </format>
    <format dxfId="373">
      <pivotArea dataOnly="0" labelOnly="1" outline="0" fieldPosition="0">
        <references count="1">
          <reference field="4" count="4">
            <x v="40"/>
            <x v="43"/>
            <x v="45"/>
            <x v="61"/>
          </reference>
        </references>
      </pivotArea>
    </format>
    <format dxfId="372">
      <pivotArea dataOnly="0" labelOnly="1" outline="0" fieldPosition="0">
        <references count="1">
          <reference field="4" count="4" defaultSubtotal="1">
            <x v="40"/>
            <x v="43"/>
            <x v="45"/>
            <x v="61"/>
          </reference>
        </references>
      </pivotArea>
    </format>
    <format dxfId="371">
      <pivotArea dataOnly="0" labelOnly="1" grandRow="1" outline="0" fieldPosition="0"/>
    </format>
    <format dxfId="370">
      <pivotArea dataOnly="0" labelOnly="1" outline="0" fieldPosition="0">
        <references count="2">
          <reference field="4" count="1" selected="0">
            <x v="40"/>
          </reference>
          <reference field="5" count="8">
            <x v="4"/>
            <x v="36"/>
            <x v="37"/>
            <x v="38"/>
            <x v="46"/>
            <x v="49"/>
            <x v="73"/>
            <x v="87"/>
          </reference>
        </references>
      </pivotArea>
    </format>
    <format dxfId="369">
      <pivotArea dataOnly="0" labelOnly="1" outline="0" fieldPosition="0">
        <references count="2">
          <reference field="4" count="1" selected="0">
            <x v="40"/>
          </reference>
          <reference field="5" count="8" defaultSubtotal="1">
            <x v="4"/>
            <x v="36"/>
            <x v="37"/>
            <x v="38"/>
            <x v="46"/>
            <x v="49"/>
            <x v="73"/>
            <x v="87"/>
          </reference>
        </references>
      </pivotArea>
    </format>
    <format dxfId="368">
      <pivotArea dataOnly="0" labelOnly="1" outline="0" fieldPosition="0">
        <references count="2">
          <reference field="4" count="1" selected="0">
            <x v="43"/>
          </reference>
          <reference field="5" count="1">
            <x v="71"/>
          </reference>
        </references>
      </pivotArea>
    </format>
    <format dxfId="367">
      <pivotArea dataOnly="0" labelOnly="1" outline="0" fieldPosition="0">
        <references count="2">
          <reference field="4" count="1" selected="0">
            <x v="43"/>
          </reference>
          <reference field="5" count="1" defaultSubtotal="1">
            <x v="71"/>
          </reference>
        </references>
      </pivotArea>
    </format>
    <format dxfId="366">
      <pivotArea dataOnly="0" labelOnly="1" outline="0" fieldPosition="0">
        <references count="2">
          <reference field="4" count="1" selected="0">
            <x v="45"/>
          </reference>
          <reference field="5" count="4">
            <x v="43"/>
            <x v="44"/>
            <x v="45"/>
            <x v="56"/>
          </reference>
        </references>
      </pivotArea>
    </format>
    <format dxfId="365">
      <pivotArea dataOnly="0" labelOnly="1" outline="0" fieldPosition="0">
        <references count="2">
          <reference field="4" count="1" selected="0">
            <x v="45"/>
          </reference>
          <reference field="5" count="4" defaultSubtotal="1">
            <x v="43"/>
            <x v="44"/>
            <x v="45"/>
            <x v="56"/>
          </reference>
        </references>
      </pivotArea>
    </format>
    <format dxfId="364">
      <pivotArea dataOnly="0" labelOnly="1" outline="0" fieldPosition="0">
        <references count="2">
          <reference field="4" count="1" selected="0">
            <x v="61"/>
          </reference>
          <reference field="5" count="5">
            <x v="129"/>
            <x v="130"/>
            <x v="131"/>
            <x v="135"/>
            <x v="144"/>
          </reference>
        </references>
      </pivotArea>
    </format>
    <format dxfId="363">
      <pivotArea dataOnly="0" labelOnly="1" outline="0" fieldPosition="0">
        <references count="2">
          <reference field="4" count="1" selected="0">
            <x v="61"/>
          </reference>
          <reference field="5" count="5" defaultSubtotal="1">
            <x v="129"/>
            <x v="130"/>
            <x v="131"/>
            <x v="135"/>
            <x v="144"/>
          </reference>
        </references>
      </pivotArea>
    </format>
    <format dxfId="362">
      <pivotArea dataOnly="0" labelOnly="1" outline="0" fieldPosition="0">
        <references count="3">
          <reference field="4" count="1" selected="0">
            <x v="40"/>
          </reference>
          <reference field="5" count="1" selected="0">
            <x v="4"/>
          </reference>
          <reference field="8" count="1">
            <x v="62"/>
          </reference>
        </references>
      </pivotArea>
    </format>
    <format dxfId="361">
      <pivotArea dataOnly="0" labelOnly="1" outline="0" fieldPosition="0">
        <references count="3">
          <reference field="4" count="1" selected="0">
            <x v="40"/>
          </reference>
          <reference field="5" count="1" selected="0">
            <x v="4"/>
          </reference>
          <reference field="8" count="1" defaultSubtotal="1">
            <x v="62"/>
          </reference>
        </references>
      </pivotArea>
    </format>
    <format dxfId="360">
      <pivotArea dataOnly="0" labelOnly="1" outline="0" fieldPosition="0">
        <references count="3">
          <reference field="4" count="1" selected="0">
            <x v="40"/>
          </reference>
          <reference field="5" count="1" selected="0">
            <x v="36"/>
          </reference>
          <reference field="8" count="1">
            <x v="65"/>
          </reference>
        </references>
      </pivotArea>
    </format>
    <format dxfId="359">
      <pivotArea dataOnly="0" labelOnly="1" outline="0" fieldPosition="0">
        <references count="3">
          <reference field="4" count="1" selected="0">
            <x v="40"/>
          </reference>
          <reference field="5" count="1" selected="0">
            <x v="36"/>
          </reference>
          <reference field="8" count="1" defaultSubtotal="1">
            <x v="65"/>
          </reference>
        </references>
      </pivotArea>
    </format>
    <format dxfId="358">
      <pivotArea dataOnly="0" labelOnly="1" outline="0" fieldPosition="0">
        <references count="3">
          <reference field="4" count="1" selected="0">
            <x v="40"/>
          </reference>
          <reference field="5" count="1" selected="0">
            <x v="37"/>
          </reference>
          <reference field="8" count="1">
            <x v="131"/>
          </reference>
        </references>
      </pivotArea>
    </format>
    <format dxfId="357">
      <pivotArea dataOnly="0" labelOnly="1" outline="0" fieldPosition="0">
        <references count="3">
          <reference field="4" count="1" selected="0">
            <x v="40"/>
          </reference>
          <reference field="5" count="1" selected="0">
            <x v="37"/>
          </reference>
          <reference field="8" count="1" defaultSubtotal="1">
            <x v="131"/>
          </reference>
        </references>
      </pivotArea>
    </format>
    <format dxfId="356">
      <pivotArea dataOnly="0" labelOnly="1" outline="0" fieldPosition="0">
        <references count="3">
          <reference field="4" count="1" selected="0">
            <x v="40"/>
          </reference>
          <reference field="5" count="1" selected="0">
            <x v="38"/>
          </reference>
          <reference field="8" count="1">
            <x v="147"/>
          </reference>
        </references>
      </pivotArea>
    </format>
    <format dxfId="355">
      <pivotArea dataOnly="0" labelOnly="1" outline="0" fieldPosition="0">
        <references count="3">
          <reference field="4" count="1" selected="0">
            <x v="40"/>
          </reference>
          <reference field="5" count="1" selected="0">
            <x v="38"/>
          </reference>
          <reference field="8" count="1" defaultSubtotal="1">
            <x v="147"/>
          </reference>
        </references>
      </pivotArea>
    </format>
    <format dxfId="354">
      <pivotArea dataOnly="0" labelOnly="1" outline="0" fieldPosition="0">
        <references count="3">
          <reference field="4" count="1" selected="0">
            <x v="40"/>
          </reference>
          <reference field="5" count="1" selected="0">
            <x v="46"/>
          </reference>
          <reference field="8" count="1">
            <x v="179"/>
          </reference>
        </references>
      </pivotArea>
    </format>
    <format dxfId="353">
      <pivotArea dataOnly="0" labelOnly="1" outline="0" fieldPosition="0">
        <references count="3">
          <reference field="4" count="1" selected="0">
            <x v="40"/>
          </reference>
          <reference field="5" count="1" selected="0">
            <x v="46"/>
          </reference>
          <reference field="8" count="1" defaultSubtotal="1">
            <x v="179"/>
          </reference>
        </references>
      </pivotArea>
    </format>
    <format dxfId="352">
      <pivotArea dataOnly="0" labelOnly="1" outline="0" fieldPosition="0">
        <references count="3">
          <reference field="4" count="1" selected="0">
            <x v="40"/>
          </reference>
          <reference field="5" count="1" selected="0">
            <x v="49"/>
          </reference>
          <reference field="8" count="1">
            <x v="169"/>
          </reference>
        </references>
      </pivotArea>
    </format>
    <format dxfId="351">
      <pivotArea dataOnly="0" labelOnly="1" outline="0" fieldPosition="0">
        <references count="3">
          <reference field="4" count="1" selected="0">
            <x v="40"/>
          </reference>
          <reference field="5" count="1" selected="0">
            <x v="49"/>
          </reference>
          <reference field="8" count="1" defaultSubtotal="1">
            <x v="169"/>
          </reference>
        </references>
      </pivotArea>
    </format>
    <format dxfId="350">
      <pivotArea dataOnly="0" labelOnly="1" outline="0" fieldPosition="0">
        <references count="3">
          <reference field="4" count="1" selected="0">
            <x v="40"/>
          </reference>
          <reference field="5" count="1" selected="0">
            <x v="73"/>
          </reference>
          <reference field="8" count="1">
            <x v="132"/>
          </reference>
        </references>
      </pivotArea>
    </format>
    <format dxfId="349">
      <pivotArea dataOnly="0" labelOnly="1" outline="0" fieldPosition="0">
        <references count="3">
          <reference field="4" count="1" selected="0">
            <x v="40"/>
          </reference>
          <reference field="5" count="1" selected="0">
            <x v="73"/>
          </reference>
          <reference field="8" count="1" defaultSubtotal="1">
            <x v="132"/>
          </reference>
        </references>
      </pivotArea>
    </format>
    <format dxfId="348">
      <pivotArea dataOnly="0" labelOnly="1" outline="0" fieldPosition="0">
        <references count="3">
          <reference field="4" count="1" selected="0">
            <x v="40"/>
          </reference>
          <reference field="5" count="1" selected="0">
            <x v="87"/>
          </reference>
          <reference field="8" count="1">
            <x v="134"/>
          </reference>
        </references>
      </pivotArea>
    </format>
    <format dxfId="347">
      <pivotArea dataOnly="0" labelOnly="1" outline="0" fieldPosition="0">
        <references count="3">
          <reference field="4" count="1" selected="0">
            <x v="40"/>
          </reference>
          <reference field="5" count="1" selected="0">
            <x v="87"/>
          </reference>
          <reference field="8" count="1" defaultSubtotal="1">
            <x v="134"/>
          </reference>
        </references>
      </pivotArea>
    </format>
    <format dxfId="346">
      <pivotArea dataOnly="0" labelOnly="1" outline="0" fieldPosition="0">
        <references count="3">
          <reference field="4" count="1" selected="0">
            <x v="43"/>
          </reference>
          <reference field="5" count="1" selected="0">
            <x v="71"/>
          </reference>
          <reference field="8" count="1">
            <x v="136"/>
          </reference>
        </references>
      </pivotArea>
    </format>
    <format dxfId="345">
      <pivotArea dataOnly="0" labelOnly="1" outline="0" fieldPosition="0">
        <references count="3">
          <reference field="4" count="1" selected="0">
            <x v="43"/>
          </reference>
          <reference field="5" count="1" selected="0">
            <x v="71"/>
          </reference>
          <reference field="8" count="1" defaultSubtotal="1">
            <x v="136"/>
          </reference>
        </references>
      </pivotArea>
    </format>
    <format dxfId="344">
      <pivotArea dataOnly="0" labelOnly="1" outline="0" fieldPosition="0">
        <references count="3">
          <reference field="4" count="1" selected="0">
            <x v="45"/>
          </reference>
          <reference field="5" count="1" selected="0">
            <x v="43"/>
          </reference>
          <reference field="8" count="1">
            <x v="125"/>
          </reference>
        </references>
      </pivotArea>
    </format>
    <format dxfId="343">
      <pivotArea dataOnly="0" labelOnly="1" outline="0" fieldPosition="0">
        <references count="3">
          <reference field="4" count="1" selected="0">
            <x v="45"/>
          </reference>
          <reference field="5" count="1" selected="0">
            <x v="43"/>
          </reference>
          <reference field="8" count="1" defaultSubtotal="1">
            <x v="125"/>
          </reference>
        </references>
      </pivotArea>
    </format>
    <format dxfId="342">
      <pivotArea dataOnly="0" labelOnly="1" outline="0" fieldPosition="0">
        <references count="3">
          <reference field="4" count="1" selected="0">
            <x v="45"/>
          </reference>
          <reference field="5" count="1" selected="0">
            <x v="44"/>
          </reference>
          <reference field="8" count="1">
            <x v="101"/>
          </reference>
        </references>
      </pivotArea>
    </format>
    <format dxfId="341">
      <pivotArea dataOnly="0" labelOnly="1" outline="0" fieldPosition="0">
        <references count="3">
          <reference field="4" count="1" selected="0">
            <x v="45"/>
          </reference>
          <reference field="5" count="1" selected="0">
            <x v="44"/>
          </reference>
          <reference field="8" count="1" defaultSubtotal="1">
            <x v="101"/>
          </reference>
        </references>
      </pivotArea>
    </format>
    <format dxfId="340">
      <pivotArea dataOnly="0" labelOnly="1" outline="0" fieldPosition="0">
        <references count="3">
          <reference field="4" count="1" selected="0">
            <x v="45"/>
          </reference>
          <reference field="5" count="1" selected="0">
            <x v="45"/>
          </reference>
          <reference field="8" count="1">
            <x v="89"/>
          </reference>
        </references>
      </pivotArea>
    </format>
    <format dxfId="339">
      <pivotArea dataOnly="0" labelOnly="1" outline="0" fieldPosition="0">
        <references count="3">
          <reference field="4" count="1" selected="0">
            <x v="45"/>
          </reference>
          <reference field="5" count="1" selected="0">
            <x v="45"/>
          </reference>
          <reference field="8" count="1" defaultSubtotal="1">
            <x v="89"/>
          </reference>
        </references>
      </pivotArea>
    </format>
    <format dxfId="338">
      <pivotArea dataOnly="0" labelOnly="1" outline="0" fieldPosition="0">
        <references count="3">
          <reference field="4" count="1" selected="0">
            <x v="45"/>
          </reference>
          <reference field="5" count="1" selected="0">
            <x v="56"/>
          </reference>
          <reference field="8" count="1">
            <x v="138"/>
          </reference>
        </references>
      </pivotArea>
    </format>
    <format dxfId="337">
      <pivotArea dataOnly="0" labelOnly="1" outline="0" fieldPosition="0">
        <references count="3">
          <reference field="4" count="1" selected="0">
            <x v="45"/>
          </reference>
          <reference field="5" count="1" selected="0">
            <x v="56"/>
          </reference>
          <reference field="8" count="1" defaultSubtotal="1">
            <x v="138"/>
          </reference>
        </references>
      </pivotArea>
    </format>
    <format dxfId="336">
      <pivotArea dataOnly="0" labelOnly="1" outline="0" fieldPosition="0">
        <references count="3">
          <reference field="4" count="1" selected="0">
            <x v="61"/>
          </reference>
          <reference field="5" count="1" selected="0">
            <x v="129"/>
          </reference>
          <reference field="8" count="1">
            <x v="202"/>
          </reference>
        </references>
      </pivotArea>
    </format>
    <format dxfId="335">
      <pivotArea dataOnly="0" labelOnly="1" outline="0" fieldPosition="0">
        <references count="3">
          <reference field="4" count="1" selected="0">
            <x v="61"/>
          </reference>
          <reference field="5" count="1" selected="0">
            <x v="129"/>
          </reference>
          <reference field="8" count="1" defaultSubtotal="1">
            <x v="202"/>
          </reference>
        </references>
      </pivotArea>
    </format>
    <format dxfId="334">
      <pivotArea dataOnly="0" labelOnly="1" outline="0" fieldPosition="0">
        <references count="3">
          <reference field="4" count="1" selected="0">
            <x v="61"/>
          </reference>
          <reference field="5" count="1" selected="0">
            <x v="130"/>
          </reference>
          <reference field="8" count="1">
            <x v="186"/>
          </reference>
        </references>
      </pivotArea>
    </format>
    <format dxfId="333">
      <pivotArea dataOnly="0" labelOnly="1" outline="0" fieldPosition="0">
        <references count="3">
          <reference field="4" count="1" selected="0">
            <x v="61"/>
          </reference>
          <reference field="5" count="1" selected="0">
            <x v="130"/>
          </reference>
          <reference field="8" count="1" defaultSubtotal="1">
            <x v="186"/>
          </reference>
        </references>
      </pivotArea>
    </format>
    <format dxfId="332">
      <pivotArea dataOnly="0" labelOnly="1" outline="0" fieldPosition="0">
        <references count="3">
          <reference field="4" count="1" selected="0">
            <x v="61"/>
          </reference>
          <reference field="5" count="1" selected="0">
            <x v="131"/>
          </reference>
          <reference field="8" count="1">
            <x v="185"/>
          </reference>
        </references>
      </pivotArea>
    </format>
    <format dxfId="331">
      <pivotArea dataOnly="0" labelOnly="1" outline="0" fieldPosition="0">
        <references count="3">
          <reference field="4" count="1" selected="0">
            <x v="61"/>
          </reference>
          <reference field="5" count="1" selected="0">
            <x v="131"/>
          </reference>
          <reference field="8" count="1" defaultSubtotal="1">
            <x v="185"/>
          </reference>
        </references>
      </pivotArea>
    </format>
    <format dxfId="330">
      <pivotArea dataOnly="0" labelOnly="1" outline="0" fieldPosition="0">
        <references count="3">
          <reference field="4" count="1" selected="0">
            <x v="61"/>
          </reference>
          <reference field="5" count="1" selected="0">
            <x v="135"/>
          </reference>
          <reference field="8" count="1">
            <x v="140"/>
          </reference>
        </references>
      </pivotArea>
    </format>
    <format dxfId="329">
      <pivotArea dataOnly="0" labelOnly="1" outline="0" fieldPosition="0">
        <references count="3">
          <reference field="4" count="1" selected="0">
            <x v="61"/>
          </reference>
          <reference field="5" count="1" selected="0">
            <x v="135"/>
          </reference>
          <reference field="8" count="1" defaultSubtotal="1">
            <x v="140"/>
          </reference>
        </references>
      </pivotArea>
    </format>
    <format dxfId="328">
      <pivotArea dataOnly="0" labelOnly="1" outline="0" fieldPosition="0">
        <references count="3">
          <reference field="4" count="1" selected="0">
            <x v="61"/>
          </reference>
          <reference field="5" count="1" selected="0">
            <x v="144"/>
          </reference>
          <reference field="8" count="1">
            <x v="165"/>
          </reference>
        </references>
      </pivotArea>
    </format>
    <format dxfId="327">
      <pivotArea dataOnly="0" labelOnly="1" outline="0" fieldPosition="0">
        <references count="3">
          <reference field="4" count="1" selected="0">
            <x v="61"/>
          </reference>
          <reference field="5" count="1" selected="0">
            <x v="144"/>
          </reference>
          <reference field="8" count="1" defaultSubtotal="1">
            <x v="165"/>
          </reference>
        </references>
      </pivotArea>
    </format>
    <format dxfId="326">
      <pivotArea dataOnly="0" labelOnly="1" outline="0" fieldPosition="0">
        <references count="4">
          <reference field="4" count="1" selected="0">
            <x v="40"/>
          </reference>
          <reference field="5" count="1" selected="0">
            <x v="4"/>
          </reference>
          <reference field="8" count="1" selected="0">
            <x v="62"/>
          </reference>
          <reference field="17" count="1">
            <x v="11"/>
          </reference>
        </references>
      </pivotArea>
    </format>
    <format dxfId="325">
      <pivotArea dataOnly="0" labelOnly="1" outline="0" fieldPosition="0">
        <references count="4">
          <reference field="4" count="1" selected="0">
            <x v="40"/>
          </reference>
          <reference field="5" count="1" selected="0">
            <x v="4"/>
          </reference>
          <reference field="8" count="1" selected="0">
            <x v="62"/>
          </reference>
          <reference field="17" count="1" defaultSubtotal="1">
            <x v="11"/>
          </reference>
        </references>
      </pivotArea>
    </format>
    <format dxfId="324">
      <pivotArea dataOnly="0" labelOnly="1" outline="0" fieldPosition="0">
        <references count="4">
          <reference field="4" count="1" selected="0">
            <x v="40"/>
          </reference>
          <reference field="5" count="1" selected="0">
            <x v="36"/>
          </reference>
          <reference field="8" count="1" selected="0">
            <x v="65"/>
          </reference>
          <reference field="17" count="1">
            <x v="25"/>
          </reference>
        </references>
      </pivotArea>
    </format>
    <format dxfId="323">
      <pivotArea dataOnly="0" labelOnly="1" outline="0" fieldPosition="0">
        <references count="4">
          <reference field="4" count="1" selected="0">
            <x v="40"/>
          </reference>
          <reference field="5" count="1" selected="0">
            <x v="36"/>
          </reference>
          <reference field="8" count="1" selected="0">
            <x v="65"/>
          </reference>
          <reference field="17" count="1" defaultSubtotal="1">
            <x v="25"/>
          </reference>
        </references>
      </pivotArea>
    </format>
    <format dxfId="322">
      <pivotArea dataOnly="0" labelOnly="1" outline="0" fieldPosition="0">
        <references count="4">
          <reference field="4" count="1" selected="0">
            <x v="40"/>
          </reference>
          <reference field="5" count="1" selected="0">
            <x v="37"/>
          </reference>
          <reference field="8" count="1" selected="0">
            <x v="131"/>
          </reference>
          <reference field="17" count="1">
            <x v="21"/>
          </reference>
        </references>
      </pivotArea>
    </format>
    <format dxfId="321">
      <pivotArea dataOnly="0" labelOnly="1" outline="0" fieldPosition="0">
        <references count="4">
          <reference field="4" count="1" selected="0">
            <x v="40"/>
          </reference>
          <reference field="5" count="1" selected="0">
            <x v="37"/>
          </reference>
          <reference field="8" count="1" selected="0">
            <x v="131"/>
          </reference>
          <reference field="17" count="1" defaultSubtotal="1">
            <x v="21"/>
          </reference>
        </references>
      </pivotArea>
    </format>
    <format dxfId="320">
      <pivotArea dataOnly="0" labelOnly="1" outline="0" fieldPosition="0">
        <references count="4">
          <reference field="4" count="1" selected="0">
            <x v="40"/>
          </reference>
          <reference field="5" count="1" selected="0">
            <x v="38"/>
          </reference>
          <reference field="8" count="1" selected="0">
            <x v="147"/>
          </reference>
          <reference field="17" count="1">
            <x v="16"/>
          </reference>
        </references>
      </pivotArea>
    </format>
    <format dxfId="319">
      <pivotArea dataOnly="0" labelOnly="1" outline="0" fieldPosition="0">
        <references count="4">
          <reference field="4" count="1" selected="0">
            <x v="40"/>
          </reference>
          <reference field="5" count="1" selected="0">
            <x v="38"/>
          </reference>
          <reference field="8" count="1" selected="0">
            <x v="147"/>
          </reference>
          <reference field="17" count="1" defaultSubtotal="1">
            <x v="16"/>
          </reference>
        </references>
      </pivotArea>
    </format>
    <format dxfId="318">
      <pivotArea dataOnly="0" labelOnly="1" outline="0" fieldPosition="0">
        <references count="4">
          <reference field="4" count="1" selected="0">
            <x v="40"/>
          </reference>
          <reference field="5" count="1" selected="0">
            <x v="46"/>
          </reference>
          <reference field="8" count="1" selected="0">
            <x v="179"/>
          </reference>
          <reference field="17" count="1">
            <x v="21"/>
          </reference>
        </references>
      </pivotArea>
    </format>
    <format dxfId="317">
      <pivotArea dataOnly="0" labelOnly="1" outline="0" fieldPosition="0">
        <references count="4">
          <reference field="4" count="1" selected="0">
            <x v="40"/>
          </reference>
          <reference field="5" count="1" selected="0">
            <x v="46"/>
          </reference>
          <reference field="8" count="1" selected="0">
            <x v="179"/>
          </reference>
          <reference field="17" count="1" defaultSubtotal="1">
            <x v="21"/>
          </reference>
        </references>
      </pivotArea>
    </format>
    <format dxfId="316">
      <pivotArea dataOnly="0" labelOnly="1" outline="0" fieldPosition="0">
        <references count="4">
          <reference field="4" count="1" selected="0">
            <x v="40"/>
          </reference>
          <reference field="5" count="1" selected="0">
            <x v="49"/>
          </reference>
          <reference field="8" count="1" selected="0">
            <x v="169"/>
          </reference>
          <reference field="17" count="1">
            <x v="5"/>
          </reference>
        </references>
      </pivotArea>
    </format>
    <format dxfId="315">
      <pivotArea dataOnly="0" labelOnly="1" outline="0" fieldPosition="0">
        <references count="4">
          <reference field="4" count="1" selected="0">
            <x v="40"/>
          </reference>
          <reference field="5" count="1" selected="0">
            <x v="49"/>
          </reference>
          <reference field="8" count="1" selected="0">
            <x v="169"/>
          </reference>
          <reference field="17" count="1" defaultSubtotal="1">
            <x v="5"/>
          </reference>
        </references>
      </pivotArea>
    </format>
    <format dxfId="314">
      <pivotArea dataOnly="0" labelOnly="1" outline="0" fieldPosition="0">
        <references count="4">
          <reference field="4" count="1" selected="0">
            <x v="40"/>
          </reference>
          <reference field="5" count="1" selected="0">
            <x v="73"/>
          </reference>
          <reference field="8" count="1" selected="0">
            <x v="132"/>
          </reference>
          <reference field="17" count="1">
            <x v="21"/>
          </reference>
        </references>
      </pivotArea>
    </format>
    <format dxfId="313">
      <pivotArea dataOnly="0" labelOnly="1" outline="0" fieldPosition="0">
        <references count="4">
          <reference field="4" count="1" selected="0">
            <x v="40"/>
          </reference>
          <reference field="5" count="1" selected="0">
            <x v="73"/>
          </reference>
          <reference field="8" count="1" selected="0">
            <x v="132"/>
          </reference>
          <reference field="17" count="1" defaultSubtotal="1">
            <x v="21"/>
          </reference>
        </references>
      </pivotArea>
    </format>
    <format dxfId="312">
      <pivotArea dataOnly="0" labelOnly="1" outline="0" fieldPosition="0">
        <references count="4">
          <reference field="4" count="1" selected="0">
            <x v="40"/>
          </reference>
          <reference field="5" count="1" selected="0">
            <x v="87"/>
          </reference>
          <reference field="8" count="1" selected="0">
            <x v="134"/>
          </reference>
          <reference field="17" count="1">
            <x v="5"/>
          </reference>
        </references>
      </pivotArea>
    </format>
    <format dxfId="311">
      <pivotArea dataOnly="0" labelOnly="1" outline="0" fieldPosition="0">
        <references count="4">
          <reference field="4" count="1" selected="0">
            <x v="40"/>
          </reference>
          <reference field="5" count="1" selected="0">
            <x v="87"/>
          </reference>
          <reference field="8" count="1" selected="0">
            <x v="134"/>
          </reference>
          <reference field="17" count="1" defaultSubtotal="1">
            <x v="5"/>
          </reference>
        </references>
      </pivotArea>
    </format>
    <format dxfId="310">
      <pivotArea dataOnly="0" labelOnly="1" outline="0" fieldPosition="0">
        <references count="4">
          <reference field="4" count="1" selected="0">
            <x v="43"/>
          </reference>
          <reference field="5" count="1" selected="0">
            <x v="71"/>
          </reference>
          <reference field="8" count="1" selected="0">
            <x v="136"/>
          </reference>
          <reference field="17" count="1">
            <x v="25"/>
          </reference>
        </references>
      </pivotArea>
    </format>
    <format dxfId="309">
      <pivotArea dataOnly="0" labelOnly="1" outline="0" fieldPosition="0">
        <references count="4">
          <reference field="4" count="1" selected="0">
            <x v="43"/>
          </reference>
          <reference field="5" count="1" selected="0">
            <x v="71"/>
          </reference>
          <reference field="8" count="1" selected="0">
            <x v="136"/>
          </reference>
          <reference field="17" count="1" defaultSubtotal="1">
            <x v="25"/>
          </reference>
        </references>
      </pivotArea>
    </format>
    <format dxfId="308">
      <pivotArea dataOnly="0" labelOnly="1" outline="0" fieldPosition="0">
        <references count="4">
          <reference field="4" count="1" selected="0">
            <x v="45"/>
          </reference>
          <reference field="5" count="1" selected="0">
            <x v="43"/>
          </reference>
          <reference field="8" count="1" selected="0">
            <x v="125"/>
          </reference>
          <reference field="17" count="1">
            <x v="10"/>
          </reference>
        </references>
      </pivotArea>
    </format>
    <format dxfId="307">
      <pivotArea dataOnly="0" labelOnly="1" outline="0" fieldPosition="0">
        <references count="4">
          <reference field="4" count="1" selected="0">
            <x v="45"/>
          </reference>
          <reference field="5" count="1" selected="0">
            <x v="43"/>
          </reference>
          <reference field="8" count="1" selected="0">
            <x v="125"/>
          </reference>
          <reference field="17" count="1" defaultSubtotal="1">
            <x v="10"/>
          </reference>
        </references>
      </pivotArea>
    </format>
    <format dxfId="306">
      <pivotArea dataOnly="0" labelOnly="1" outline="0" fieldPosition="0">
        <references count="4">
          <reference field="4" count="1" selected="0">
            <x v="45"/>
          </reference>
          <reference field="5" count="1" selected="0">
            <x v="44"/>
          </reference>
          <reference field="8" count="1" selected="0">
            <x v="101"/>
          </reference>
          <reference field="17" count="1">
            <x v="11"/>
          </reference>
        </references>
      </pivotArea>
    </format>
    <format dxfId="305">
      <pivotArea dataOnly="0" labelOnly="1" outline="0" fieldPosition="0">
        <references count="4">
          <reference field="4" count="1" selected="0">
            <x v="45"/>
          </reference>
          <reference field="5" count="1" selected="0">
            <x v="44"/>
          </reference>
          <reference field="8" count="1" selected="0">
            <x v="101"/>
          </reference>
          <reference field="17" count="1" defaultSubtotal="1">
            <x v="11"/>
          </reference>
        </references>
      </pivotArea>
    </format>
    <format dxfId="304">
      <pivotArea dataOnly="0" labelOnly="1" outline="0" fieldPosition="0">
        <references count="4">
          <reference field="4" count="1" selected="0">
            <x v="45"/>
          </reference>
          <reference field="5" count="1" selected="0">
            <x v="45"/>
          </reference>
          <reference field="8" count="1" selected="0">
            <x v="89"/>
          </reference>
          <reference field="17" count="1">
            <x v="13"/>
          </reference>
        </references>
      </pivotArea>
    </format>
    <format dxfId="303">
      <pivotArea dataOnly="0" labelOnly="1" outline="0" fieldPosition="0">
        <references count="4">
          <reference field="4" count="1" selected="0">
            <x v="45"/>
          </reference>
          <reference field="5" count="1" selected="0">
            <x v="45"/>
          </reference>
          <reference field="8" count="1" selected="0">
            <x v="89"/>
          </reference>
          <reference field="17" count="1" defaultSubtotal="1">
            <x v="13"/>
          </reference>
        </references>
      </pivotArea>
    </format>
    <format dxfId="302">
      <pivotArea dataOnly="0" labelOnly="1" outline="0" fieldPosition="0">
        <references count="4">
          <reference field="4" count="1" selected="0">
            <x v="45"/>
          </reference>
          <reference field="5" count="1" selected="0">
            <x v="56"/>
          </reference>
          <reference field="8" count="1" selected="0">
            <x v="138"/>
          </reference>
          <reference field="17" count="1">
            <x v="15"/>
          </reference>
        </references>
      </pivotArea>
    </format>
    <format dxfId="301">
      <pivotArea dataOnly="0" labelOnly="1" outline="0" fieldPosition="0">
        <references count="4">
          <reference field="4" count="1" selected="0">
            <x v="45"/>
          </reference>
          <reference field="5" count="1" selected="0">
            <x v="56"/>
          </reference>
          <reference field="8" count="1" selected="0">
            <x v="138"/>
          </reference>
          <reference field="17" count="1" defaultSubtotal="1">
            <x v="15"/>
          </reference>
        </references>
      </pivotArea>
    </format>
    <format dxfId="300">
      <pivotArea dataOnly="0" labelOnly="1" outline="0" fieldPosition="0">
        <references count="4">
          <reference field="4" count="1" selected="0">
            <x v="61"/>
          </reference>
          <reference field="5" count="1" selected="0">
            <x v="129"/>
          </reference>
          <reference field="8" count="1" selected="0">
            <x v="202"/>
          </reference>
          <reference field="17" count="1">
            <x v="0"/>
          </reference>
        </references>
      </pivotArea>
    </format>
    <format dxfId="299">
      <pivotArea dataOnly="0" labelOnly="1" outline="0" fieldPosition="0">
        <references count="4">
          <reference field="4" count="1" selected="0">
            <x v="61"/>
          </reference>
          <reference field="5" count="1" selected="0">
            <x v="129"/>
          </reference>
          <reference field="8" count="1" selected="0">
            <x v="202"/>
          </reference>
          <reference field="17" count="1" defaultSubtotal="1">
            <x v="0"/>
          </reference>
        </references>
      </pivotArea>
    </format>
    <format dxfId="298">
      <pivotArea dataOnly="0" labelOnly="1" outline="0" fieldPosition="0">
        <references count="4">
          <reference field="4" count="1" selected="0">
            <x v="61"/>
          </reference>
          <reference field="5" count="1" selected="0">
            <x v="130"/>
          </reference>
          <reference field="8" count="1" selected="0">
            <x v="186"/>
          </reference>
          <reference field="17" count="1">
            <x v="25"/>
          </reference>
        </references>
      </pivotArea>
    </format>
    <format dxfId="297">
      <pivotArea dataOnly="0" labelOnly="1" outline="0" fieldPosition="0">
        <references count="4">
          <reference field="4" count="1" selected="0">
            <x v="61"/>
          </reference>
          <reference field="5" count="1" selected="0">
            <x v="130"/>
          </reference>
          <reference field="8" count="1" selected="0">
            <x v="186"/>
          </reference>
          <reference field="17" count="1" defaultSubtotal="1">
            <x v="25"/>
          </reference>
        </references>
      </pivotArea>
    </format>
    <format dxfId="296">
      <pivotArea dataOnly="0" labelOnly="1" outline="0" fieldPosition="0">
        <references count="4">
          <reference field="4" count="1" selected="0">
            <x v="61"/>
          </reference>
          <reference field="5" count="1" selected="0">
            <x v="131"/>
          </reference>
          <reference field="8" count="1" selected="0">
            <x v="185"/>
          </reference>
          <reference field="17" count="1">
            <x v="25"/>
          </reference>
        </references>
      </pivotArea>
    </format>
    <format dxfId="295">
      <pivotArea dataOnly="0" labelOnly="1" outline="0" fieldPosition="0">
        <references count="4">
          <reference field="4" count="1" selected="0">
            <x v="61"/>
          </reference>
          <reference field="5" count="1" selected="0">
            <x v="131"/>
          </reference>
          <reference field="8" count="1" selected="0">
            <x v="185"/>
          </reference>
          <reference field="17" count="1" defaultSubtotal="1">
            <x v="25"/>
          </reference>
        </references>
      </pivotArea>
    </format>
    <format dxfId="294">
      <pivotArea dataOnly="0" labelOnly="1" outline="0" fieldPosition="0">
        <references count="4">
          <reference field="4" count="1" selected="0">
            <x v="61"/>
          </reference>
          <reference field="5" count="1" selected="0">
            <x v="135"/>
          </reference>
          <reference field="8" count="1" selected="0">
            <x v="140"/>
          </reference>
          <reference field="17" count="1">
            <x v="25"/>
          </reference>
        </references>
      </pivotArea>
    </format>
    <format dxfId="293">
      <pivotArea dataOnly="0" labelOnly="1" outline="0" fieldPosition="0">
        <references count="4">
          <reference field="4" count="1" selected="0">
            <x v="61"/>
          </reference>
          <reference field="5" count="1" selected="0">
            <x v="135"/>
          </reference>
          <reference field="8" count="1" selected="0">
            <x v="140"/>
          </reference>
          <reference field="17" count="1" defaultSubtotal="1">
            <x v="25"/>
          </reference>
        </references>
      </pivotArea>
    </format>
    <format dxfId="292">
      <pivotArea dataOnly="0" labelOnly="1" outline="0" fieldPosition="0">
        <references count="4">
          <reference field="4" count="1" selected="0">
            <x v="61"/>
          </reference>
          <reference field="5" count="1" selected="0">
            <x v="144"/>
          </reference>
          <reference field="8" count="1" selected="0">
            <x v="165"/>
          </reference>
          <reference field="17" count="1">
            <x v="0"/>
          </reference>
        </references>
      </pivotArea>
    </format>
    <format dxfId="291">
      <pivotArea dataOnly="0" labelOnly="1" outline="0" fieldPosition="0">
        <references count="4">
          <reference field="4" count="1" selected="0">
            <x v="61"/>
          </reference>
          <reference field="5" count="1" selected="0">
            <x v="144"/>
          </reference>
          <reference field="8" count="1" selected="0">
            <x v="165"/>
          </reference>
          <reference field="17" count="1" defaultSubtotal="1">
            <x v="0"/>
          </reference>
        </references>
      </pivotArea>
    </format>
    <format dxfId="290">
      <pivotArea dataOnly="0" labelOnly="1" outline="0" fieldPosition="0">
        <references count="5">
          <reference field="4" count="1" selected="0">
            <x v="40"/>
          </reference>
          <reference field="5" count="1" selected="0">
            <x v="4"/>
          </reference>
          <reference field="8" count="1" selected="0">
            <x v="62"/>
          </reference>
          <reference field="17" count="1" selected="0">
            <x v="11"/>
          </reference>
          <reference field="23" count="1">
            <x v="3"/>
          </reference>
        </references>
      </pivotArea>
    </format>
    <format dxfId="289">
      <pivotArea dataOnly="0" labelOnly="1" outline="0" fieldPosition="0">
        <references count="5">
          <reference field="4" count="1" selected="0">
            <x v="40"/>
          </reference>
          <reference field="5" count="1" selected="0">
            <x v="4"/>
          </reference>
          <reference field="8" count="1" selected="0">
            <x v="62"/>
          </reference>
          <reference field="17" count="1" selected="0">
            <x v="11"/>
          </reference>
          <reference field="23" count="1" defaultSubtotal="1">
            <x v="3"/>
          </reference>
        </references>
      </pivotArea>
    </format>
    <format dxfId="288">
      <pivotArea dataOnly="0" labelOnly="1" outline="0" fieldPosition="0">
        <references count="5">
          <reference field="4" count="1" selected="0">
            <x v="40"/>
          </reference>
          <reference field="5" count="1" selected="0">
            <x v="36"/>
          </reference>
          <reference field="8" count="1" selected="0">
            <x v="65"/>
          </reference>
          <reference field="17" count="1" selected="0">
            <x v="25"/>
          </reference>
          <reference field="23" count="1">
            <x v="164"/>
          </reference>
        </references>
      </pivotArea>
    </format>
    <format dxfId="287">
      <pivotArea dataOnly="0" labelOnly="1" outline="0" fieldPosition="0">
        <references count="5">
          <reference field="4" count="1" selected="0">
            <x v="40"/>
          </reference>
          <reference field="5" count="1" selected="0">
            <x v="36"/>
          </reference>
          <reference field="8" count="1" selected="0">
            <x v="65"/>
          </reference>
          <reference field="17" count="1" selected="0">
            <x v="25"/>
          </reference>
          <reference field="23" count="1" defaultSubtotal="1">
            <x v="164"/>
          </reference>
        </references>
      </pivotArea>
    </format>
    <format dxfId="286">
      <pivotArea dataOnly="0" labelOnly="1" outline="0" fieldPosition="0">
        <references count="5">
          <reference field="4" count="1" selected="0">
            <x v="40"/>
          </reference>
          <reference field="5" count="1" selected="0">
            <x v="37"/>
          </reference>
          <reference field="8" count="1" selected="0">
            <x v="131"/>
          </reference>
          <reference field="17" count="1" selected="0">
            <x v="21"/>
          </reference>
          <reference field="23" count="1">
            <x v="164"/>
          </reference>
        </references>
      </pivotArea>
    </format>
    <format dxfId="285">
      <pivotArea dataOnly="0" labelOnly="1" outline="0" fieldPosition="0">
        <references count="5">
          <reference field="4" count="1" selected="0">
            <x v="40"/>
          </reference>
          <reference field="5" count="1" selected="0">
            <x v="37"/>
          </reference>
          <reference field="8" count="1" selected="0">
            <x v="131"/>
          </reference>
          <reference field="17" count="1" selected="0">
            <x v="21"/>
          </reference>
          <reference field="23" count="1" defaultSubtotal="1">
            <x v="164"/>
          </reference>
        </references>
      </pivotArea>
    </format>
    <format dxfId="284">
      <pivotArea dataOnly="0" labelOnly="1" outline="0" fieldPosition="0">
        <references count="5">
          <reference field="4" count="1" selected="0">
            <x v="40"/>
          </reference>
          <reference field="5" count="1" selected="0">
            <x v="38"/>
          </reference>
          <reference field="8" count="1" selected="0">
            <x v="147"/>
          </reference>
          <reference field="17" count="1" selected="0">
            <x v="16"/>
          </reference>
          <reference field="23" count="1">
            <x v="164"/>
          </reference>
        </references>
      </pivotArea>
    </format>
    <format dxfId="283">
      <pivotArea dataOnly="0" labelOnly="1" outline="0" fieldPosition="0">
        <references count="5">
          <reference field="4" count="1" selected="0">
            <x v="40"/>
          </reference>
          <reference field="5" count="1" selected="0">
            <x v="38"/>
          </reference>
          <reference field="8" count="1" selected="0">
            <x v="147"/>
          </reference>
          <reference field="17" count="1" selected="0">
            <x v="16"/>
          </reference>
          <reference field="23" count="1" defaultSubtotal="1">
            <x v="164"/>
          </reference>
        </references>
      </pivotArea>
    </format>
    <format dxfId="282">
      <pivotArea dataOnly="0" labelOnly="1" outline="0" fieldPosition="0">
        <references count="5">
          <reference field="4" count="1" selected="0">
            <x v="40"/>
          </reference>
          <reference field="5" count="1" selected="0">
            <x v="46"/>
          </reference>
          <reference field="8" count="1" selected="0">
            <x v="179"/>
          </reference>
          <reference field="17" count="1" selected="0">
            <x v="21"/>
          </reference>
          <reference field="23" count="1">
            <x v="164"/>
          </reference>
        </references>
      </pivotArea>
    </format>
    <format dxfId="281">
      <pivotArea dataOnly="0" labelOnly="1" outline="0" fieldPosition="0">
        <references count="5">
          <reference field="4" count="1" selected="0">
            <x v="40"/>
          </reference>
          <reference field="5" count="1" selected="0">
            <x v="46"/>
          </reference>
          <reference field="8" count="1" selected="0">
            <x v="179"/>
          </reference>
          <reference field="17" count="1" selected="0">
            <x v="21"/>
          </reference>
          <reference field="23" count="1" defaultSubtotal="1">
            <x v="164"/>
          </reference>
        </references>
      </pivotArea>
    </format>
    <format dxfId="280">
      <pivotArea dataOnly="0" labelOnly="1" outline="0" fieldPosition="0">
        <references count="5">
          <reference field="4" count="1" selected="0">
            <x v="40"/>
          </reference>
          <reference field="5" count="1" selected="0">
            <x v="49"/>
          </reference>
          <reference field="8" count="1" selected="0">
            <x v="169"/>
          </reference>
          <reference field="17" count="1" selected="0">
            <x v="5"/>
          </reference>
          <reference field="23" count="1">
            <x v="154"/>
          </reference>
        </references>
      </pivotArea>
    </format>
    <format dxfId="279">
      <pivotArea dataOnly="0" labelOnly="1" outline="0" fieldPosition="0">
        <references count="5">
          <reference field="4" count="1" selected="0">
            <x v="40"/>
          </reference>
          <reference field="5" count="1" selected="0">
            <x v="49"/>
          </reference>
          <reference field="8" count="1" selected="0">
            <x v="169"/>
          </reference>
          <reference field="17" count="1" selected="0">
            <x v="5"/>
          </reference>
          <reference field="23" count="1" defaultSubtotal="1">
            <x v="154"/>
          </reference>
        </references>
      </pivotArea>
    </format>
    <format dxfId="278">
      <pivotArea dataOnly="0" labelOnly="1" outline="0" fieldPosition="0">
        <references count="5">
          <reference field="4" count="1" selected="0">
            <x v="40"/>
          </reference>
          <reference field="5" count="1" selected="0">
            <x v="73"/>
          </reference>
          <reference field="8" count="1" selected="0">
            <x v="132"/>
          </reference>
          <reference field="17" count="1" selected="0">
            <x v="21"/>
          </reference>
          <reference field="23" count="1">
            <x v="164"/>
          </reference>
        </references>
      </pivotArea>
    </format>
    <format dxfId="277">
      <pivotArea dataOnly="0" labelOnly="1" outline="0" fieldPosition="0">
        <references count="5">
          <reference field="4" count="1" selected="0">
            <x v="40"/>
          </reference>
          <reference field="5" count="1" selected="0">
            <x v="73"/>
          </reference>
          <reference field="8" count="1" selected="0">
            <x v="132"/>
          </reference>
          <reference field="17" count="1" selected="0">
            <x v="21"/>
          </reference>
          <reference field="23" count="1" defaultSubtotal="1">
            <x v="164"/>
          </reference>
        </references>
      </pivotArea>
    </format>
    <format dxfId="276">
      <pivotArea dataOnly="0" labelOnly="1" outline="0" fieldPosition="0">
        <references count="5">
          <reference field="4" count="1" selected="0">
            <x v="40"/>
          </reference>
          <reference field="5" count="1" selected="0">
            <x v="87"/>
          </reference>
          <reference field="8" count="1" selected="0">
            <x v="134"/>
          </reference>
          <reference field="17" count="1" selected="0">
            <x v="5"/>
          </reference>
          <reference field="23" count="1">
            <x v="115"/>
          </reference>
        </references>
      </pivotArea>
    </format>
    <format dxfId="275">
      <pivotArea dataOnly="0" labelOnly="1" outline="0" fieldPosition="0">
        <references count="5">
          <reference field="4" count="1" selected="0">
            <x v="40"/>
          </reference>
          <reference field="5" count="1" selected="0">
            <x v="87"/>
          </reference>
          <reference field="8" count="1" selected="0">
            <x v="134"/>
          </reference>
          <reference field="17" count="1" selected="0">
            <x v="5"/>
          </reference>
          <reference field="23" count="1" defaultSubtotal="1">
            <x v="115"/>
          </reference>
        </references>
      </pivotArea>
    </format>
    <format dxfId="274">
      <pivotArea dataOnly="0" labelOnly="1" outline="0" fieldPosition="0">
        <references count="5">
          <reference field="4" count="1" selected="0">
            <x v="43"/>
          </reference>
          <reference field="5" count="1" selected="0">
            <x v="71"/>
          </reference>
          <reference field="8" count="1" selected="0">
            <x v="136"/>
          </reference>
          <reference field="17" count="1" selected="0">
            <x v="25"/>
          </reference>
          <reference field="23" count="1">
            <x v="46"/>
          </reference>
        </references>
      </pivotArea>
    </format>
    <format dxfId="273">
      <pivotArea dataOnly="0" labelOnly="1" outline="0" fieldPosition="0">
        <references count="5">
          <reference field="4" count="1" selected="0">
            <x v="43"/>
          </reference>
          <reference field="5" count="1" selected="0">
            <x v="71"/>
          </reference>
          <reference field="8" count="1" selected="0">
            <x v="136"/>
          </reference>
          <reference field="17" count="1" selected="0">
            <x v="25"/>
          </reference>
          <reference field="23" count="1" defaultSubtotal="1">
            <x v="46"/>
          </reference>
        </references>
      </pivotArea>
    </format>
    <format dxfId="272">
      <pivotArea dataOnly="0" labelOnly="1" outline="0" fieldPosition="0">
        <references count="5">
          <reference field="4" count="1" selected="0">
            <x v="45"/>
          </reference>
          <reference field="5" count="1" selected="0">
            <x v="43"/>
          </reference>
          <reference field="8" count="1" selected="0">
            <x v="125"/>
          </reference>
          <reference field="17" count="1" selected="0">
            <x v="10"/>
          </reference>
          <reference field="23" count="1">
            <x v="164"/>
          </reference>
        </references>
      </pivotArea>
    </format>
    <format dxfId="271">
      <pivotArea dataOnly="0" labelOnly="1" outline="0" fieldPosition="0">
        <references count="5">
          <reference field="4" count="1" selected="0">
            <x v="45"/>
          </reference>
          <reference field="5" count="1" selected="0">
            <x v="43"/>
          </reference>
          <reference field="8" count="1" selected="0">
            <x v="125"/>
          </reference>
          <reference field="17" count="1" selected="0">
            <x v="10"/>
          </reference>
          <reference field="23" count="1" defaultSubtotal="1">
            <x v="164"/>
          </reference>
        </references>
      </pivotArea>
    </format>
    <format dxfId="270">
      <pivotArea dataOnly="0" labelOnly="1" outline="0" fieldPosition="0">
        <references count="5">
          <reference field="4" count="1" selected="0">
            <x v="45"/>
          </reference>
          <reference field="5" count="1" selected="0">
            <x v="44"/>
          </reference>
          <reference field="8" count="1" selected="0">
            <x v="101"/>
          </reference>
          <reference field="17" count="1" selected="0">
            <x v="11"/>
          </reference>
          <reference field="23" count="1">
            <x v="164"/>
          </reference>
        </references>
      </pivotArea>
    </format>
    <format dxfId="269">
      <pivotArea dataOnly="0" labelOnly="1" outline="0" fieldPosition="0">
        <references count="5">
          <reference field="4" count="1" selected="0">
            <x v="45"/>
          </reference>
          <reference field="5" count="1" selected="0">
            <x v="44"/>
          </reference>
          <reference field="8" count="1" selected="0">
            <x v="101"/>
          </reference>
          <reference field="17" count="1" selected="0">
            <x v="11"/>
          </reference>
          <reference field="23" count="1" defaultSubtotal="1">
            <x v="164"/>
          </reference>
        </references>
      </pivotArea>
    </format>
    <format dxfId="268">
      <pivotArea dataOnly="0" labelOnly="1" outline="0" fieldPosition="0">
        <references count="5">
          <reference field="4" count="1" selected="0">
            <x v="45"/>
          </reference>
          <reference field="5" count="1" selected="0">
            <x v="45"/>
          </reference>
          <reference field="8" count="1" selected="0">
            <x v="89"/>
          </reference>
          <reference field="17" count="1" selected="0">
            <x v="13"/>
          </reference>
          <reference field="23" count="1">
            <x v="164"/>
          </reference>
        </references>
      </pivotArea>
    </format>
    <format dxfId="267">
      <pivotArea dataOnly="0" labelOnly="1" outline="0" fieldPosition="0">
        <references count="5">
          <reference field="4" count="1" selected="0">
            <x v="45"/>
          </reference>
          <reference field="5" count="1" selected="0">
            <x v="45"/>
          </reference>
          <reference field="8" count="1" selected="0">
            <x v="89"/>
          </reference>
          <reference field="17" count="1" selected="0">
            <x v="13"/>
          </reference>
          <reference field="23" count="1" defaultSubtotal="1">
            <x v="164"/>
          </reference>
        </references>
      </pivotArea>
    </format>
    <format dxfId="266">
      <pivotArea dataOnly="0" labelOnly="1" outline="0" fieldPosition="0">
        <references count="5">
          <reference field="4" count="1" selected="0">
            <x v="45"/>
          </reference>
          <reference field="5" count="1" selected="0">
            <x v="56"/>
          </reference>
          <reference field="8" count="1" selected="0">
            <x v="138"/>
          </reference>
          <reference field="17" count="1" selected="0">
            <x v="15"/>
          </reference>
          <reference field="23" count="1">
            <x v="15"/>
          </reference>
        </references>
      </pivotArea>
    </format>
    <format dxfId="265">
      <pivotArea dataOnly="0" labelOnly="1" outline="0" fieldPosition="0">
        <references count="5">
          <reference field="4" count="1" selected="0">
            <x v="45"/>
          </reference>
          <reference field="5" count="1" selected="0">
            <x v="56"/>
          </reference>
          <reference field="8" count="1" selected="0">
            <x v="138"/>
          </reference>
          <reference field="17" count="1" selected="0">
            <x v="15"/>
          </reference>
          <reference field="23" count="1" defaultSubtotal="1">
            <x v="15"/>
          </reference>
        </references>
      </pivotArea>
    </format>
    <format dxfId="264">
      <pivotArea dataOnly="0" labelOnly="1" outline="0" fieldPosition="0">
        <references count="5">
          <reference field="4" count="1" selected="0">
            <x v="61"/>
          </reference>
          <reference field="5" count="1" selected="0">
            <x v="129"/>
          </reference>
          <reference field="8" count="1" selected="0">
            <x v="202"/>
          </reference>
          <reference field="17" count="1" selected="0">
            <x v="0"/>
          </reference>
          <reference field="23" count="1">
            <x v="137"/>
          </reference>
        </references>
      </pivotArea>
    </format>
    <format dxfId="263">
      <pivotArea dataOnly="0" labelOnly="1" outline="0" fieldPosition="0">
        <references count="5">
          <reference field="4" count="1" selected="0">
            <x v="61"/>
          </reference>
          <reference field="5" count="1" selected="0">
            <x v="129"/>
          </reference>
          <reference field="8" count="1" selected="0">
            <x v="202"/>
          </reference>
          <reference field="17" count="1" selected="0">
            <x v="0"/>
          </reference>
          <reference field="23" count="1" defaultSubtotal="1">
            <x v="137"/>
          </reference>
        </references>
      </pivotArea>
    </format>
    <format dxfId="262">
      <pivotArea dataOnly="0" labelOnly="1" outline="0" fieldPosition="0">
        <references count="5">
          <reference field="4" count="1" selected="0">
            <x v="61"/>
          </reference>
          <reference field="5" count="1" selected="0">
            <x v="130"/>
          </reference>
          <reference field="8" count="1" selected="0">
            <x v="186"/>
          </reference>
          <reference field="17" count="1" selected="0">
            <x v="25"/>
          </reference>
          <reference field="23" count="1">
            <x v="164"/>
          </reference>
        </references>
      </pivotArea>
    </format>
    <format dxfId="261">
      <pivotArea dataOnly="0" labelOnly="1" outline="0" fieldPosition="0">
        <references count="5">
          <reference field="4" count="1" selected="0">
            <x v="61"/>
          </reference>
          <reference field="5" count="1" selected="0">
            <x v="130"/>
          </reference>
          <reference field="8" count="1" selected="0">
            <x v="186"/>
          </reference>
          <reference field="17" count="1" selected="0">
            <x v="25"/>
          </reference>
          <reference field="23" count="1" defaultSubtotal="1">
            <x v="164"/>
          </reference>
        </references>
      </pivotArea>
    </format>
    <format dxfId="260">
      <pivotArea dataOnly="0" labelOnly="1" outline="0" fieldPosition="0">
        <references count="5">
          <reference field="4" count="1" selected="0">
            <x v="61"/>
          </reference>
          <reference field="5" count="1" selected="0">
            <x v="131"/>
          </reference>
          <reference field="8" count="1" selected="0">
            <x v="185"/>
          </reference>
          <reference field="17" count="1" selected="0">
            <x v="25"/>
          </reference>
          <reference field="23" count="1">
            <x v="164"/>
          </reference>
        </references>
      </pivotArea>
    </format>
    <format dxfId="259">
      <pivotArea dataOnly="0" labelOnly="1" outline="0" fieldPosition="0">
        <references count="5">
          <reference field="4" count="1" selected="0">
            <x v="61"/>
          </reference>
          <reference field="5" count="1" selected="0">
            <x v="131"/>
          </reference>
          <reference field="8" count="1" selected="0">
            <x v="185"/>
          </reference>
          <reference field="17" count="1" selected="0">
            <x v="25"/>
          </reference>
          <reference field="23" count="1" defaultSubtotal="1">
            <x v="164"/>
          </reference>
        </references>
      </pivotArea>
    </format>
    <format dxfId="258">
      <pivotArea dataOnly="0" labelOnly="1" outline="0" fieldPosition="0">
        <references count="5">
          <reference field="4" count="1" selected="0">
            <x v="61"/>
          </reference>
          <reference field="5" count="1" selected="0">
            <x v="135"/>
          </reference>
          <reference field="8" count="1" selected="0">
            <x v="140"/>
          </reference>
          <reference field="17" count="1" selected="0">
            <x v="25"/>
          </reference>
          <reference field="23" count="1">
            <x v="12"/>
          </reference>
        </references>
      </pivotArea>
    </format>
    <format dxfId="257">
      <pivotArea dataOnly="0" labelOnly="1" outline="0" fieldPosition="0">
        <references count="5">
          <reference field="4" count="1" selected="0">
            <x v="61"/>
          </reference>
          <reference field="5" count="1" selected="0">
            <x v="135"/>
          </reference>
          <reference field="8" count="1" selected="0">
            <x v="140"/>
          </reference>
          <reference field="17" count="1" selected="0">
            <x v="25"/>
          </reference>
          <reference field="23" count="1" defaultSubtotal="1">
            <x v="12"/>
          </reference>
        </references>
      </pivotArea>
    </format>
    <format dxfId="256">
      <pivotArea dataOnly="0" labelOnly="1" outline="0" fieldPosition="0">
        <references count="5">
          <reference field="4" count="1" selected="0">
            <x v="61"/>
          </reference>
          <reference field="5" count="1" selected="0">
            <x v="144"/>
          </reference>
          <reference field="8" count="1" selected="0">
            <x v="165"/>
          </reference>
          <reference field="17" count="1" selected="0">
            <x v="0"/>
          </reference>
          <reference field="23" count="1">
            <x v="137"/>
          </reference>
        </references>
      </pivotArea>
    </format>
    <format dxfId="255">
      <pivotArea dataOnly="0" labelOnly="1" outline="0" fieldPosition="0">
        <references count="5">
          <reference field="4" count="1" selected="0">
            <x v="61"/>
          </reference>
          <reference field="5" count="1" selected="0">
            <x v="144"/>
          </reference>
          <reference field="8" count="1" selected="0">
            <x v="165"/>
          </reference>
          <reference field="17" count="1" selected="0">
            <x v="0"/>
          </reference>
          <reference field="23" count="1" defaultSubtotal="1">
            <x v="137"/>
          </reference>
        </references>
      </pivotArea>
    </format>
    <format dxfId="254">
      <pivotArea dataOnly="0" labelOnly="1" outline="0" fieldPosition="0">
        <references count="6">
          <reference field="4" count="1" selected="0">
            <x v="40"/>
          </reference>
          <reference field="5" count="1" selected="0">
            <x v="4"/>
          </reference>
          <reference field="8" count="1" selected="0">
            <x v="62"/>
          </reference>
          <reference field="17" count="1" selected="0">
            <x v="11"/>
          </reference>
          <reference field="23" count="1" selected="0">
            <x v="3"/>
          </reference>
          <reference field="30" count="1">
            <x v="14"/>
          </reference>
        </references>
      </pivotArea>
    </format>
    <format dxfId="253">
      <pivotArea dataOnly="0" labelOnly="1" outline="0" fieldPosition="0">
        <references count="6">
          <reference field="4" count="1" selected="0">
            <x v="40"/>
          </reference>
          <reference field="5" count="1" selected="0">
            <x v="4"/>
          </reference>
          <reference field="8" count="1" selected="0">
            <x v="62"/>
          </reference>
          <reference field="17" count="1" selected="0">
            <x v="11"/>
          </reference>
          <reference field="23" count="1" selected="0">
            <x v="3"/>
          </reference>
          <reference field="30" count="1" defaultSubtotal="1">
            <x v="14"/>
          </reference>
        </references>
      </pivotArea>
    </format>
    <format dxfId="252">
      <pivotArea dataOnly="0" labelOnly="1" outline="0" fieldPosition="0">
        <references count="6">
          <reference field="4" count="1" selected="0">
            <x v="40"/>
          </reference>
          <reference field="5" count="1" selected="0">
            <x v="36"/>
          </reference>
          <reference field="8" count="1" selected="0">
            <x v="65"/>
          </reference>
          <reference field="17" count="1" selected="0">
            <x v="25"/>
          </reference>
          <reference field="23" count="1" selected="0">
            <x v="164"/>
          </reference>
          <reference field="30" count="1">
            <x v="47"/>
          </reference>
        </references>
      </pivotArea>
    </format>
    <format dxfId="251">
      <pivotArea dataOnly="0" labelOnly="1" outline="0" fieldPosition="0">
        <references count="6">
          <reference field="4" count="1" selected="0">
            <x v="40"/>
          </reference>
          <reference field="5" count="1" selected="0">
            <x v="36"/>
          </reference>
          <reference field="8" count="1" selected="0">
            <x v="65"/>
          </reference>
          <reference field="17" count="1" selected="0">
            <x v="25"/>
          </reference>
          <reference field="23" count="1" selected="0">
            <x v="164"/>
          </reference>
          <reference field="30" count="1" defaultSubtotal="1">
            <x v="47"/>
          </reference>
        </references>
      </pivotArea>
    </format>
    <format dxfId="250">
      <pivotArea dataOnly="0" labelOnly="1" outline="0" fieldPosition="0">
        <references count="6">
          <reference field="4" count="1" selected="0">
            <x v="40"/>
          </reference>
          <reference field="5" count="1" selected="0">
            <x v="37"/>
          </reference>
          <reference field="8" count="1" selected="0">
            <x v="131"/>
          </reference>
          <reference field="17" count="1" selected="0">
            <x v="21"/>
          </reference>
          <reference field="23" count="1" selected="0">
            <x v="164"/>
          </reference>
          <reference field="30" count="1">
            <x v="71"/>
          </reference>
        </references>
      </pivotArea>
    </format>
    <format dxfId="249">
      <pivotArea dataOnly="0" labelOnly="1" outline="0" fieldPosition="0">
        <references count="6">
          <reference field="4" count="1" selected="0">
            <x v="40"/>
          </reference>
          <reference field="5" count="1" selected="0">
            <x v="37"/>
          </reference>
          <reference field="8" count="1" selected="0">
            <x v="131"/>
          </reference>
          <reference field="17" count="1" selected="0">
            <x v="21"/>
          </reference>
          <reference field="23" count="1" selected="0">
            <x v="164"/>
          </reference>
          <reference field="30" count="1" defaultSubtotal="1">
            <x v="71"/>
          </reference>
        </references>
      </pivotArea>
    </format>
    <format dxfId="248">
      <pivotArea dataOnly="0" labelOnly="1" outline="0" fieldPosition="0">
        <references count="6">
          <reference field="4" count="1" selected="0">
            <x v="40"/>
          </reference>
          <reference field="5" count="1" selected="0">
            <x v="38"/>
          </reference>
          <reference field="8" count="1" selected="0">
            <x v="147"/>
          </reference>
          <reference field="17" count="1" selected="0">
            <x v="16"/>
          </reference>
          <reference field="23" count="1" selected="0">
            <x v="164"/>
          </reference>
          <reference field="30" count="1">
            <x v="43"/>
          </reference>
        </references>
      </pivotArea>
    </format>
    <format dxfId="247">
      <pivotArea dataOnly="0" labelOnly="1" outline="0" fieldPosition="0">
        <references count="6">
          <reference field="4" count="1" selected="0">
            <x v="40"/>
          </reference>
          <reference field="5" count="1" selected="0">
            <x v="38"/>
          </reference>
          <reference field="8" count="1" selected="0">
            <x v="147"/>
          </reference>
          <reference field="17" count="1" selected="0">
            <x v="16"/>
          </reference>
          <reference field="23" count="1" selected="0">
            <x v="164"/>
          </reference>
          <reference field="30" count="1" defaultSubtotal="1">
            <x v="43"/>
          </reference>
        </references>
      </pivotArea>
    </format>
    <format dxfId="246">
      <pivotArea dataOnly="0" labelOnly="1" outline="0" fieldPosition="0">
        <references count="6">
          <reference field="4" count="1" selected="0">
            <x v="40"/>
          </reference>
          <reference field="5" count="1" selected="0">
            <x v="46"/>
          </reference>
          <reference field="8" count="1" selected="0">
            <x v="179"/>
          </reference>
          <reference field="17" count="1" selected="0">
            <x v="21"/>
          </reference>
          <reference field="23" count="1" selected="0">
            <x v="164"/>
          </reference>
          <reference field="30" count="1">
            <x v="157"/>
          </reference>
        </references>
      </pivotArea>
    </format>
    <format dxfId="245">
      <pivotArea dataOnly="0" labelOnly="1" outline="0" fieldPosition="0">
        <references count="6">
          <reference field="4" count="1" selected="0">
            <x v="40"/>
          </reference>
          <reference field="5" count="1" selected="0">
            <x v="46"/>
          </reference>
          <reference field="8" count="1" selected="0">
            <x v="179"/>
          </reference>
          <reference field="17" count="1" selected="0">
            <x v="21"/>
          </reference>
          <reference field="23" count="1" selected="0">
            <x v="164"/>
          </reference>
          <reference field="30" count="1" defaultSubtotal="1">
            <x v="157"/>
          </reference>
        </references>
      </pivotArea>
    </format>
    <format dxfId="244">
      <pivotArea dataOnly="0" labelOnly="1" outline="0" fieldPosition="0">
        <references count="6">
          <reference field="4" count="1" selected="0">
            <x v="40"/>
          </reference>
          <reference field="5" count="1" selected="0">
            <x v="49"/>
          </reference>
          <reference field="8" count="1" selected="0">
            <x v="169"/>
          </reference>
          <reference field="17" count="1" selected="0">
            <x v="5"/>
          </reference>
          <reference field="23" count="1" selected="0">
            <x v="154"/>
          </reference>
          <reference field="30" count="1">
            <x v="20"/>
          </reference>
        </references>
      </pivotArea>
    </format>
    <format dxfId="243">
      <pivotArea dataOnly="0" labelOnly="1" outline="0" fieldPosition="0">
        <references count="6">
          <reference field="4" count="1" selected="0">
            <x v="40"/>
          </reference>
          <reference field="5" count="1" selected="0">
            <x v="49"/>
          </reference>
          <reference field="8" count="1" selected="0">
            <x v="169"/>
          </reference>
          <reference field="17" count="1" selected="0">
            <x v="5"/>
          </reference>
          <reference field="23" count="1" selected="0">
            <x v="154"/>
          </reference>
          <reference field="30" count="1" defaultSubtotal="1">
            <x v="20"/>
          </reference>
        </references>
      </pivotArea>
    </format>
    <format dxfId="242">
      <pivotArea dataOnly="0" labelOnly="1" outline="0" fieldPosition="0">
        <references count="6">
          <reference field="4" count="1" selected="0">
            <x v="40"/>
          </reference>
          <reference field="5" count="1" selected="0">
            <x v="73"/>
          </reference>
          <reference field="8" count="1" selected="0">
            <x v="132"/>
          </reference>
          <reference field="17" count="1" selected="0">
            <x v="21"/>
          </reference>
          <reference field="23" count="1" selected="0">
            <x v="164"/>
          </reference>
          <reference field="30" count="1">
            <x v="156"/>
          </reference>
        </references>
      </pivotArea>
    </format>
    <format dxfId="241">
      <pivotArea dataOnly="0" labelOnly="1" outline="0" fieldPosition="0">
        <references count="6">
          <reference field="4" count="1" selected="0">
            <x v="40"/>
          </reference>
          <reference field="5" count="1" selected="0">
            <x v="73"/>
          </reference>
          <reference field="8" count="1" selected="0">
            <x v="132"/>
          </reference>
          <reference field="17" count="1" selected="0">
            <x v="21"/>
          </reference>
          <reference field="23" count="1" selected="0">
            <x v="164"/>
          </reference>
          <reference field="30" count="1" defaultSubtotal="1">
            <x v="156"/>
          </reference>
        </references>
      </pivotArea>
    </format>
    <format dxfId="240">
      <pivotArea dataOnly="0" labelOnly="1" outline="0" fieldPosition="0">
        <references count="6">
          <reference field="4" count="1" selected="0">
            <x v="40"/>
          </reference>
          <reference field="5" count="1" selected="0">
            <x v="87"/>
          </reference>
          <reference field="8" count="1" selected="0">
            <x v="134"/>
          </reference>
          <reference field="17" count="1" selected="0">
            <x v="5"/>
          </reference>
          <reference field="23" count="1" selected="0">
            <x v="115"/>
          </reference>
          <reference field="30" count="1">
            <x v="12"/>
          </reference>
        </references>
      </pivotArea>
    </format>
    <format dxfId="239">
      <pivotArea dataOnly="0" labelOnly="1" outline="0" fieldPosition="0">
        <references count="6">
          <reference field="4" count="1" selected="0">
            <x v="40"/>
          </reference>
          <reference field="5" count="1" selected="0">
            <x v="87"/>
          </reference>
          <reference field="8" count="1" selected="0">
            <x v="134"/>
          </reference>
          <reference field="17" count="1" selected="0">
            <x v="5"/>
          </reference>
          <reference field="23" count="1" selected="0">
            <x v="115"/>
          </reference>
          <reference field="30" count="1" defaultSubtotal="1">
            <x v="12"/>
          </reference>
        </references>
      </pivotArea>
    </format>
    <format dxfId="238">
      <pivotArea dataOnly="0" labelOnly="1" outline="0" fieldPosition="0">
        <references count="6">
          <reference field="4" count="1" selected="0">
            <x v="43"/>
          </reference>
          <reference field="5" count="1" selected="0">
            <x v="71"/>
          </reference>
          <reference field="8" count="1" selected="0">
            <x v="136"/>
          </reference>
          <reference field="17" count="1" selected="0">
            <x v="25"/>
          </reference>
          <reference field="23" count="1" selected="0">
            <x v="46"/>
          </reference>
          <reference field="30" count="1">
            <x v="60"/>
          </reference>
        </references>
      </pivotArea>
    </format>
    <format dxfId="237">
      <pivotArea dataOnly="0" labelOnly="1" outline="0" fieldPosition="0">
        <references count="6">
          <reference field="4" count="1" selected="0">
            <x v="43"/>
          </reference>
          <reference field="5" count="1" selected="0">
            <x v="71"/>
          </reference>
          <reference field="8" count="1" selected="0">
            <x v="136"/>
          </reference>
          <reference field="17" count="1" selected="0">
            <x v="25"/>
          </reference>
          <reference field="23" count="1" selected="0">
            <x v="46"/>
          </reference>
          <reference field="30" count="1" defaultSubtotal="1">
            <x v="60"/>
          </reference>
        </references>
      </pivotArea>
    </format>
    <format dxfId="236">
      <pivotArea dataOnly="0" labelOnly="1" outline="0" fieldPosition="0">
        <references count="6">
          <reference field="4" count="1" selected="0">
            <x v="45"/>
          </reference>
          <reference field="5" count="1" selected="0">
            <x v="43"/>
          </reference>
          <reference field="8" count="1" selected="0">
            <x v="125"/>
          </reference>
          <reference field="17" count="1" selected="0">
            <x v="10"/>
          </reference>
          <reference field="23" count="1" selected="0">
            <x v="164"/>
          </reference>
          <reference field="30" count="1">
            <x v="150"/>
          </reference>
        </references>
      </pivotArea>
    </format>
    <format dxfId="235">
      <pivotArea dataOnly="0" labelOnly="1" outline="0" fieldPosition="0">
        <references count="6">
          <reference field="4" count="1" selected="0">
            <x v="45"/>
          </reference>
          <reference field="5" count="1" selected="0">
            <x v="43"/>
          </reference>
          <reference field="8" count="1" selected="0">
            <x v="125"/>
          </reference>
          <reference field="17" count="1" selected="0">
            <x v="10"/>
          </reference>
          <reference field="23" count="1" selected="0">
            <x v="164"/>
          </reference>
          <reference field="30" count="1" defaultSubtotal="1">
            <x v="150"/>
          </reference>
        </references>
      </pivotArea>
    </format>
    <format dxfId="234">
      <pivotArea dataOnly="0" labelOnly="1" outline="0" fieldPosition="0">
        <references count="6">
          <reference field="4" count="1" selected="0">
            <x v="45"/>
          </reference>
          <reference field="5" count="1" selected="0">
            <x v="44"/>
          </reference>
          <reference field="8" count="1" selected="0">
            <x v="101"/>
          </reference>
          <reference field="17" count="1" selected="0">
            <x v="11"/>
          </reference>
          <reference field="23" count="1" selected="0">
            <x v="164"/>
          </reference>
          <reference field="30" count="1">
            <x v="9"/>
          </reference>
        </references>
      </pivotArea>
    </format>
    <format dxfId="233">
      <pivotArea dataOnly="0" labelOnly="1" outline="0" fieldPosition="0">
        <references count="6">
          <reference field="4" count="1" selected="0">
            <x v="45"/>
          </reference>
          <reference field="5" count="1" selected="0">
            <x v="44"/>
          </reference>
          <reference field="8" count="1" selected="0">
            <x v="101"/>
          </reference>
          <reference field="17" count="1" selected="0">
            <x v="11"/>
          </reference>
          <reference field="23" count="1" selected="0">
            <x v="164"/>
          </reference>
          <reference field="30" count="1" defaultSubtotal="1">
            <x v="9"/>
          </reference>
        </references>
      </pivotArea>
    </format>
    <format dxfId="232">
      <pivotArea dataOnly="0" labelOnly="1" outline="0" fieldPosition="0">
        <references count="6">
          <reference field="4" count="1" selected="0">
            <x v="45"/>
          </reference>
          <reference field="5" count="1" selected="0">
            <x v="45"/>
          </reference>
          <reference field="8" count="1" selected="0">
            <x v="89"/>
          </reference>
          <reference field="17" count="1" selected="0">
            <x v="13"/>
          </reference>
          <reference field="23" count="1" selected="0">
            <x v="164"/>
          </reference>
          <reference field="30" count="1">
            <x v="139"/>
          </reference>
        </references>
      </pivotArea>
    </format>
    <format dxfId="231">
      <pivotArea dataOnly="0" labelOnly="1" outline="0" fieldPosition="0">
        <references count="6">
          <reference field="4" count="1" selected="0">
            <x v="45"/>
          </reference>
          <reference field="5" count="1" selected="0">
            <x v="45"/>
          </reference>
          <reference field="8" count="1" selected="0">
            <x v="89"/>
          </reference>
          <reference field="17" count="1" selected="0">
            <x v="13"/>
          </reference>
          <reference field="23" count="1" selected="0">
            <x v="164"/>
          </reference>
          <reference field="30" count="1" defaultSubtotal="1">
            <x v="139"/>
          </reference>
        </references>
      </pivotArea>
    </format>
    <format dxfId="230">
      <pivotArea dataOnly="0" labelOnly="1" outline="0" fieldPosition="0">
        <references count="6">
          <reference field="4" count="1" selected="0">
            <x v="45"/>
          </reference>
          <reference field="5" count="1" selected="0">
            <x v="56"/>
          </reference>
          <reference field="8" count="1" selected="0">
            <x v="138"/>
          </reference>
          <reference field="17" count="1" selected="0">
            <x v="15"/>
          </reference>
          <reference field="23" count="1" selected="0">
            <x v="15"/>
          </reference>
          <reference field="30" count="1">
            <x v="45"/>
          </reference>
        </references>
      </pivotArea>
    </format>
    <format dxfId="229">
      <pivotArea dataOnly="0" labelOnly="1" outline="0" fieldPosition="0">
        <references count="6">
          <reference field="4" count="1" selected="0">
            <x v="45"/>
          </reference>
          <reference field="5" count="1" selected="0">
            <x v="56"/>
          </reference>
          <reference field="8" count="1" selected="0">
            <x v="138"/>
          </reference>
          <reference field="17" count="1" selected="0">
            <x v="15"/>
          </reference>
          <reference field="23" count="1" selected="0">
            <x v="15"/>
          </reference>
          <reference field="30" count="1" defaultSubtotal="1">
            <x v="45"/>
          </reference>
        </references>
      </pivotArea>
    </format>
    <format dxfId="228">
      <pivotArea dataOnly="0" labelOnly="1" outline="0" fieldPosition="0">
        <references count="6">
          <reference field="4" count="1" selected="0">
            <x v="61"/>
          </reference>
          <reference field="5" count="1" selected="0">
            <x v="129"/>
          </reference>
          <reference field="8" count="1" selected="0">
            <x v="202"/>
          </reference>
          <reference field="17" count="1" selected="0">
            <x v="0"/>
          </reference>
          <reference field="23" count="1" selected="0">
            <x v="137"/>
          </reference>
          <reference field="30" count="1">
            <x v="12"/>
          </reference>
        </references>
      </pivotArea>
    </format>
    <format dxfId="227">
      <pivotArea dataOnly="0" labelOnly="1" outline="0" fieldPosition="0">
        <references count="6">
          <reference field="4" count="1" selected="0">
            <x v="61"/>
          </reference>
          <reference field="5" count="1" selected="0">
            <x v="129"/>
          </reference>
          <reference field="8" count="1" selected="0">
            <x v="202"/>
          </reference>
          <reference field="17" count="1" selected="0">
            <x v="0"/>
          </reference>
          <reference field="23" count="1" selected="0">
            <x v="137"/>
          </reference>
          <reference field="30" count="1" defaultSubtotal="1">
            <x v="12"/>
          </reference>
        </references>
      </pivotArea>
    </format>
    <format dxfId="226">
      <pivotArea dataOnly="0" labelOnly="1" outline="0" fieldPosition="0">
        <references count="6">
          <reference field="4" count="1" selected="0">
            <x v="61"/>
          </reference>
          <reference field="5" count="1" selected="0">
            <x v="130"/>
          </reference>
          <reference field="8" count="1" selected="0">
            <x v="186"/>
          </reference>
          <reference field="17" count="1" selected="0">
            <x v="25"/>
          </reference>
          <reference field="23" count="1" selected="0">
            <x v="164"/>
          </reference>
          <reference field="30" count="1">
            <x v="47"/>
          </reference>
        </references>
      </pivotArea>
    </format>
    <format dxfId="225">
      <pivotArea dataOnly="0" labelOnly="1" outline="0" fieldPosition="0">
        <references count="6">
          <reference field="4" count="1" selected="0">
            <x v="61"/>
          </reference>
          <reference field="5" count="1" selected="0">
            <x v="130"/>
          </reference>
          <reference field="8" count="1" selected="0">
            <x v="186"/>
          </reference>
          <reference field="17" count="1" selected="0">
            <x v="25"/>
          </reference>
          <reference field="23" count="1" selected="0">
            <x v="164"/>
          </reference>
          <reference field="30" count="1" defaultSubtotal="1">
            <x v="47"/>
          </reference>
        </references>
      </pivotArea>
    </format>
    <format dxfId="224">
      <pivotArea dataOnly="0" labelOnly="1" outline="0" fieldPosition="0">
        <references count="6">
          <reference field="4" count="1" selected="0">
            <x v="61"/>
          </reference>
          <reference field="5" count="1" selected="0">
            <x v="131"/>
          </reference>
          <reference field="8" count="1" selected="0">
            <x v="185"/>
          </reference>
          <reference field="17" count="1" selected="0">
            <x v="25"/>
          </reference>
          <reference field="23" count="1" selected="0">
            <x v="164"/>
          </reference>
          <reference field="30" count="1">
            <x v="47"/>
          </reference>
        </references>
      </pivotArea>
    </format>
    <format dxfId="223">
      <pivotArea dataOnly="0" labelOnly="1" outline="0" fieldPosition="0">
        <references count="6">
          <reference field="4" count="1" selected="0">
            <x v="61"/>
          </reference>
          <reference field="5" count="1" selected="0">
            <x v="131"/>
          </reference>
          <reference field="8" count="1" selected="0">
            <x v="185"/>
          </reference>
          <reference field="17" count="1" selected="0">
            <x v="25"/>
          </reference>
          <reference field="23" count="1" selected="0">
            <x v="164"/>
          </reference>
          <reference field="30" count="1" defaultSubtotal="1">
            <x v="47"/>
          </reference>
        </references>
      </pivotArea>
    </format>
    <format dxfId="222">
      <pivotArea dataOnly="0" labelOnly="1" outline="0" fieldPosition="0">
        <references count="6">
          <reference field="4" count="1" selected="0">
            <x v="61"/>
          </reference>
          <reference field="5" count="1" selected="0">
            <x v="135"/>
          </reference>
          <reference field="8" count="1" selected="0">
            <x v="140"/>
          </reference>
          <reference field="17" count="1" selected="0">
            <x v="25"/>
          </reference>
          <reference field="23" count="1" selected="0">
            <x v="12"/>
          </reference>
          <reference field="30" count="1">
            <x v="29"/>
          </reference>
        </references>
      </pivotArea>
    </format>
    <format dxfId="221">
      <pivotArea dataOnly="0" labelOnly="1" outline="0" fieldPosition="0">
        <references count="6">
          <reference field="4" count="1" selected="0">
            <x v="61"/>
          </reference>
          <reference field="5" count="1" selected="0">
            <x v="135"/>
          </reference>
          <reference field="8" count="1" selected="0">
            <x v="140"/>
          </reference>
          <reference field="17" count="1" selected="0">
            <x v="25"/>
          </reference>
          <reference field="23" count="1" selected="0">
            <x v="12"/>
          </reference>
          <reference field="30" count="1" defaultSubtotal="1">
            <x v="29"/>
          </reference>
        </references>
      </pivotArea>
    </format>
    <format dxfId="220">
      <pivotArea dataOnly="0" labelOnly="1" outline="0" fieldPosition="0">
        <references count="6">
          <reference field="4" count="1" selected="0">
            <x v="61"/>
          </reference>
          <reference field="5" count="1" selected="0">
            <x v="144"/>
          </reference>
          <reference field="8" count="1" selected="0">
            <x v="165"/>
          </reference>
          <reference field="17" count="1" selected="0">
            <x v="0"/>
          </reference>
          <reference field="23" count="1" selected="0">
            <x v="137"/>
          </reference>
          <reference field="30" count="1">
            <x v="12"/>
          </reference>
        </references>
      </pivotArea>
    </format>
    <format dxfId="219">
      <pivotArea dataOnly="0" labelOnly="1" outline="0" fieldPosition="0">
        <references count="6">
          <reference field="4" count="1" selected="0">
            <x v="61"/>
          </reference>
          <reference field="5" count="1" selected="0">
            <x v="144"/>
          </reference>
          <reference field="8" count="1" selected="0">
            <x v="165"/>
          </reference>
          <reference field="17" count="1" selected="0">
            <x v="0"/>
          </reference>
          <reference field="23" count="1" selected="0">
            <x v="137"/>
          </reference>
          <reference field="30" count="1" defaultSubtotal="1">
            <x v="12"/>
          </reference>
        </references>
      </pivotArea>
    </format>
    <format dxfId="218">
      <pivotArea dataOnly="0" labelOnly="1" outline="0" fieldPosition="0">
        <references count="7">
          <reference field="4" count="1" selected="0">
            <x v="40"/>
          </reference>
          <reference field="5" count="1" selected="0">
            <x v="4"/>
          </reference>
          <reference field="8" count="1" selected="0">
            <x v="62"/>
          </reference>
          <reference field="17" count="1" selected="0">
            <x v="11"/>
          </reference>
          <reference field="23" count="1" selected="0">
            <x v="3"/>
          </reference>
          <reference field="30" count="1" selected="0">
            <x v="14"/>
          </reference>
          <reference field="34" count="1">
            <x v="0"/>
          </reference>
        </references>
      </pivotArea>
    </format>
    <format dxfId="217">
      <pivotArea dataOnly="0" labelOnly="1" outline="0" fieldPosition="0">
        <references count="7">
          <reference field="4" count="1" selected="0">
            <x v="40"/>
          </reference>
          <reference field="5" count="1" selected="0">
            <x v="36"/>
          </reference>
          <reference field="8" count="1" selected="0">
            <x v="65"/>
          </reference>
          <reference field="17" count="1" selected="0">
            <x v="25"/>
          </reference>
          <reference field="23" count="1" selected="0">
            <x v="164"/>
          </reference>
          <reference field="30" count="1" selected="0">
            <x v="47"/>
          </reference>
          <reference field="34" count="1">
            <x v="4"/>
          </reference>
        </references>
      </pivotArea>
    </format>
    <format dxfId="216">
      <pivotArea dataOnly="0" labelOnly="1" outline="0" fieldPosition="0">
        <references count="7">
          <reference field="4" count="1" selected="0">
            <x v="40"/>
          </reference>
          <reference field="5" count="1" selected="0">
            <x v="37"/>
          </reference>
          <reference field="8" count="1" selected="0">
            <x v="131"/>
          </reference>
          <reference field="17" count="1" selected="0">
            <x v="21"/>
          </reference>
          <reference field="23" count="1" selected="0">
            <x v="164"/>
          </reference>
          <reference field="30" count="1" selected="0">
            <x v="71"/>
          </reference>
          <reference field="34" count="1">
            <x v="3"/>
          </reference>
        </references>
      </pivotArea>
    </format>
    <format dxfId="215">
      <pivotArea dataOnly="0" labelOnly="1" outline="0" fieldPosition="0">
        <references count="7">
          <reference field="4" count="1" selected="0">
            <x v="40"/>
          </reference>
          <reference field="5" count="1" selected="0">
            <x v="38"/>
          </reference>
          <reference field="8" count="1" selected="0">
            <x v="147"/>
          </reference>
          <reference field="17" count="1" selected="0">
            <x v="16"/>
          </reference>
          <reference field="23" count="1" selected="0">
            <x v="164"/>
          </reference>
          <reference field="30" count="1" selected="0">
            <x v="43"/>
          </reference>
          <reference field="34" count="1">
            <x v="0"/>
          </reference>
        </references>
      </pivotArea>
    </format>
    <format dxfId="214">
      <pivotArea dataOnly="0" labelOnly="1" outline="0" fieldPosition="0">
        <references count="7">
          <reference field="4" count="1" selected="0">
            <x v="40"/>
          </reference>
          <reference field="5" count="1" selected="0">
            <x v="46"/>
          </reference>
          <reference field="8" count="1" selected="0">
            <x v="179"/>
          </reference>
          <reference field="17" count="1" selected="0">
            <x v="21"/>
          </reference>
          <reference field="23" count="1" selected="0">
            <x v="164"/>
          </reference>
          <reference field="30" count="1" selected="0">
            <x v="157"/>
          </reference>
          <reference field="34" count="1">
            <x v="3"/>
          </reference>
        </references>
      </pivotArea>
    </format>
    <format dxfId="213">
      <pivotArea dataOnly="0" labelOnly="1" outline="0" fieldPosition="0">
        <references count="7">
          <reference field="4" count="1" selected="0">
            <x v="40"/>
          </reference>
          <reference field="5" count="1" selected="0">
            <x v="49"/>
          </reference>
          <reference field="8" count="1" selected="0">
            <x v="169"/>
          </reference>
          <reference field="17" count="1" selected="0">
            <x v="5"/>
          </reference>
          <reference field="23" count="1" selected="0">
            <x v="154"/>
          </reference>
          <reference field="30" count="1" selected="0">
            <x v="20"/>
          </reference>
          <reference field="34" count="1">
            <x v="2"/>
          </reference>
        </references>
      </pivotArea>
    </format>
    <format dxfId="212">
      <pivotArea dataOnly="0" labelOnly="1" outline="0" fieldPosition="0">
        <references count="7">
          <reference field="4" count="1" selected="0">
            <x v="40"/>
          </reference>
          <reference field="5" count="1" selected="0">
            <x v="73"/>
          </reference>
          <reference field="8" count="1" selected="0">
            <x v="132"/>
          </reference>
          <reference field="17" count="1" selected="0">
            <x v="21"/>
          </reference>
          <reference field="23" count="1" selected="0">
            <x v="164"/>
          </reference>
          <reference field="30" count="1" selected="0">
            <x v="156"/>
          </reference>
          <reference field="34" count="1">
            <x v="3"/>
          </reference>
        </references>
      </pivotArea>
    </format>
    <format dxfId="211">
      <pivotArea dataOnly="0" labelOnly="1" outline="0" fieldPosition="0">
        <references count="7">
          <reference field="4" count="1" selected="0">
            <x v="40"/>
          </reference>
          <reference field="5" count="1" selected="0">
            <x v="87"/>
          </reference>
          <reference field="8" count="1" selected="0">
            <x v="134"/>
          </reference>
          <reference field="17" count="1" selected="0">
            <x v="5"/>
          </reference>
          <reference field="23" count="1" selected="0">
            <x v="115"/>
          </reference>
          <reference field="30" count="1" selected="0">
            <x v="12"/>
          </reference>
          <reference field="34" count="1">
            <x v="1"/>
          </reference>
        </references>
      </pivotArea>
    </format>
    <format dxfId="210">
      <pivotArea dataOnly="0" labelOnly="1" outline="0" fieldPosition="0">
        <references count="7">
          <reference field="4" count="1" selected="0">
            <x v="43"/>
          </reference>
          <reference field="5" count="1" selected="0">
            <x v="71"/>
          </reference>
          <reference field="8" count="1" selected="0">
            <x v="136"/>
          </reference>
          <reference field="17" count="1" selected="0">
            <x v="25"/>
          </reference>
          <reference field="23" count="1" selected="0">
            <x v="46"/>
          </reference>
          <reference field="30" count="1" selected="0">
            <x v="60"/>
          </reference>
          <reference field="34" count="1">
            <x v="0"/>
          </reference>
        </references>
      </pivotArea>
    </format>
    <format dxfId="209">
      <pivotArea dataOnly="0" labelOnly="1" outline="0" fieldPosition="0">
        <references count="7">
          <reference field="4" count="1" selected="0">
            <x v="45"/>
          </reference>
          <reference field="5" count="1" selected="0">
            <x v="43"/>
          </reference>
          <reference field="8" count="1" selected="0">
            <x v="125"/>
          </reference>
          <reference field="17" count="1" selected="0">
            <x v="10"/>
          </reference>
          <reference field="23" count="1" selected="0">
            <x v="164"/>
          </reference>
          <reference field="30" count="1" selected="0">
            <x v="150"/>
          </reference>
          <reference field="34" count="1">
            <x v="1"/>
          </reference>
        </references>
      </pivotArea>
    </format>
    <format dxfId="208">
      <pivotArea dataOnly="0" labelOnly="1" outline="0" fieldPosition="0">
        <references count="7">
          <reference field="4" count="1" selected="0">
            <x v="45"/>
          </reference>
          <reference field="5" count="1" selected="0">
            <x v="44"/>
          </reference>
          <reference field="8" count="1" selected="0">
            <x v="101"/>
          </reference>
          <reference field="17" count="1" selected="0">
            <x v="11"/>
          </reference>
          <reference field="23" count="1" selected="0">
            <x v="164"/>
          </reference>
          <reference field="30" count="1" selected="0">
            <x v="9"/>
          </reference>
          <reference field="34" count="1">
            <x v="4"/>
          </reference>
        </references>
      </pivotArea>
    </format>
    <format dxfId="207">
      <pivotArea dataOnly="0" labelOnly="1" outline="0" fieldPosition="0">
        <references count="7">
          <reference field="4" count="1" selected="0">
            <x v="45"/>
          </reference>
          <reference field="5" count="1" selected="0">
            <x v="45"/>
          </reference>
          <reference field="8" count="1" selected="0">
            <x v="89"/>
          </reference>
          <reference field="17" count="1" selected="0">
            <x v="13"/>
          </reference>
          <reference field="23" count="1" selected="0">
            <x v="164"/>
          </reference>
          <reference field="30" count="1" selected="0">
            <x v="139"/>
          </reference>
          <reference field="34" count="1">
            <x v="0"/>
          </reference>
        </references>
      </pivotArea>
    </format>
    <format dxfId="206">
      <pivotArea dataOnly="0" labelOnly="1" outline="0" fieldPosition="0">
        <references count="7">
          <reference field="4" count="1" selected="0">
            <x v="45"/>
          </reference>
          <reference field="5" count="1" selected="0">
            <x v="56"/>
          </reference>
          <reference field="8" count="1" selected="0">
            <x v="138"/>
          </reference>
          <reference field="17" count="1" selected="0">
            <x v="15"/>
          </reference>
          <reference field="23" count="1" selected="0">
            <x v="15"/>
          </reference>
          <reference field="30" count="1" selected="0">
            <x v="45"/>
          </reference>
          <reference field="34" count="1">
            <x v="0"/>
          </reference>
        </references>
      </pivotArea>
    </format>
    <format dxfId="205">
      <pivotArea dataOnly="0" labelOnly="1" outline="0" fieldPosition="0">
        <references count="7">
          <reference field="4" count="1" selected="0">
            <x v="61"/>
          </reference>
          <reference field="5" count="1" selected="0">
            <x v="129"/>
          </reference>
          <reference field="8" count="1" selected="0">
            <x v="202"/>
          </reference>
          <reference field="17" count="1" selected="0">
            <x v="0"/>
          </reference>
          <reference field="23" count="1" selected="0">
            <x v="137"/>
          </reference>
          <reference field="30" count="1" selected="0">
            <x v="12"/>
          </reference>
          <reference field="34" count="1">
            <x v="1"/>
          </reference>
        </references>
      </pivotArea>
    </format>
    <format dxfId="204">
      <pivotArea dataOnly="0" labelOnly="1" outline="0" fieldPosition="0">
        <references count="7">
          <reference field="4" count="1" selected="0">
            <x v="61"/>
          </reference>
          <reference field="5" count="1" selected="0">
            <x v="130"/>
          </reference>
          <reference field="8" count="1" selected="0">
            <x v="186"/>
          </reference>
          <reference field="17" count="1" selected="0">
            <x v="25"/>
          </reference>
          <reference field="23" count="1" selected="0">
            <x v="164"/>
          </reference>
          <reference field="30" count="1" selected="0">
            <x v="47"/>
          </reference>
          <reference field="34" count="1">
            <x v="4"/>
          </reference>
        </references>
      </pivotArea>
    </format>
    <format dxfId="203">
      <pivotArea dataOnly="0" labelOnly="1" outline="0" fieldPosition="0">
        <references count="7">
          <reference field="4" count="1" selected="0">
            <x v="61"/>
          </reference>
          <reference field="5" count="1" selected="0">
            <x v="131"/>
          </reference>
          <reference field="8" count="1" selected="0">
            <x v="185"/>
          </reference>
          <reference field="17" count="1" selected="0">
            <x v="25"/>
          </reference>
          <reference field="23" count="1" selected="0">
            <x v="164"/>
          </reference>
          <reference field="30" count="1" selected="0">
            <x v="47"/>
          </reference>
          <reference field="34" count="1">
            <x v="4"/>
          </reference>
        </references>
      </pivotArea>
    </format>
    <format dxfId="202">
      <pivotArea dataOnly="0" labelOnly="1" outline="0" fieldPosition="0">
        <references count="7">
          <reference field="4" count="1" selected="0">
            <x v="61"/>
          </reference>
          <reference field="5" count="1" selected="0">
            <x v="135"/>
          </reference>
          <reference field="8" count="1" selected="0">
            <x v="140"/>
          </reference>
          <reference field="17" count="1" selected="0">
            <x v="25"/>
          </reference>
          <reference field="23" count="1" selected="0">
            <x v="12"/>
          </reference>
          <reference field="30" count="1" selected="0">
            <x v="29"/>
          </reference>
          <reference field="34" count="1">
            <x v="0"/>
          </reference>
        </references>
      </pivotArea>
    </format>
    <format dxfId="201">
      <pivotArea dataOnly="0" labelOnly="1" outline="0" fieldPosition="0">
        <references count="7">
          <reference field="4" count="1" selected="0">
            <x v="61"/>
          </reference>
          <reference field="5" count="1" selected="0">
            <x v="144"/>
          </reference>
          <reference field="8" count="1" selected="0">
            <x v="165"/>
          </reference>
          <reference field="17" count="1" selected="0">
            <x v="0"/>
          </reference>
          <reference field="23" count="1" selected="0">
            <x v="137"/>
          </reference>
          <reference field="30" count="1" selected="0">
            <x v="12"/>
          </reference>
          <reference field="34" count="1">
            <x v="1"/>
          </reference>
        </references>
      </pivotArea>
    </format>
    <format dxfId="200">
      <pivotArea dataOnly="0" labelOnly="1" outline="0" fieldPosition="0">
        <references count="1">
          <reference field="4294967294" count="2">
            <x v="0"/>
            <x v="1"/>
          </reference>
        </references>
      </pivotArea>
    </format>
    <format dxfId="194">
      <pivotArea type="all" dataOnly="0" outline="0" fieldPosition="0"/>
    </format>
    <format dxfId="193">
      <pivotArea outline="0" fieldPosition="0"/>
    </format>
    <format dxfId="192">
      <pivotArea dataOnly="0" labelOnly="1" outline="0" fieldPosition="0">
        <references count="1">
          <reference field="4" count="4">
            <x v="40"/>
            <x v="43"/>
            <x v="45"/>
            <x v="61"/>
          </reference>
        </references>
      </pivotArea>
    </format>
    <format dxfId="191">
      <pivotArea dataOnly="0" labelOnly="1" outline="0" fieldPosition="0">
        <references count="1">
          <reference field="4" count="4" defaultSubtotal="1">
            <x v="40"/>
            <x v="43"/>
            <x v="45"/>
            <x v="61"/>
          </reference>
        </references>
      </pivotArea>
    </format>
    <format dxfId="190">
      <pivotArea dataOnly="0" labelOnly="1" grandRow="1" outline="0" fieldPosition="0"/>
    </format>
    <format dxfId="189">
      <pivotArea dataOnly="0" labelOnly="1" outline="0" fieldPosition="0">
        <references count="2">
          <reference field="4" count="1" selected="0">
            <x v="40"/>
          </reference>
          <reference field="5" count="8">
            <x v="4"/>
            <x v="36"/>
            <x v="37"/>
            <x v="38"/>
            <x v="46"/>
            <x v="49"/>
            <x v="73"/>
            <x v="87"/>
          </reference>
        </references>
      </pivotArea>
    </format>
    <format dxfId="188">
      <pivotArea dataOnly="0" labelOnly="1" outline="0" fieldPosition="0">
        <references count="2">
          <reference field="4" count="1" selected="0">
            <x v="40"/>
          </reference>
          <reference field="5" count="8" defaultSubtotal="1">
            <x v="4"/>
            <x v="36"/>
            <x v="37"/>
            <x v="38"/>
            <x v="46"/>
            <x v="49"/>
            <x v="73"/>
            <x v="87"/>
          </reference>
        </references>
      </pivotArea>
    </format>
    <format dxfId="187">
      <pivotArea dataOnly="0" labelOnly="1" outline="0" fieldPosition="0">
        <references count="2">
          <reference field="4" count="1" selected="0">
            <x v="43"/>
          </reference>
          <reference field="5" count="1">
            <x v="71"/>
          </reference>
        </references>
      </pivotArea>
    </format>
    <format dxfId="186">
      <pivotArea dataOnly="0" labelOnly="1" outline="0" fieldPosition="0">
        <references count="2">
          <reference field="4" count="1" selected="0">
            <x v="43"/>
          </reference>
          <reference field="5" count="1" defaultSubtotal="1">
            <x v="71"/>
          </reference>
        </references>
      </pivotArea>
    </format>
    <format dxfId="185">
      <pivotArea dataOnly="0" labelOnly="1" outline="0" fieldPosition="0">
        <references count="2">
          <reference field="4" count="1" selected="0">
            <x v="45"/>
          </reference>
          <reference field="5" count="4">
            <x v="43"/>
            <x v="44"/>
            <x v="45"/>
            <x v="56"/>
          </reference>
        </references>
      </pivotArea>
    </format>
    <format dxfId="184">
      <pivotArea dataOnly="0" labelOnly="1" outline="0" fieldPosition="0">
        <references count="2">
          <reference field="4" count="1" selected="0">
            <x v="45"/>
          </reference>
          <reference field="5" count="4" defaultSubtotal="1">
            <x v="43"/>
            <x v="44"/>
            <x v="45"/>
            <x v="56"/>
          </reference>
        </references>
      </pivotArea>
    </format>
    <format dxfId="183">
      <pivotArea dataOnly="0" labelOnly="1" outline="0" fieldPosition="0">
        <references count="2">
          <reference field="4" count="1" selected="0">
            <x v="61"/>
          </reference>
          <reference field="5" count="5">
            <x v="129"/>
            <x v="130"/>
            <x v="131"/>
            <x v="135"/>
            <x v="144"/>
          </reference>
        </references>
      </pivotArea>
    </format>
    <format dxfId="182">
      <pivotArea dataOnly="0" labelOnly="1" outline="0" fieldPosition="0">
        <references count="2">
          <reference field="4" count="1" selected="0">
            <x v="61"/>
          </reference>
          <reference field="5" count="5" defaultSubtotal="1">
            <x v="129"/>
            <x v="130"/>
            <x v="131"/>
            <x v="135"/>
            <x v="144"/>
          </reference>
        </references>
      </pivotArea>
    </format>
    <format dxfId="181">
      <pivotArea dataOnly="0" labelOnly="1" outline="0" fieldPosition="0">
        <references count="3">
          <reference field="4" count="1" selected="0">
            <x v="40"/>
          </reference>
          <reference field="5" count="1" selected="0">
            <x v="4"/>
          </reference>
          <reference field="8" count="1">
            <x v="62"/>
          </reference>
        </references>
      </pivotArea>
    </format>
    <format dxfId="180">
      <pivotArea dataOnly="0" labelOnly="1" outline="0" fieldPosition="0">
        <references count="3">
          <reference field="4" count="1" selected="0">
            <x v="40"/>
          </reference>
          <reference field="5" count="1" selected="0">
            <x v="4"/>
          </reference>
          <reference field="8" count="1" defaultSubtotal="1">
            <x v="62"/>
          </reference>
        </references>
      </pivotArea>
    </format>
    <format dxfId="179">
      <pivotArea dataOnly="0" labelOnly="1" outline="0" fieldPosition="0">
        <references count="3">
          <reference field="4" count="1" selected="0">
            <x v="40"/>
          </reference>
          <reference field="5" count="1" selected="0">
            <x v="36"/>
          </reference>
          <reference field="8" count="1">
            <x v="65"/>
          </reference>
        </references>
      </pivotArea>
    </format>
    <format dxfId="178">
      <pivotArea dataOnly="0" labelOnly="1" outline="0" fieldPosition="0">
        <references count="3">
          <reference field="4" count="1" selected="0">
            <x v="40"/>
          </reference>
          <reference field="5" count="1" selected="0">
            <x v="36"/>
          </reference>
          <reference field="8" count="1" defaultSubtotal="1">
            <x v="65"/>
          </reference>
        </references>
      </pivotArea>
    </format>
    <format dxfId="177">
      <pivotArea dataOnly="0" labelOnly="1" outline="0" fieldPosition="0">
        <references count="3">
          <reference field="4" count="1" selected="0">
            <x v="40"/>
          </reference>
          <reference field="5" count="1" selected="0">
            <x v="37"/>
          </reference>
          <reference field="8" count="1">
            <x v="131"/>
          </reference>
        </references>
      </pivotArea>
    </format>
    <format dxfId="176">
      <pivotArea dataOnly="0" labelOnly="1" outline="0" fieldPosition="0">
        <references count="3">
          <reference field="4" count="1" selected="0">
            <x v="40"/>
          </reference>
          <reference field="5" count="1" selected="0">
            <x v="37"/>
          </reference>
          <reference field="8" count="1" defaultSubtotal="1">
            <x v="131"/>
          </reference>
        </references>
      </pivotArea>
    </format>
    <format dxfId="175">
      <pivotArea dataOnly="0" labelOnly="1" outline="0" fieldPosition="0">
        <references count="3">
          <reference field="4" count="1" selected="0">
            <x v="40"/>
          </reference>
          <reference field="5" count="1" selected="0">
            <x v="38"/>
          </reference>
          <reference field="8" count="1">
            <x v="147"/>
          </reference>
        </references>
      </pivotArea>
    </format>
    <format dxfId="174">
      <pivotArea dataOnly="0" labelOnly="1" outline="0" fieldPosition="0">
        <references count="3">
          <reference field="4" count="1" selected="0">
            <x v="40"/>
          </reference>
          <reference field="5" count="1" selected="0">
            <x v="38"/>
          </reference>
          <reference field="8" count="1" defaultSubtotal="1">
            <x v="147"/>
          </reference>
        </references>
      </pivotArea>
    </format>
    <format dxfId="173">
      <pivotArea dataOnly="0" labelOnly="1" outline="0" fieldPosition="0">
        <references count="3">
          <reference field="4" count="1" selected="0">
            <x v="40"/>
          </reference>
          <reference field="5" count="1" selected="0">
            <x v="46"/>
          </reference>
          <reference field="8" count="1">
            <x v="179"/>
          </reference>
        </references>
      </pivotArea>
    </format>
    <format dxfId="172">
      <pivotArea dataOnly="0" labelOnly="1" outline="0" fieldPosition="0">
        <references count="3">
          <reference field="4" count="1" selected="0">
            <x v="40"/>
          </reference>
          <reference field="5" count="1" selected="0">
            <x v="46"/>
          </reference>
          <reference field="8" count="1" defaultSubtotal="1">
            <x v="179"/>
          </reference>
        </references>
      </pivotArea>
    </format>
    <format dxfId="171">
      <pivotArea dataOnly="0" labelOnly="1" outline="0" fieldPosition="0">
        <references count="3">
          <reference field="4" count="1" selected="0">
            <x v="40"/>
          </reference>
          <reference field="5" count="1" selected="0">
            <x v="49"/>
          </reference>
          <reference field="8" count="1">
            <x v="169"/>
          </reference>
        </references>
      </pivotArea>
    </format>
    <format dxfId="170">
      <pivotArea dataOnly="0" labelOnly="1" outline="0" fieldPosition="0">
        <references count="3">
          <reference field="4" count="1" selected="0">
            <x v="40"/>
          </reference>
          <reference field="5" count="1" selected="0">
            <x v="49"/>
          </reference>
          <reference field="8" count="1" defaultSubtotal="1">
            <x v="169"/>
          </reference>
        </references>
      </pivotArea>
    </format>
    <format dxfId="169">
      <pivotArea dataOnly="0" labelOnly="1" outline="0" fieldPosition="0">
        <references count="3">
          <reference field="4" count="1" selected="0">
            <x v="40"/>
          </reference>
          <reference field="5" count="1" selected="0">
            <x v="73"/>
          </reference>
          <reference field="8" count="1">
            <x v="132"/>
          </reference>
        </references>
      </pivotArea>
    </format>
    <format dxfId="168">
      <pivotArea dataOnly="0" labelOnly="1" outline="0" fieldPosition="0">
        <references count="3">
          <reference field="4" count="1" selected="0">
            <x v="40"/>
          </reference>
          <reference field="5" count="1" selected="0">
            <x v="73"/>
          </reference>
          <reference field="8" count="1" defaultSubtotal="1">
            <x v="132"/>
          </reference>
        </references>
      </pivotArea>
    </format>
    <format dxfId="167">
      <pivotArea dataOnly="0" labelOnly="1" outline="0" fieldPosition="0">
        <references count="3">
          <reference field="4" count="1" selected="0">
            <x v="40"/>
          </reference>
          <reference field="5" count="1" selected="0">
            <x v="87"/>
          </reference>
          <reference field="8" count="1">
            <x v="134"/>
          </reference>
        </references>
      </pivotArea>
    </format>
    <format dxfId="166">
      <pivotArea dataOnly="0" labelOnly="1" outline="0" fieldPosition="0">
        <references count="3">
          <reference field="4" count="1" selected="0">
            <x v="40"/>
          </reference>
          <reference field="5" count="1" selected="0">
            <x v="87"/>
          </reference>
          <reference field="8" count="1" defaultSubtotal="1">
            <x v="134"/>
          </reference>
        </references>
      </pivotArea>
    </format>
    <format dxfId="165">
      <pivotArea dataOnly="0" labelOnly="1" outline="0" fieldPosition="0">
        <references count="3">
          <reference field="4" count="1" selected="0">
            <x v="43"/>
          </reference>
          <reference field="5" count="1" selected="0">
            <x v="71"/>
          </reference>
          <reference field="8" count="1">
            <x v="136"/>
          </reference>
        </references>
      </pivotArea>
    </format>
    <format dxfId="164">
      <pivotArea dataOnly="0" labelOnly="1" outline="0" fieldPosition="0">
        <references count="3">
          <reference field="4" count="1" selected="0">
            <x v="43"/>
          </reference>
          <reference field="5" count="1" selected="0">
            <x v="71"/>
          </reference>
          <reference field="8" count="1" defaultSubtotal="1">
            <x v="136"/>
          </reference>
        </references>
      </pivotArea>
    </format>
    <format dxfId="163">
      <pivotArea dataOnly="0" labelOnly="1" outline="0" fieldPosition="0">
        <references count="3">
          <reference field="4" count="1" selected="0">
            <x v="45"/>
          </reference>
          <reference field="5" count="1" selected="0">
            <x v="43"/>
          </reference>
          <reference field="8" count="1">
            <x v="125"/>
          </reference>
        </references>
      </pivotArea>
    </format>
    <format dxfId="162">
      <pivotArea dataOnly="0" labelOnly="1" outline="0" fieldPosition="0">
        <references count="3">
          <reference field="4" count="1" selected="0">
            <x v="45"/>
          </reference>
          <reference field="5" count="1" selected="0">
            <x v="43"/>
          </reference>
          <reference field="8" count="1" defaultSubtotal="1">
            <x v="125"/>
          </reference>
        </references>
      </pivotArea>
    </format>
    <format dxfId="161">
      <pivotArea dataOnly="0" labelOnly="1" outline="0" fieldPosition="0">
        <references count="3">
          <reference field="4" count="1" selected="0">
            <x v="45"/>
          </reference>
          <reference field="5" count="1" selected="0">
            <x v="44"/>
          </reference>
          <reference field="8" count="1">
            <x v="101"/>
          </reference>
        </references>
      </pivotArea>
    </format>
    <format dxfId="160">
      <pivotArea dataOnly="0" labelOnly="1" outline="0" fieldPosition="0">
        <references count="3">
          <reference field="4" count="1" selected="0">
            <x v="45"/>
          </reference>
          <reference field="5" count="1" selected="0">
            <x v="44"/>
          </reference>
          <reference field="8" count="1" defaultSubtotal="1">
            <x v="101"/>
          </reference>
        </references>
      </pivotArea>
    </format>
    <format dxfId="159">
      <pivotArea dataOnly="0" labelOnly="1" outline="0" fieldPosition="0">
        <references count="3">
          <reference field="4" count="1" selected="0">
            <x v="45"/>
          </reference>
          <reference field="5" count="1" selected="0">
            <x v="45"/>
          </reference>
          <reference field="8" count="1">
            <x v="89"/>
          </reference>
        </references>
      </pivotArea>
    </format>
    <format dxfId="158">
      <pivotArea dataOnly="0" labelOnly="1" outline="0" fieldPosition="0">
        <references count="3">
          <reference field="4" count="1" selected="0">
            <x v="45"/>
          </reference>
          <reference field="5" count="1" selected="0">
            <x v="45"/>
          </reference>
          <reference field="8" count="1" defaultSubtotal="1">
            <x v="89"/>
          </reference>
        </references>
      </pivotArea>
    </format>
    <format dxfId="157">
      <pivotArea dataOnly="0" labelOnly="1" outline="0" fieldPosition="0">
        <references count="3">
          <reference field="4" count="1" selected="0">
            <x v="45"/>
          </reference>
          <reference field="5" count="1" selected="0">
            <x v="56"/>
          </reference>
          <reference field="8" count="1">
            <x v="138"/>
          </reference>
        </references>
      </pivotArea>
    </format>
    <format dxfId="156">
      <pivotArea dataOnly="0" labelOnly="1" outline="0" fieldPosition="0">
        <references count="3">
          <reference field="4" count="1" selected="0">
            <x v="45"/>
          </reference>
          <reference field="5" count="1" selected="0">
            <x v="56"/>
          </reference>
          <reference field="8" count="1" defaultSubtotal="1">
            <x v="138"/>
          </reference>
        </references>
      </pivotArea>
    </format>
    <format dxfId="155">
      <pivotArea dataOnly="0" labelOnly="1" outline="0" fieldPosition="0">
        <references count="3">
          <reference field="4" count="1" selected="0">
            <x v="61"/>
          </reference>
          <reference field="5" count="1" selected="0">
            <x v="129"/>
          </reference>
          <reference field="8" count="1">
            <x v="202"/>
          </reference>
        </references>
      </pivotArea>
    </format>
    <format dxfId="154">
      <pivotArea dataOnly="0" labelOnly="1" outline="0" fieldPosition="0">
        <references count="3">
          <reference field="4" count="1" selected="0">
            <x v="61"/>
          </reference>
          <reference field="5" count="1" selected="0">
            <x v="129"/>
          </reference>
          <reference field="8" count="1" defaultSubtotal="1">
            <x v="202"/>
          </reference>
        </references>
      </pivotArea>
    </format>
    <format dxfId="153">
      <pivotArea dataOnly="0" labelOnly="1" outline="0" fieldPosition="0">
        <references count="3">
          <reference field="4" count="1" selected="0">
            <x v="61"/>
          </reference>
          <reference field="5" count="1" selected="0">
            <x v="130"/>
          </reference>
          <reference field="8" count="1">
            <x v="186"/>
          </reference>
        </references>
      </pivotArea>
    </format>
    <format dxfId="152">
      <pivotArea dataOnly="0" labelOnly="1" outline="0" fieldPosition="0">
        <references count="3">
          <reference field="4" count="1" selected="0">
            <x v="61"/>
          </reference>
          <reference field="5" count="1" selected="0">
            <x v="130"/>
          </reference>
          <reference field="8" count="1" defaultSubtotal="1">
            <x v="186"/>
          </reference>
        </references>
      </pivotArea>
    </format>
    <format dxfId="151">
      <pivotArea dataOnly="0" labelOnly="1" outline="0" fieldPosition="0">
        <references count="3">
          <reference field="4" count="1" selected="0">
            <x v="61"/>
          </reference>
          <reference field="5" count="1" selected="0">
            <x v="131"/>
          </reference>
          <reference field="8" count="1">
            <x v="185"/>
          </reference>
        </references>
      </pivotArea>
    </format>
    <format dxfId="150">
      <pivotArea dataOnly="0" labelOnly="1" outline="0" fieldPosition="0">
        <references count="3">
          <reference field="4" count="1" selected="0">
            <x v="61"/>
          </reference>
          <reference field="5" count="1" selected="0">
            <x v="131"/>
          </reference>
          <reference field="8" count="1" defaultSubtotal="1">
            <x v="185"/>
          </reference>
        </references>
      </pivotArea>
    </format>
    <format dxfId="149">
      <pivotArea dataOnly="0" labelOnly="1" outline="0" fieldPosition="0">
        <references count="3">
          <reference field="4" count="1" selected="0">
            <x v="61"/>
          </reference>
          <reference field="5" count="1" selected="0">
            <x v="135"/>
          </reference>
          <reference field="8" count="1">
            <x v="140"/>
          </reference>
        </references>
      </pivotArea>
    </format>
    <format dxfId="148">
      <pivotArea dataOnly="0" labelOnly="1" outline="0" fieldPosition="0">
        <references count="3">
          <reference field="4" count="1" selected="0">
            <x v="61"/>
          </reference>
          <reference field="5" count="1" selected="0">
            <x v="135"/>
          </reference>
          <reference field="8" count="1" defaultSubtotal="1">
            <x v="140"/>
          </reference>
        </references>
      </pivotArea>
    </format>
    <format dxfId="147">
      <pivotArea dataOnly="0" labelOnly="1" outline="0" fieldPosition="0">
        <references count="3">
          <reference field="4" count="1" selected="0">
            <x v="61"/>
          </reference>
          <reference field="5" count="1" selected="0">
            <x v="144"/>
          </reference>
          <reference field="8" count="1">
            <x v="165"/>
          </reference>
        </references>
      </pivotArea>
    </format>
    <format dxfId="146">
      <pivotArea dataOnly="0" labelOnly="1" outline="0" fieldPosition="0">
        <references count="3">
          <reference field="4" count="1" selected="0">
            <x v="61"/>
          </reference>
          <reference field="5" count="1" selected="0">
            <x v="144"/>
          </reference>
          <reference field="8" count="1" defaultSubtotal="1">
            <x v="165"/>
          </reference>
        </references>
      </pivotArea>
    </format>
    <format dxfId="145">
      <pivotArea dataOnly="0" labelOnly="1" outline="0" fieldPosition="0">
        <references count="4">
          <reference field="4" count="1" selected="0">
            <x v="40"/>
          </reference>
          <reference field="5" count="1" selected="0">
            <x v="4"/>
          </reference>
          <reference field="8" count="1" selected="0">
            <x v="62"/>
          </reference>
          <reference field="17" count="1">
            <x v="11"/>
          </reference>
        </references>
      </pivotArea>
    </format>
    <format dxfId="144">
      <pivotArea dataOnly="0" labelOnly="1" outline="0" fieldPosition="0">
        <references count="4">
          <reference field="4" count="1" selected="0">
            <x v="40"/>
          </reference>
          <reference field="5" count="1" selected="0">
            <x v="4"/>
          </reference>
          <reference field="8" count="1" selected="0">
            <x v="62"/>
          </reference>
          <reference field="17" count="1" defaultSubtotal="1">
            <x v="11"/>
          </reference>
        </references>
      </pivotArea>
    </format>
    <format dxfId="143">
      <pivotArea dataOnly="0" labelOnly="1" outline="0" fieldPosition="0">
        <references count="4">
          <reference field="4" count="1" selected="0">
            <x v="40"/>
          </reference>
          <reference field="5" count="1" selected="0">
            <x v="36"/>
          </reference>
          <reference field="8" count="1" selected="0">
            <x v="65"/>
          </reference>
          <reference field="17" count="1">
            <x v="25"/>
          </reference>
        </references>
      </pivotArea>
    </format>
    <format dxfId="142">
      <pivotArea dataOnly="0" labelOnly="1" outline="0" fieldPosition="0">
        <references count="4">
          <reference field="4" count="1" selected="0">
            <x v="40"/>
          </reference>
          <reference field="5" count="1" selected="0">
            <x v="36"/>
          </reference>
          <reference field="8" count="1" selected="0">
            <x v="65"/>
          </reference>
          <reference field="17" count="1" defaultSubtotal="1">
            <x v="25"/>
          </reference>
        </references>
      </pivotArea>
    </format>
    <format dxfId="141">
      <pivotArea dataOnly="0" labelOnly="1" outline="0" fieldPosition="0">
        <references count="4">
          <reference field="4" count="1" selected="0">
            <x v="40"/>
          </reference>
          <reference field="5" count="1" selected="0">
            <x v="37"/>
          </reference>
          <reference field="8" count="1" selected="0">
            <x v="131"/>
          </reference>
          <reference field="17" count="1">
            <x v="21"/>
          </reference>
        </references>
      </pivotArea>
    </format>
    <format dxfId="140">
      <pivotArea dataOnly="0" labelOnly="1" outline="0" fieldPosition="0">
        <references count="4">
          <reference field="4" count="1" selected="0">
            <x v="40"/>
          </reference>
          <reference field="5" count="1" selected="0">
            <x v="37"/>
          </reference>
          <reference field="8" count="1" selected="0">
            <x v="131"/>
          </reference>
          <reference field="17" count="1" defaultSubtotal="1">
            <x v="21"/>
          </reference>
        </references>
      </pivotArea>
    </format>
    <format dxfId="139">
      <pivotArea dataOnly="0" labelOnly="1" outline="0" fieldPosition="0">
        <references count="4">
          <reference field="4" count="1" selected="0">
            <x v="40"/>
          </reference>
          <reference field="5" count="1" selected="0">
            <x v="38"/>
          </reference>
          <reference field="8" count="1" selected="0">
            <x v="147"/>
          </reference>
          <reference field="17" count="1">
            <x v="16"/>
          </reference>
        </references>
      </pivotArea>
    </format>
    <format dxfId="138">
      <pivotArea dataOnly="0" labelOnly="1" outline="0" fieldPosition="0">
        <references count="4">
          <reference field="4" count="1" selected="0">
            <x v="40"/>
          </reference>
          <reference field="5" count="1" selected="0">
            <x v="38"/>
          </reference>
          <reference field="8" count="1" selected="0">
            <x v="147"/>
          </reference>
          <reference field="17" count="1" defaultSubtotal="1">
            <x v="16"/>
          </reference>
        </references>
      </pivotArea>
    </format>
    <format dxfId="137">
      <pivotArea dataOnly="0" labelOnly="1" outline="0" fieldPosition="0">
        <references count="4">
          <reference field="4" count="1" selected="0">
            <x v="40"/>
          </reference>
          <reference field="5" count="1" selected="0">
            <x v="46"/>
          </reference>
          <reference field="8" count="1" selected="0">
            <x v="179"/>
          </reference>
          <reference field="17" count="1">
            <x v="21"/>
          </reference>
        </references>
      </pivotArea>
    </format>
    <format dxfId="136">
      <pivotArea dataOnly="0" labelOnly="1" outline="0" fieldPosition="0">
        <references count="4">
          <reference field="4" count="1" selected="0">
            <x v="40"/>
          </reference>
          <reference field="5" count="1" selected="0">
            <x v="46"/>
          </reference>
          <reference field="8" count="1" selected="0">
            <x v="179"/>
          </reference>
          <reference field="17" count="1" defaultSubtotal="1">
            <x v="21"/>
          </reference>
        </references>
      </pivotArea>
    </format>
    <format dxfId="135">
      <pivotArea dataOnly="0" labelOnly="1" outline="0" fieldPosition="0">
        <references count="4">
          <reference field="4" count="1" selected="0">
            <x v="40"/>
          </reference>
          <reference field="5" count="1" selected="0">
            <x v="49"/>
          </reference>
          <reference field="8" count="1" selected="0">
            <x v="169"/>
          </reference>
          <reference field="17" count="1">
            <x v="5"/>
          </reference>
        </references>
      </pivotArea>
    </format>
    <format dxfId="134">
      <pivotArea dataOnly="0" labelOnly="1" outline="0" fieldPosition="0">
        <references count="4">
          <reference field="4" count="1" selected="0">
            <x v="40"/>
          </reference>
          <reference field="5" count="1" selected="0">
            <x v="49"/>
          </reference>
          <reference field="8" count="1" selected="0">
            <x v="169"/>
          </reference>
          <reference field="17" count="1" defaultSubtotal="1">
            <x v="5"/>
          </reference>
        </references>
      </pivotArea>
    </format>
    <format dxfId="133">
      <pivotArea dataOnly="0" labelOnly="1" outline="0" fieldPosition="0">
        <references count="4">
          <reference field="4" count="1" selected="0">
            <x v="40"/>
          </reference>
          <reference field="5" count="1" selected="0">
            <x v="73"/>
          </reference>
          <reference field="8" count="1" selected="0">
            <x v="132"/>
          </reference>
          <reference field="17" count="1">
            <x v="21"/>
          </reference>
        </references>
      </pivotArea>
    </format>
    <format dxfId="132">
      <pivotArea dataOnly="0" labelOnly="1" outline="0" fieldPosition="0">
        <references count="4">
          <reference field="4" count="1" selected="0">
            <x v="40"/>
          </reference>
          <reference field="5" count="1" selected="0">
            <x v="73"/>
          </reference>
          <reference field="8" count="1" selected="0">
            <x v="132"/>
          </reference>
          <reference field="17" count="1" defaultSubtotal="1">
            <x v="21"/>
          </reference>
        </references>
      </pivotArea>
    </format>
    <format dxfId="131">
      <pivotArea dataOnly="0" labelOnly="1" outline="0" fieldPosition="0">
        <references count="4">
          <reference field="4" count="1" selected="0">
            <x v="40"/>
          </reference>
          <reference field="5" count="1" selected="0">
            <x v="87"/>
          </reference>
          <reference field="8" count="1" selected="0">
            <x v="134"/>
          </reference>
          <reference field="17" count="1">
            <x v="5"/>
          </reference>
        </references>
      </pivotArea>
    </format>
    <format dxfId="130">
      <pivotArea dataOnly="0" labelOnly="1" outline="0" fieldPosition="0">
        <references count="4">
          <reference field="4" count="1" selected="0">
            <x v="40"/>
          </reference>
          <reference field="5" count="1" selected="0">
            <x v="87"/>
          </reference>
          <reference field="8" count="1" selected="0">
            <x v="134"/>
          </reference>
          <reference field="17" count="1" defaultSubtotal="1">
            <x v="5"/>
          </reference>
        </references>
      </pivotArea>
    </format>
    <format dxfId="129">
      <pivotArea dataOnly="0" labelOnly="1" outline="0" fieldPosition="0">
        <references count="4">
          <reference field="4" count="1" selected="0">
            <x v="43"/>
          </reference>
          <reference field="5" count="1" selected="0">
            <x v="71"/>
          </reference>
          <reference field="8" count="1" selected="0">
            <x v="136"/>
          </reference>
          <reference field="17" count="1">
            <x v="25"/>
          </reference>
        </references>
      </pivotArea>
    </format>
    <format dxfId="128">
      <pivotArea dataOnly="0" labelOnly="1" outline="0" fieldPosition="0">
        <references count="4">
          <reference field="4" count="1" selected="0">
            <x v="43"/>
          </reference>
          <reference field="5" count="1" selected="0">
            <x v="71"/>
          </reference>
          <reference field="8" count="1" selected="0">
            <x v="136"/>
          </reference>
          <reference field="17" count="1" defaultSubtotal="1">
            <x v="25"/>
          </reference>
        </references>
      </pivotArea>
    </format>
    <format dxfId="127">
      <pivotArea dataOnly="0" labelOnly="1" outline="0" fieldPosition="0">
        <references count="4">
          <reference field="4" count="1" selected="0">
            <x v="45"/>
          </reference>
          <reference field="5" count="1" selected="0">
            <x v="43"/>
          </reference>
          <reference field="8" count="1" selected="0">
            <x v="125"/>
          </reference>
          <reference field="17" count="1">
            <x v="10"/>
          </reference>
        </references>
      </pivotArea>
    </format>
    <format dxfId="126">
      <pivotArea dataOnly="0" labelOnly="1" outline="0" fieldPosition="0">
        <references count="4">
          <reference field="4" count="1" selected="0">
            <x v="45"/>
          </reference>
          <reference field="5" count="1" selected="0">
            <x v="43"/>
          </reference>
          <reference field="8" count="1" selected="0">
            <x v="125"/>
          </reference>
          <reference field="17" count="1" defaultSubtotal="1">
            <x v="10"/>
          </reference>
        </references>
      </pivotArea>
    </format>
    <format dxfId="125">
      <pivotArea dataOnly="0" labelOnly="1" outline="0" fieldPosition="0">
        <references count="4">
          <reference field="4" count="1" selected="0">
            <x v="45"/>
          </reference>
          <reference field="5" count="1" selected="0">
            <x v="44"/>
          </reference>
          <reference field="8" count="1" selected="0">
            <x v="101"/>
          </reference>
          <reference field="17" count="1">
            <x v="11"/>
          </reference>
        </references>
      </pivotArea>
    </format>
    <format dxfId="124">
      <pivotArea dataOnly="0" labelOnly="1" outline="0" fieldPosition="0">
        <references count="4">
          <reference field="4" count="1" selected="0">
            <x v="45"/>
          </reference>
          <reference field="5" count="1" selected="0">
            <x v="44"/>
          </reference>
          <reference field="8" count="1" selected="0">
            <x v="101"/>
          </reference>
          <reference field="17" count="1" defaultSubtotal="1">
            <x v="11"/>
          </reference>
        </references>
      </pivotArea>
    </format>
    <format dxfId="123">
      <pivotArea dataOnly="0" labelOnly="1" outline="0" fieldPosition="0">
        <references count="4">
          <reference field="4" count="1" selected="0">
            <x v="45"/>
          </reference>
          <reference field="5" count="1" selected="0">
            <x v="45"/>
          </reference>
          <reference field="8" count="1" selected="0">
            <x v="89"/>
          </reference>
          <reference field="17" count="1">
            <x v="13"/>
          </reference>
        </references>
      </pivotArea>
    </format>
    <format dxfId="122">
      <pivotArea dataOnly="0" labelOnly="1" outline="0" fieldPosition="0">
        <references count="4">
          <reference field="4" count="1" selected="0">
            <x v="45"/>
          </reference>
          <reference field="5" count="1" selected="0">
            <x v="45"/>
          </reference>
          <reference field="8" count="1" selected="0">
            <x v="89"/>
          </reference>
          <reference field="17" count="1" defaultSubtotal="1">
            <x v="13"/>
          </reference>
        </references>
      </pivotArea>
    </format>
    <format dxfId="121">
      <pivotArea dataOnly="0" labelOnly="1" outline="0" fieldPosition="0">
        <references count="4">
          <reference field="4" count="1" selected="0">
            <x v="45"/>
          </reference>
          <reference field="5" count="1" selected="0">
            <x v="56"/>
          </reference>
          <reference field="8" count="1" selected="0">
            <x v="138"/>
          </reference>
          <reference field="17" count="1">
            <x v="15"/>
          </reference>
        </references>
      </pivotArea>
    </format>
    <format dxfId="120">
      <pivotArea dataOnly="0" labelOnly="1" outline="0" fieldPosition="0">
        <references count="4">
          <reference field="4" count="1" selected="0">
            <x v="45"/>
          </reference>
          <reference field="5" count="1" selected="0">
            <x v="56"/>
          </reference>
          <reference field="8" count="1" selected="0">
            <x v="138"/>
          </reference>
          <reference field="17" count="1" defaultSubtotal="1">
            <x v="15"/>
          </reference>
        </references>
      </pivotArea>
    </format>
    <format dxfId="119">
      <pivotArea dataOnly="0" labelOnly="1" outline="0" fieldPosition="0">
        <references count="4">
          <reference field="4" count="1" selected="0">
            <x v="61"/>
          </reference>
          <reference field="5" count="1" selected="0">
            <x v="129"/>
          </reference>
          <reference field="8" count="1" selected="0">
            <x v="202"/>
          </reference>
          <reference field="17" count="1">
            <x v="0"/>
          </reference>
        </references>
      </pivotArea>
    </format>
    <format dxfId="118">
      <pivotArea dataOnly="0" labelOnly="1" outline="0" fieldPosition="0">
        <references count="4">
          <reference field="4" count="1" selected="0">
            <x v="61"/>
          </reference>
          <reference field="5" count="1" selected="0">
            <x v="129"/>
          </reference>
          <reference field="8" count="1" selected="0">
            <x v="202"/>
          </reference>
          <reference field="17" count="1" defaultSubtotal="1">
            <x v="0"/>
          </reference>
        </references>
      </pivotArea>
    </format>
    <format dxfId="117">
      <pivotArea dataOnly="0" labelOnly="1" outline="0" fieldPosition="0">
        <references count="4">
          <reference field="4" count="1" selected="0">
            <x v="61"/>
          </reference>
          <reference field="5" count="1" selected="0">
            <x v="130"/>
          </reference>
          <reference field="8" count="1" selected="0">
            <x v="186"/>
          </reference>
          <reference field="17" count="1">
            <x v="25"/>
          </reference>
        </references>
      </pivotArea>
    </format>
    <format dxfId="116">
      <pivotArea dataOnly="0" labelOnly="1" outline="0" fieldPosition="0">
        <references count="4">
          <reference field="4" count="1" selected="0">
            <x v="61"/>
          </reference>
          <reference field="5" count="1" selected="0">
            <x v="130"/>
          </reference>
          <reference field="8" count="1" selected="0">
            <x v="186"/>
          </reference>
          <reference field="17" count="1" defaultSubtotal="1">
            <x v="25"/>
          </reference>
        </references>
      </pivotArea>
    </format>
    <format dxfId="115">
      <pivotArea dataOnly="0" labelOnly="1" outline="0" fieldPosition="0">
        <references count="4">
          <reference field="4" count="1" selected="0">
            <x v="61"/>
          </reference>
          <reference field="5" count="1" selected="0">
            <x v="131"/>
          </reference>
          <reference field="8" count="1" selected="0">
            <x v="185"/>
          </reference>
          <reference field="17" count="1">
            <x v="25"/>
          </reference>
        </references>
      </pivotArea>
    </format>
    <format dxfId="114">
      <pivotArea dataOnly="0" labelOnly="1" outline="0" fieldPosition="0">
        <references count="4">
          <reference field="4" count="1" selected="0">
            <x v="61"/>
          </reference>
          <reference field="5" count="1" selected="0">
            <x v="131"/>
          </reference>
          <reference field="8" count="1" selected="0">
            <x v="185"/>
          </reference>
          <reference field="17" count="1" defaultSubtotal="1">
            <x v="25"/>
          </reference>
        </references>
      </pivotArea>
    </format>
    <format dxfId="113">
      <pivotArea dataOnly="0" labelOnly="1" outline="0" fieldPosition="0">
        <references count="4">
          <reference field="4" count="1" selected="0">
            <x v="61"/>
          </reference>
          <reference field="5" count="1" selected="0">
            <x v="135"/>
          </reference>
          <reference field="8" count="1" selected="0">
            <x v="140"/>
          </reference>
          <reference field="17" count="1">
            <x v="25"/>
          </reference>
        </references>
      </pivotArea>
    </format>
    <format dxfId="112">
      <pivotArea dataOnly="0" labelOnly="1" outline="0" fieldPosition="0">
        <references count="4">
          <reference field="4" count="1" selected="0">
            <x v="61"/>
          </reference>
          <reference field="5" count="1" selected="0">
            <x v="135"/>
          </reference>
          <reference field="8" count="1" selected="0">
            <x v="140"/>
          </reference>
          <reference field="17" count="1" defaultSubtotal="1">
            <x v="25"/>
          </reference>
        </references>
      </pivotArea>
    </format>
    <format dxfId="111">
      <pivotArea dataOnly="0" labelOnly="1" outline="0" fieldPosition="0">
        <references count="4">
          <reference field="4" count="1" selected="0">
            <x v="61"/>
          </reference>
          <reference field="5" count="1" selected="0">
            <x v="144"/>
          </reference>
          <reference field="8" count="1" selected="0">
            <x v="165"/>
          </reference>
          <reference field="17" count="1">
            <x v="0"/>
          </reference>
        </references>
      </pivotArea>
    </format>
    <format dxfId="110">
      <pivotArea dataOnly="0" labelOnly="1" outline="0" fieldPosition="0">
        <references count="4">
          <reference field="4" count="1" selected="0">
            <x v="61"/>
          </reference>
          <reference field="5" count="1" selected="0">
            <x v="144"/>
          </reference>
          <reference field="8" count="1" selected="0">
            <x v="165"/>
          </reference>
          <reference field="17" count="1" defaultSubtotal="1">
            <x v="0"/>
          </reference>
        </references>
      </pivotArea>
    </format>
    <format dxfId="109">
      <pivotArea dataOnly="0" labelOnly="1" outline="0" fieldPosition="0">
        <references count="5">
          <reference field="4" count="1" selected="0">
            <x v="40"/>
          </reference>
          <reference field="5" count="1" selected="0">
            <x v="4"/>
          </reference>
          <reference field="8" count="1" selected="0">
            <x v="62"/>
          </reference>
          <reference field="17" count="1" selected="0">
            <x v="11"/>
          </reference>
          <reference field="23" count="1">
            <x v="3"/>
          </reference>
        </references>
      </pivotArea>
    </format>
    <format dxfId="108">
      <pivotArea dataOnly="0" labelOnly="1" outline="0" fieldPosition="0">
        <references count="5">
          <reference field="4" count="1" selected="0">
            <x v="40"/>
          </reference>
          <reference field="5" count="1" selected="0">
            <x v="4"/>
          </reference>
          <reference field="8" count="1" selected="0">
            <x v="62"/>
          </reference>
          <reference field="17" count="1" selected="0">
            <x v="11"/>
          </reference>
          <reference field="23" count="1" defaultSubtotal="1">
            <x v="3"/>
          </reference>
        </references>
      </pivotArea>
    </format>
    <format dxfId="107">
      <pivotArea dataOnly="0" labelOnly="1" outline="0" fieldPosition="0">
        <references count="5">
          <reference field="4" count="1" selected="0">
            <x v="40"/>
          </reference>
          <reference field="5" count="1" selected="0">
            <x v="36"/>
          </reference>
          <reference field="8" count="1" selected="0">
            <x v="65"/>
          </reference>
          <reference field="17" count="1" selected="0">
            <x v="25"/>
          </reference>
          <reference field="23" count="1">
            <x v="164"/>
          </reference>
        </references>
      </pivotArea>
    </format>
    <format dxfId="106">
      <pivotArea dataOnly="0" labelOnly="1" outline="0" fieldPosition="0">
        <references count="5">
          <reference field="4" count="1" selected="0">
            <x v="40"/>
          </reference>
          <reference field="5" count="1" selected="0">
            <x v="36"/>
          </reference>
          <reference field="8" count="1" selected="0">
            <x v="65"/>
          </reference>
          <reference field="17" count="1" selected="0">
            <x v="25"/>
          </reference>
          <reference field="23" count="1" defaultSubtotal="1">
            <x v="164"/>
          </reference>
        </references>
      </pivotArea>
    </format>
    <format dxfId="105">
      <pivotArea dataOnly="0" labelOnly="1" outline="0" fieldPosition="0">
        <references count="5">
          <reference field="4" count="1" selected="0">
            <x v="40"/>
          </reference>
          <reference field="5" count="1" selected="0">
            <x v="37"/>
          </reference>
          <reference field="8" count="1" selected="0">
            <x v="131"/>
          </reference>
          <reference field="17" count="1" selected="0">
            <x v="21"/>
          </reference>
          <reference field="23" count="1">
            <x v="164"/>
          </reference>
        </references>
      </pivotArea>
    </format>
    <format dxfId="104">
      <pivotArea dataOnly="0" labelOnly="1" outline="0" fieldPosition="0">
        <references count="5">
          <reference field="4" count="1" selected="0">
            <x v="40"/>
          </reference>
          <reference field="5" count="1" selected="0">
            <x v="37"/>
          </reference>
          <reference field="8" count="1" selected="0">
            <x v="131"/>
          </reference>
          <reference field="17" count="1" selected="0">
            <x v="21"/>
          </reference>
          <reference field="23" count="1" defaultSubtotal="1">
            <x v="164"/>
          </reference>
        </references>
      </pivotArea>
    </format>
    <format dxfId="103">
      <pivotArea dataOnly="0" labelOnly="1" outline="0" fieldPosition="0">
        <references count="5">
          <reference field="4" count="1" selected="0">
            <x v="40"/>
          </reference>
          <reference field="5" count="1" selected="0">
            <x v="38"/>
          </reference>
          <reference field="8" count="1" selected="0">
            <x v="147"/>
          </reference>
          <reference field="17" count="1" selected="0">
            <x v="16"/>
          </reference>
          <reference field="23" count="1">
            <x v="164"/>
          </reference>
        </references>
      </pivotArea>
    </format>
    <format dxfId="102">
      <pivotArea dataOnly="0" labelOnly="1" outline="0" fieldPosition="0">
        <references count="5">
          <reference field="4" count="1" selected="0">
            <x v="40"/>
          </reference>
          <reference field="5" count="1" selected="0">
            <x v="38"/>
          </reference>
          <reference field="8" count="1" selected="0">
            <x v="147"/>
          </reference>
          <reference field="17" count="1" selected="0">
            <x v="16"/>
          </reference>
          <reference field="23" count="1" defaultSubtotal="1">
            <x v="164"/>
          </reference>
        </references>
      </pivotArea>
    </format>
    <format dxfId="101">
      <pivotArea dataOnly="0" labelOnly="1" outline="0" fieldPosition="0">
        <references count="5">
          <reference field="4" count="1" selected="0">
            <x v="40"/>
          </reference>
          <reference field="5" count="1" selected="0">
            <x v="46"/>
          </reference>
          <reference field="8" count="1" selected="0">
            <x v="179"/>
          </reference>
          <reference field="17" count="1" selected="0">
            <x v="21"/>
          </reference>
          <reference field="23" count="1">
            <x v="164"/>
          </reference>
        </references>
      </pivotArea>
    </format>
    <format dxfId="100">
      <pivotArea dataOnly="0" labelOnly="1" outline="0" fieldPosition="0">
        <references count="5">
          <reference field="4" count="1" selected="0">
            <x v="40"/>
          </reference>
          <reference field="5" count="1" selected="0">
            <x v="46"/>
          </reference>
          <reference field="8" count="1" selected="0">
            <x v="179"/>
          </reference>
          <reference field="17" count="1" selected="0">
            <x v="21"/>
          </reference>
          <reference field="23" count="1" defaultSubtotal="1">
            <x v="164"/>
          </reference>
        </references>
      </pivotArea>
    </format>
    <format dxfId="99">
      <pivotArea dataOnly="0" labelOnly="1" outline="0" fieldPosition="0">
        <references count="5">
          <reference field="4" count="1" selected="0">
            <x v="40"/>
          </reference>
          <reference field="5" count="1" selected="0">
            <x v="49"/>
          </reference>
          <reference field="8" count="1" selected="0">
            <x v="169"/>
          </reference>
          <reference field="17" count="1" selected="0">
            <x v="5"/>
          </reference>
          <reference field="23" count="1">
            <x v="154"/>
          </reference>
        </references>
      </pivotArea>
    </format>
    <format dxfId="98">
      <pivotArea dataOnly="0" labelOnly="1" outline="0" fieldPosition="0">
        <references count="5">
          <reference field="4" count="1" selected="0">
            <x v="40"/>
          </reference>
          <reference field="5" count="1" selected="0">
            <x v="49"/>
          </reference>
          <reference field="8" count="1" selected="0">
            <x v="169"/>
          </reference>
          <reference field="17" count="1" selected="0">
            <x v="5"/>
          </reference>
          <reference field="23" count="1" defaultSubtotal="1">
            <x v="154"/>
          </reference>
        </references>
      </pivotArea>
    </format>
    <format dxfId="97">
      <pivotArea dataOnly="0" labelOnly="1" outline="0" fieldPosition="0">
        <references count="5">
          <reference field="4" count="1" selected="0">
            <x v="40"/>
          </reference>
          <reference field="5" count="1" selected="0">
            <x v="73"/>
          </reference>
          <reference field="8" count="1" selected="0">
            <x v="132"/>
          </reference>
          <reference field="17" count="1" selected="0">
            <x v="21"/>
          </reference>
          <reference field="23" count="1">
            <x v="164"/>
          </reference>
        </references>
      </pivotArea>
    </format>
    <format dxfId="96">
      <pivotArea dataOnly="0" labelOnly="1" outline="0" fieldPosition="0">
        <references count="5">
          <reference field="4" count="1" selected="0">
            <x v="40"/>
          </reference>
          <reference field="5" count="1" selected="0">
            <x v="73"/>
          </reference>
          <reference field="8" count="1" selected="0">
            <x v="132"/>
          </reference>
          <reference field="17" count="1" selected="0">
            <x v="21"/>
          </reference>
          <reference field="23" count="1" defaultSubtotal="1">
            <x v="164"/>
          </reference>
        </references>
      </pivotArea>
    </format>
    <format dxfId="95">
      <pivotArea dataOnly="0" labelOnly="1" outline="0" fieldPosition="0">
        <references count="5">
          <reference field="4" count="1" selected="0">
            <x v="40"/>
          </reference>
          <reference field="5" count="1" selected="0">
            <x v="87"/>
          </reference>
          <reference field="8" count="1" selected="0">
            <x v="134"/>
          </reference>
          <reference field="17" count="1" selected="0">
            <x v="5"/>
          </reference>
          <reference field="23" count="1">
            <x v="115"/>
          </reference>
        </references>
      </pivotArea>
    </format>
    <format dxfId="94">
      <pivotArea dataOnly="0" labelOnly="1" outline="0" fieldPosition="0">
        <references count="5">
          <reference field="4" count="1" selected="0">
            <x v="40"/>
          </reference>
          <reference field="5" count="1" selected="0">
            <x v="87"/>
          </reference>
          <reference field="8" count="1" selected="0">
            <x v="134"/>
          </reference>
          <reference field="17" count="1" selected="0">
            <x v="5"/>
          </reference>
          <reference field="23" count="1" defaultSubtotal="1">
            <x v="115"/>
          </reference>
        </references>
      </pivotArea>
    </format>
    <format dxfId="93">
      <pivotArea dataOnly="0" labelOnly="1" outline="0" fieldPosition="0">
        <references count="5">
          <reference field="4" count="1" selected="0">
            <x v="43"/>
          </reference>
          <reference field="5" count="1" selected="0">
            <x v="71"/>
          </reference>
          <reference field="8" count="1" selected="0">
            <x v="136"/>
          </reference>
          <reference field="17" count="1" selected="0">
            <x v="25"/>
          </reference>
          <reference field="23" count="1">
            <x v="46"/>
          </reference>
        </references>
      </pivotArea>
    </format>
    <format dxfId="92">
      <pivotArea dataOnly="0" labelOnly="1" outline="0" fieldPosition="0">
        <references count="5">
          <reference field="4" count="1" selected="0">
            <x v="43"/>
          </reference>
          <reference field="5" count="1" selected="0">
            <x v="71"/>
          </reference>
          <reference field="8" count="1" selected="0">
            <x v="136"/>
          </reference>
          <reference field="17" count="1" selected="0">
            <x v="25"/>
          </reference>
          <reference field="23" count="1" defaultSubtotal="1">
            <x v="46"/>
          </reference>
        </references>
      </pivotArea>
    </format>
    <format dxfId="91">
      <pivotArea dataOnly="0" labelOnly="1" outline="0" fieldPosition="0">
        <references count="5">
          <reference field="4" count="1" selected="0">
            <x v="45"/>
          </reference>
          <reference field="5" count="1" selected="0">
            <x v="43"/>
          </reference>
          <reference field="8" count="1" selected="0">
            <x v="125"/>
          </reference>
          <reference field="17" count="1" selected="0">
            <x v="10"/>
          </reference>
          <reference field="23" count="1">
            <x v="164"/>
          </reference>
        </references>
      </pivotArea>
    </format>
    <format dxfId="90">
      <pivotArea dataOnly="0" labelOnly="1" outline="0" fieldPosition="0">
        <references count="5">
          <reference field="4" count="1" selected="0">
            <x v="45"/>
          </reference>
          <reference field="5" count="1" selected="0">
            <x v="43"/>
          </reference>
          <reference field="8" count="1" selected="0">
            <x v="125"/>
          </reference>
          <reference field="17" count="1" selected="0">
            <x v="10"/>
          </reference>
          <reference field="23" count="1" defaultSubtotal="1">
            <x v="164"/>
          </reference>
        </references>
      </pivotArea>
    </format>
    <format dxfId="89">
      <pivotArea dataOnly="0" labelOnly="1" outline="0" fieldPosition="0">
        <references count="5">
          <reference field="4" count="1" selected="0">
            <x v="45"/>
          </reference>
          <reference field="5" count="1" selected="0">
            <x v="44"/>
          </reference>
          <reference field="8" count="1" selected="0">
            <x v="101"/>
          </reference>
          <reference field="17" count="1" selected="0">
            <x v="11"/>
          </reference>
          <reference field="23" count="1">
            <x v="164"/>
          </reference>
        </references>
      </pivotArea>
    </format>
    <format dxfId="88">
      <pivotArea dataOnly="0" labelOnly="1" outline="0" fieldPosition="0">
        <references count="5">
          <reference field="4" count="1" selected="0">
            <x v="45"/>
          </reference>
          <reference field="5" count="1" selected="0">
            <x v="44"/>
          </reference>
          <reference field="8" count="1" selected="0">
            <x v="101"/>
          </reference>
          <reference field="17" count="1" selected="0">
            <x v="11"/>
          </reference>
          <reference field="23" count="1" defaultSubtotal="1">
            <x v="164"/>
          </reference>
        </references>
      </pivotArea>
    </format>
    <format dxfId="87">
      <pivotArea dataOnly="0" labelOnly="1" outline="0" fieldPosition="0">
        <references count="5">
          <reference field="4" count="1" selected="0">
            <x v="45"/>
          </reference>
          <reference field="5" count="1" selected="0">
            <x v="45"/>
          </reference>
          <reference field="8" count="1" selected="0">
            <x v="89"/>
          </reference>
          <reference field="17" count="1" selected="0">
            <x v="13"/>
          </reference>
          <reference field="23" count="1">
            <x v="164"/>
          </reference>
        </references>
      </pivotArea>
    </format>
    <format dxfId="86">
      <pivotArea dataOnly="0" labelOnly="1" outline="0" fieldPosition="0">
        <references count="5">
          <reference field="4" count="1" selected="0">
            <x v="45"/>
          </reference>
          <reference field="5" count="1" selected="0">
            <x v="45"/>
          </reference>
          <reference field="8" count="1" selected="0">
            <x v="89"/>
          </reference>
          <reference field="17" count="1" selected="0">
            <x v="13"/>
          </reference>
          <reference field="23" count="1" defaultSubtotal="1">
            <x v="164"/>
          </reference>
        </references>
      </pivotArea>
    </format>
    <format dxfId="85">
      <pivotArea dataOnly="0" labelOnly="1" outline="0" fieldPosition="0">
        <references count="5">
          <reference field="4" count="1" selected="0">
            <x v="45"/>
          </reference>
          <reference field="5" count="1" selected="0">
            <x v="56"/>
          </reference>
          <reference field="8" count="1" selected="0">
            <x v="138"/>
          </reference>
          <reference field="17" count="1" selected="0">
            <x v="15"/>
          </reference>
          <reference field="23" count="1">
            <x v="15"/>
          </reference>
        </references>
      </pivotArea>
    </format>
    <format dxfId="84">
      <pivotArea dataOnly="0" labelOnly="1" outline="0" fieldPosition="0">
        <references count="5">
          <reference field="4" count="1" selected="0">
            <x v="45"/>
          </reference>
          <reference field="5" count="1" selected="0">
            <x v="56"/>
          </reference>
          <reference field="8" count="1" selected="0">
            <x v="138"/>
          </reference>
          <reference field="17" count="1" selected="0">
            <x v="15"/>
          </reference>
          <reference field="23" count="1" defaultSubtotal="1">
            <x v="15"/>
          </reference>
        </references>
      </pivotArea>
    </format>
    <format dxfId="83">
      <pivotArea dataOnly="0" labelOnly="1" outline="0" fieldPosition="0">
        <references count="5">
          <reference field="4" count="1" selected="0">
            <x v="61"/>
          </reference>
          <reference field="5" count="1" selected="0">
            <x v="129"/>
          </reference>
          <reference field="8" count="1" selected="0">
            <x v="202"/>
          </reference>
          <reference field="17" count="1" selected="0">
            <x v="0"/>
          </reference>
          <reference field="23" count="1">
            <x v="137"/>
          </reference>
        </references>
      </pivotArea>
    </format>
    <format dxfId="82">
      <pivotArea dataOnly="0" labelOnly="1" outline="0" fieldPosition="0">
        <references count="5">
          <reference field="4" count="1" selected="0">
            <x v="61"/>
          </reference>
          <reference field="5" count="1" selected="0">
            <x v="129"/>
          </reference>
          <reference field="8" count="1" selected="0">
            <x v="202"/>
          </reference>
          <reference field="17" count="1" selected="0">
            <x v="0"/>
          </reference>
          <reference field="23" count="1" defaultSubtotal="1">
            <x v="137"/>
          </reference>
        </references>
      </pivotArea>
    </format>
    <format dxfId="81">
      <pivotArea dataOnly="0" labelOnly="1" outline="0" fieldPosition="0">
        <references count="5">
          <reference field="4" count="1" selected="0">
            <x v="61"/>
          </reference>
          <reference field="5" count="1" selected="0">
            <x v="130"/>
          </reference>
          <reference field="8" count="1" selected="0">
            <x v="186"/>
          </reference>
          <reference field="17" count="1" selected="0">
            <x v="25"/>
          </reference>
          <reference field="23" count="1">
            <x v="164"/>
          </reference>
        </references>
      </pivotArea>
    </format>
    <format dxfId="80">
      <pivotArea dataOnly="0" labelOnly="1" outline="0" fieldPosition="0">
        <references count="5">
          <reference field="4" count="1" selected="0">
            <x v="61"/>
          </reference>
          <reference field="5" count="1" selected="0">
            <x v="130"/>
          </reference>
          <reference field="8" count="1" selected="0">
            <x v="186"/>
          </reference>
          <reference field="17" count="1" selected="0">
            <x v="25"/>
          </reference>
          <reference field="23" count="1" defaultSubtotal="1">
            <x v="164"/>
          </reference>
        </references>
      </pivotArea>
    </format>
    <format dxfId="79">
      <pivotArea dataOnly="0" labelOnly="1" outline="0" fieldPosition="0">
        <references count="5">
          <reference field="4" count="1" selected="0">
            <x v="61"/>
          </reference>
          <reference field="5" count="1" selected="0">
            <x v="131"/>
          </reference>
          <reference field="8" count="1" selected="0">
            <x v="185"/>
          </reference>
          <reference field="17" count="1" selected="0">
            <x v="25"/>
          </reference>
          <reference field="23" count="1">
            <x v="164"/>
          </reference>
        </references>
      </pivotArea>
    </format>
    <format dxfId="78">
      <pivotArea dataOnly="0" labelOnly="1" outline="0" fieldPosition="0">
        <references count="5">
          <reference field="4" count="1" selected="0">
            <x v="61"/>
          </reference>
          <reference field="5" count="1" selected="0">
            <x v="131"/>
          </reference>
          <reference field="8" count="1" selected="0">
            <x v="185"/>
          </reference>
          <reference field="17" count="1" selected="0">
            <x v="25"/>
          </reference>
          <reference field="23" count="1" defaultSubtotal="1">
            <x v="164"/>
          </reference>
        </references>
      </pivotArea>
    </format>
    <format dxfId="77">
      <pivotArea dataOnly="0" labelOnly="1" outline="0" fieldPosition="0">
        <references count="5">
          <reference field="4" count="1" selected="0">
            <x v="61"/>
          </reference>
          <reference field="5" count="1" selected="0">
            <x v="135"/>
          </reference>
          <reference field="8" count="1" selected="0">
            <x v="140"/>
          </reference>
          <reference field="17" count="1" selected="0">
            <x v="25"/>
          </reference>
          <reference field="23" count="1">
            <x v="12"/>
          </reference>
        </references>
      </pivotArea>
    </format>
    <format dxfId="76">
      <pivotArea dataOnly="0" labelOnly="1" outline="0" fieldPosition="0">
        <references count="5">
          <reference field="4" count="1" selected="0">
            <x v="61"/>
          </reference>
          <reference field="5" count="1" selected="0">
            <x v="135"/>
          </reference>
          <reference field="8" count="1" selected="0">
            <x v="140"/>
          </reference>
          <reference field="17" count="1" selected="0">
            <x v="25"/>
          </reference>
          <reference field="23" count="1" defaultSubtotal="1">
            <x v="12"/>
          </reference>
        </references>
      </pivotArea>
    </format>
    <format dxfId="75">
      <pivotArea dataOnly="0" labelOnly="1" outline="0" fieldPosition="0">
        <references count="5">
          <reference field="4" count="1" selected="0">
            <x v="61"/>
          </reference>
          <reference field="5" count="1" selected="0">
            <x v="144"/>
          </reference>
          <reference field="8" count="1" selected="0">
            <x v="165"/>
          </reference>
          <reference field="17" count="1" selected="0">
            <x v="0"/>
          </reference>
          <reference field="23" count="1">
            <x v="137"/>
          </reference>
        </references>
      </pivotArea>
    </format>
    <format dxfId="74">
      <pivotArea dataOnly="0" labelOnly="1" outline="0" fieldPosition="0">
        <references count="5">
          <reference field="4" count="1" selected="0">
            <x v="61"/>
          </reference>
          <reference field="5" count="1" selected="0">
            <x v="144"/>
          </reference>
          <reference field="8" count="1" selected="0">
            <x v="165"/>
          </reference>
          <reference field="17" count="1" selected="0">
            <x v="0"/>
          </reference>
          <reference field="23" count="1" defaultSubtotal="1">
            <x v="137"/>
          </reference>
        </references>
      </pivotArea>
    </format>
    <format dxfId="73">
      <pivotArea dataOnly="0" labelOnly="1" outline="0" fieldPosition="0">
        <references count="6">
          <reference field="4" count="1" selected="0">
            <x v="40"/>
          </reference>
          <reference field="5" count="1" selected="0">
            <x v="4"/>
          </reference>
          <reference field="8" count="1" selected="0">
            <x v="62"/>
          </reference>
          <reference field="17" count="1" selected="0">
            <x v="11"/>
          </reference>
          <reference field="23" count="1" selected="0">
            <x v="3"/>
          </reference>
          <reference field="30" count="1">
            <x v="14"/>
          </reference>
        </references>
      </pivotArea>
    </format>
    <format dxfId="72">
      <pivotArea dataOnly="0" labelOnly="1" outline="0" fieldPosition="0">
        <references count="6">
          <reference field="4" count="1" selected="0">
            <x v="40"/>
          </reference>
          <reference field="5" count="1" selected="0">
            <x v="4"/>
          </reference>
          <reference field="8" count="1" selected="0">
            <x v="62"/>
          </reference>
          <reference field="17" count="1" selected="0">
            <x v="11"/>
          </reference>
          <reference field="23" count="1" selected="0">
            <x v="3"/>
          </reference>
          <reference field="30" count="1" defaultSubtotal="1">
            <x v="14"/>
          </reference>
        </references>
      </pivotArea>
    </format>
    <format dxfId="71">
      <pivotArea dataOnly="0" labelOnly="1" outline="0" fieldPosition="0">
        <references count="6">
          <reference field="4" count="1" selected="0">
            <x v="40"/>
          </reference>
          <reference field="5" count="1" selected="0">
            <x v="36"/>
          </reference>
          <reference field="8" count="1" selected="0">
            <x v="65"/>
          </reference>
          <reference field="17" count="1" selected="0">
            <x v="25"/>
          </reference>
          <reference field="23" count="1" selected="0">
            <x v="164"/>
          </reference>
          <reference field="30" count="1">
            <x v="47"/>
          </reference>
        </references>
      </pivotArea>
    </format>
    <format dxfId="70">
      <pivotArea dataOnly="0" labelOnly="1" outline="0" fieldPosition="0">
        <references count="6">
          <reference field="4" count="1" selected="0">
            <x v="40"/>
          </reference>
          <reference field="5" count="1" selected="0">
            <x v="36"/>
          </reference>
          <reference field="8" count="1" selected="0">
            <x v="65"/>
          </reference>
          <reference field="17" count="1" selected="0">
            <x v="25"/>
          </reference>
          <reference field="23" count="1" selected="0">
            <x v="164"/>
          </reference>
          <reference field="30" count="1" defaultSubtotal="1">
            <x v="47"/>
          </reference>
        </references>
      </pivotArea>
    </format>
    <format dxfId="69">
      <pivotArea dataOnly="0" labelOnly="1" outline="0" fieldPosition="0">
        <references count="6">
          <reference field="4" count="1" selected="0">
            <x v="40"/>
          </reference>
          <reference field="5" count="1" selected="0">
            <x v="37"/>
          </reference>
          <reference field="8" count="1" selected="0">
            <x v="131"/>
          </reference>
          <reference field="17" count="1" selected="0">
            <x v="21"/>
          </reference>
          <reference field="23" count="1" selected="0">
            <x v="164"/>
          </reference>
          <reference field="30" count="1">
            <x v="71"/>
          </reference>
        </references>
      </pivotArea>
    </format>
    <format dxfId="68">
      <pivotArea dataOnly="0" labelOnly="1" outline="0" fieldPosition="0">
        <references count="6">
          <reference field="4" count="1" selected="0">
            <x v="40"/>
          </reference>
          <reference field="5" count="1" selected="0">
            <x v="37"/>
          </reference>
          <reference field="8" count="1" selected="0">
            <x v="131"/>
          </reference>
          <reference field="17" count="1" selected="0">
            <x v="21"/>
          </reference>
          <reference field="23" count="1" selected="0">
            <x v="164"/>
          </reference>
          <reference field="30" count="1" defaultSubtotal="1">
            <x v="71"/>
          </reference>
        </references>
      </pivotArea>
    </format>
    <format dxfId="67">
      <pivotArea dataOnly="0" labelOnly="1" outline="0" fieldPosition="0">
        <references count="6">
          <reference field="4" count="1" selected="0">
            <x v="40"/>
          </reference>
          <reference field="5" count="1" selected="0">
            <x v="38"/>
          </reference>
          <reference field="8" count="1" selected="0">
            <x v="147"/>
          </reference>
          <reference field="17" count="1" selected="0">
            <x v="16"/>
          </reference>
          <reference field="23" count="1" selected="0">
            <x v="164"/>
          </reference>
          <reference field="30" count="1">
            <x v="43"/>
          </reference>
        </references>
      </pivotArea>
    </format>
    <format dxfId="66">
      <pivotArea dataOnly="0" labelOnly="1" outline="0" fieldPosition="0">
        <references count="6">
          <reference field="4" count="1" selected="0">
            <x v="40"/>
          </reference>
          <reference field="5" count="1" selected="0">
            <x v="38"/>
          </reference>
          <reference field="8" count="1" selected="0">
            <x v="147"/>
          </reference>
          <reference field="17" count="1" selected="0">
            <x v="16"/>
          </reference>
          <reference field="23" count="1" selected="0">
            <x v="164"/>
          </reference>
          <reference field="30" count="1" defaultSubtotal="1">
            <x v="43"/>
          </reference>
        </references>
      </pivotArea>
    </format>
    <format dxfId="65">
      <pivotArea dataOnly="0" labelOnly="1" outline="0" fieldPosition="0">
        <references count="6">
          <reference field="4" count="1" selected="0">
            <x v="40"/>
          </reference>
          <reference field="5" count="1" selected="0">
            <x v="46"/>
          </reference>
          <reference field="8" count="1" selected="0">
            <x v="179"/>
          </reference>
          <reference field="17" count="1" selected="0">
            <x v="21"/>
          </reference>
          <reference field="23" count="1" selected="0">
            <x v="164"/>
          </reference>
          <reference field="30" count="1">
            <x v="157"/>
          </reference>
        </references>
      </pivotArea>
    </format>
    <format dxfId="64">
      <pivotArea dataOnly="0" labelOnly="1" outline="0" fieldPosition="0">
        <references count="6">
          <reference field="4" count="1" selected="0">
            <x v="40"/>
          </reference>
          <reference field="5" count="1" selected="0">
            <x v="46"/>
          </reference>
          <reference field="8" count="1" selected="0">
            <x v="179"/>
          </reference>
          <reference field="17" count="1" selected="0">
            <x v="21"/>
          </reference>
          <reference field="23" count="1" selected="0">
            <x v="164"/>
          </reference>
          <reference field="30" count="1" defaultSubtotal="1">
            <x v="157"/>
          </reference>
        </references>
      </pivotArea>
    </format>
    <format dxfId="63">
      <pivotArea dataOnly="0" labelOnly="1" outline="0" fieldPosition="0">
        <references count="6">
          <reference field="4" count="1" selected="0">
            <x v="40"/>
          </reference>
          <reference field="5" count="1" selected="0">
            <x v="49"/>
          </reference>
          <reference field="8" count="1" selected="0">
            <x v="169"/>
          </reference>
          <reference field="17" count="1" selected="0">
            <x v="5"/>
          </reference>
          <reference field="23" count="1" selected="0">
            <x v="154"/>
          </reference>
          <reference field="30" count="1">
            <x v="20"/>
          </reference>
        </references>
      </pivotArea>
    </format>
    <format dxfId="62">
      <pivotArea dataOnly="0" labelOnly="1" outline="0" fieldPosition="0">
        <references count="6">
          <reference field="4" count="1" selected="0">
            <x v="40"/>
          </reference>
          <reference field="5" count="1" selected="0">
            <x v="49"/>
          </reference>
          <reference field="8" count="1" selected="0">
            <x v="169"/>
          </reference>
          <reference field="17" count="1" selected="0">
            <x v="5"/>
          </reference>
          <reference field="23" count="1" selected="0">
            <x v="154"/>
          </reference>
          <reference field="30" count="1" defaultSubtotal="1">
            <x v="20"/>
          </reference>
        </references>
      </pivotArea>
    </format>
    <format dxfId="61">
      <pivotArea dataOnly="0" labelOnly="1" outline="0" fieldPosition="0">
        <references count="6">
          <reference field="4" count="1" selected="0">
            <x v="40"/>
          </reference>
          <reference field="5" count="1" selected="0">
            <x v="73"/>
          </reference>
          <reference field="8" count="1" selected="0">
            <x v="132"/>
          </reference>
          <reference field="17" count="1" selected="0">
            <x v="21"/>
          </reference>
          <reference field="23" count="1" selected="0">
            <x v="164"/>
          </reference>
          <reference field="30" count="1">
            <x v="156"/>
          </reference>
        </references>
      </pivotArea>
    </format>
    <format dxfId="60">
      <pivotArea dataOnly="0" labelOnly="1" outline="0" fieldPosition="0">
        <references count="6">
          <reference field="4" count="1" selected="0">
            <x v="40"/>
          </reference>
          <reference field="5" count="1" selected="0">
            <x v="73"/>
          </reference>
          <reference field="8" count="1" selected="0">
            <x v="132"/>
          </reference>
          <reference field="17" count="1" selected="0">
            <x v="21"/>
          </reference>
          <reference field="23" count="1" selected="0">
            <x v="164"/>
          </reference>
          <reference field="30" count="1" defaultSubtotal="1">
            <x v="156"/>
          </reference>
        </references>
      </pivotArea>
    </format>
    <format dxfId="59">
      <pivotArea dataOnly="0" labelOnly="1" outline="0" fieldPosition="0">
        <references count="6">
          <reference field="4" count="1" selected="0">
            <x v="40"/>
          </reference>
          <reference field="5" count="1" selected="0">
            <x v="87"/>
          </reference>
          <reference field="8" count="1" selected="0">
            <x v="134"/>
          </reference>
          <reference field="17" count="1" selected="0">
            <x v="5"/>
          </reference>
          <reference field="23" count="1" selected="0">
            <x v="115"/>
          </reference>
          <reference field="30" count="1">
            <x v="12"/>
          </reference>
        </references>
      </pivotArea>
    </format>
    <format dxfId="58">
      <pivotArea dataOnly="0" labelOnly="1" outline="0" fieldPosition="0">
        <references count="6">
          <reference field="4" count="1" selected="0">
            <x v="40"/>
          </reference>
          <reference field="5" count="1" selected="0">
            <x v="87"/>
          </reference>
          <reference field="8" count="1" selected="0">
            <x v="134"/>
          </reference>
          <reference field="17" count="1" selected="0">
            <x v="5"/>
          </reference>
          <reference field="23" count="1" selected="0">
            <x v="115"/>
          </reference>
          <reference field="30" count="1" defaultSubtotal="1">
            <x v="12"/>
          </reference>
        </references>
      </pivotArea>
    </format>
    <format dxfId="57">
      <pivotArea dataOnly="0" labelOnly="1" outline="0" fieldPosition="0">
        <references count="6">
          <reference field="4" count="1" selected="0">
            <x v="43"/>
          </reference>
          <reference field="5" count="1" selected="0">
            <x v="71"/>
          </reference>
          <reference field="8" count="1" selected="0">
            <x v="136"/>
          </reference>
          <reference field="17" count="1" selected="0">
            <x v="25"/>
          </reference>
          <reference field="23" count="1" selected="0">
            <x v="46"/>
          </reference>
          <reference field="30" count="1">
            <x v="60"/>
          </reference>
        </references>
      </pivotArea>
    </format>
    <format dxfId="56">
      <pivotArea dataOnly="0" labelOnly="1" outline="0" fieldPosition="0">
        <references count="6">
          <reference field="4" count="1" selected="0">
            <x v="43"/>
          </reference>
          <reference field="5" count="1" selected="0">
            <x v="71"/>
          </reference>
          <reference field="8" count="1" selected="0">
            <x v="136"/>
          </reference>
          <reference field="17" count="1" selected="0">
            <x v="25"/>
          </reference>
          <reference field="23" count="1" selected="0">
            <x v="46"/>
          </reference>
          <reference field="30" count="1" defaultSubtotal="1">
            <x v="60"/>
          </reference>
        </references>
      </pivotArea>
    </format>
    <format dxfId="55">
      <pivotArea dataOnly="0" labelOnly="1" outline="0" fieldPosition="0">
        <references count="6">
          <reference field="4" count="1" selected="0">
            <x v="45"/>
          </reference>
          <reference field="5" count="1" selected="0">
            <x v="43"/>
          </reference>
          <reference field="8" count="1" selected="0">
            <x v="125"/>
          </reference>
          <reference field="17" count="1" selected="0">
            <x v="10"/>
          </reference>
          <reference field="23" count="1" selected="0">
            <x v="164"/>
          </reference>
          <reference field="30" count="1">
            <x v="150"/>
          </reference>
        </references>
      </pivotArea>
    </format>
    <format dxfId="54">
      <pivotArea dataOnly="0" labelOnly="1" outline="0" fieldPosition="0">
        <references count="6">
          <reference field="4" count="1" selected="0">
            <x v="45"/>
          </reference>
          <reference field="5" count="1" selected="0">
            <x v="43"/>
          </reference>
          <reference field="8" count="1" selected="0">
            <x v="125"/>
          </reference>
          <reference field="17" count="1" selected="0">
            <x v="10"/>
          </reference>
          <reference field="23" count="1" selected="0">
            <x v="164"/>
          </reference>
          <reference field="30" count="1" defaultSubtotal="1">
            <x v="150"/>
          </reference>
        </references>
      </pivotArea>
    </format>
    <format dxfId="53">
      <pivotArea dataOnly="0" labelOnly="1" outline="0" fieldPosition="0">
        <references count="6">
          <reference field="4" count="1" selected="0">
            <x v="45"/>
          </reference>
          <reference field="5" count="1" selected="0">
            <x v="44"/>
          </reference>
          <reference field="8" count="1" selected="0">
            <x v="101"/>
          </reference>
          <reference field="17" count="1" selected="0">
            <x v="11"/>
          </reference>
          <reference field="23" count="1" selected="0">
            <x v="164"/>
          </reference>
          <reference field="30" count="1">
            <x v="9"/>
          </reference>
        </references>
      </pivotArea>
    </format>
    <format dxfId="52">
      <pivotArea dataOnly="0" labelOnly="1" outline="0" fieldPosition="0">
        <references count="6">
          <reference field="4" count="1" selected="0">
            <x v="45"/>
          </reference>
          <reference field="5" count="1" selected="0">
            <x v="44"/>
          </reference>
          <reference field="8" count="1" selected="0">
            <x v="101"/>
          </reference>
          <reference field="17" count="1" selected="0">
            <x v="11"/>
          </reference>
          <reference field="23" count="1" selected="0">
            <x v="164"/>
          </reference>
          <reference field="30" count="1" defaultSubtotal="1">
            <x v="9"/>
          </reference>
        </references>
      </pivotArea>
    </format>
    <format dxfId="51">
      <pivotArea dataOnly="0" labelOnly="1" outline="0" fieldPosition="0">
        <references count="6">
          <reference field="4" count="1" selected="0">
            <x v="45"/>
          </reference>
          <reference field="5" count="1" selected="0">
            <x v="45"/>
          </reference>
          <reference field="8" count="1" selected="0">
            <x v="89"/>
          </reference>
          <reference field="17" count="1" selected="0">
            <x v="13"/>
          </reference>
          <reference field="23" count="1" selected="0">
            <x v="164"/>
          </reference>
          <reference field="30" count="1">
            <x v="139"/>
          </reference>
        </references>
      </pivotArea>
    </format>
    <format dxfId="50">
      <pivotArea dataOnly="0" labelOnly="1" outline="0" fieldPosition="0">
        <references count="6">
          <reference field="4" count="1" selected="0">
            <x v="45"/>
          </reference>
          <reference field="5" count="1" selected="0">
            <x v="45"/>
          </reference>
          <reference field="8" count="1" selected="0">
            <x v="89"/>
          </reference>
          <reference field="17" count="1" selected="0">
            <x v="13"/>
          </reference>
          <reference field="23" count="1" selected="0">
            <x v="164"/>
          </reference>
          <reference field="30" count="1" defaultSubtotal="1">
            <x v="139"/>
          </reference>
        </references>
      </pivotArea>
    </format>
    <format dxfId="49">
      <pivotArea dataOnly="0" labelOnly="1" outline="0" fieldPosition="0">
        <references count="6">
          <reference field="4" count="1" selected="0">
            <x v="45"/>
          </reference>
          <reference field="5" count="1" selected="0">
            <x v="56"/>
          </reference>
          <reference field="8" count="1" selected="0">
            <x v="138"/>
          </reference>
          <reference field="17" count="1" selected="0">
            <x v="15"/>
          </reference>
          <reference field="23" count="1" selected="0">
            <x v="15"/>
          </reference>
          <reference field="30" count="1">
            <x v="45"/>
          </reference>
        </references>
      </pivotArea>
    </format>
    <format dxfId="48">
      <pivotArea dataOnly="0" labelOnly="1" outline="0" fieldPosition="0">
        <references count="6">
          <reference field="4" count="1" selected="0">
            <x v="45"/>
          </reference>
          <reference field="5" count="1" selected="0">
            <x v="56"/>
          </reference>
          <reference field="8" count="1" selected="0">
            <x v="138"/>
          </reference>
          <reference field="17" count="1" selected="0">
            <x v="15"/>
          </reference>
          <reference field="23" count="1" selected="0">
            <x v="15"/>
          </reference>
          <reference field="30" count="1" defaultSubtotal="1">
            <x v="45"/>
          </reference>
        </references>
      </pivotArea>
    </format>
    <format dxfId="47">
      <pivotArea dataOnly="0" labelOnly="1" outline="0" fieldPosition="0">
        <references count="6">
          <reference field="4" count="1" selected="0">
            <x v="61"/>
          </reference>
          <reference field="5" count="1" selected="0">
            <x v="129"/>
          </reference>
          <reference field="8" count="1" selected="0">
            <x v="202"/>
          </reference>
          <reference field="17" count="1" selected="0">
            <x v="0"/>
          </reference>
          <reference field="23" count="1" selected="0">
            <x v="137"/>
          </reference>
          <reference field="30" count="1">
            <x v="12"/>
          </reference>
        </references>
      </pivotArea>
    </format>
    <format dxfId="46">
      <pivotArea dataOnly="0" labelOnly="1" outline="0" fieldPosition="0">
        <references count="6">
          <reference field="4" count="1" selected="0">
            <x v="61"/>
          </reference>
          <reference field="5" count="1" selected="0">
            <x v="129"/>
          </reference>
          <reference field="8" count="1" selected="0">
            <x v="202"/>
          </reference>
          <reference field="17" count="1" selected="0">
            <x v="0"/>
          </reference>
          <reference field="23" count="1" selected="0">
            <x v="137"/>
          </reference>
          <reference field="30" count="1" defaultSubtotal="1">
            <x v="12"/>
          </reference>
        </references>
      </pivotArea>
    </format>
    <format dxfId="45">
      <pivotArea dataOnly="0" labelOnly="1" outline="0" fieldPosition="0">
        <references count="6">
          <reference field="4" count="1" selected="0">
            <x v="61"/>
          </reference>
          <reference field="5" count="1" selected="0">
            <x v="130"/>
          </reference>
          <reference field="8" count="1" selected="0">
            <x v="186"/>
          </reference>
          <reference field="17" count="1" selected="0">
            <x v="25"/>
          </reference>
          <reference field="23" count="1" selected="0">
            <x v="164"/>
          </reference>
          <reference field="30" count="1">
            <x v="47"/>
          </reference>
        </references>
      </pivotArea>
    </format>
    <format dxfId="44">
      <pivotArea dataOnly="0" labelOnly="1" outline="0" fieldPosition="0">
        <references count="6">
          <reference field="4" count="1" selected="0">
            <x v="61"/>
          </reference>
          <reference field="5" count="1" selected="0">
            <x v="130"/>
          </reference>
          <reference field="8" count="1" selected="0">
            <x v="186"/>
          </reference>
          <reference field="17" count="1" selected="0">
            <x v="25"/>
          </reference>
          <reference field="23" count="1" selected="0">
            <x v="164"/>
          </reference>
          <reference field="30" count="1" defaultSubtotal="1">
            <x v="47"/>
          </reference>
        </references>
      </pivotArea>
    </format>
    <format dxfId="43">
      <pivotArea dataOnly="0" labelOnly="1" outline="0" fieldPosition="0">
        <references count="6">
          <reference field="4" count="1" selected="0">
            <x v="61"/>
          </reference>
          <reference field="5" count="1" selected="0">
            <x v="131"/>
          </reference>
          <reference field="8" count="1" selected="0">
            <x v="185"/>
          </reference>
          <reference field="17" count="1" selected="0">
            <x v="25"/>
          </reference>
          <reference field="23" count="1" selected="0">
            <x v="164"/>
          </reference>
          <reference field="30" count="1">
            <x v="47"/>
          </reference>
        </references>
      </pivotArea>
    </format>
    <format dxfId="42">
      <pivotArea dataOnly="0" labelOnly="1" outline="0" fieldPosition="0">
        <references count="6">
          <reference field="4" count="1" selected="0">
            <x v="61"/>
          </reference>
          <reference field="5" count="1" selected="0">
            <x v="131"/>
          </reference>
          <reference field="8" count="1" selected="0">
            <x v="185"/>
          </reference>
          <reference field="17" count="1" selected="0">
            <x v="25"/>
          </reference>
          <reference field="23" count="1" selected="0">
            <x v="164"/>
          </reference>
          <reference field="30" count="1" defaultSubtotal="1">
            <x v="47"/>
          </reference>
        </references>
      </pivotArea>
    </format>
    <format dxfId="41">
      <pivotArea dataOnly="0" labelOnly="1" outline="0" fieldPosition="0">
        <references count="6">
          <reference field="4" count="1" selected="0">
            <x v="61"/>
          </reference>
          <reference field="5" count="1" selected="0">
            <x v="135"/>
          </reference>
          <reference field="8" count="1" selected="0">
            <x v="140"/>
          </reference>
          <reference field="17" count="1" selected="0">
            <x v="25"/>
          </reference>
          <reference field="23" count="1" selected="0">
            <x v="12"/>
          </reference>
          <reference field="30" count="1">
            <x v="29"/>
          </reference>
        </references>
      </pivotArea>
    </format>
    <format dxfId="40">
      <pivotArea dataOnly="0" labelOnly="1" outline="0" fieldPosition="0">
        <references count="6">
          <reference field="4" count="1" selected="0">
            <x v="61"/>
          </reference>
          <reference field="5" count="1" selected="0">
            <x v="135"/>
          </reference>
          <reference field="8" count="1" selected="0">
            <x v="140"/>
          </reference>
          <reference field="17" count="1" selected="0">
            <x v="25"/>
          </reference>
          <reference field="23" count="1" selected="0">
            <x v="12"/>
          </reference>
          <reference field="30" count="1" defaultSubtotal="1">
            <x v="29"/>
          </reference>
        </references>
      </pivotArea>
    </format>
    <format dxfId="39">
      <pivotArea dataOnly="0" labelOnly="1" outline="0" fieldPosition="0">
        <references count="6">
          <reference field="4" count="1" selected="0">
            <x v="61"/>
          </reference>
          <reference field="5" count="1" selected="0">
            <x v="144"/>
          </reference>
          <reference field="8" count="1" selected="0">
            <x v="165"/>
          </reference>
          <reference field="17" count="1" selected="0">
            <x v="0"/>
          </reference>
          <reference field="23" count="1" selected="0">
            <x v="137"/>
          </reference>
          <reference field="30" count="1">
            <x v="12"/>
          </reference>
        </references>
      </pivotArea>
    </format>
    <format dxfId="38">
      <pivotArea dataOnly="0" labelOnly="1" outline="0" fieldPosition="0">
        <references count="6">
          <reference field="4" count="1" selected="0">
            <x v="61"/>
          </reference>
          <reference field="5" count="1" selected="0">
            <x v="144"/>
          </reference>
          <reference field="8" count="1" selected="0">
            <x v="165"/>
          </reference>
          <reference field="17" count="1" selected="0">
            <x v="0"/>
          </reference>
          <reference field="23" count="1" selected="0">
            <x v="137"/>
          </reference>
          <reference field="30" count="1" defaultSubtotal="1">
            <x v="12"/>
          </reference>
        </references>
      </pivotArea>
    </format>
    <format dxfId="37">
      <pivotArea dataOnly="0" labelOnly="1" outline="0" fieldPosition="0">
        <references count="7">
          <reference field="4" count="1" selected="0">
            <x v="40"/>
          </reference>
          <reference field="5" count="1" selected="0">
            <x v="4"/>
          </reference>
          <reference field="8" count="1" selected="0">
            <x v="62"/>
          </reference>
          <reference field="17" count="1" selected="0">
            <x v="11"/>
          </reference>
          <reference field="23" count="1" selected="0">
            <x v="3"/>
          </reference>
          <reference field="30" count="1" selected="0">
            <x v="14"/>
          </reference>
          <reference field="34" count="1">
            <x v="0"/>
          </reference>
        </references>
      </pivotArea>
    </format>
    <format dxfId="36">
      <pivotArea dataOnly="0" labelOnly="1" outline="0" fieldPosition="0">
        <references count="7">
          <reference field="4" count="1" selected="0">
            <x v="40"/>
          </reference>
          <reference field="5" count="1" selected="0">
            <x v="36"/>
          </reference>
          <reference field="8" count="1" selected="0">
            <x v="65"/>
          </reference>
          <reference field="17" count="1" selected="0">
            <x v="25"/>
          </reference>
          <reference field="23" count="1" selected="0">
            <x v="164"/>
          </reference>
          <reference field="30" count="1" selected="0">
            <x v="47"/>
          </reference>
          <reference field="34" count="1">
            <x v="4"/>
          </reference>
        </references>
      </pivotArea>
    </format>
    <format dxfId="35">
      <pivotArea dataOnly="0" labelOnly="1" outline="0" fieldPosition="0">
        <references count="7">
          <reference field="4" count="1" selected="0">
            <x v="40"/>
          </reference>
          <reference field="5" count="1" selected="0">
            <x v="37"/>
          </reference>
          <reference field="8" count="1" selected="0">
            <x v="131"/>
          </reference>
          <reference field="17" count="1" selected="0">
            <x v="21"/>
          </reference>
          <reference field="23" count="1" selected="0">
            <x v="164"/>
          </reference>
          <reference field="30" count="1" selected="0">
            <x v="71"/>
          </reference>
          <reference field="34" count="1">
            <x v="3"/>
          </reference>
        </references>
      </pivotArea>
    </format>
    <format dxfId="34">
      <pivotArea dataOnly="0" labelOnly="1" outline="0" fieldPosition="0">
        <references count="7">
          <reference field="4" count="1" selected="0">
            <x v="40"/>
          </reference>
          <reference field="5" count="1" selected="0">
            <x v="38"/>
          </reference>
          <reference field="8" count="1" selected="0">
            <x v="147"/>
          </reference>
          <reference field="17" count="1" selected="0">
            <x v="16"/>
          </reference>
          <reference field="23" count="1" selected="0">
            <x v="164"/>
          </reference>
          <reference field="30" count="1" selected="0">
            <x v="43"/>
          </reference>
          <reference field="34" count="1">
            <x v="0"/>
          </reference>
        </references>
      </pivotArea>
    </format>
    <format dxfId="33">
      <pivotArea dataOnly="0" labelOnly="1" outline="0" fieldPosition="0">
        <references count="7">
          <reference field="4" count="1" selected="0">
            <x v="40"/>
          </reference>
          <reference field="5" count="1" selected="0">
            <x v="46"/>
          </reference>
          <reference field="8" count="1" selected="0">
            <x v="179"/>
          </reference>
          <reference field="17" count="1" selected="0">
            <x v="21"/>
          </reference>
          <reference field="23" count="1" selected="0">
            <x v="164"/>
          </reference>
          <reference field="30" count="1" selected="0">
            <x v="157"/>
          </reference>
          <reference field="34" count="1">
            <x v="3"/>
          </reference>
        </references>
      </pivotArea>
    </format>
    <format dxfId="32">
      <pivotArea dataOnly="0" labelOnly="1" outline="0" fieldPosition="0">
        <references count="7">
          <reference field="4" count="1" selected="0">
            <x v="40"/>
          </reference>
          <reference field="5" count="1" selected="0">
            <x v="49"/>
          </reference>
          <reference field="8" count="1" selected="0">
            <x v="169"/>
          </reference>
          <reference field="17" count="1" selected="0">
            <x v="5"/>
          </reference>
          <reference field="23" count="1" selected="0">
            <x v="154"/>
          </reference>
          <reference field="30" count="1" selected="0">
            <x v="20"/>
          </reference>
          <reference field="34" count="1">
            <x v="2"/>
          </reference>
        </references>
      </pivotArea>
    </format>
    <format dxfId="31">
      <pivotArea dataOnly="0" labelOnly="1" outline="0" fieldPosition="0">
        <references count="7">
          <reference field="4" count="1" selected="0">
            <x v="40"/>
          </reference>
          <reference field="5" count="1" selected="0">
            <x v="73"/>
          </reference>
          <reference field="8" count="1" selected="0">
            <x v="132"/>
          </reference>
          <reference field="17" count="1" selected="0">
            <x v="21"/>
          </reference>
          <reference field="23" count="1" selected="0">
            <x v="164"/>
          </reference>
          <reference field="30" count="1" selected="0">
            <x v="156"/>
          </reference>
          <reference field="34" count="1">
            <x v="3"/>
          </reference>
        </references>
      </pivotArea>
    </format>
    <format dxfId="30">
      <pivotArea dataOnly="0" labelOnly="1" outline="0" fieldPosition="0">
        <references count="7">
          <reference field="4" count="1" selected="0">
            <x v="40"/>
          </reference>
          <reference field="5" count="1" selected="0">
            <x v="87"/>
          </reference>
          <reference field="8" count="1" selected="0">
            <x v="134"/>
          </reference>
          <reference field="17" count="1" selected="0">
            <x v="5"/>
          </reference>
          <reference field="23" count="1" selected="0">
            <x v="115"/>
          </reference>
          <reference field="30" count="1" selected="0">
            <x v="12"/>
          </reference>
          <reference field="34" count="1">
            <x v="1"/>
          </reference>
        </references>
      </pivotArea>
    </format>
    <format dxfId="29">
      <pivotArea dataOnly="0" labelOnly="1" outline="0" fieldPosition="0">
        <references count="7">
          <reference field="4" count="1" selected="0">
            <x v="43"/>
          </reference>
          <reference field="5" count="1" selected="0">
            <x v="71"/>
          </reference>
          <reference field="8" count="1" selected="0">
            <x v="136"/>
          </reference>
          <reference field="17" count="1" selected="0">
            <x v="25"/>
          </reference>
          <reference field="23" count="1" selected="0">
            <x v="46"/>
          </reference>
          <reference field="30" count="1" selected="0">
            <x v="60"/>
          </reference>
          <reference field="34" count="1">
            <x v="0"/>
          </reference>
        </references>
      </pivotArea>
    </format>
    <format dxfId="28">
      <pivotArea dataOnly="0" labelOnly="1" outline="0" fieldPosition="0">
        <references count="7">
          <reference field="4" count="1" selected="0">
            <x v="45"/>
          </reference>
          <reference field="5" count="1" selected="0">
            <x v="43"/>
          </reference>
          <reference field="8" count="1" selected="0">
            <x v="125"/>
          </reference>
          <reference field="17" count="1" selected="0">
            <x v="10"/>
          </reference>
          <reference field="23" count="1" selected="0">
            <x v="164"/>
          </reference>
          <reference field="30" count="1" selected="0">
            <x v="150"/>
          </reference>
          <reference field="34" count="1">
            <x v="1"/>
          </reference>
        </references>
      </pivotArea>
    </format>
    <format dxfId="27">
      <pivotArea dataOnly="0" labelOnly="1" outline="0" fieldPosition="0">
        <references count="7">
          <reference field="4" count="1" selected="0">
            <x v="45"/>
          </reference>
          <reference field="5" count="1" selected="0">
            <x v="44"/>
          </reference>
          <reference field="8" count="1" selected="0">
            <x v="101"/>
          </reference>
          <reference field="17" count="1" selected="0">
            <x v="11"/>
          </reference>
          <reference field="23" count="1" selected="0">
            <x v="164"/>
          </reference>
          <reference field="30" count="1" selected="0">
            <x v="9"/>
          </reference>
          <reference field="34" count="1">
            <x v="4"/>
          </reference>
        </references>
      </pivotArea>
    </format>
    <format dxfId="26">
      <pivotArea dataOnly="0" labelOnly="1" outline="0" fieldPosition="0">
        <references count="7">
          <reference field="4" count="1" selected="0">
            <x v="45"/>
          </reference>
          <reference field="5" count="1" selected="0">
            <x v="45"/>
          </reference>
          <reference field="8" count="1" selected="0">
            <x v="89"/>
          </reference>
          <reference field="17" count="1" selected="0">
            <x v="13"/>
          </reference>
          <reference field="23" count="1" selected="0">
            <x v="164"/>
          </reference>
          <reference field="30" count="1" selected="0">
            <x v="139"/>
          </reference>
          <reference field="34" count="1">
            <x v="0"/>
          </reference>
        </references>
      </pivotArea>
    </format>
    <format dxfId="25">
      <pivotArea dataOnly="0" labelOnly="1" outline="0" fieldPosition="0">
        <references count="7">
          <reference field="4" count="1" selected="0">
            <x v="45"/>
          </reference>
          <reference field="5" count="1" selected="0">
            <x v="56"/>
          </reference>
          <reference field="8" count="1" selected="0">
            <x v="138"/>
          </reference>
          <reference field="17" count="1" selected="0">
            <x v="15"/>
          </reference>
          <reference field="23" count="1" selected="0">
            <x v="15"/>
          </reference>
          <reference field="30" count="1" selected="0">
            <x v="45"/>
          </reference>
          <reference field="34" count="1">
            <x v="0"/>
          </reference>
        </references>
      </pivotArea>
    </format>
    <format dxfId="24">
      <pivotArea dataOnly="0" labelOnly="1" outline="0" fieldPosition="0">
        <references count="7">
          <reference field="4" count="1" selected="0">
            <x v="61"/>
          </reference>
          <reference field="5" count="1" selected="0">
            <x v="129"/>
          </reference>
          <reference field="8" count="1" selected="0">
            <x v="202"/>
          </reference>
          <reference field="17" count="1" selected="0">
            <x v="0"/>
          </reference>
          <reference field="23" count="1" selected="0">
            <x v="137"/>
          </reference>
          <reference field="30" count="1" selected="0">
            <x v="12"/>
          </reference>
          <reference field="34" count="1">
            <x v="1"/>
          </reference>
        </references>
      </pivotArea>
    </format>
    <format dxfId="23">
      <pivotArea dataOnly="0" labelOnly="1" outline="0" fieldPosition="0">
        <references count="7">
          <reference field="4" count="1" selected="0">
            <x v="61"/>
          </reference>
          <reference field="5" count="1" selected="0">
            <x v="130"/>
          </reference>
          <reference field="8" count="1" selected="0">
            <x v="186"/>
          </reference>
          <reference field="17" count="1" selected="0">
            <x v="25"/>
          </reference>
          <reference field="23" count="1" selected="0">
            <x v="164"/>
          </reference>
          <reference field="30" count="1" selected="0">
            <x v="47"/>
          </reference>
          <reference field="34" count="1">
            <x v="4"/>
          </reference>
        </references>
      </pivotArea>
    </format>
    <format dxfId="22">
      <pivotArea dataOnly="0" labelOnly="1" outline="0" fieldPosition="0">
        <references count="7">
          <reference field="4" count="1" selected="0">
            <x v="61"/>
          </reference>
          <reference field="5" count="1" selected="0">
            <x v="131"/>
          </reference>
          <reference field="8" count="1" selected="0">
            <x v="185"/>
          </reference>
          <reference field="17" count="1" selected="0">
            <x v="25"/>
          </reference>
          <reference field="23" count="1" selected="0">
            <x v="164"/>
          </reference>
          <reference field="30" count="1" selected="0">
            <x v="47"/>
          </reference>
          <reference field="34" count="1">
            <x v="4"/>
          </reference>
        </references>
      </pivotArea>
    </format>
    <format dxfId="21">
      <pivotArea dataOnly="0" labelOnly="1" outline="0" fieldPosition="0">
        <references count="7">
          <reference field="4" count="1" selected="0">
            <x v="61"/>
          </reference>
          <reference field="5" count="1" selected="0">
            <x v="135"/>
          </reference>
          <reference field="8" count="1" selected="0">
            <x v="140"/>
          </reference>
          <reference field="17" count="1" selected="0">
            <x v="25"/>
          </reference>
          <reference field="23" count="1" selected="0">
            <x v="12"/>
          </reference>
          <reference field="30" count="1" selected="0">
            <x v="29"/>
          </reference>
          <reference field="34" count="1">
            <x v="0"/>
          </reference>
        </references>
      </pivotArea>
    </format>
    <format dxfId="20">
      <pivotArea dataOnly="0" labelOnly="1" outline="0" fieldPosition="0">
        <references count="7">
          <reference field="4" count="1" selected="0">
            <x v="61"/>
          </reference>
          <reference field="5" count="1" selected="0">
            <x v="144"/>
          </reference>
          <reference field="8" count="1" selected="0">
            <x v="165"/>
          </reference>
          <reference field="17" count="1" selected="0">
            <x v="0"/>
          </reference>
          <reference field="23" count="1" selected="0">
            <x v="137"/>
          </reference>
          <reference field="30" count="1" selected="0">
            <x v="12"/>
          </reference>
          <reference field="34" count="1">
            <x v="1"/>
          </reference>
        </references>
      </pivotArea>
    </format>
    <format dxfId="19">
      <pivotArea dataOnly="0" labelOnly="1" outline="0" fieldPosition="0">
        <references count="1">
          <reference field="4294967294" count="2">
            <x v="0"/>
            <x v="1"/>
          </reference>
        </references>
      </pivotArea>
    </format>
  </formats>
  <pivotTableStyleInfo showRowHeaders="1" showColHeaders="1" showRowStripes="0" showColStripes="0" showLastColumn="1"/>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sigueme.upme.gov.co/sigueme/files/mod_documentos/documentos/P-DE-03/versiones/P-DE-03_V2_copia_controlada.pdf" TargetMode="External"/><Relationship Id="rId13" Type="http://schemas.openxmlformats.org/officeDocument/2006/relationships/hyperlink" Target="https://www1.upme.gov.co/Normatividad/319_2022.pdf" TargetMode="External"/><Relationship Id="rId18" Type="http://schemas.openxmlformats.org/officeDocument/2006/relationships/hyperlink" Target="https://docs.google.com/document/d/14uBIxr1dYqjETmNMd8vkHZr45YpeCLhA5x-KyzjreRY/edit?usp=sharing" TargetMode="External"/><Relationship Id="rId26" Type="http://schemas.openxmlformats.org/officeDocument/2006/relationships/hyperlink" Target="https://community.secop.gov.co/Public/Tendering/OpportunityDetail/Index?noticeUID=CO1.NTC.2983807&amp;isFromPublicArea=True&amp;isModal=False" TargetMode="External"/><Relationship Id="rId3" Type="http://schemas.openxmlformats.org/officeDocument/2006/relationships/hyperlink" Target="https://drive.google.com/drive/folders/1tbPvB4cW9teeeu_D90FZxHa8oKPI1mj6" TargetMode="External"/><Relationship Id="rId21" Type="http://schemas.openxmlformats.org/officeDocument/2006/relationships/hyperlink" Target="https://drive.google.com/drive/folders/17TGd9Mvx5EQ8tz8BOe77e96jRt-AmIkR?usp=sharing" TargetMode="External"/><Relationship Id="rId7" Type="http://schemas.openxmlformats.org/officeDocument/2006/relationships/hyperlink" Target="https://sigueme.upme.gov.co/sigueme/portal/" TargetMode="External"/><Relationship Id="rId12" Type="http://schemas.openxmlformats.org/officeDocument/2006/relationships/hyperlink" Target="https://www1.upme.gov.co/Normatividad/319_2022.pdf" TargetMode="External"/><Relationship Id="rId17" Type="http://schemas.openxmlformats.org/officeDocument/2006/relationships/hyperlink" Target="https://docs.google.com/document/d/1GGQxTmWthhitHkc8_MkyPiEX09yrKwIp/edit?usp=sharing&amp;ouid=111760882073382928579&amp;rtpof=true&amp;sd=true" TargetMode="External"/><Relationship Id="rId25" Type="http://schemas.openxmlformats.org/officeDocument/2006/relationships/hyperlink" Target="https://srvpruaplbpm01.upme.gov.co/UPME_UAT/" TargetMode="External"/><Relationship Id="rId2" Type="http://schemas.openxmlformats.org/officeDocument/2006/relationships/hyperlink" Target="https://drive.google.com/drive/folders/1tbPvB4cW9teeeu_D90FZxHa8oKPI1mj6" TargetMode="External"/><Relationship Id="rId16" Type="http://schemas.openxmlformats.org/officeDocument/2006/relationships/hyperlink" Target="https://drive.google.com/drive/folders/1BMUQO0NU8VdAGicoqFGH5tVvlnOX5LHJ?usp=sharing" TargetMode="External"/><Relationship Id="rId20" Type="http://schemas.openxmlformats.org/officeDocument/2006/relationships/hyperlink" Target="https://drive.google.com/drive/folders/13EEaMmCCKUBH5SF_32PO0fSif9I57G2f" TargetMode="External"/><Relationship Id="rId29" Type="http://schemas.openxmlformats.org/officeDocument/2006/relationships/vmlDrawing" Target="../drawings/vmlDrawing1.vml"/><Relationship Id="rId1" Type="http://schemas.openxmlformats.org/officeDocument/2006/relationships/hyperlink" Target="https://app.powerbi.com/view?r=eyJrIjoiNTQyMjc3ZTktNTNiMy00OTZlLTgzNDQtNzNiNWI4N2I1NjUyIiwidCI6IjMzZWYwNmM5LTBiNjMtNDg3MC1hNTY1LWIzYzc5NWIxNmE1MyIsImMiOjR9&amp;pageName=ReportSectionfc8280836573c1a0bc52." TargetMode="External"/><Relationship Id="rId6" Type="http://schemas.openxmlformats.org/officeDocument/2006/relationships/hyperlink" Target="https://orfeo.upme.gov.co/consultaWeb/" TargetMode="External"/><Relationship Id="rId11" Type="http://schemas.openxmlformats.org/officeDocument/2006/relationships/hyperlink" Target="https://app.powerbi.com/view?r=eyJrIjoiZWIwOTE0ZTAtNjg2MC00MTNkLTgzNmEtZDk4NTI4NTdkN2M0IiwidCI6IjUxYzFhOGQwLTMyYmQtNDZlYi05YmRlLTkxZTZlNGU3MDRmZCJ9" TargetMode="External"/><Relationship Id="rId24" Type="http://schemas.openxmlformats.org/officeDocument/2006/relationships/hyperlink" Target="https://srvpruaplbpm01.upme.gov.co/UPME_UAT/" TargetMode="External"/><Relationship Id="rId5" Type="http://schemas.openxmlformats.org/officeDocument/2006/relationships/hyperlink" Target="https://drive.google.com/drive/folders/1FhPT6OHGFbS4iKHsygWuDynNZvho9o32" TargetMode="External"/><Relationship Id="rId15" Type="http://schemas.openxmlformats.org/officeDocument/2006/relationships/hyperlink" Target="https://drive.google.com/drive/folders/1iPpUVjEeT20_cd89kVg19unHYO6ksJlz" TargetMode="External"/><Relationship Id="rId23" Type="http://schemas.openxmlformats.org/officeDocument/2006/relationships/hyperlink" Target="https://drive.google.com/drive/folders/1GX6DWncopptxS_Ic5rRw24fvDuaJzEyZ?usp=sharing" TargetMode="External"/><Relationship Id="rId28" Type="http://schemas.openxmlformats.org/officeDocument/2006/relationships/drawing" Target="../drawings/drawing1.xml"/><Relationship Id="rId10" Type="http://schemas.openxmlformats.org/officeDocument/2006/relationships/hyperlink" Target="https://docs.google.com/spreadsheets/d/1qYsp9WOpdcqsa86neJ3Pmrc-x6hV2Uuk2ScaEoRb-yg/edit?usp=sharing" TargetMode="External"/><Relationship Id="rId19" Type="http://schemas.openxmlformats.org/officeDocument/2006/relationships/hyperlink" Target="https://drive.google.com/drive/folders/1zQsvBc6v7iy9LOZI4vAVMe5AeA39LnO-?usp=sharing" TargetMode="External"/><Relationship Id="rId4" Type="http://schemas.openxmlformats.org/officeDocument/2006/relationships/hyperlink" Target="https://drive.google.com/drive/folders/1FhPT6OHGFbS4iKHsygWuDynNZvho9o32" TargetMode="External"/><Relationship Id="rId9" Type="http://schemas.openxmlformats.org/officeDocument/2006/relationships/hyperlink" Target="https://docs.google.com/presentation/d/1wWl9x873EgQ8wtxbmJQhpXcPQvG95OAg/edit" TargetMode="External"/><Relationship Id="rId14" Type="http://schemas.openxmlformats.org/officeDocument/2006/relationships/hyperlink" Target="http://www.siel.gov.co/portals/0/fondos/Formatos/Formatos_Proyectos_PTSP/May_2022/Guia_presentacion_proyectos_FTSP_actualizacion_abril_2022.pdf" TargetMode="External"/><Relationship Id="rId22" Type="http://schemas.openxmlformats.org/officeDocument/2006/relationships/hyperlink" Target="https://drive.google.com/drive/folders/1wsQzFkRSMon1IdTshwl18EUFQfb4D7kM?usp=sharinghttps://drive.google.com/drive/folders/1wsQzFkRSMon1IdTshwl18EUFQfb4D7kM?usp=sharing" TargetMode="External"/><Relationship Id="rId27" Type="http://schemas.openxmlformats.org/officeDocument/2006/relationships/hyperlink" Target="http://mesadeservicio.upme.gov.co/" TargetMode="External"/><Relationship Id="rId30"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43"/>
  <sheetViews>
    <sheetView workbookViewId="0"/>
  </sheetViews>
  <sheetFormatPr baseColWidth="10" defaultColWidth="14.42578125" defaultRowHeight="15" customHeight="1"/>
  <cols>
    <col min="1" max="1" width="29.7109375" customWidth="1"/>
    <col min="2" max="2" width="83.5703125" customWidth="1"/>
    <col min="3" max="3" width="52.42578125" customWidth="1"/>
    <col min="4" max="5" width="36" customWidth="1"/>
    <col min="6" max="7" width="38" customWidth="1"/>
    <col min="8" max="8" width="42" customWidth="1"/>
    <col min="9" max="9" width="55" customWidth="1"/>
    <col min="10" max="10" width="41.5703125" customWidth="1"/>
  </cols>
  <sheetData>
    <row r="1" spans="1:10" ht="14.25" customHeight="1">
      <c r="A1" s="1" t="s">
        <v>0</v>
      </c>
      <c r="B1" s="1" t="s">
        <v>1</v>
      </c>
      <c r="C1" s="1" t="s">
        <v>2</v>
      </c>
      <c r="D1" s="1" t="s">
        <v>3</v>
      </c>
      <c r="E1" s="1" t="s">
        <v>4</v>
      </c>
      <c r="F1" s="2" t="s">
        <v>5</v>
      </c>
      <c r="G1" s="2" t="s">
        <v>6</v>
      </c>
      <c r="H1" s="2" t="s">
        <v>7</v>
      </c>
      <c r="I1" s="2" t="s">
        <v>8</v>
      </c>
      <c r="J1" s="2" t="s">
        <v>9</v>
      </c>
    </row>
    <row r="2" spans="1:10" ht="14.25" customHeight="1">
      <c r="A2" s="3" t="s">
        <v>10</v>
      </c>
      <c r="B2" s="2" t="s">
        <v>11</v>
      </c>
      <c r="C2" s="2" t="s">
        <v>12</v>
      </c>
      <c r="D2" s="1" t="s">
        <v>13</v>
      </c>
      <c r="E2" s="1" t="s">
        <v>14</v>
      </c>
      <c r="F2" s="1" t="s">
        <v>15</v>
      </c>
      <c r="G2" s="2" t="s">
        <v>16</v>
      </c>
      <c r="H2" s="1" t="s">
        <v>17</v>
      </c>
      <c r="I2" s="1" t="s">
        <v>18</v>
      </c>
      <c r="J2" s="1" t="s">
        <v>19</v>
      </c>
    </row>
    <row r="3" spans="1:10" ht="14.25" customHeight="1">
      <c r="A3" s="3" t="s">
        <v>10</v>
      </c>
      <c r="B3" s="2" t="s">
        <v>11</v>
      </c>
      <c r="C3" s="2" t="s">
        <v>20</v>
      </c>
      <c r="D3" s="1" t="s">
        <v>13</v>
      </c>
      <c r="E3" s="1" t="s">
        <v>21</v>
      </c>
      <c r="F3" s="1" t="s">
        <v>22</v>
      </c>
      <c r="G3" s="2" t="s">
        <v>23</v>
      </c>
      <c r="H3" s="1" t="s">
        <v>24</v>
      </c>
      <c r="I3" s="1" t="s">
        <v>25</v>
      </c>
      <c r="J3" s="1" t="s">
        <v>26</v>
      </c>
    </row>
    <row r="4" spans="1:10" ht="14.25" customHeight="1">
      <c r="A4" s="3" t="s">
        <v>10</v>
      </c>
      <c r="B4" s="2" t="s">
        <v>11</v>
      </c>
      <c r="C4" s="2" t="s">
        <v>27</v>
      </c>
      <c r="D4" s="1" t="s">
        <v>28</v>
      </c>
      <c r="E4" s="1" t="s">
        <v>29</v>
      </c>
      <c r="F4" s="1" t="s">
        <v>30</v>
      </c>
      <c r="G4" s="2" t="s">
        <v>31</v>
      </c>
      <c r="H4" s="1" t="s">
        <v>32</v>
      </c>
      <c r="I4" s="1" t="s">
        <v>33</v>
      </c>
      <c r="J4" s="1" t="s">
        <v>34</v>
      </c>
    </row>
    <row r="5" spans="1:10" ht="14.25" customHeight="1">
      <c r="A5" s="3" t="s">
        <v>10</v>
      </c>
      <c r="B5" s="2" t="s">
        <v>11</v>
      </c>
      <c r="C5" s="2" t="s">
        <v>35</v>
      </c>
      <c r="D5" s="1" t="s">
        <v>28</v>
      </c>
      <c r="E5" s="1" t="s">
        <v>36</v>
      </c>
      <c r="F5" s="1" t="s">
        <v>37</v>
      </c>
      <c r="G5" s="2"/>
      <c r="H5" s="1" t="s">
        <v>38</v>
      </c>
      <c r="I5" s="1" t="s">
        <v>39</v>
      </c>
      <c r="J5" s="1" t="s">
        <v>40</v>
      </c>
    </row>
    <row r="6" spans="1:10" ht="14.25" customHeight="1">
      <c r="A6" s="3" t="s">
        <v>10</v>
      </c>
      <c r="B6" s="2" t="s">
        <v>11</v>
      </c>
      <c r="C6" s="2" t="s">
        <v>41</v>
      </c>
      <c r="D6" s="1" t="s">
        <v>28</v>
      </c>
      <c r="E6" s="1" t="s">
        <v>42</v>
      </c>
      <c r="F6" s="1" t="s">
        <v>43</v>
      </c>
      <c r="G6" s="2"/>
      <c r="H6" s="1" t="s">
        <v>44</v>
      </c>
      <c r="I6" s="1" t="s">
        <v>45</v>
      </c>
      <c r="J6" s="1" t="s">
        <v>46</v>
      </c>
    </row>
    <row r="7" spans="1:10" ht="14.25" customHeight="1">
      <c r="A7" s="3" t="s">
        <v>10</v>
      </c>
      <c r="B7" s="2" t="s">
        <v>11</v>
      </c>
      <c r="C7" s="2" t="s">
        <v>47</v>
      </c>
      <c r="D7" s="1" t="s">
        <v>48</v>
      </c>
      <c r="E7" s="1" t="s">
        <v>49</v>
      </c>
      <c r="F7" s="1" t="s">
        <v>50</v>
      </c>
      <c r="G7" s="2"/>
      <c r="H7" s="1" t="s">
        <v>51</v>
      </c>
      <c r="I7" s="1" t="s">
        <v>52</v>
      </c>
      <c r="J7" s="1" t="s">
        <v>53</v>
      </c>
    </row>
    <row r="8" spans="1:10" ht="14.25" customHeight="1">
      <c r="A8" s="3" t="s">
        <v>54</v>
      </c>
      <c r="B8" s="2" t="s">
        <v>55</v>
      </c>
      <c r="C8" s="2" t="s">
        <v>56</v>
      </c>
      <c r="D8" s="1" t="s">
        <v>48</v>
      </c>
      <c r="E8" s="1" t="s">
        <v>57</v>
      </c>
      <c r="F8" s="1" t="s">
        <v>58</v>
      </c>
      <c r="G8" s="2"/>
      <c r="H8" s="1" t="s">
        <v>59</v>
      </c>
      <c r="I8" s="1" t="s">
        <v>60</v>
      </c>
      <c r="J8" s="1" t="s">
        <v>61</v>
      </c>
    </row>
    <row r="9" spans="1:10" ht="14.25" customHeight="1">
      <c r="A9" s="3" t="s">
        <v>54</v>
      </c>
      <c r="B9" s="2" t="s">
        <v>55</v>
      </c>
      <c r="C9" s="2" t="s">
        <v>62</v>
      </c>
      <c r="D9" s="1" t="s">
        <v>48</v>
      </c>
      <c r="E9" s="1" t="s">
        <v>63</v>
      </c>
      <c r="F9" s="1" t="s">
        <v>64</v>
      </c>
      <c r="G9" s="2"/>
      <c r="H9" s="1" t="s">
        <v>65</v>
      </c>
      <c r="I9" s="1" t="s">
        <v>66</v>
      </c>
      <c r="J9" s="1" t="s">
        <v>67</v>
      </c>
    </row>
    <row r="10" spans="1:10" ht="14.25" customHeight="1">
      <c r="A10" s="3" t="s">
        <v>54</v>
      </c>
      <c r="B10" s="2" t="s">
        <v>55</v>
      </c>
      <c r="C10" s="2" t="s">
        <v>68</v>
      </c>
      <c r="D10" s="1" t="s">
        <v>48</v>
      </c>
      <c r="E10" s="1" t="s">
        <v>69</v>
      </c>
      <c r="F10" s="1" t="s">
        <v>70</v>
      </c>
      <c r="G10" s="2"/>
      <c r="H10" s="1" t="s">
        <v>71</v>
      </c>
      <c r="I10" s="1" t="s">
        <v>72</v>
      </c>
      <c r="J10" s="1" t="s">
        <v>73</v>
      </c>
    </row>
    <row r="11" spans="1:10" ht="14.25" customHeight="1">
      <c r="A11" s="3" t="s">
        <v>54</v>
      </c>
      <c r="B11" s="2" t="s">
        <v>55</v>
      </c>
      <c r="C11" s="2" t="s">
        <v>74</v>
      </c>
      <c r="D11" s="1" t="s">
        <v>48</v>
      </c>
      <c r="E11" s="1" t="s">
        <v>75</v>
      </c>
      <c r="F11" s="1" t="s">
        <v>76</v>
      </c>
      <c r="G11" s="2"/>
      <c r="H11" s="1" t="s">
        <v>77</v>
      </c>
      <c r="I11" s="1" t="s">
        <v>78</v>
      </c>
      <c r="J11" s="1" t="s">
        <v>79</v>
      </c>
    </row>
    <row r="12" spans="1:10" ht="14.25" customHeight="1">
      <c r="A12" s="3" t="s">
        <v>54</v>
      </c>
      <c r="B12" s="2" t="s">
        <v>55</v>
      </c>
      <c r="C12" s="2" t="s">
        <v>80</v>
      </c>
      <c r="D12" s="1" t="s">
        <v>48</v>
      </c>
      <c r="E12" s="1" t="s">
        <v>81</v>
      </c>
      <c r="F12" s="1" t="s">
        <v>82</v>
      </c>
      <c r="G12" s="2"/>
      <c r="H12" s="2"/>
      <c r="I12" s="1" t="s">
        <v>83</v>
      </c>
      <c r="J12" s="1" t="s">
        <v>84</v>
      </c>
    </row>
    <row r="13" spans="1:10" ht="14.25" customHeight="1">
      <c r="A13" s="3" t="s">
        <v>54</v>
      </c>
      <c r="B13" s="2" t="s">
        <v>55</v>
      </c>
      <c r="C13" s="2" t="s">
        <v>85</v>
      </c>
      <c r="D13" s="1" t="s">
        <v>48</v>
      </c>
      <c r="E13" s="1" t="s">
        <v>86</v>
      </c>
      <c r="F13" s="1" t="s">
        <v>87</v>
      </c>
      <c r="G13" s="2"/>
      <c r="H13" s="2"/>
      <c r="I13" s="1" t="s">
        <v>88</v>
      </c>
      <c r="J13" s="1" t="s">
        <v>89</v>
      </c>
    </row>
    <row r="14" spans="1:10" ht="14.25" customHeight="1">
      <c r="A14" s="3" t="s">
        <v>54</v>
      </c>
      <c r="B14" s="2" t="s">
        <v>55</v>
      </c>
      <c r="C14" s="2" t="s">
        <v>90</v>
      </c>
      <c r="D14" s="1" t="s">
        <v>48</v>
      </c>
      <c r="E14" s="1" t="s">
        <v>91</v>
      </c>
      <c r="F14" s="1" t="s">
        <v>77</v>
      </c>
      <c r="G14" s="2"/>
      <c r="H14" s="2"/>
      <c r="I14" s="1" t="s">
        <v>92</v>
      </c>
      <c r="J14" s="1" t="s">
        <v>93</v>
      </c>
    </row>
    <row r="15" spans="1:10" ht="14.25" customHeight="1">
      <c r="A15" s="3" t="s">
        <v>94</v>
      </c>
      <c r="B15" s="2" t="s">
        <v>95</v>
      </c>
      <c r="C15" s="2" t="s">
        <v>96</v>
      </c>
      <c r="D15" s="1" t="s">
        <v>48</v>
      </c>
      <c r="E15" s="1" t="s">
        <v>97</v>
      </c>
      <c r="F15" s="2"/>
      <c r="G15" s="2"/>
      <c r="H15" s="2"/>
      <c r="I15" s="1" t="s">
        <v>98</v>
      </c>
      <c r="J15" s="1" t="s">
        <v>99</v>
      </c>
    </row>
    <row r="16" spans="1:10" ht="16.5" customHeight="1">
      <c r="A16" s="3" t="s">
        <v>94</v>
      </c>
      <c r="B16" s="2" t="s">
        <v>95</v>
      </c>
      <c r="C16" s="2" t="s">
        <v>100</v>
      </c>
      <c r="D16" s="1" t="s">
        <v>101</v>
      </c>
      <c r="E16" s="1" t="s">
        <v>102</v>
      </c>
      <c r="F16" s="2"/>
      <c r="G16" s="2"/>
      <c r="H16" s="2"/>
      <c r="I16" s="1" t="s">
        <v>103</v>
      </c>
      <c r="J16" s="1" t="s">
        <v>104</v>
      </c>
    </row>
    <row r="17" spans="1:10" ht="14.25" customHeight="1">
      <c r="A17" s="3" t="s">
        <v>94</v>
      </c>
      <c r="B17" s="2" t="s">
        <v>95</v>
      </c>
      <c r="C17" s="2" t="s">
        <v>105</v>
      </c>
      <c r="D17" s="1" t="s">
        <v>106</v>
      </c>
      <c r="E17" s="1" t="s">
        <v>107</v>
      </c>
      <c r="F17" s="2"/>
      <c r="G17" s="2"/>
      <c r="H17" s="2"/>
      <c r="I17" s="1" t="s">
        <v>108</v>
      </c>
      <c r="J17" s="1" t="s">
        <v>109</v>
      </c>
    </row>
    <row r="18" spans="1:10" ht="14.25" customHeight="1">
      <c r="A18" s="3" t="s">
        <v>110</v>
      </c>
      <c r="B18" s="2" t="s">
        <v>111</v>
      </c>
      <c r="C18" s="2" t="s">
        <v>112</v>
      </c>
      <c r="D18" s="1" t="s">
        <v>113</v>
      </c>
      <c r="E18" s="1" t="s">
        <v>114</v>
      </c>
      <c r="F18" s="2"/>
      <c r="G18" s="2"/>
      <c r="H18" s="2"/>
      <c r="I18" s="1" t="s">
        <v>115</v>
      </c>
      <c r="J18" s="1" t="s">
        <v>116</v>
      </c>
    </row>
    <row r="19" spans="1:10" ht="14.25" customHeight="1">
      <c r="A19" s="3" t="s">
        <v>110</v>
      </c>
      <c r="B19" s="2" t="s">
        <v>111</v>
      </c>
      <c r="C19" s="2" t="s">
        <v>117</v>
      </c>
      <c r="D19" s="1" t="s">
        <v>113</v>
      </c>
      <c r="E19" s="1" t="s">
        <v>118</v>
      </c>
      <c r="F19" s="2"/>
      <c r="G19" s="2"/>
      <c r="H19" s="2"/>
      <c r="I19" s="1" t="s">
        <v>119</v>
      </c>
      <c r="J19" s="2"/>
    </row>
    <row r="20" spans="1:10" ht="14.25" customHeight="1">
      <c r="A20" s="3" t="s">
        <v>110</v>
      </c>
      <c r="B20" s="2" t="s">
        <v>111</v>
      </c>
      <c r="C20" s="2" t="s">
        <v>120</v>
      </c>
      <c r="D20" s="1" t="s">
        <v>121</v>
      </c>
      <c r="E20" s="1" t="s">
        <v>122</v>
      </c>
      <c r="F20" s="2"/>
      <c r="G20" s="2"/>
      <c r="H20" s="2"/>
      <c r="I20" s="2"/>
      <c r="J20" s="2"/>
    </row>
    <row r="21" spans="1:10" ht="14.25" customHeight="1">
      <c r="A21" s="3" t="s">
        <v>110</v>
      </c>
      <c r="B21" s="2" t="s">
        <v>111</v>
      </c>
      <c r="C21" s="2" t="s">
        <v>123</v>
      </c>
      <c r="D21" s="1" t="s">
        <v>77</v>
      </c>
      <c r="E21" s="1" t="s">
        <v>77</v>
      </c>
      <c r="F21" s="2"/>
      <c r="G21" s="2"/>
      <c r="H21" s="2"/>
      <c r="I21" s="2"/>
      <c r="J21" s="2"/>
    </row>
    <row r="22" spans="1:10" ht="14.25" customHeight="1">
      <c r="A22" s="3" t="s">
        <v>110</v>
      </c>
      <c r="B22" s="2" t="s">
        <v>111</v>
      </c>
      <c r="C22" s="2" t="s">
        <v>124</v>
      </c>
      <c r="D22" s="2"/>
      <c r="E22" s="2"/>
      <c r="F22" s="2"/>
      <c r="G22" s="2"/>
      <c r="H22" s="2"/>
      <c r="I22" s="2"/>
      <c r="J22" s="2"/>
    </row>
    <row r="23" spans="1:10" ht="14.25" customHeight="1">
      <c r="A23" s="3" t="s">
        <v>110</v>
      </c>
      <c r="B23" s="2" t="s">
        <v>111</v>
      </c>
      <c r="C23" s="2" t="s">
        <v>125</v>
      </c>
      <c r="D23" s="2"/>
      <c r="E23" s="2"/>
      <c r="F23" s="2"/>
      <c r="G23" s="2"/>
      <c r="H23" s="2"/>
      <c r="I23" s="2"/>
      <c r="J23" s="2"/>
    </row>
    <row r="24" spans="1:10" ht="14.25" customHeight="1">
      <c r="A24" s="3" t="s">
        <v>110</v>
      </c>
      <c r="B24" s="2" t="s">
        <v>111</v>
      </c>
      <c r="C24" s="2" t="s">
        <v>126</v>
      </c>
      <c r="D24" s="2"/>
      <c r="E24" s="2"/>
      <c r="F24" s="2"/>
      <c r="G24" s="2"/>
      <c r="H24" s="2"/>
      <c r="I24" s="2"/>
      <c r="J24" s="2"/>
    </row>
    <row r="25" spans="1:10" ht="14.25" customHeight="1">
      <c r="A25" s="3"/>
      <c r="B25" s="2"/>
      <c r="C25" s="2"/>
      <c r="D25" s="2"/>
      <c r="E25" s="2"/>
      <c r="F25" s="2"/>
      <c r="G25" s="2"/>
      <c r="H25" s="2"/>
      <c r="I25" s="2"/>
      <c r="J25" s="2"/>
    </row>
    <row r="26" spans="1:10" ht="14.25" customHeight="1">
      <c r="A26" s="3"/>
      <c r="B26" s="2"/>
      <c r="C26" s="2"/>
      <c r="D26" s="2"/>
      <c r="E26" s="2"/>
      <c r="F26" s="2"/>
      <c r="G26" s="2"/>
      <c r="H26" s="2"/>
      <c r="I26" s="2"/>
      <c r="J26" s="2"/>
    </row>
    <row r="27" spans="1:10" ht="14.25" customHeight="1">
      <c r="A27" s="4"/>
      <c r="B27" s="4"/>
      <c r="C27" s="4"/>
      <c r="D27" s="2"/>
      <c r="E27" s="2"/>
      <c r="F27" s="2"/>
      <c r="G27" s="2"/>
      <c r="H27" s="2"/>
      <c r="I27" s="2"/>
      <c r="J27" s="2"/>
    </row>
    <row r="28" spans="1:10" ht="14.25" customHeight="1">
      <c r="A28" s="2"/>
      <c r="B28" s="2"/>
      <c r="C28" s="2"/>
      <c r="D28" s="2"/>
      <c r="E28" s="2"/>
      <c r="F28" s="2"/>
      <c r="G28" s="2"/>
      <c r="H28" s="2"/>
      <c r="I28" s="2"/>
      <c r="J28" s="2"/>
    </row>
    <row r="29" spans="1:10" ht="14.25" customHeight="1">
      <c r="A29" s="2"/>
      <c r="B29" s="2"/>
      <c r="C29" s="2"/>
      <c r="D29" s="2"/>
      <c r="E29" s="2"/>
      <c r="F29" s="2"/>
      <c r="G29" s="2"/>
      <c r="H29" s="2"/>
      <c r="I29" s="2"/>
      <c r="J29" s="2"/>
    </row>
    <row r="30" spans="1:10" ht="14.25" customHeight="1">
      <c r="A30" s="2"/>
      <c r="B30" s="2"/>
      <c r="C30" s="2"/>
      <c r="D30" s="2"/>
      <c r="E30" s="2"/>
      <c r="F30" s="2"/>
      <c r="G30" s="2"/>
      <c r="H30" s="2"/>
      <c r="I30" s="2"/>
      <c r="J30" s="2"/>
    </row>
    <row r="31" spans="1:10" ht="14.25" customHeight="1">
      <c r="A31" s="2"/>
      <c r="B31" s="2"/>
      <c r="C31" s="2"/>
      <c r="D31" s="2"/>
      <c r="E31" s="2"/>
      <c r="F31" s="2"/>
      <c r="G31" s="2"/>
      <c r="H31" s="2"/>
      <c r="I31" s="2"/>
      <c r="J31" s="2"/>
    </row>
    <row r="32" spans="1:10" ht="14.25" customHeight="1">
      <c r="A32" s="2"/>
      <c r="B32" s="2"/>
      <c r="C32" s="2"/>
      <c r="D32" s="2"/>
      <c r="E32" s="2"/>
      <c r="F32" s="2"/>
      <c r="G32" s="2"/>
      <c r="H32" s="2"/>
      <c r="I32" s="2"/>
      <c r="J32" s="2"/>
    </row>
    <row r="33" spans="1:10" ht="14.25" customHeight="1">
      <c r="A33" s="2"/>
      <c r="B33" s="2"/>
      <c r="C33" s="2"/>
      <c r="D33" s="2"/>
      <c r="E33" s="2"/>
      <c r="F33" s="2"/>
      <c r="G33" s="2"/>
      <c r="H33" s="2"/>
      <c r="I33" s="2"/>
      <c r="J33" s="2"/>
    </row>
    <row r="34" spans="1:10" ht="14.25" customHeight="1">
      <c r="B34" s="2"/>
      <c r="C34" s="2"/>
      <c r="D34" s="2"/>
      <c r="E34" s="2"/>
      <c r="F34" s="2"/>
      <c r="G34" s="2"/>
      <c r="H34" s="2"/>
      <c r="I34" s="2"/>
      <c r="J34" s="2"/>
    </row>
    <row r="35" spans="1:10" ht="14.25" customHeight="1">
      <c r="A35" s="3"/>
      <c r="B35" s="2"/>
      <c r="C35" s="2"/>
      <c r="D35" s="2"/>
      <c r="E35" s="2"/>
      <c r="F35" s="2"/>
      <c r="G35" s="2"/>
      <c r="H35" s="2"/>
      <c r="I35" s="2"/>
      <c r="J35" s="2"/>
    </row>
    <row r="36" spans="1:10" ht="14.25" customHeight="1">
      <c r="A36" s="3"/>
      <c r="B36" s="2"/>
      <c r="C36" s="2"/>
      <c r="D36" s="2"/>
      <c r="E36" s="2"/>
      <c r="F36" s="2"/>
      <c r="G36" s="2"/>
      <c r="H36" s="2"/>
      <c r="I36" s="2"/>
      <c r="J36" s="2"/>
    </row>
    <row r="37" spans="1:10" ht="14.25" customHeight="1">
      <c r="A37" s="3"/>
      <c r="B37" s="2"/>
      <c r="C37" s="2"/>
      <c r="D37" s="2"/>
      <c r="E37" s="2"/>
      <c r="F37" s="2"/>
      <c r="G37" s="2"/>
      <c r="H37" s="2"/>
      <c r="I37" s="2"/>
      <c r="J37" s="2"/>
    </row>
    <row r="38" spans="1:10" ht="14.25" customHeight="1">
      <c r="A38" s="3"/>
      <c r="B38" s="2"/>
      <c r="C38" s="2"/>
      <c r="D38" s="2"/>
      <c r="E38" s="2"/>
      <c r="F38" s="2"/>
      <c r="G38" s="2"/>
      <c r="H38" s="2"/>
      <c r="I38" s="2"/>
      <c r="J38" s="2"/>
    </row>
    <row r="39" spans="1:10" ht="14.25" customHeight="1">
      <c r="A39" s="3"/>
      <c r="B39" s="2"/>
      <c r="C39" s="2"/>
      <c r="D39" s="2"/>
      <c r="E39" s="2"/>
      <c r="F39" s="2"/>
      <c r="G39" s="2"/>
      <c r="H39" s="2"/>
      <c r="I39" s="2"/>
      <c r="J39" s="2"/>
    </row>
    <row r="40" spans="1:10" ht="14.25" customHeight="1">
      <c r="A40" s="3"/>
      <c r="B40" s="2"/>
      <c r="C40" s="2"/>
      <c r="D40" s="2"/>
      <c r="E40" s="2"/>
      <c r="F40" s="2"/>
      <c r="G40" s="2"/>
      <c r="H40" s="2"/>
      <c r="I40" s="2"/>
      <c r="J40" s="2"/>
    </row>
    <row r="41" spans="1:10" ht="14.25" customHeight="1">
      <c r="A41" s="3"/>
      <c r="B41" s="2"/>
      <c r="C41" s="2"/>
      <c r="D41" s="2"/>
      <c r="E41" s="2"/>
      <c r="F41" s="2"/>
      <c r="G41" s="2"/>
      <c r="H41" s="2"/>
      <c r="I41" s="2"/>
      <c r="J41" s="2"/>
    </row>
    <row r="42" spans="1:10" ht="14.25" customHeight="1">
      <c r="A42" s="3"/>
      <c r="B42" s="2"/>
      <c r="C42" s="2"/>
      <c r="D42" s="2"/>
      <c r="E42" s="2"/>
      <c r="F42" s="2"/>
      <c r="G42" s="2"/>
      <c r="H42" s="2"/>
      <c r="I42" s="2"/>
      <c r="J42" s="2"/>
    </row>
    <row r="43" spans="1:10" ht="14.25" customHeight="1">
      <c r="A43" s="3"/>
      <c r="B43" s="2"/>
      <c r="C43" s="2"/>
      <c r="D43" s="2"/>
      <c r="E43" s="2"/>
      <c r="F43" s="2"/>
      <c r="G43" s="2"/>
      <c r="H43" s="2"/>
      <c r="I43" s="2"/>
      <c r="J43" s="2"/>
    </row>
    <row r="44" spans="1:10" ht="14.25" customHeight="1">
      <c r="A44" s="3"/>
      <c r="B44" s="2"/>
      <c r="C44" s="2"/>
      <c r="D44" s="2"/>
      <c r="E44" s="2"/>
      <c r="F44" s="2"/>
      <c r="G44" s="2"/>
      <c r="H44" s="2"/>
      <c r="I44" s="2"/>
      <c r="J44" s="2"/>
    </row>
    <row r="45" spans="1:10" ht="14.25" customHeight="1">
      <c r="A45" s="3"/>
      <c r="B45" s="2"/>
      <c r="C45" s="2"/>
      <c r="D45" s="2"/>
      <c r="E45" s="2"/>
      <c r="F45" s="2"/>
      <c r="G45" s="2"/>
      <c r="H45" s="2"/>
      <c r="I45" s="2"/>
      <c r="J45" s="2"/>
    </row>
    <row r="46" spans="1:10" ht="14.25" customHeight="1">
      <c r="A46" s="3"/>
      <c r="B46" s="2"/>
      <c r="C46" s="2"/>
      <c r="D46" s="2"/>
      <c r="E46" s="2"/>
      <c r="F46" s="2"/>
      <c r="G46" s="2"/>
      <c r="H46" s="2"/>
      <c r="I46" s="2"/>
      <c r="J46" s="2"/>
    </row>
    <row r="47" spans="1:10" ht="14.25" customHeight="1">
      <c r="A47" s="3"/>
      <c r="B47" s="2"/>
      <c r="C47" s="2"/>
      <c r="D47" s="2"/>
      <c r="E47" s="2"/>
      <c r="F47" s="2"/>
      <c r="G47" s="2"/>
      <c r="H47" s="2"/>
      <c r="I47" s="2"/>
      <c r="J47" s="2"/>
    </row>
    <row r="48" spans="1:10" ht="14.25" customHeight="1">
      <c r="A48" s="3"/>
      <c r="B48" s="2"/>
      <c r="C48" s="2"/>
      <c r="D48" s="2"/>
      <c r="E48" s="2"/>
      <c r="F48" s="2"/>
      <c r="G48" s="2"/>
      <c r="H48" s="2"/>
      <c r="I48" s="2"/>
      <c r="J48" s="2"/>
    </row>
    <row r="49" spans="1:10" ht="14.25" customHeight="1">
      <c r="A49" s="3"/>
      <c r="B49" s="2"/>
      <c r="C49" s="2"/>
      <c r="D49" s="2"/>
      <c r="E49" s="2"/>
      <c r="F49" s="2"/>
      <c r="G49" s="2"/>
      <c r="H49" s="2"/>
      <c r="I49" s="2"/>
      <c r="J49" s="2"/>
    </row>
    <row r="50" spans="1:10" ht="14.25" customHeight="1">
      <c r="A50" s="3"/>
      <c r="B50" s="2"/>
      <c r="C50" s="2"/>
      <c r="D50" s="2"/>
      <c r="E50" s="2"/>
      <c r="F50" s="2"/>
      <c r="G50" s="2"/>
      <c r="H50" s="2"/>
      <c r="I50" s="2"/>
      <c r="J50" s="2"/>
    </row>
    <row r="51" spans="1:10" ht="14.25" customHeight="1">
      <c r="A51" s="3"/>
      <c r="B51" s="2"/>
      <c r="C51" s="2"/>
      <c r="D51" s="2"/>
      <c r="E51" s="2"/>
      <c r="F51" s="2"/>
      <c r="G51" s="2"/>
      <c r="H51" s="2"/>
      <c r="I51" s="2"/>
      <c r="J51" s="2"/>
    </row>
    <row r="52" spans="1:10" ht="14.25" customHeight="1">
      <c r="A52" s="3"/>
      <c r="B52" s="2"/>
      <c r="C52" s="2"/>
      <c r="D52" s="2"/>
      <c r="E52" s="2"/>
      <c r="F52" s="2"/>
      <c r="G52" s="2"/>
      <c r="H52" s="2"/>
      <c r="I52" s="2"/>
      <c r="J52" s="2"/>
    </row>
    <row r="53" spans="1:10" ht="14.25" customHeight="1">
      <c r="A53" s="3"/>
      <c r="B53" s="2"/>
      <c r="C53" s="2"/>
      <c r="D53" s="2"/>
      <c r="E53" s="2"/>
      <c r="F53" s="2"/>
      <c r="G53" s="2"/>
      <c r="H53" s="2"/>
      <c r="I53" s="2"/>
      <c r="J53" s="2"/>
    </row>
    <row r="54" spans="1:10" ht="14.25" customHeight="1">
      <c r="A54" s="3"/>
      <c r="B54" s="2"/>
      <c r="C54" s="2"/>
      <c r="D54" s="2"/>
      <c r="E54" s="2"/>
      <c r="F54" s="2"/>
      <c r="G54" s="2"/>
      <c r="H54" s="2"/>
      <c r="I54" s="2"/>
      <c r="J54" s="2"/>
    </row>
    <row r="55" spans="1:10" ht="14.25" customHeight="1">
      <c r="D55" s="2"/>
      <c r="E55" s="2"/>
      <c r="F55" s="2" t="s">
        <v>82</v>
      </c>
      <c r="G55" s="2"/>
      <c r="H55" s="2"/>
      <c r="I55" s="2" t="s">
        <v>78</v>
      </c>
      <c r="J55" s="2" t="s">
        <v>84</v>
      </c>
    </row>
    <row r="56" spans="1:10" ht="14.25" customHeight="1">
      <c r="D56" s="2"/>
      <c r="E56" s="2"/>
      <c r="F56" s="2" t="s">
        <v>87</v>
      </c>
      <c r="G56" s="2"/>
      <c r="H56" s="2"/>
      <c r="I56" s="2" t="s">
        <v>83</v>
      </c>
      <c r="J56" s="2" t="s">
        <v>89</v>
      </c>
    </row>
    <row r="57" spans="1:10" ht="14.25" customHeight="1">
      <c r="D57" s="2"/>
      <c r="E57" s="2"/>
      <c r="F57" s="2" t="s">
        <v>77</v>
      </c>
      <c r="G57" s="2"/>
      <c r="H57" s="2"/>
      <c r="I57" s="2" t="s">
        <v>88</v>
      </c>
      <c r="J57" s="2" t="s">
        <v>93</v>
      </c>
    </row>
    <row r="58" spans="1:10" ht="14.25" customHeight="1">
      <c r="D58" s="2"/>
      <c r="E58" s="2"/>
      <c r="F58" s="2"/>
      <c r="G58" s="2"/>
      <c r="H58" s="2"/>
      <c r="I58" s="2" t="s">
        <v>92</v>
      </c>
      <c r="J58" s="2" t="s">
        <v>99</v>
      </c>
    </row>
    <row r="59" spans="1:10" ht="14.25" customHeight="1">
      <c r="D59" s="2"/>
      <c r="E59" s="2"/>
      <c r="F59" s="2"/>
      <c r="G59" s="2"/>
      <c r="H59" s="2"/>
      <c r="I59" s="2" t="s">
        <v>98</v>
      </c>
      <c r="J59" s="2" t="s">
        <v>104</v>
      </c>
    </row>
    <row r="60" spans="1:10" ht="14.25" customHeight="1">
      <c r="D60" s="2"/>
      <c r="E60" s="2"/>
      <c r="F60" s="2"/>
      <c r="G60" s="2"/>
      <c r="H60" s="2"/>
      <c r="I60" s="2" t="s">
        <v>103</v>
      </c>
      <c r="J60" s="2" t="s">
        <v>109</v>
      </c>
    </row>
    <row r="61" spans="1:10" ht="14.25" customHeight="1">
      <c r="D61" s="2"/>
      <c r="E61" s="2"/>
      <c r="F61" s="2"/>
      <c r="G61" s="2"/>
      <c r="H61" s="2"/>
      <c r="I61" s="2" t="s">
        <v>108</v>
      </c>
      <c r="J61" s="2" t="s">
        <v>116</v>
      </c>
    </row>
    <row r="62" spans="1:10" ht="14.25" customHeight="1">
      <c r="D62" s="2"/>
      <c r="E62" s="2"/>
      <c r="F62" s="2"/>
      <c r="G62" s="2"/>
      <c r="H62" s="2"/>
      <c r="I62" s="2" t="s">
        <v>119</v>
      </c>
      <c r="J62" s="2"/>
    </row>
    <row r="63" spans="1:10" ht="14.25" customHeight="1">
      <c r="D63" s="2"/>
      <c r="E63" s="2"/>
      <c r="F63" s="2"/>
      <c r="G63" s="2"/>
      <c r="H63" s="2"/>
      <c r="I63" s="2"/>
      <c r="J63" s="2"/>
    </row>
    <row r="64" spans="1:10" ht="14.25" customHeight="1">
      <c r="D64" s="2"/>
      <c r="E64" s="2"/>
      <c r="F64" s="2"/>
      <c r="G64" s="2"/>
      <c r="H64" s="2"/>
      <c r="I64" s="2"/>
      <c r="J64" s="2"/>
    </row>
    <row r="65" spans="1:10" ht="14.25" customHeight="1">
      <c r="D65" s="2"/>
      <c r="E65" s="2"/>
      <c r="F65" s="2"/>
      <c r="G65" s="2"/>
      <c r="H65" s="2"/>
      <c r="I65" s="2"/>
      <c r="J65" s="2"/>
    </row>
    <row r="66" spans="1:10" ht="14.25" customHeight="1">
      <c r="D66" s="2"/>
      <c r="E66" s="2"/>
      <c r="F66" s="2"/>
      <c r="G66" s="2"/>
      <c r="H66" s="2"/>
      <c r="I66" s="2"/>
      <c r="J66" s="2"/>
    </row>
    <row r="67" spans="1:10" ht="14.25" customHeight="1">
      <c r="D67" s="2"/>
      <c r="E67" s="2"/>
      <c r="F67" s="2"/>
      <c r="G67" s="2"/>
      <c r="H67" s="2"/>
      <c r="I67" s="2"/>
      <c r="J67" s="2"/>
    </row>
    <row r="68" spans="1:10" ht="14.25" customHeight="1">
      <c r="A68" s="2"/>
      <c r="B68" s="2"/>
      <c r="C68" s="2"/>
      <c r="D68" s="2"/>
      <c r="E68" s="2"/>
      <c r="F68" s="2"/>
      <c r="G68" s="2"/>
      <c r="H68" s="2"/>
      <c r="I68" s="2"/>
      <c r="J68" s="2"/>
    </row>
    <row r="69" spans="1:10" ht="14.25" customHeight="1">
      <c r="A69" s="2"/>
      <c r="B69" s="2"/>
      <c r="C69" s="2"/>
      <c r="D69" s="2"/>
      <c r="E69" s="2"/>
      <c r="F69" s="2"/>
      <c r="G69" s="2"/>
      <c r="H69" s="2"/>
      <c r="I69" s="2"/>
      <c r="J69" s="2"/>
    </row>
    <row r="70" spans="1:10" ht="14.25" customHeight="1">
      <c r="A70" s="2"/>
      <c r="B70" s="2"/>
      <c r="C70" s="2"/>
      <c r="D70" s="2"/>
      <c r="E70" s="2"/>
      <c r="F70" s="2"/>
      <c r="G70" s="2"/>
      <c r="H70" s="2"/>
      <c r="I70" s="2"/>
      <c r="J70" s="2"/>
    </row>
    <row r="71" spans="1:10" ht="14.25" customHeight="1">
      <c r="A71" s="2"/>
      <c r="B71" s="2"/>
      <c r="C71" s="2"/>
      <c r="D71" s="2"/>
      <c r="E71" s="2"/>
      <c r="F71" s="2"/>
      <c r="G71" s="2"/>
      <c r="H71" s="2"/>
      <c r="I71" s="2"/>
      <c r="J71" s="2"/>
    </row>
    <row r="72" spans="1:10" ht="14.25" customHeight="1">
      <c r="A72" s="2"/>
      <c r="B72" s="2"/>
      <c r="C72" s="2"/>
      <c r="D72" s="2"/>
      <c r="E72" s="2"/>
      <c r="F72" s="2"/>
      <c r="G72" s="2"/>
      <c r="H72" s="2"/>
      <c r="I72" s="2"/>
      <c r="J72" s="2"/>
    </row>
    <row r="73" spans="1:10" ht="14.25" customHeight="1">
      <c r="A73" s="2"/>
      <c r="B73" s="2"/>
      <c r="C73" s="2"/>
      <c r="D73" s="2"/>
      <c r="E73" s="2"/>
      <c r="F73" s="2"/>
      <c r="G73" s="2"/>
      <c r="H73" s="2"/>
      <c r="I73" s="2"/>
      <c r="J73" s="2"/>
    </row>
    <row r="74" spans="1:10" ht="14.25" customHeight="1">
      <c r="A74" s="2"/>
      <c r="B74" s="2"/>
      <c r="C74" s="2"/>
      <c r="D74" s="2"/>
      <c r="E74" s="2"/>
      <c r="F74" s="2"/>
      <c r="G74" s="2"/>
      <c r="H74" s="2"/>
      <c r="I74" s="2"/>
      <c r="J74" s="2"/>
    </row>
    <row r="75" spans="1:10" ht="14.25" customHeight="1">
      <c r="A75" s="2"/>
      <c r="B75" s="2"/>
      <c r="C75" s="2"/>
      <c r="D75" s="2"/>
      <c r="E75" s="2"/>
      <c r="F75" s="2"/>
      <c r="G75" s="2"/>
      <c r="H75" s="2"/>
      <c r="I75" s="2"/>
      <c r="J75" s="2"/>
    </row>
    <row r="76" spans="1:10" ht="14.25" customHeight="1">
      <c r="A76" s="2"/>
      <c r="B76" s="2"/>
      <c r="C76" s="2"/>
      <c r="D76" s="2"/>
      <c r="E76" s="2"/>
      <c r="F76" s="2"/>
      <c r="G76" s="2"/>
      <c r="H76" s="2"/>
      <c r="I76" s="2"/>
      <c r="J76" s="2"/>
    </row>
    <row r="77" spans="1:10" ht="14.25" customHeight="1">
      <c r="A77" s="2"/>
      <c r="B77" s="2"/>
      <c r="C77" s="2"/>
      <c r="D77" s="2"/>
      <c r="E77" s="2"/>
      <c r="F77" s="2"/>
      <c r="G77" s="2"/>
      <c r="H77" s="2"/>
      <c r="I77" s="2"/>
      <c r="J77" s="2"/>
    </row>
    <row r="78" spans="1:10" ht="14.25" customHeight="1">
      <c r="A78" s="2"/>
      <c r="B78" s="2"/>
      <c r="C78" s="2"/>
      <c r="D78" s="2"/>
      <c r="E78" s="2"/>
      <c r="F78" s="2"/>
      <c r="G78" s="2"/>
      <c r="H78" s="2"/>
      <c r="I78" s="2"/>
      <c r="J78" s="2"/>
    </row>
    <row r="79" spans="1:10" ht="14.25" customHeight="1">
      <c r="A79" s="2"/>
      <c r="B79" s="2"/>
      <c r="C79" s="2"/>
      <c r="D79" s="2"/>
      <c r="E79" s="2"/>
      <c r="F79" s="2"/>
      <c r="G79" s="2"/>
      <c r="H79" s="2"/>
      <c r="I79" s="2"/>
      <c r="J79" s="2"/>
    </row>
    <row r="80" spans="1:10" ht="14.25" customHeight="1">
      <c r="A80" s="2"/>
      <c r="B80" s="2"/>
      <c r="C80" s="2"/>
      <c r="D80" s="2"/>
      <c r="E80" s="2"/>
      <c r="F80" s="2"/>
      <c r="G80" s="2"/>
      <c r="H80" s="2"/>
      <c r="I80" s="2"/>
      <c r="J80" s="2"/>
    </row>
    <row r="81" spans="1:10" ht="14.25" customHeight="1">
      <c r="A81" s="2"/>
      <c r="B81" s="2"/>
      <c r="C81" s="2"/>
      <c r="D81" s="2"/>
      <c r="E81" s="2"/>
      <c r="F81" s="2"/>
      <c r="G81" s="2"/>
      <c r="H81" s="2"/>
      <c r="I81" s="2"/>
      <c r="J81" s="2"/>
    </row>
    <row r="82" spans="1:10" ht="14.25" customHeight="1">
      <c r="A82" s="2"/>
      <c r="B82" s="2"/>
      <c r="C82" s="2"/>
      <c r="D82" s="2"/>
      <c r="E82" s="2"/>
      <c r="F82" s="2"/>
      <c r="G82" s="2"/>
      <c r="H82" s="2"/>
      <c r="I82" s="2"/>
      <c r="J82" s="2"/>
    </row>
    <row r="83" spans="1:10" ht="14.25" customHeight="1">
      <c r="A83" s="2"/>
      <c r="B83" s="2"/>
      <c r="C83" s="2"/>
      <c r="D83" s="2"/>
      <c r="E83" s="2"/>
      <c r="F83" s="2"/>
      <c r="G83" s="2"/>
      <c r="H83" s="2"/>
      <c r="I83" s="2"/>
      <c r="J83" s="2"/>
    </row>
    <row r="84" spans="1:10" ht="14.25" customHeight="1">
      <c r="A84" s="2"/>
      <c r="B84" s="2"/>
      <c r="C84" s="2"/>
      <c r="D84" s="2"/>
      <c r="E84" s="2"/>
      <c r="F84" s="2"/>
      <c r="G84" s="2"/>
      <c r="H84" s="2"/>
      <c r="I84" s="2"/>
      <c r="J84" s="2"/>
    </row>
    <row r="85" spans="1:10" ht="14.25" customHeight="1">
      <c r="A85" s="2"/>
      <c r="B85" s="2"/>
      <c r="C85" s="2"/>
      <c r="D85" s="2"/>
      <c r="E85" s="2"/>
      <c r="F85" s="2"/>
      <c r="G85" s="2"/>
      <c r="H85" s="2"/>
      <c r="I85" s="2"/>
      <c r="J85" s="2"/>
    </row>
    <row r="86" spans="1:10" ht="14.25" customHeight="1">
      <c r="A86" s="2"/>
      <c r="B86" s="2"/>
      <c r="C86" s="2"/>
      <c r="D86" s="2"/>
      <c r="E86" s="2"/>
      <c r="F86" s="2"/>
      <c r="G86" s="2"/>
      <c r="H86" s="2"/>
      <c r="I86" s="2"/>
      <c r="J86" s="2"/>
    </row>
    <row r="87" spans="1:10" ht="14.25" customHeight="1">
      <c r="A87" s="2"/>
      <c r="B87" s="2"/>
      <c r="C87" s="2"/>
      <c r="D87" s="2"/>
      <c r="E87" s="2"/>
      <c r="F87" s="2"/>
      <c r="G87" s="2"/>
      <c r="H87" s="2"/>
      <c r="I87" s="2"/>
      <c r="J87" s="2"/>
    </row>
    <row r="88" spans="1:10" ht="14.25" customHeight="1">
      <c r="A88" s="2"/>
      <c r="B88" s="2"/>
      <c r="C88" s="2"/>
      <c r="D88" s="2"/>
      <c r="E88" s="2"/>
      <c r="F88" s="2"/>
      <c r="G88" s="2"/>
      <c r="H88" s="2"/>
      <c r="I88" s="2"/>
      <c r="J88" s="2"/>
    </row>
    <row r="89" spans="1:10" ht="14.25" customHeight="1">
      <c r="A89" s="2"/>
      <c r="B89" s="2"/>
      <c r="C89" s="2"/>
      <c r="D89" s="2"/>
      <c r="E89" s="2"/>
      <c r="F89" s="2"/>
      <c r="G89" s="2"/>
      <c r="H89" s="2"/>
      <c r="I89" s="2"/>
      <c r="J89" s="2"/>
    </row>
    <row r="90" spans="1:10" ht="14.25" customHeight="1">
      <c r="A90" s="2"/>
      <c r="B90" s="2"/>
      <c r="C90" s="2"/>
      <c r="D90" s="2"/>
      <c r="E90" s="2"/>
      <c r="F90" s="2"/>
      <c r="G90" s="2"/>
      <c r="H90" s="2"/>
      <c r="I90" s="2"/>
      <c r="J90" s="2"/>
    </row>
    <row r="91" spans="1:10" ht="14.25" customHeight="1">
      <c r="A91" s="2"/>
      <c r="B91" s="2"/>
      <c r="C91" s="2"/>
      <c r="D91" s="2"/>
      <c r="E91" s="2"/>
      <c r="F91" s="2"/>
      <c r="G91" s="2"/>
      <c r="H91" s="2"/>
      <c r="I91" s="2"/>
      <c r="J91" s="2"/>
    </row>
    <row r="92" spans="1:10" ht="14.25" customHeight="1">
      <c r="A92" s="2"/>
      <c r="B92" s="2"/>
      <c r="C92" s="2"/>
      <c r="D92" s="2"/>
      <c r="E92" s="2"/>
      <c r="F92" s="2"/>
      <c r="G92" s="2"/>
      <c r="H92" s="2"/>
      <c r="I92" s="2"/>
      <c r="J92" s="2"/>
    </row>
    <row r="93" spans="1:10" ht="14.25" customHeight="1">
      <c r="A93" s="2"/>
      <c r="B93" s="2"/>
      <c r="C93" s="2"/>
      <c r="D93" s="2"/>
      <c r="E93" s="2"/>
      <c r="F93" s="2"/>
      <c r="G93" s="2"/>
      <c r="H93" s="2"/>
      <c r="I93" s="2"/>
      <c r="J93" s="2"/>
    </row>
    <row r="94" spans="1:10" ht="14.25" customHeight="1">
      <c r="A94" s="2"/>
      <c r="B94" s="2"/>
      <c r="C94" s="2"/>
      <c r="D94" s="2"/>
      <c r="E94" s="2"/>
      <c r="F94" s="2"/>
      <c r="G94" s="2"/>
      <c r="H94" s="2"/>
      <c r="I94" s="2"/>
      <c r="J94" s="2"/>
    </row>
    <row r="95" spans="1:10" ht="14.25" customHeight="1">
      <c r="A95" s="2"/>
      <c r="B95" s="2"/>
      <c r="C95" s="2"/>
      <c r="D95" s="2"/>
      <c r="E95" s="2"/>
      <c r="F95" s="2"/>
      <c r="G95" s="2"/>
      <c r="H95" s="2"/>
      <c r="I95" s="2"/>
      <c r="J95" s="2"/>
    </row>
    <row r="96" spans="1:10" ht="14.25" customHeight="1">
      <c r="A96" s="2"/>
      <c r="B96" s="2"/>
      <c r="C96" s="2"/>
      <c r="D96" s="2"/>
      <c r="E96" s="2"/>
      <c r="F96" s="2"/>
      <c r="G96" s="2"/>
      <c r="H96" s="2"/>
      <c r="I96" s="2"/>
      <c r="J96" s="2"/>
    </row>
    <row r="97" spans="1:10" ht="14.25" customHeight="1">
      <c r="A97" s="2"/>
      <c r="B97" s="2"/>
      <c r="C97" s="2"/>
      <c r="D97" s="2"/>
      <c r="E97" s="2"/>
      <c r="F97" s="2"/>
      <c r="G97" s="2"/>
      <c r="H97" s="2"/>
      <c r="I97" s="2"/>
      <c r="J97" s="2"/>
    </row>
    <row r="98" spans="1:10" ht="14.25" customHeight="1">
      <c r="A98" s="2"/>
      <c r="B98" s="2"/>
      <c r="C98" s="2"/>
      <c r="D98" s="2"/>
      <c r="E98" s="2"/>
      <c r="F98" s="2"/>
      <c r="G98" s="2"/>
      <c r="H98" s="2"/>
      <c r="I98" s="2"/>
      <c r="J98" s="2"/>
    </row>
    <row r="99" spans="1:10" ht="14.25" customHeight="1">
      <c r="A99" s="2"/>
      <c r="B99" s="2"/>
      <c r="C99" s="2"/>
      <c r="D99" s="2"/>
      <c r="E99" s="2"/>
      <c r="F99" s="2"/>
      <c r="G99" s="2"/>
      <c r="H99" s="2"/>
      <c r="I99" s="2"/>
      <c r="J99" s="2"/>
    </row>
    <row r="100" spans="1:10" ht="14.25" customHeight="1">
      <c r="A100" s="2"/>
      <c r="B100" s="2"/>
      <c r="C100" s="2"/>
      <c r="D100" s="2"/>
      <c r="E100" s="2"/>
      <c r="F100" s="2"/>
      <c r="G100" s="2"/>
      <c r="H100" s="2"/>
      <c r="I100" s="2"/>
      <c r="J100" s="2"/>
    </row>
    <row r="101" spans="1:10" ht="14.25" customHeight="1">
      <c r="A101" s="2"/>
      <c r="B101" s="2"/>
      <c r="C101" s="2"/>
      <c r="D101" s="2"/>
      <c r="E101" s="2"/>
      <c r="F101" s="2"/>
      <c r="G101" s="2"/>
      <c r="H101" s="2"/>
      <c r="I101" s="2"/>
      <c r="J101" s="2"/>
    </row>
    <row r="102" spans="1:10" ht="14.25" customHeight="1">
      <c r="A102" s="2"/>
      <c r="B102" s="2"/>
      <c r="C102" s="2"/>
      <c r="D102" s="2"/>
      <c r="E102" s="2"/>
      <c r="F102" s="2"/>
      <c r="G102" s="2"/>
      <c r="H102" s="2"/>
      <c r="I102" s="2"/>
      <c r="J102" s="2"/>
    </row>
    <row r="103" spans="1:10" ht="14.25" customHeight="1">
      <c r="A103" s="2"/>
      <c r="B103" s="2"/>
      <c r="C103" s="2"/>
      <c r="D103" s="2"/>
      <c r="E103" s="2"/>
      <c r="F103" s="2"/>
      <c r="G103" s="2"/>
      <c r="H103" s="2"/>
      <c r="I103" s="2"/>
      <c r="J103" s="2"/>
    </row>
    <row r="104" spans="1:10" ht="14.25" customHeight="1">
      <c r="A104" s="2"/>
      <c r="B104" s="2"/>
      <c r="C104" s="2"/>
      <c r="D104" s="2"/>
      <c r="E104" s="2"/>
      <c r="F104" s="2"/>
      <c r="G104" s="2"/>
      <c r="H104" s="2"/>
      <c r="I104" s="2"/>
      <c r="J104" s="2"/>
    </row>
    <row r="105" spans="1:10" ht="14.25" customHeight="1">
      <c r="A105" s="2"/>
      <c r="B105" s="2"/>
      <c r="C105" s="2"/>
      <c r="D105" s="2"/>
      <c r="E105" s="2"/>
      <c r="F105" s="2"/>
      <c r="G105" s="2"/>
      <c r="H105" s="2"/>
      <c r="I105" s="2"/>
      <c r="J105" s="2"/>
    </row>
    <row r="106" spans="1:10" ht="14.25" customHeight="1">
      <c r="A106" s="2"/>
      <c r="B106" s="2"/>
      <c r="C106" s="2"/>
      <c r="D106" s="2"/>
      <c r="E106" s="2"/>
      <c r="F106" s="2"/>
      <c r="G106" s="2"/>
      <c r="H106" s="2"/>
      <c r="I106" s="2"/>
      <c r="J106" s="2"/>
    </row>
    <row r="107" spans="1:10" ht="14.25" customHeight="1">
      <c r="A107" s="2"/>
      <c r="B107" s="2"/>
      <c r="C107" s="2"/>
      <c r="D107" s="2"/>
      <c r="E107" s="2"/>
      <c r="F107" s="2"/>
      <c r="G107" s="2"/>
      <c r="H107" s="2"/>
      <c r="I107" s="2"/>
      <c r="J107" s="2"/>
    </row>
    <row r="108" spans="1:10" ht="14.25" customHeight="1">
      <c r="A108" s="2"/>
      <c r="B108" s="2"/>
      <c r="C108" s="2"/>
      <c r="D108" s="2"/>
      <c r="E108" s="2"/>
      <c r="F108" s="2"/>
      <c r="G108" s="2"/>
      <c r="H108" s="2"/>
      <c r="I108" s="2"/>
      <c r="J108" s="2"/>
    </row>
    <row r="109" spans="1:10" ht="14.25" customHeight="1">
      <c r="A109" s="2"/>
      <c r="B109" s="2"/>
      <c r="C109" s="2"/>
      <c r="D109" s="2"/>
      <c r="E109" s="2"/>
      <c r="F109" s="2"/>
      <c r="G109" s="2"/>
      <c r="H109" s="2"/>
      <c r="I109" s="2"/>
      <c r="J109" s="2"/>
    </row>
    <row r="110" spans="1:10" ht="14.25" customHeight="1">
      <c r="A110" s="2"/>
      <c r="B110" s="2"/>
      <c r="C110" s="2"/>
      <c r="D110" s="2"/>
      <c r="E110" s="2"/>
      <c r="F110" s="2"/>
      <c r="G110" s="2"/>
      <c r="H110" s="2"/>
      <c r="I110" s="2"/>
      <c r="J110" s="2"/>
    </row>
    <row r="111" spans="1:10" ht="14.25" customHeight="1">
      <c r="A111" s="2"/>
      <c r="B111" s="2"/>
      <c r="C111" s="2"/>
      <c r="D111" s="2"/>
      <c r="E111" s="2"/>
      <c r="F111" s="2"/>
      <c r="G111" s="2"/>
      <c r="H111" s="2"/>
      <c r="I111" s="2"/>
      <c r="J111" s="2"/>
    </row>
    <row r="112" spans="1:10" ht="14.25" customHeight="1">
      <c r="A112" s="2"/>
      <c r="B112" s="2"/>
      <c r="C112" s="2"/>
      <c r="D112" s="2"/>
      <c r="E112" s="2"/>
      <c r="F112" s="2"/>
      <c r="G112" s="2"/>
      <c r="H112" s="2"/>
      <c r="I112" s="2"/>
      <c r="J112" s="2"/>
    </row>
    <row r="113" spans="1:10" ht="14.25" customHeight="1">
      <c r="A113" s="2"/>
      <c r="B113" s="2"/>
      <c r="C113" s="2"/>
      <c r="D113" s="2"/>
      <c r="E113" s="2"/>
      <c r="F113" s="2"/>
      <c r="G113" s="2"/>
      <c r="H113" s="2"/>
      <c r="I113" s="2"/>
      <c r="J113" s="2"/>
    </row>
    <row r="114" spans="1:10" ht="14.25" customHeight="1">
      <c r="A114" s="2"/>
      <c r="B114" s="2"/>
      <c r="C114" s="2"/>
      <c r="D114" s="2"/>
      <c r="E114" s="2"/>
      <c r="F114" s="2"/>
      <c r="G114" s="2"/>
      <c r="H114" s="2"/>
      <c r="I114" s="2"/>
      <c r="J114" s="2"/>
    </row>
    <row r="115" spans="1:10" ht="14.25" customHeight="1">
      <c r="A115" s="2"/>
      <c r="B115" s="2"/>
      <c r="C115" s="2"/>
      <c r="D115" s="2"/>
      <c r="E115" s="2"/>
      <c r="F115" s="2"/>
      <c r="G115" s="2"/>
      <c r="H115" s="2"/>
      <c r="I115" s="2"/>
      <c r="J115" s="2"/>
    </row>
    <row r="116" spans="1:10" ht="14.25" customHeight="1">
      <c r="A116" s="2"/>
      <c r="B116" s="2"/>
      <c r="C116" s="2"/>
      <c r="D116" s="2"/>
      <c r="E116" s="2"/>
      <c r="F116" s="2"/>
      <c r="G116" s="2"/>
      <c r="H116" s="2"/>
      <c r="I116" s="2"/>
      <c r="J116" s="2"/>
    </row>
    <row r="117" spans="1:10" ht="14.25" customHeight="1">
      <c r="A117" s="2"/>
      <c r="B117" s="2"/>
      <c r="C117" s="2"/>
      <c r="D117" s="2"/>
      <c r="E117" s="2"/>
      <c r="F117" s="2"/>
      <c r="G117" s="2"/>
      <c r="H117" s="2"/>
      <c r="I117" s="2"/>
      <c r="J117" s="2"/>
    </row>
    <row r="118" spans="1:10" ht="14.25" customHeight="1">
      <c r="A118" s="2"/>
      <c r="B118" s="2"/>
      <c r="C118" s="2"/>
      <c r="D118" s="2"/>
      <c r="E118" s="2"/>
      <c r="F118" s="2"/>
      <c r="G118" s="2"/>
      <c r="H118" s="2"/>
      <c r="I118" s="2"/>
      <c r="J118" s="2"/>
    </row>
    <row r="119" spans="1:10" ht="14.25" customHeight="1">
      <c r="A119" s="2"/>
      <c r="B119" s="2"/>
      <c r="C119" s="2"/>
      <c r="D119" s="2"/>
      <c r="E119" s="2"/>
      <c r="F119" s="2"/>
      <c r="G119" s="2"/>
      <c r="H119" s="2"/>
      <c r="I119" s="2"/>
      <c r="J119" s="2"/>
    </row>
    <row r="120" spans="1:10" ht="14.25" customHeight="1">
      <c r="A120" s="2"/>
      <c r="B120" s="2"/>
      <c r="C120" s="2"/>
      <c r="D120" s="2"/>
      <c r="E120" s="2"/>
      <c r="F120" s="2"/>
      <c r="G120" s="2"/>
      <c r="H120" s="2"/>
      <c r="I120" s="2"/>
      <c r="J120" s="2"/>
    </row>
    <row r="121" spans="1:10" ht="14.25" customHeight="1">
      <c r="A121" s="2"/>
      <c r="B121" s="2"/>
      <c r="C121" s="2"/>
      <c r="D121" s="2"/>
      <c r="E121" s="2"/>
      <c r="F121" s="2"/>
      <c r="G121" s="2"/>
      <c r="H121" s="2"/>
      <c r="I121" s="2"/>
      <c r="J121" s="2"/>
    </row>
    <row r="122" spans="1:10" ht="14.25" customHeight="1">
      <c r="A122" s="2"/>
      <c r="B122" s="2"/>
      <c r="C122" s="2"/>
      <c r="D122" s="2"/>
      <c r="E122" s="2"/>
      <c r="F122" s="2"/>
      <c r="G122" s="2"/>
      <c r="H122" s="2"/>
      <c r="I122" s="2"/>
      <c r="J122" s="2"/>
    </row>
    <row r="123" spans="1:10" ht="14.25" customHeight="1">
      <c r="A123" s="2"/>
      <c r="B123" s="2"/>
      <c r="C123" s="2"/>
      <c r="D123" s="2"/>
      <c r="E123" s="2"/>
      <c r="F123" s="2"/>
      <c r="G123" s="2"/>
      <c r="H123" s="2"/>
      <c r="I123" s="2"/>
      <c r="J123" s="2"/>
    </row>
    <row r="124" spans="1:10" ht="14.25" customHeight="1">
      <c r="A124" s="2"/>
      <c r="B124" s="2"/>
      <c r="C124" s="2"/>
      <c r="D124" s="2"/>
      <c r="E124" s="2"/>
      <c r="F124" s="2"/>
      <c r="G124" s="2"/>
      <c r="H124" s="2"/>
      <c r="I124" s="2"/>
      <c r="J124" s="2"/>
    </row>
    <row r="125" spans="1:10" ht="14.25" customHeight="1">
      <c r="A125" s="2"/>
      <c r="B125" s="2"/>
      <c r="C125" s="2"/>
      <c r="D125" s="2"/>
      <c r="E125" s="2"/>
      <c r="F125" s="2"/>
      <c r="G125" s="2"/>
      <c r="H125" s="2"/>
      <c r="I125" s="2"/>
      <c r="J125" s="2"/>
    </row>
    <row r="126" spans="1:10" ht="14.25" customHeight="1">
      <c r="A126" s="2"/>
      <c r="B126" s="2"/>
      <c r="C126" s="2"/>
      <c r="D126" s="2"/>
      <c r="E126" s="2"/>
      <c r="F126" s="2"/>
      <c r="G126" s="2"/>
      <c r="H126" s="2"/>
      <c r="I126" s="2"/>
      <c r="J126" s="2"/>
    </row>
    <row r="127" spans="1:10" ht="14.25" customHeight="1">
      <c r="A127" s="2"/>
      <c r="B127" s="2"/>
      <c r="C127" s="2"/>
      <c r="D127" s="2"/>
      <c r="E127" s="2"/>
      <c r="F127" s="2"/>
      <c r="G127" s="2"/>
      <c r="H127" s="2"/>
      <c r="I127" s="2"/>
      <c r="J127" s="2"/>
    </row>
    <row r="128" spans="1:10" ht="14.25" customHeight="1">
      <c r="A128" s="2"/>
      <c r="B128" s="2"/>
      <c r="C128" s="2"/>
      <c r="D128" s="2"/>
      <c r="E128" s="2"/>
      <c r="F128" s="2"/>
      <c r="G128" s="2"/>
      <c r="H128" s="2"/>
      <c r="I128" s="2"/>
      <c r="J128" s="2"/>
    </row>
    <row r="129" spans="1:10" ht="14.25" customHeight="1">
      <c r="A129" s="2"/>
      <c r="B129" s="2"/>
      <c r="C129" s="2"/>
      <c r="D129" s="2"/>
      <c r="E129" s="2"/>
      <c r="F129" s="2"/>
      <c r="G129" s="2"/>
      <c r="H129" s="2"/>
      <c r="I129" s="2"/>
      <c r="J129" s="2"/>
    </row>
    <row r="130" spans="1:10" ht="14.25" customHeight="1">
      <c r="A130" s="2"/>
      <c r="B130" s="2"/>
      <c r="C130" s="2"/>
      <c r="D130" s="2"/>
      <c r="E130" s="2"/>
      <c r="F130" s="2"/>
      <c r="G130" s="2"/>
      <c r="H130" s="2"/>
      <c r="I130" s="2"/>
      <c r="J130" s="2"/>
    </row>
    <row r="131" spans="1:10" ht="14.25" customHeight="1">
      <c r="A131" s="2"/>
      <c r="B131" s="2"/>
      <c r="C131" s="2"/>
      <c r="D131" s="2"/>
      <c r="E131" s="2"/>
      <c r="F131" s="2"/>
      <c r="G131" s="2"/>
      <c r="H131" s="2"/>
      <c r="I131" s="2"/>
      <c r="J131" s="2"/>
    </row>
    <row r="132" spans="1:10" ht="14.25" customHeight="1">
      <c r="A132" s="2"/>
      <c r="B132" s="2"/>
      <c r="C132" s="2"/>
      <c r="D132" s="2"/>
      <c r="E132" s="2"/>
      <c r="F132" s="2"/>
      <c r="G132" s="2"/>
      <c r="H132" s="2"/>
      <c r="I132" s="2"/>
      <c r="J132" s="2"/>
    </row>
    <row r="133" spans="1:10" ht="14.25" customHeight="1">
      <c r="A133" s="2"/>
      <c r="B133" s="2"/>
      <c r="C133" s="2"/>
      <c r="D133" s="2"/>
      <c r="E133" s="2"/>
      <c r="F133" s="2"/>
      <c r="G133" s="2"/>
      <c r="H133" s="2"/>
      <c r="I133" s="2"/>
      <c r="J133" s="2"/>
    </row>
    <row r="134" spans="1:10" ht="14.25" customHeight="1">
      <c r="A134" s="2"/>
      <c r="B134" s="2"/>
      <c r="C134" s="2"/>
      <c r="D134" s="2"/>
      <c r="E134" s="2"/>
      <c r="F134" s="2"/>
      <c r="G134" s="2"/>
      <c r="H134" s="2"/>
      <c r="I134" s="2"/>
      <c r="J134" s="2"/>
    </row>
    <row r="135" spans="1:10" ht="14.25" customHeight="1">
      <c r="A135" s="2"/>
      <c r="B135" s="2"/>
      <c r="C135" s="2"/>
      <c r="D135" s="2"/>
      <c r="E135" s="2"/>
      <c r="F135" s="2"/>
      <c r="G135" s="2"/>
      <c r="H135" s="2"/>
      <c r="I135" s="2"/>
      <c r="J135" s="2"/>
    </row>
    <row r="136" spans="1:10" ht="14.25" customHeight="1">
      <c r="A136" s="2"/>
      <c r="B136" s="2"/>
      <c r="C136" s="2"/>
      <c r="D136" s="2"/>
      <c r="E136" s="2"/>
      <c r="F136" s="2"/>
      <c r="G136" s="2"/>
      <c r="H136" s="2"/>
      <c r="I136" s="2"/>
      <c r="J136" s="2"/>
    </row>
    <row r="137" spans="1:10" ht="14.25" customHeight="1">
      <c r="A137" s="2"/>
      <c r="B137" s="2"/>
      <c r="C137" s="2"/>
      <c r="D137" s="2"/>
      <c r="E137" s="2"/>
      <c r="F137" s="2"/>
      <c r="G137" s="2"/>
      <c r="H137" s="2"/>
      <c r="I137" s="2"/>
      <c r="J137" s="2"/>
    </row>
    <row r="138" spans="1:10" ht="14.25" customHeight="1">
      <c r="A138" s="2"/>
      <c r="B138" s="2"/>
      <c r="C138" s="2"/>
      <c r="D138" s="2"/>
      <c r="E138" s="2"/>
      <c r="F138" s="2"/>
      <c r="G138" s="2"/>
      <c r="H138" s="2"/>
      <c r="I138" s="2"/>
      <c r="J138" s="2"/>
    </row>
    <row r="139" spans="1:10" ht="14.25" customHeight="1">
      <c r="A139" s="2"/>
      <c r="B139" s="2"/>
      <c r="C139" s="2"/>
      <c r="D139" s="2"/>
      <c r="E139" s="2"/>
      <c r="F139" s="2"/>
      <c r="G139" s="2"/>
      <c r="H139" s="2"/>
      <c r="I139" s="2"/>
      <c r="J139" s="2"/>
    </row>
    <row r="140" spans="1:10" ht="14.25" customHeight="1">
      <c r="A140" s="2"/>
      <c r="B140" s="2"/>
      <c r="C140" s="2"/>
      <c r="D140" s="2"/>
      <c r="E140" s="2"/>
      <c r="F140" s="2"/>
      <c r="G140" s="2"/>
      <c r="H140" s="2"/>
      <c r="I140" s="2"/>
      <c r="J140" s="2"/>
    </row>
    <row r="141" spans="1:10" ht="14.25" customHeight="1">
      <c r="A141" s="2"/>
      <c r="B141" s="2"/>
      <c r="C141" s="2"/>
      <c r="D141" s="2"/>
      <c r="E141" s="2"/>
      <c r="F141" s="2"/>
      <c r="G141" s="2"/>
      <c r="H141" s="2"/>
      <c r="I141" s="2"/>
      <c r="J141" s="2"/>
    </row>
    <row r="142" spans="1:10" ht="14.25" customHeight="1">
      <c r="A142" s="2"/>
      <c r="B142" s="2"/>
      <c r="C142" s="2"/>
      <c r="D142" s="2"/>
      <c r="E142" s="2"/>
      <c r="F142" s="2"/>
      <c r="G142" s="2"/>
      <c r="H142" s="2"/>
      <c r="I142" s="2"/>
      <c r="J142" s="2"/>
    </row>
    <row r="143" spans="1:10" ht="14.25" customHeight="1">
      <c r="A143" s="2"/>
      <c r="B143" s="2"/>
      <c r="C143" s="2"/>
      <c r="D143" s="2"/>
      <c r="E143" s="2"/>
      <c r="F143" s="2"/>
      <c r="G143" s="2"/>
      <c r="H143" s="2"/>
      <c r="I143" s="2"/>
      <c r="J143" s="2"/>
    </row>
    <row r="144" spans="1:10" ht="14.25" customHeight="1">
      <c r="A144" s="2"/>
      <c r="B144" s="2"/>
      <c r="C144" s="2"/>
      <c r="D144" s="2"/>
      <c r="E144" s="2"/>
      <c r="F144" s="2"/>
      <c r="G144" s="2"/>
      <c r="H144" s="2"/>
      <c r="I144" s="2"/>
      <c r="J144" s="2"/>
    </row>
    <row r="145" spans="1:10" ht="14.25" customHeight="1">
      <c r="A145" s="2"/>
      <c r="B145" s="2"/>
      <c r="C145" s="2"/>
      <c r="D145" s="2"/>
      <c r="E145" s="2"/>
      <c r="F145" s="2"/>
      <c r="G145" s="2"/>
      <c r="H145" s="2"/>
      <c r="I145" s="2"/>
      <c r="J145" s="2"/>
    </row>
    <row r="146" spans="1:10" ht="14.25" customHeight="1">
      <c r="A146" s="2"/>
      <c r="B146" s="2"/>
      <c r="C146" s="2"/>
      <c r="D146" s="2"/>
      <c r="E146" s="2"/>
      <c r="F146" s="2"/>
      <c r="G146" s="2"/>
      <c r="H146" s="2"/>
      <c r="I146" s="2"/>
      <c r="J146" s="2"/>
    </row>
    <row r="147" spans="1:10" ht="14.25" customHeight="1">
      <c r="A147" s="2"/>
      <c r="B147" s="2"/>
      <c r="C147" s="2"/>
      <c r="D147" s="2"/>
      <c r="E147" s="2"/>
      <c r="F147" s="2"/>
      <c r="G147" s="2"/>
      <c r="H147" s="2"/>
      <c r="I147" s="2"/>
      <c r="J147" s="2"/>
    </row>
    <row r="148" spans="1:10" ht="14.25" customHeight="1">
      <c r="A148" s="2"/>
      <c r="B148" s="2"/>
      <c r="C148" s="2"/>
      <c r="D148" s="2"/>
      <c r="E148" s="2"/>
      <c r="F148" s="2"/>
      <c r="G148" s="2"/>
      <c r="H148" s="2"/>
      <c r="I148" s="2"/>
      <c r="J148" s="2"/>
    </row>
    <row r="149" spans="1:10" ht="14.25" customHeight="1">
      <c r="A149" s="2"/>
      <c r="B149" s="2"/>
      <c r="C149" s="2"/>
      <c r="D149" s="2"/>
      <c r="E149" s="2"/>
      <c r="F149" s="2"/>
      <c r="G149" s="2"/>
      <c r="H149" s="2"/>
      <c r="I149" s="2"/>
      <c r="J149" s="2"/>
    </row>
    <row r="150" spans="1:10" ht="14.25" customHeight="1">
      <c r="A150" s="2"/>
      <c r="B150" s="2"/>
      <c r="C150" s="2"/>
      <c r="D150" s="2"/>
      <c r="E150" s="2"/>
      <c r="F150" s="2"/>
      <c r="G150" s="2"/>
      <c r="H150" s="2"/>
      <c r="I150" s="2"/>
      <c r="J150" s="2"/>
    </row>
    <row r="151" spans="1:10" ht="14.25" customHeight="1">
      <c r="A151" s="2"/>
      <c r="B151" s="2"/>
      <c r="C151" s="2"/>
      <c r="D151" s="2"/>
      <c r="E151" s="2"/>
      <c r="F151" s="2"/>
      <c r="G151" s="2"/>
      <c r="H151" s="2"/>
      <c r="I151" s="2"/>
      <c r="J151" s="2"/>
    </row>
    <row r="152" spans="1:10" ht="14.25" customHeight="1">
      <c r="A152" s="2"/>
      <c r="B152" s="2"/>
      <c r="C152" s="2"/>
      <c r="D152" s="2"/>
      <c r="E152" s="2"/>
      <c r="F152" s="2"/>
      <c r="G152" s="2"/>
      <c r="H152" s="2"/>
      <c r="I152" s="2"/>
      <c r="J152" s="2"/>
    </row>
    <row r="153" spans="1:10" ht="14.25" customHeight="1">
      <c r="A153" s="2"/>
      <c r="B153" s="2"/>
      <c r="C153" s="2"/>
      <c r="D153" s="2"/>
      <c r="E153" s="2"/>
      <c r="F153" s="2"/>
      <c r="G153" s="2"/>
      <c r="H153" s="2"/>
      <c r="I153" s="2"/>
      <c r="J153" s="2"/>
    </row>
    <row r="154" spans="1:10" ht="14.25" customHeight="1">
      <c r="A154" s="2"/>
      <c r="B154" s="2"/>
      <c r="C154" s="2"/>
      <c r="D154" s="2"/>
      <c r="E154" s="2"/>
      <c r="F154" s="2"/>
      <c r="G154" s="2"/>
      <c r="H154" s="2"/>
      <c r="I154" s="2"/>
      <c r="J154" s="2"/>
    </row>
    <row r="155" spans="1:10" ht="14.25" customHeight="1">
      <c r="A155" s="2"/>
      <c r="B155" s="2"/>
      <c r="C155" s="2"/>
      <c r="D155" s="2"/>
      <c r="E155" s="2"/>
      <c r="F155" s="2"/>
      <c r="G155" s="2"/>
      <c r="H155" s="2"/>
      <c r="I155" s="2"/>
      <c r="J155" s="2"/>
    </row>
    <row r="156" spans="1:10" ht="14.25" customHeight="1">
      <c r="A156" s="2"/>
      <c r="B156" s="2"/>
      <c r="C156" s="2"/>
      <c r="D156" s="2"/>
      <c r="E156" s="2"/>
      <c r="F156" s="2"/>
      <c r="G156" s="2"/>
      <c r="H156" s="2"/>
      <c r="I156" s="2"/>
      <c r="J156" s="2"/>
    </row>
    <row r="157" spans="1:10" ht="14.25" customHeight="1">
      <c r="A157" s="2"/>
      <c r="B157" s="2"/>
      <c r="C157" s="2"/>
      <c r="D157" s="2"/>
      <c r="E157" s="2"/>
      <c r="F157" s="2"/>
      <c r="G157" s="2"/>
      <c r="H157" s="2"/>
      <c r="I157" s="2"/>
      <c r="J157" s="2"/>
    </row>
    <row r="158" spans="1:10" ht="14.25" customHeight="1">
      <c r="A158" s="2"/>
      <c r="B158" s="2"/>
      <c r="C158" s="2"/>
      <c r="D158" s="2"/>
      <c r="E158" s="2"/>
      <c r="F158" s="2"/>
      <c r="G158" s="2"/>
      <c r="H158" s="2"/>
      <c r="I158" s="2"/>
      <c r="J158" s="2"/>
    </row>
    <row r="159" spans="1:10" ht="14.25" customHeight="1">
      <c r="A159" s="2"/>
      <c r="B159" s="2"/>
      <c r="C159" s="2"/>
      <c r="D159" s="2"/>
      <c r="E159" s="2"/>
      <c r="F159" s="2"/>
      <c r="G159" s="2"/>
      <c r="H159" s="2"/>
      <c r="I159" s="2"/>
      <c r="J159" s="2"/>
    </row>
    <row r="160" spans="1:10" ht="14.25" customHeight="1">
      <c r="A160" s="2"/>
      <c r="B160" s="2"/>
      <c r="C160" s="2"/>
      <c r="D160" s="2"/>
      <c r="E160" s="2"/>
      <c r="F160" s="2"/>
      <c r="G160" s="2"/>
      <c r="H160" s="2"/>
      <c r="I160" s="2"/>
      <c r="J160" s="2"/>
    </row>
    <row r="161" spans="1:10" ht="14.25" customHeight="1">
      <c r="A161" s="2"/>
      <c r="B161" s="2"/>
      <c r="C161" s="2"/>
      <c r="D161" s="2"/>
      <c r="E161" s="2"/>
      <c r="F161" s="2"/>
      <c r="G161" s="2"/>
      <c r="H161" s="2"/>
      <c r="I161" s="2"/>
      <c r="J161" s="2"/>
    </row>
    <row r="162" spans="1:10" ht="14.25" customHeight="1">
      <c r="A162" s="2"/>
      <c r="B162" s="2"/>
      <c r="C162" s="2"/>
      <c r="D162" s="2"/>
      <c r="E162" s="2"/>
      <c r="F162" s="2"/>
      <c r="G162" s="2"/>
      <c r="H162" s="2"/>
      <c r="I162" s="2"/>
      <c r="J162" s="2"/>
    </row>
    <row r="163" spans="1:10" ht="14.25" customHeight="1">
      <c r="A163" s="2"/>
      <c r="B163" s="2"/>
      <c r="C163" s="2"/>
      <c r="D163" s="2"/>
      <c r="E163" s="2"/>
      <c r="F163" s="2"/>
      <c r="G163" s="2"/>
      <c r="H163" s="2"/>
      <c r="I163" s="2"/>
      <c r="J163" s="2"/>
    </row>
    <row r="164" spans="1:10" ht="14.25" customHeight="1">
      <c r="A164" s="2"/>
      <c r="B164" s="2"/>
      <c r="C164" s="2"/>
      <c r="D164" s="2"/>
      <c r="E164" s="2"/>
      <c r="F164" s="2"/>
      <c r="G164" s="2"/>
      <c r="H164" s="2"/>
      <c r="I164" s="2"/>
      <c r="J164" s="2"/>
    </row>
    <row r="165" spans="1:10" ht="14.25" customHeight="1">
      <c r="A165" s="2"/>
      <c r="B165" s="2"/>
      <c r="C165" s="2"/>
      <c r="D165" s="2"/>
      <c r="E165" s="2"/>
      <c r="F165" s="2"/>
      <c r="G165" s="2"/>
      <c r="H165" s="2"/>
      <c r="I165" s="2"/>
      <c r="J165" s="2"/>
    </row>
    <row r="166" spans="1:10" ht="14.25" customHeight="1">
      <c r="A166" s="2"/>
      <c r="B166" s="2"/>
      <c r="C166" s="2"/>
      <c r="D166" s="2"/>
      <c r="E166" s="2"/>
      <c r="F166" s="2"/>
      <c r="G166" s="2"/>
      <c r="H166" s="2"/>
      <c r="I166" s="2"/>
      <c r="J166" s="2"/>
    </row>
    <row r="167" spans="1:10" ht="14.25" customHeight="1">
      <c r="A167" s="2"/>
      <c r="B167" s="2"/>
      <c r="C167" s="2"/>
      <c r="D167" s="2"/>
      <c r="E167" s="2"/>
      <c r="F167" s="2"/>
      <c r="G167" s="2"/>
      <c r="H167" s="2"/>
      <c r="I167" s="2"/>
      <c r="J167" s="2"/>
    </row>
    <row r="168" spans="1:10" ht="14.25" customHeight="1">
      <c r="A168" s="2"/>
      <c r="B168" s="2"/>
      <c r="C168" s="2"/>
      <c r="D168" s="2"/>
      <c r="E168" s="2"/>
      <c r="F168" s="2"/>
      <c r="G168" s="2"/>
      <c r="H168" s="2"/>
      <c r="I168" s="2"/>
      <c r="J168" s="2"/>
    </row>
    <row r="169" spans="1:10" ht="14.25" customHeight="1">
      <c r="A169" s="2"/>
      <c r="B169" s="2"/>
      <c r="C169" s="2"/>
      <c r="D169" s="2"/>
      <c r="E169" s="2"/>
      <c r="F169" s="2"/>
      <c r="G169" s="2"/>
      <c r="H169" s="2"/>
      <c r="I169" s="2"/>
      <c r="J169" s="2"/>
    </row>
    <row r="170" spans="1:10" ht="14.25" customHeight="1">
      <c r="A170" s="2"/>
      <c r="B170" s="2"/>
      <c r="C170" s="2"/>
      <c r="D170" s="2"/>
      <c r="E170" s="2"/>
      <c r="F170" s="2"/>
      <c r="G170" s="2"/>
      <c r="H170" s="2"/>
      <c r="I170" s="2"/>
      <c r="J170" s="2"/>
    </row>
    <row r="171" spans="1:10" ht="14.25" customHeight="1">
      <c r="A171" s="2"/>
      <c r="B171" s="2"/>
      <c r="C171" s="2"/>
      <c r="D171" s="2"/>
      <c r="E171" s="2"/>
      <c r="F171" s="2"/>
      <c r="G171" s="2"/>
      <c r="H171" s="2"/>
      <c r="I171" s="2"/>
      <c r="J171" s="2"/>
    </row>
    <row r="172" spans="1:10" ht="14.25" customHeight="1">
      <c r="A172" s="2"/>
      <c r="B172" s="2"/>
      <c r="C172" s="2"/>
      <c r="D172" s="2"/>
      <c r="E172" s="2"/>
      <c r="F172" s="2"/>
      <c r="G172" s="2"/>
      <c r="H172" s="2"/>
      <c r="I172" s="2"/>
      <c r="J172" s="2"/>
    </row>
    <row r="173" spans="1:10" ht="14.25" customHeight="1">
      <c r="A173" s="2"/>
      <c r="B173" s="2"/>
      <c r="C173" s="2"/>
      <c r="D173" s="2"/>
      <c r="E173" s="2"/>
      <c r="F173" s="2"/>
      <c r="G173" s="2"/>
      <c r="H173" s="2"/>
      <c r="I173" s="2"/>
      <c r="J173" s="2"/>
    </row>
    <row r="174" spans="1:10" ht="14.25" customHeight="1">
      <c r="A174" s="2"/>
      <c r="B174" s="2"/>
      <c r="C174" s="2"/>
      <c r="D174" s="2"/>
      <c r="E174" s="2"/>
      <c r="F174" s="2"/>
      <c r="G174" s="2"/>
      <c r="H174" s="2"/>
      <c r="I174" s="2"/>
      <c r="J174" s="2"/>
    </row>
    <row r="175" spans="1:10" ht="14.25" customHeight="1">
      <c r="A175" s="2"/>
      <c r="B175" s="2"/>
      <c r="C175" s="2"/>
      <c r="D175" s="2"/>
      <c r="E175" s="2"/>
      <c r="F175" s="2"/>
      <c r="G175" s="2"/>
      <c r="H175" s="2"/>
      <c r="I175" s="2"/>
      <c r="J175" s="2"/>
    </row>
    <row r="176" spans="1:10" ht="14.25" customHeight="1">
      <c r="A176" s="2"/>
      <c r="B176" s="2"/>
      <c r="C176" s="2"/>
      <c r="D176" s="2"/>
      <c r="E176" s="2"/>
      <c r="F176" s="2"/>
      <c r="G176" s="2"/>
      <c r="H176" s="2"/>
      <c r="I176" s="2"/>
      <c r="J176" s="2"/>
    </row>
    <row r="177" spans="1:10" ht="14.25" customHeight="1">
      <c r="A177" s="2"/>
      <c r="B177" s="2"/>
      <c r="C177" s="2"/>
      <c r="D177" s="2"/>
      <c r="E177" s="2"/>
      <c r="F177" s="2"/>
      <c r="G177" s="2"/>
      <c r="H177" s="2"/>
      <c r="I177" s="2"/>
      <c r="J177" s="2"/>
    </row>
    <row r="178" spans="1:10" ht="14.25" customHeight="1">
      <c r="A178" s="2"/>
      <c r="B178" s="2"/>
      <c r="C178" s="2"/>
      <c r="D178" s="2"/>
      <c r="E178" s="2"/>
      <c r="F178" s="2"/>
      <c r="G178" s="2"/>
      <c r="H178" s="2"/>
      <c r="I178" s="2"/>
      <c r="J178" s="2"/>
    </row>
    <row r="179" spans="1:10" ht="14.25" customHeight="1">
      <c r="A179" s="2"/>
      <c r="B179" s="2"/>
      <c r="C179" s="2"/>
      <c r="D179" s="2"/>
      <c r="E179" s="2"/>
      <c r="F179" s="2"/>
      <c r="G179" s="2"/>
      <c r="H179" s="2"/>
      <c r="I179" s="2"/>
      <c r="J179" s="2"/>
    </row>
    <row r="180" spans="1:10" ht="14.25" customHeight="1">
      <c r="A180" s="2"/>
      <c r="B180" s="2"/>
      <c r="C180" s="2"/>
      <c r="D180" s="2"/>
      <c r="E180" s="2"/>
      <c r="F180" s="2"/>
      <c r="G180" s="2"/>
      <c r="H180" s="2"/>
      <c r="I180" s="2"/>
      <c r="J180" s="2"/>
    </row>
    <row r="181" spans="1:10" ht="14.25" customHeight="1">
      <c r="A181" s="2"/>
      <c r="B181" s="2"/>
      <c r="C181" s="2"/>
      <c r="D181" s="2"/>
      <c r="E181" s="2"/>
      <c r="F181" s="2"/>
      <c r="G181" s="2"/>
      <c r="H181" s="2"/>
      <c r="I181" s="2"/>
      <c r="J181" s="2"/>
    </row>
    <row r="182" spans="1:10" ht="14.25" customHeight="1">
      <c r="A182" s="2"/>
      <c r="B182" s="2"/>
      <c r="C182" s="2"/>
      <c r="D182" s="2"/>
      <c r="E182" s="2"/>
      <c r="F182" s="2"/>
      <c r="G182" s="2"/>
      <c r="H182" s="2"/>
      <c r="I182" s="2"/>
      <c r="J182" s="2"/>
    </row>
    <row r="183" spans="1:10" ht="14.25" customHeight="1">
      <c r="A183" s="2"/>
      <c r="B183" s="2"/>
      <c r="C183" s="2"/>
      <c r="D183" s="2"/>
      <c r="E183" s="2"/>
      <c r="F183" s="2"/>
      <c r="G183" s="2"/>
      <c r="H183" s="2"/>
      <c r="I183" s="2"/>
      <c r="J183" s="2"/>
    </row>
    <row r="184" spans="1:10" ht="14.25" customHeight="1">
      <c r="A184" s="2"/>
      <c r="B184" s="2"/>
      <c r="C184" s="2"/>
      <c r="D184" s="2"/>
      <c r="E184" s="2"/>
      <c r="F184" s="2"/>
      <c r="G184" s="2"/>
      <c r="H184" s="2"/>
      <c r="I184" s="2"/>
      <c r="J184" s="2"/>
    </row>
    <row r="185" spans="1:10" ht="14.25" customHeight="1">
      <c r="A185" s="2"/>
      <c r="B185" s="2"/>
      <c r="C185" s="2"/>
      <c r="D185" s="2"/>
      <c r="E185" s="2"/>
      <c r="F185" s="2"/>
      <c r="G185" s="2"/>
      <c r="H185" s="2"/>
      <c r="I185" s="2"/>
      <c r="J185" s="2"/>
    </row>
    <row r="186" spans="1:10" ht="14.25" customHeight="1">
      <c r="A186" s="2"/>
      <c r="B186" s="2"/>
      <c r="C186" s="2"/>
      <c r="D186" s="2"/>
      <c r="E186" s="2"/>
      <c r="F186" s="2"/>
      <c r="G186" s="2"/>
      <c r="H186" s="2"/>
      <c r="I186" s="2"/>
      <c r="J186" s="2"/>
    </row>
    <row r="187" spans="1:10" ht="14.25" customHeight="1">
      <c r="A187" s="2"/>
      <c r="B187" s="2"/>
      <c r="C187" s="2"/>
      <c r="D187" s="2"/>
      <c r="E187" s="2"/>
      <c r="F187" s="2"/>
      <c r="G187" s="2"/>
      <c r="H187" s="2"/>
      <c r="I187" s="2"/>
      <c r="J187" s="2"/>
    </row>
    <row r="188" spans="1:10" ht="14.25" customHeight="1">
      <c r="A188" s="2"/>
      <c r="B188" s="2"/>
      <c r="C188" s="2"/>
      <c r="D188" s="2"/>
      <c r="E188" s="2"/>
      <c r="F188" s="2"/>
      <c r="G188" s="2"/>
      <c r="H188" s="2"/>
      <c r="I188" s="2"/>
      <c r="J188" s="2"/>
    </row>
    <row r="189" spans="1:10" ht="14.25" customHeight="1">
      <c r="A189" s="2"/>
      <c r="B189" s="2"/>
      <c r="C189" s="2"/>
      <c r="D189" s="2"/>
      <c r="E189" s="2"/>
      <c r="F189" s="2"/>
      <c r="G189" s="2"/>
      <c r="H189" s="2"/>
      <c r="I189" s="2"/>
      <c r="J189" s="2"/>
    </row>
    <row r="190" spans="1:10" ht="14.25" customHeight="1">
      <c r="A190" s="2"/>
      <c r="B190" s="2"/>
      <c r="C190" s="2"/>
      <c r="D190" s="2"/>
      <c r="E190" s="2"/>
      <c r="F190" s="2"/>
      <c r="G190" s="2"/>
      <c r="H190" s="2"/>
      <c r="I190" s="2"/>
      <c r="J190" s="2"/>
    </row>
    <row r="191" spans="1:10" ht="14.25" customHeight="1">
      <c r="A191" s="2"/>
      <c r="B191" s="2"/>
      <c r="C191" s="2"/>
      <c r="D191" s="2"/>
      <c r="E191" s="2"/>
      <c r="F191" s="2"/>
      <c r="G191" s="2"/>
      <c r="H191" s="2"/>
      <c r="I191" s="2"/>
      <c r="J191" s="2"/>
    </row>
    <row r="192" spans="1:10" ht="14.25" customHeight="1">
      <c r="A192" s="2"/>
      <c r="B192" s="2"/>
      <c r="C192" s="2"/>
      <c r="D192" s="2"/>
      <c r="E192" s="2"/>
      <c r="F192" s="2"/>
      <c r="G192" s="2"/>
      <c r="H192" s="2"/>
      <c r="I192" s="2"/>
      <c r="J192" s="2"/>
    </row>
    <row r="193" spans="1:10" ht="14.25" customHeight="1">
      <c r="A193" s="2"/>
      <c r="B193" s="2"/>
      <c r="C193" s="2"/>
      <c r="D193" s="2"/>
      <c r="E193" s="2"/>
      <c r="F193" s="2"/>
      <c r="G193" s="2"/>
      <c r="H193" s="2"/>
      <c r="I193" s="2"/>
      <c r="J193" s="2"/>
    </row>
    <row r="194" spans="1:10" ht="14.25" customHeight="1">
      <c r="A194" s="2"/>
      <c r="B194" s="2"/>
      <c r="C194" s="2"/>
      <c r="D194" s="2"/>
      <c r="E194" s="2"/>
      <c r="F194" s="2"/>
      <c r="G194" s="2"/>
      <c r="H194" s="2"/>
      <c r="I194" s="2"/>
      <c r="J194" s="2"/>
    </row>
    <row r="195" spans="1:10" ht="14.25" customHeight="1">
      <c r="A195" s="2"/>
      <c r="B195" s="2"/>
      <c r="C195" s="2"/>
      <c r="D195" s="2"/>
      <c r="E195" s="2"/>
      <c r="F195" s="2"/>
      <c r="G195" s="2"/>
      <c r="H195" s="2"/>
      <c r="I195" s="2"/>
      <c r="J195" s="2"/>
    </row>
    <row r="196" spans="1:10" ht="14.25" customHeight="1">
      <c r="A196" s="2"/>
      <c r="B196" s="2"/>
      <c r="C196" s="2"/>
      <c r="D196" s="2"/>
      <c r="E196" s="2"/>
      <c r="F196" s="2"/>
      <c r="G196" s="2"/>
      <c r="H196" s="2"/>
      <c r="I196" s="2"/>
      <c r="J196" s="2"/>
    </row>
    <row r="197" spans="1:10" ht="14.25" customHeight="1">
      <c r="A197" s="2"/>
      <c r="B197" s="2"/>
      <c r="C197" s="2"/>
      <c r="D197" s="2"/>
      <c r="E197" s="2"/>
      <c r="F197" s="2"/>
      <c r="G197" s="2"/>
      <c r="H197" s="2"/>
      <c r="I197" s="2"/>
      <c r="J197" s="2"/>
    </row>
    <row r="198" spans="1:10" ht="14.25" customHeight="1">
      <c r="A198" s="2"/>
      <c r="B198" s="2"/>
      <c r="C198" s="2"/>
      <c r="D198" s="2"/>
      <c r="E198" s="2"/>
      <c r="F198" s="2"/>
      <c r="G198" s="2"/>
      <c r="H198" s="2"/>
      <c r="I198" s="2"/>
      <c r="J198" s="2"/>
    </row>
    <row r="199" spans="1:10" ht="14.25" customHeight="1">
      <c r="A199" s="2"/>
      <c r="B199" s="2"/>
      <c r="C199" s="2"/>
      <c r="D199" s="2"/>
      <c r="E199" s="2"/>
      <c r="F199" s="2"/>
      <c r="G199" s="2"/>
      <c r="H199" s="2"/>
      <c r="I199" s="2"/>
      <c r="J199" s="2"/>
    </row>
    <row r="200" spans="1:10" ht="14.25" customHeight="1">
      <c r="A200" s="2"/>
      <c r="B200" s="2"/>
      <c r="C200" s="2"/>
      <c r="D200" s="2"/>
      <c r="E200" s="2"/>
      <c r="F200" s="2"/>
      <c r="G200" s="2"/>
      <c r="H200" s="2"/>
      <c r="I200" s="2"/>
      <c r="J200" s="2"/>
    </row>
    <row r="201" spans="1:10" ht="14.25" customHeight="1">
      <c r="A201" s="2"/>
      <c r="B201" s="2"/>
      <c r="C201" s="2"/>
      <c r="D201" s="2"/>
      <c r="E201" s="2"/>
      <c r="F201" s="2"/>
      <c r="G201" s="2"/>
      <c r="H201" s="2"/>
      <c r="I201" s="2"/>
      <c r="J201" s="2"/>
    </row>
    <row r="202" spans="1:10" ht="14.25" customHeight="1">
      <c r="A202" s="2"/>
      <c r="B202" s="2"/>
      <c r="C202" s="2"/>
      <c r="D202" s="2"/>
      <c r="E202" s="2"/>
      <c r="F202" s="2"/>
      <c r="G202" s="2"/>
      <c r="H202" s="2"/>
      <c r="I202" s="2"/>
      <c r="J202" s="2"/>
    </row>
    <row r="203" spans="1:10" ht="14.25" customHeight="1">
      <c r="A203" s="2"/>
      <c r="B203" s="2"/>
      <c r="C203" s="2"/>
      <c r="D203" s="2"/>
      <c r="E203" s="2"/>
      <c r="F203" s="2"/>
      <c r="G203" s="2"/>
      <c r="H203" s="2"/>
      <c r="I203" s="2"/>
      <c r="J203" s="2"/>
    </row>
    <row r="204" spans="1:10" ht="14.25" customHeight="1">
      <c r="A204" s="2"/>
      <c r="B204" s="2"/>
      <c r="C204" s="2"/>
      <c r="D204" s="2"/>
      <c r="E204" s="2"/>
      <c r="F204" s="2"/>
      <c r="G204" s="2"/>
      <c r="H204" s="2"/>
      <c r="I204" s="2"/>
      <c r="J204" s="2"/>
    </row>
    <row r="205" spans="1:10" ht="14.25" customHeight="1">
      <c r="A205" s="2"/>
      <c r="B205" s="2"/>
      <c r="C205" s="2"/>
      <c r="D205" s="2"/>
      <c r="E205" s="2"/>
      <c r="F205" s="2"/>
      <c r="G205" s="2"/>
      <c r="H205" s="2"/>
      <c r="I205" s="2"/>
      <c r="J205" s="2"/>
    </row>
    <row r="206" spans="1:10" ht="14.25" customHeight="1">
      <c r="A206" s="2"/>
      <c r="B206" s="2"/>
      <c r="C206" s="2"/>
      <c r="D206" s="2"/>
      <c r="E206" s="2"/>
      <c r="F206" s="2"/>
      <c r="G206" s="2"/>
      <c r="H206" s="2"/>
      <c r="I206" s="2"/>
      <c r="J206" s="2"/>
    </row>
    <row r="207" spans="1:10" ht="14.25" customHeight="1">
      <c r="A207" s="2"/>
      <c r="B207" s="2"/>
      <c r="C207" s="2"/>
      <c r="D207" s="2"/>
      <c r="E207" s="2"/>
      <c r="F207" s="2"/>
      <c r="G207" s="2"/>
      <c r="H207" s="2"/>
      <c r="I207" s="2"/>
      <c r="J207" s="2"/>
    </row>
    <row r="208" spans="1:10" ht="14.25" customHeight="1">
      <c r="A208" s="2"/>
      <c r="B208" s="2"/>
      <c r="C208" s="2"/>
      <c r="D208" s="2"/>
      <c r="E208" s="2"/>
      <c r="F208" s="2"/>
      <c r="G208" s="2"/>
      <c r="H208" s="2"/>
      <c r="I208" s="2"/>
      <c r="J208" s="2"/>
    </row>
    <row r="209" spans="1:10" ht="14.25" customHeight="1">
      <c r="A209" s="2"/>
      <c r="B209" s="2"/>
      <c r="C209" s="2"/>
      <c r="D209" s="2"/>
      <c r="E209" s="2"/>
      <c r="F209" s="2"/>
      <c r="G209" s="2"/>
      <c r="H209" s="2"/>
      <c r="I209" s="2"/>
      <c r="J209" s="2"/>
    </row>
    <row r="210" spans="1:10" ht="14.25" customHeight="1">
      <c r="A210" s="2"/>
      <c r="B210" s="2"/>
      <c r="C210" s="2"/>
      <c r="D210" s="2"/>
      <c r="E210" s="2"/>
      <c r="F210" s="2"/>
      <c r="G210" s="2"/>
      <c r="H210" s="2"/>
      <c r="I210" s="2"/>
      <c r="J210" s="2"/>
    </row>
    <row r="211" spans="1:10" ht="14.25" customHeight="1">
      <c r="A211" s="2"/>
      <c r="B211" s="2"/>
      <c r="C211" s="2"/>
      <c r="D211" s="2"/>
      <c r="E211" s="2"/>
      <c r="F211" s="2"/>
      <c r="G211" s="2"/>
      <c r="H211" s="2"/>
      <c r="I211" s="2"/>
      <c r="J211" s="2"/>
    </row>
    <row r="212" spans="1:10" ht="14.25" customHeight="1">
      <c r="A212" s="2"/>
      <c r="B212" s="2"/>
      <c r="C212" s="2"/>
      <c r="D212" s="2"/>
      <c r="E212" s="2"/>
      <c r="F212" s="2"/>
      <c r="G212" s="2"/>
      <c r="H212" s="2"/>
      <c r="I212" s="2"/>
      <c r="J212" s="2"/>
    </row>
    <row r="213" spans="1:10" ht="14.25" customHeight="1">
      <c r="A213" s="2"/>
      <c r="B213" s="2"/>
      <c r="C213" s="2"/>
      <c r="D213" s="2"/>
      <c r="E213" s="2"/>
      <c r="F213" s="2"/>
      <c r="G213" s="2"/>
      <c r="H213" s="2"/>
      <c r="I213" s="2"/>
      <c r="J213" s="2"/>
    </row>
    <row r="214" spans="1:10" ht="14.25" customHeight="1">
      <c r="A214" s="2"/>
      <c r="B214" s="2"/>
      <c r="C214" s="2"/>
      <c r="D214" s="2"/>
      <c r="E214" s="2"/>
      <c r="F214" s="2"/>
      <c r="G214" s="2"/>
      <c r="H214" s="2"/>
      <c r="I214" s="2"/>
      <c r="J214" s="2"/>
    </row>
    <row r="215" spans="1:10" ht="14.25" customHeight="1">
      <c r="A215" s="2"/>
      <c r="B215" s="2"/>
      <c r="C215" s="2"/>
      <c r="D215" s="2"/>
      <c r="E215" s="2"/>
      <c r="F215" s="2"/>
      <c r="G215" s="2"/>
      <c r="H215" s="2"/>
      <c r="I215" s="2"/>
      <c r="J215" s="2"/>
    </row>
    <row r="216" spans="1:10" ht="14.25" customHeight="1">
      <c r="A216" s="2"/>
      <c r="B216" s="2"/>
      <c r="C216" s="2"/>
      <c r="D216" s="2"/>
      <c r="E216" s="2"/>
      <c r="F216" s="2"/>
      <c r="G216" s="2"/>
      <c r="H216" s="2"/>
      <c r="I216" s="2"/>
      <c r="J216" s="2"/>
    </row>
    <row r="217" spans="1:10" ht="14.25" customHeight="1">
      <c r="A217" s="2"/>
      <c r="B217" s="2"/>
      <c r="C217" s="2"/>
      <c r="D217" s="2"/>
      <c r="E217" s="2"/>
      <c r="F217" s="2"/>
      <c r="G217" s="2"/>
      <c r="H217" s="2"/>
      <c r="I217" s="2"/>
      <c r="J217" s="2"/>
    </row>
    <row r="218" spans="1:10" ht="14.25" customHeight="1">
      <c r="A218" s="2"/>
      <c r="B218" s="2"/>
      <c r="C218" s="2"/>
      <c r="D218" s="2"/>
      <c r="E218" s="2"/>
      <c r="F218" s="2"/>
      <c r="G218" s="2"/>
      <c r="H218" s="2"/>
      <c r="I218" s="2"/>
      <c r="J218" s="2"/>
    </row>
    <row r="219" spans="1:10" ht="14.25" customHeight="1">
      <c r="A219" s="2"/>
      <c r="B219" s="2"/>
      <c r="C219" s="2"/>
      <c r="D219" s="2"/>
      <c r="E219" s="2"/>
      <c r="F219" s="2"/>
      <c r="G219" s="2"/>
      <c r="H219" s="2"/>
      <c r="I219" s="2"/>
      <c r="J219" s="2"/>
    </row>
    <row r="220" spans="1:10" ht="14.25" customHeight="1">
      <c r="A220" s="2"/>
      <c r="B220" s="2"/>
      <c r="C220" s="2"/>
      <c r="D220" s="2"/>
      <c r="E220" s="2"/>
      <c r="F220" s="2"/>
      <c r="G220" s="2"/>
      <c r="H220" s="2"/>
      <c r="I220" s="2"/>
      <c r="J220" s="2"/>
    </row>
    <row r="221" spans="1:10" ht="14.25" customHeight="1">
      <c r="A221" s="2"/>
      <c r="B221" s="2"/>
      <c r="C221" s="2"/>
      <c r="D221" s="2"/>
      <c r="E221" s="2"/>
      <c r="F221" s="2"/>
      <c r="G221" s="2"/>
      <c r="H221" s="2"/>
      <c r="I221" s="2"/>
      <c r="J221" s="2"/>
    </row>
    <row r="222" spans="1:10" ht="14.25" customHeight="1">
      <c r="A222" s="2"/>
      <c r="B222" s="2"/>
      <c r="C222" s="2"/>
      <c r="D222" s="2"/>
      <c r="E222" s="2"/>
      <c r="F222" s="2"/>
      <c r="G222" s="2"/>
      <c r="H222" s="2"/>
      <c r="I222" s="2"/>
      <c r="J222" s="2"/>
    </row>
    <row r="223" spans="1:10" ht="14.25" customHeight="1">
      <c r="A223" s="2"/>
      <c r="B223" s="2"/>
      <c r="C223" s="2"/>
      <c r="D223" s="2"/>
      <c r="E223" s="2"/>
      <c r="F223" s="2"/>
      <c r="G223" s="2"/>
      <c r="H223" s="2"/>
      <c r="I223" s="2"/>
      <c r="J223" s="2"/>
    </row>
    <row r="224" spans="1:10" ht="14.25" customHeight="1">
      <c r="A224" s="2"/>
      <c r="B224" s="2"/>
      <c r="C224" s="2"/>
      <c r="D224" s="2"/>
      <c r="E224" s="2"/>
      <c r="F224" s="2"/>
      <c r="G224" s="2"/>
      <c r="H224" s="2"/>
      <c r="I224" s="2"/>
      <c r="J224" s="2"/>
    </row>
    <row r="225" spans="1:10" ht="14.25" customHeight="1">
      <c r="A225" s="2"/>
      <c r="B225" s="2"/>
      <c r="C225" s="2"/>
      <c r="D225" s="2"/>
      <c r="E225" s="2"/>
      <c r="F225" s="2"/>
      <c r="G225" s="2"/>
      <c r="H225" s="2"/>
      <c r="I225" s="2"/>
      <c r="J225" s="2"/>
    </row>
    <row r="226" spans="1:10" ht="14.25" customHeight="1">
      <c r="A226" s="2"/>
      <c r="B226" s="2"/>
      <c r="C226" s="2"/>
      <c r="D226" s="2"/>
      <c r="E226" s="2"/>
      <c r="F226" s="2"/>
      <c r="G226" s="2"/>
      <c r="H226" s="2"/>
      <c r="I226" s="2"/>
      <c r="J226" s="2"/>
    </row>
    <row r="227" spans="1:10" ht="14.25" customHeight="1">
      <c r="A227" s="2"/>
      <c r="B227" s="2"/>
      <c r="C227" s="2"/>
      <c r="D227" s="2"/>
      <c r="E227" s="2"/>
      <c r="F227" s="2"/>
      <c r="G227" s="2"/>
      <c r="H227" s="2"/>
      <c r="I227" s="2"/>
      <c r="J227" s="2"/>
    </row>
    <row r="228" spans="1:10" ht="14.25" customHeight="1">
      <c r="A228" s="2"/>
      <c r="B228" s="2"/>
      <c r="C228" s="2"/>
      <c r="D228" s="2"/>
      <c r="E228" s="2"/>
      <c r="F228" s="2"/>
      <c r="G228" s="2"/>
      <c r="H228" s="2"/>
      <c r="I228" s="2"/>
      <c r="J228" s="2"/>
    </row>
    <row r="229" spans="1:10" ht="14.25" customHeight="1">
      <c r="A229" s="2"/>
      <c r="B229" s="2"/>
      <c r="C229" s="2"/>
      <c r="D229" s="2"/>
      <c r="E229" s="2"/>
      <c r="F229" s="2"/>
      <c r="G229" s="2"/>
      <c r="H229" s="2"/>
      <c r="I229" s="2"/>
      <c r="J229" s="2"/>
    </row>
    <row r="230" spans="1:10" ht="14.25" customHeight="1">
      <c r="A230" s="2"/>
      <c r="B230" s="2"/>
      <c r="C230" s="2"/>
      <c r="D230" s="2"/>
      <c r="E230" s="2"/>
      <c r="F230" s="2"/>
      <c r="G230" s="2"/>
      <c r="H230" s="2"/>
      <c r="I230" s="2"/>
      <c r="J230" s="2"/>
    </row>
    <row r="231" spans="1:10" ht="14.25" customHeight="1">
      <c r="A231" s="2"/>
      <c r="B231" s="2"/>
      <c r="C231" s="2"/>
      <c r="D231" s="2"/>
      <c r="E231" s="2"/>
      <c r="F231" s="2"/>
      <c r="G231" s="2"/>
      <c r="H231" s="2"/>
      <c r="I231" s="2"/>
      <c r="J231" s="2"/>
    </row>
    <row r="232" spans="1:10" ht="14.25" customHeight="1">
      <c r="A232" s="2"/>
      <c r="B232" s="2"/>
      <c r="C232" s="2"/>
      <c r="D232" s="2"/>
      <c r="E232" s="2"/>
      <c r="F232" s="2"/>
      <c r="G232" s="2"/>
      <c r="H232" s="2"/>
      <c r="I232" s="2"/>
      <c r="J232" s="2"/>
    </row>
    <row r="233" spans="1:10" ht="14.25" customHeight="1">
      <c r="A233" s="2"/>
      <c r="B233" s="2"/>
      <c r="C233" s="2"/>
      <c r="D233" s="2"/>
      <c r="E233" s="2"/>
      <c r="F233" s="2"/>
      <c r="G233" s="2"/>
      <c r="H233" s="2"/>
      <c r="I233" s="2"/>
      <c r="J233" s="2"/>
    </row>
    <row r="234" spans="1:10" ht="14.25" customHeight="1">
      <c r="A234" s="2"/>
      <c r="B234" s="2"/>
      <c r="C234" s="2"/>
      <c r="D234" s="2"/>
      <c r="E234" s="2"/>
      <c r="F234" s="2"/>
      <c r="G234" s="2"/>
      <c r="H234" s="2"/>
      <c r="I234" s="2"/>
      <c r="J234" s="2"/>
    </row>
    <row r="235" spans="1:10" ht="14.25" customHeight="1">
      <c r="A235" s="2"/>
      <c r="B235" s="2"/>
      <c r="C235" s="2"/>
      <c r="D235" s="2"/>
      <c r="E235" s="2"/>
      <c r="F235" s="2"/>
      <c r="G235" s="2"/>
      <c r="H235" s="2"/>
      <c r="I235" s="2"/>
      <c r="J235" s="2"/>
    </row>
    <row r="236" spans="1:10" ht="14.25" customHeight="1">
      <c r="A236" s="2"/>
      <c r="B236" s="2"/>
      <c r="C236" s="2"/>
      <c r="D236" s="2"/>
      <c r="E236" s="2"/>
      <c r="F236" s="2"/>
      <c r="G236" s="2"/>
      <c r="H236" s="2"/>
      <c r="I236" s="2"/>
      <c r="J236" s="2"/>
    </row>
    <row r="237" spans="1:10" ht="14.25" customHeight="1">
      <c r="A237" s="2"/>
      <c r="B237" s="2"/>
      <c r="C237" s="2"/>
      <c r="D237" s="2"/>
      <c r="E237" s="2"/>
      <c r="F237" s="2"/>
      <c r="G237" s="2"/>
      <c r="H237" s="2"/>
      <c r="I237" s="2"/>
      <c r="J237" s="2"/>
    </row>
    <row r="238" spans="1:10" ht="14.25" customHeight="1">
      <c r="A238" s="2"/>
      <c r="B238" s="2"/>
      <c r="C238" s="2"/>
      <c r="D238" s="2"/>
      <c r="E238" s="2"/>
      <c r="F238" s="2"/>
      <c r="G238" s="2"/>
      <c r="H238" s="2"/>
      <c r="I238" s="2"/>
      <c r="J238" s="2"/>
    </row>
    <row r="239" spans="1:10" ht="14.25" customHeight="1">
      <c r="A239" s="2"/>
      <c r="B239" s="2"/>
      <c r="C239" s="2"/>
      <c r="D239" s="2"/>
      <c r="E239" s="2"/>
      <c r="F239" s="2"/>
      <c r="G239" s="2"/>
      <c r="H239" s="2"/>
      <c r="I239" s="2"/>
      <c r="J239" s="2"/>
    </row>
    <row r="240" spans="1:10" ht="14.25" customHeight="1">
      <c r="A240" s="2"/>
      <c r="B240" s="2"/>
      <c r="C240" s="2"/>
      <c r="D240" s="2"/>
      <c r="E240" s="2"/>
      <c r="F240" s="2"/>
      <c r="G240" s="2"/>
      <c r="H240" s="2"/>
      <c r="I240" s="2"/>
      <c r="J240" s="2"/>
    </row>
    <row r="241" spans="1:10" ht="14.25" customHeight="1">
      <c r="A241" s="2"/>
      <c r="B241" s="2"/>
      <c r="C241" s="2"/>
      <c r="D241" s="2"/>
      <c r="E241" s="2"/>
      <c r="F241" s="2"/>
      <c r="G241" s="2"/>
      <c r="H241" s="2"/>
      <c r="I241" s="2"/>
      <c r="J241" s="2"/>
    </row>
    <row r="242" spans="1:10" ht="14.25" customHeight="1">
      <c r="A242" s="2"/>
      <c r="B242" s="2"/>
      <c r="C242" s="2"/>
      <c r="D242" s="2"/>
      <c r="E242" s="2"/>
      <c r="F242" s="2"/>
      <c r="G242" s="2"/>
      <c r="H242" s="2"/>
      <c r="I242" s="2"/>
      <c r="J242" s="2"/>
    </row>
    <row r="243" spans="1:10" ht="14.25" customHeight="1">
      <c r="A243" s="2"/>
      <c r="B243" s="2"/>
      <c r="C243" s="2"/>
      <c r="D243" s="2"/>
      <c r="E243" s="2"/>
      <c r="F243" s="2"/>
      <c r="G243" s="2"/>
      <c r="H243" s="2"/>
      <c r="I243" s="2"/>
      <c r="J243" s="2"/>
    </row>
    <row r="244" spans="1:10" ht="14.25" customHeight="1">
      <c r="A244" s="2"/>
      <c r="B244" s="2"/>
      <c r="C244" s="2"/>
      <c r="D244" s="2"/>
      <c r="E244" s="2"/>
      <c r="F244" s="2"/>
      <c r="G244" s="2"/>
      <c r="H244" s="2"/>
      <c r="I244" s="2"/>
      <c r="J244" s="2"/>
    </row>
    <row r="245" spans="1:10" ht="14.25" customHeight="1">
      <c r="A245" s="2"/>
      <c r="B245" s="2"/>
      <c r="C245" s="2"/>
      <c r="D245" s="2"/>
      <c r="E245" s="2"/>
      <c r="F245" s="2"/>
      <c r="G245" s="2"/>
      <c r="H245" s="2"/>
      <c r="I245" s="2"/>
      <c r="J245" s="2"/>
    </row>
    <row r="246" spans="1:10" ht="14.25" customHeight="1">
      <c r="A246" s="2"/>
      <c r="B246" s="2"/>
      <c r="C246" s="2"/>
      <c r="D246" s="2"/>
      <c r="E246" s="2"/>
      <c r="F246" s="2"/>
      <c r="G246" s="2"/>
      <c r="H246" s="2"/>
      <c r="I246" s="2"/>
      <c r="J246" s="2"/>
    </row>
    <row r="247" spans="1:10" ht="14.25" customHeight="1">
      <c r="A247" s="2"/>
      <c r="B247" s="2"/>
      <c r="C247" s="2"/>
      <c r="D247" s="2"/>
      <c r="E247" s="2"/>
      <c r="F247" s="2"/>
      <c r="G247" s="2"/>
      <c r="H247" s="2"/>
      <c r="I247" s="2"/>
      <c r="J247" s="2"/>
    </row>
    <row r="248" spans="1:10" ht="14.25" customHeight="1">
      <c r="A248" s="2"/>
      <c r="B248" s="2"/>
      <c r="C248" s="2"/>
      <c r="D248" s="2"/>
      <c r="E248" s="2"/>
      <c r="F248" s="2"/>
      <c r="G248" s="2"/>
      <c r="H248" s="2"/>
      <c r="I248" s="2"/>
      <c r="J248" s="2"/>
    </row>
    <row r="249" spans="1:10" ht="14.25" customHeight="1">
      <c r="A249" s="2"/>
      <c r="B249" s="2"/>
      <c r="C249" s="2"/>
      <c r="D249" s="2"/>
      <c r="E249" s="2"/>
      <c r="F249" s="2"/>
      <c r="G249" s="2"/>
      <c r="H249" s="2"/>
      <c r="I249" s="2"/>
      <c r="J249" s="2"/>
    </row>
    <row r="250" spans="1:10" ht="14.25" customHeight="1">
      <c r="A250" s="2"/>
      <c r="B250" s="2"/>
      <c r="C250" s="2"/>
      <c r="D250" s="2"/>
      <c r="E250" s="2"/>
      <c r="F250" s="2"/>
      <c r="G250" s="2"/>
      <c r="H250" s="2"/>
      <c r="I250" s="2"/>
      <c r="J250" s="2"/>
    </row>
    <row r="251" spans="1:10" ht="14.25" customHeight="1">
      <c r="A251" s="2"/>
      <c r="B251" s="2"/>
      <c r="C251" s="2"/>
      <c r="D251" s="2"/>
      <c r="E251" s="2"/>
      <c r="F251" s="2"/>
      <c r="G251" s="2"/>
      <c r="H251" s="2"/>
      <c r="I251" s="2"/>
      <c r="J251" s="2"/>
    </row>
    <row r="252" spans="1:10" ht="14.25" customHeight="1">
      <c r="A252" s="2"/>
      <c r="B252" s="2"/>
      <c r="C252" s="2"/>
      <c r="D252" s="2"/>
      <c r="E252" s="2"/>
      <c r="F252" s="2"/>
      <c r="G252" s="2"/>
      <c r="H252" s="2"/>
      <c r="I252" s="2"/>
      <c r="J252" s="2"/>
    </row>
    <row r="253" spans="1:10" ht="14.25" customHeight="1">
      <c r="A253" s="2"/>
      <c r="B253" s="2"/>
      <c r="C253" s="2"/>
      <c r="D253" s="2"/>
      <c r="E253" s="2"/>
      <c r="F253" s="2"/>
      <c r="G253" s="2"/>
      <c r="H253" s="2"/>
      <c r="I253" s="2"/>
      <c r="J253" s="2"/>
    </row>
    <row r="254" spans="1:10" ht="14.25" customHeight="1">
      <c r="A254" s="2"/>
      <c r="B254" s="2"/>
      <c r="C254" s="2"/>
      <c r="D254" s="2"/>
      <c r="E254" s="2"/>
      <c r="F254" s="2"/>
      <c r="G254" s="2"/>
      <c r="H254" s="2"/>
      <c r="I254" s="2"/>
      <c r="J254" s="2"/>
    </row>
    <row r="255" spans="1:10" ht="14.25" customHeight="1">
      <c r="A255" s="2"/>
      <c r="B255" s="2"/>
      <c r="C255" s="2"/>
      <c r="D255" s="2"/>
      <c r="E255" s="2"/>
      <c r="F255" s="2"/>
      <c r="G255" s="2"/>
      <c r="H255" s="2"/>
      <c r="I255" s="2"/>
      <c r="J255" s="2"/>
    </row>
    <row r="256" spans="1:10" ht="14.25" customHeight="1">
      <c r="A256" s="2"/>
      <c r="B256" s="2"/>
      <c r="C256" s="2"/>
      <c r="D256" s="2"/>
      <c r="E256" s="2"/>
      <c r="F256" s="2"/>
      <c r="G256" s="2"/>
      <c r="H256" s="2"/>
      <c r="I256" s="2"/>
      <c r="J256" s="2"/>
    </row>
    <row r="257" spans="1:10" ht="14.25" customHeight="1">
      <c r="A257" s="2"/>
      <c r="B257" s="2"/>
      <c r="C257" s="2"/>
      <c r="D257" s="2"/>
      <c r="E257" s="2"/>
      <c r="F257" s="2"/>
      <c r="G257" s="2"/>
      <c r="H257" s="2"/>
      <c r="I257" s="2"/>
      <c r="J257" s="2"/>
    </row>
    <row r="258" spans="1:10" ht="14.25" customHeight="1">
      <c r="A258" s="2"/>
      <c r="B258" s="2"/>
      <c r="C258" s="2"/>
      <c r="D258" s="2"/>
      <c r="E258" s="2"/>
      <c r="F258" s="2"/>
      <c r="G258" s="2"/>
      <c r="H258" s="2"/>
      <c r="I258" s="2"/>
      <c r="J258" s="2"/>
    </row>
    <row r="259" spans="1:10" ht="14.25" customHeight="1">
      <c r="A259" s="2"/>
      <c r="B259" s="2"/>
      <c r="C259" s="2"/>
      <c r="D259" s="2"/>
      <c r="E259" s="2"/>
      <c r="F259" s="2"/>
      <c r="G259" s="2"/>
      <c r="H259" s="2"/>
      <c r="I259" s="2"/>
      <c r="J259" s="2"/>
    </row>
    <row r="260" spans="1:10" ht="14.25" customHeight="1">
      <c r="A260" s="2"/>
      <c r="B260" s="2"/>
      <c r="C260" s="2"/>
      <c r="D260" s="2"/>
      <c r="E260" s="2"/>
      <c r="F260" s="2"/>
      <c r="G260" s="2"/>
      <c r="H260" s="2"/>
      <c r="I260" s="2"/>
      <c r="J260" s="2"/>
    </row>
    <row r="261" spans="1:10" ht="14.25" customHeight="1">
      <c r="A261" s="2"/>
      <c r="B261" s="2"/>
      <c r="C261" s="2"/>
      <c r="D261" s="2"/>
      <c r="E261" s="2"/>
      <c r="F261" s="2"/>
      <c r="G261" s="2"/>
      <c r="H261" s="2"/>
      <c r="I261" s="2"/>
      <c r="J261" s="2"/>
    </row>
    <row r="262" spans="1:10" ht="14.25" customHeight="1">
      <c r="A262" s="2"/>
      <c r="B262" s="2"/>
      <c r="C262" s="2"/>
      <c r="D262" s="2"/>
      <c r="E262" s="2"/>
      <c r="F262" s="2"/>
      <c r="G262" s="2"/>
      <c r="H262" s="2"/>
      <c r="I262" s="2"/>
      <c r="J262" s="2"/>
    </row>
    <row r="263" spans="1:10" ht="14.25" customHeight="1">
      <c r="A263" s="2"/>
      <c r="B263" s="2"/>
      <c r="C263" s="2"/>
      <c r="D263" s="2"/>
      <c r="E263" s="2"/>
      <c r="F263" s="2"/>
      <c r="G263" s="2"/>
      <c r="H263" s="2"/>
      <c r="I263" s="2"/>
      <c r="J263" s="2"/>
    </row>
    <row r="264" spans="1:10" ht="14.25" customHeight="1">
      <c r="A264" s="2"/>
      <c r="B264" s="2"/>
      <c r="C264" s="2"/>
      <c r="D264" s="2"/>
      <c r="E264" s="2"/>
      <c r="F264" s="2"/>
      <c r="G264" s="2"/>
      <c r="H264" s="2"/>
      <c r="I264" s="2"/>
      <c r="J264" s="2"/>
    </row>
    <row r="265" spans="1:10" ht="14.25" customHeight="1">
      <c r="A265" s="2"/>
      <c r="B265" s="2"/>
      <c r="C265" s="2"/>
      <c r="D265" s="2"/>
      <c r="E265" s="2"/>
      <c r="F265" s="2"/>
      <c r="G265" s="2"/>
      <c r="H265" s="2"/>
      <c r="I265" s="2"/>
      <c r="J265" s="2"/>
    </row>
    <row r="266" spans="1:10" ht="14.25" customHeight="1">
      <c r="A266" s="2"/>
      <c r="B266" s="2"/>
      <c r="C266" s="2"/>
      <c r="D266" s="2"/>
      <c r="E266" s="2"/>
      <c r="F266" s="2"/>
      <c r="G266" s="2"/>
      <c r="H266" s="2"/>
      <c r="I266" s="2"/>
      <c r="J266" s="2"/>
    </row>
    <row r="267" spans="1:10" ht="14.25" customHeight="1">
      <c r="A267" s="2"/>
      <c r="B267" s="2"/>
      <c r="C267" s="2"/>
      <c r="D267" s="2"/>
      <c r="E267" s="2"/>
      <c r="F267" s="2"/>
      <c r="G267" s="2"/>
      <c r="H267" s="2"/>
      <c r="I267" s="2"/>
      <c r="J267" s="2"/>
    </row>
    <row r="268" spans="1:10" ht="14.25" customHeight="1">
      <c r="A268" s="2"/>
      <c r="B268" s="2"/>
      <c r="C268" s="2"/>
      <c r="D268" s="2"/>
      <c r="E268" s="2"/>
      <c r="F268" s="2"/>
      <c r="G268" s="2"/>
      <c r="H268" s="2"/>
      <c r="I268" s="2"/>
      <c r="J268" s="2"/>
    </row>
    <row r="269" spans="1:10" ht="14.25" customHeight="1">
      <c r="A269" s="2"/>
      <c r="B269" s="2"/>
      <c r="C269" s="2"/>
      <c r="D269" s="2"/>
      <c r="E269" s="2"/>
      <c r="F269" s="2"/>
      <c r="G269" s="2"/>
      <c r="H269" s="2"/>
      <c r="I269" s="2"/>
      <c r="J269" s="2"/>
    </row>
    <row r="270" spans="1:10" ht="14.25" customHeight="1">
      <c r="A270" s="2"/>
      <c r="B270" s="2"/>
      <c r="C270" s="2"/>
      <c r="D270" s="2"/>
      <c r="E270" s="2"/>
      <c r="F270" s="2"/>
      <c r="G270" s="2"/>
      <c r="H270" s="2"/>
      <c r="I270" s="2"/>
      <c r="J270" s="2"/>
    </row>
    <row r="271" spans="1:10" ht="14.25" customHeight="1">
      <c r="A271" s="2"/>
      <c r="B271" s="2"/>
      <c r="C271" s="2"/>
      <c r="D271" s="2"/>
      <c r="E271" s="2"/>
      <c r="F271" s="2"/>
      <c r="G271" s="2"/>
      <c r="H271" s="2"/>
      <c r="I271" s="2"/>
      <c r="J271" s="2"/>
    </row>
    <row r="272" spans="1:10" ht="14.25" customHeight="1">
      <c r="A272" s="2"/>
      <c r="B272" s="2"/>
      <c r="C272" s="2"/>
      <c r="D272" s="2"/>
      <c r="E272" s="2"/>
      <c r="F272" s="2"/>
      <c r="G272" s="2"/>
      <c r="H272" s="2"/>
      <c r="I272" s="2"/>
      <c r="J272" s="2"/>
    </row>
    <row r="273" spans="1:10" ht="14.25" customHeight="1">
      <c r="A273" s="2"/>
      <c r="B273" s="2"/>
      <c r="C273" s="2"/>
      <c r="D273" s="2"/>
      <c r="E273" s="2"/>
      <c r="F273" s="2"/>
      <c r="G273" s="2"/>
      <c r="H273" s="2"/>
      <c r="I273" s="2"/>
      <c r="J273" s="2"/>
    </row>
    <row r="274" spans="1:10" ht="14.25" customHeight="1">
      <c r="A274" s="2"/>
      <c r="B274" s="2"/>
      <c r="C274" s="2"/>
      <c r="D274" s="2"/>
      <c r="E274" s="2"/>
      <c r="F274" s="2"/>
      <c r="G274" s="2"/>
      <c r="H274" s="2"/>
      <c r="I274" s="2"/>
      <c r="J274" s="2"/>
    </row>
    <row r="275" spans="1:10" ht="14.25" customHeight="1">
      <c r="A275" s="2"/>
      <c r="B275" s="2"/>
      <c r="C275" s="2"/>
      <c r="D275" s="2"/>
      <c r="E275" s="2"/>
      <c r="F275" s="2"/>
      <c r="G275" s="2"/>
      <c r="H275" s="2"/>
      <c r="I275" s="2"/>
      <c r="J275" s="2"/>
    </row>
    <row r="276" spans="1:10" ht="14.25" customHeight="1">
      <c r="A276" s="2"/>
      <c r="B276" s="2"/>
      <c r="C276" s="2"/>
      <c r="D276" s="2"/>
      <c r="E276" s="2"/>
      <c r="F276" s="2"/>
      <c r="G276" s="2"/>
      <c r="H276" s="2"/>
      <c r="I276" s="2"/>
      <c r="J276" s="2"/>
    </row>
    <row r="277" spans="1:10" ht="14.25" customHeight="1">
      <c r="A277" s="2"/>
      <c r="B277" s="2"/>
      <c r="C277" s="2"/>
      <c r="D277" s="2"/>
      <c r="E277" s="2"/>
      <c r="F277" s="2"/>
      <c r="G277" s="2"/>
      <c r="H277" s="2"/>
      <c r="I277" s="2"/>
      <c r="J277" s="2"/>
    </row>
    <row r="278" spans="1:10" ht="14.25" customHeight="1">
      <c r="A278" s="2"/>
      <c r="B278" s="2"/>
      <c r="C278" s="2"/>
      <c r="D278" s="2"/>
      <c r="E278" s="2"/>
      <c r="F278" s="2"/>
      <c r="G278" s="2"/>
      <c r="H278" s="2"/>
      <c r="I278" s="2"/>
      <c r="J278" s="2"/>
    </row>
    <row r="279" spans="1:10" ht="14.25" customHeight="1">
      <c r="A279" s="2"/>
      <c r="B279" s="2"/>
      <c r="C279" s="2"/>
      <c r="D279" s="2"/>
      <c r="E279" s="2"/>
      <c r="F279" s="2"/>
      <c r="G279" s="2"/>
      <c r="H279" s="2"/>
      <c r="I279" s="2"/>
      <c r="J279" s="2"/>
    </row>
    <row r="280" spans="1:10" ht="14.25" customHeight="1">
      <c r="A280" s="2"/>
      <c r="B280" s="2"/>
      <c r="C280" s="2"/>
      <c r="D280" s="2"/>
      <c r="E280" s="2"/>
      <c r="F280" s="2"/>
      <c r="G280" s="2"/>
      <c r="H280" s="2"/>
      <c r="I280" s="2"/>
      <c r="J280" s="2"/>
    </row>
    <row r="281" spans="1:10" ht="14.25" customHeight="1">
      <c r="A281" s="2"/>
      <c r="B281" s="2"/>
      <c r="C281" s="2"/>
      <c r="D281" s="2"/>
      <c r="E281" s="2"/>
      <c r="F281" s="2"/>
      <c r="G281" s="2"/>
      <c r="H281" s="2"/>
      <c r="I281" s="2"/>
      <c r="J281" s="2"/>
    </row>
    <row r="282" spans="1:10" ht="14.25" customHeight="1">
      <c r="A282" s="2"/>
      <c r="B282" s="2"/>
      <c r="C282" s="2"/>
      <c r="D282" s="2"/>
      <c r="E282" s="2"/>
      <c r="F282" s="2"/>
      <c r="G282" s="2"/>
      <c r="H282" s="2"/>
      <c r="I282" s="2"/>
      <c r="J282" s="2"/>
    </row>
    <row r="283" spans="1:10" ht="14.25" customHeight="1">
      <c r="A283" s="2"/>
      <c r="B283" s="2"/>
      <c r="C283" s="2"/>
      <c r="D283" s="2"/>
      <c r="E283" s="2"/>
      <c r="F283" s="2"/>
      <c r="G283" s="2"/>
      <c r="H283" s="2"/>
      <c r="I283" s="2"/>
      <c r="J283" s="2"/>
    </row>
    <row r="284" spans="1:10" ht="14.25" customHeight="1">
      <c r="A284" s="2"/>
      <c r="B284" s="2"/>
      <c r="C284" s="2"/>
      <c r="D284" s="2"/>
      <c r="E284" s="2"/>
      <c r="F284" s="2"/>
      <c r="G284" s="2"/>
      <c r="H284" s="2"/>
      <c r="I284" s="2"/>
      <c r="J284" s="2"/>
    </row>
    <row r="285" spans="1:10" ht="14.25" customHeight="1">
      <c r="A285" s="2"/>
      <c r="B285" s="2"/>
      <c r="C285" s="2"/>
      <c r="D285" s="2"/>
      <c r="E285" s="2"/>
      <c r="F285" s="2"/>
      <c r="G285" s="2"/>
      <c r="H285" s="2"/>
      <c r="I285" s="2"/>
      <c r="J285" s="2"/>
    </row>
    <row r="286" spans="1:10" ht="14.25" customHeight="1">
      <c r="A286" s="2"/>
      <c r="B286" s="2"/>
      <c r="C286" s="2"/>
      <c r="D286" s="2"/>
      <c r="E286" s="2"/>
      <c r="F286" s="2"/>
      <c r="G286" s="2"/>
      <c r="H286" s="2"/>
      <c r="I286" s="2"/>
      <c r="J286" s="2"/>
    </row>
    <row r="287" spans="1:10" ht="14.25" customHeight="1">
      <c r="A287" s="2"/>
      <c r="B287" s="2"/>
      <c r="C287" s="2"/>
      <c r="D287" s="2"/>
      <c r="E287" s="2"/>
      <c r="F287" s="2"/>
      <c r="G287" s="2"/>
      <c r="H287" s="2"/>
      <c r="I287" s="2"/>
      <c r="J287" s="2"/>
    </row>
    <row r="288" spans="1:10" ht="14.25" customHeight="1">
      <c r="A288" s="2"/>
      <c r="B288" s="2"/>
      <c r="C288" s="2"/>
      <c r="D288" s="2"/>
      <c r="E288" s="2"/>
      <c r="F288" s="2"/>
      <c r="G288" s="2"/>
      <c r="H288" s="2"/>
      <c r="I288" s="2"/>
      <c r="J288" s="2"/>
    </row>
    <row r="289" spans="1:10" ht="14.25" customHeight="1">
      <c r="A289" s="2"/>
      <c r="B289" s="2"/>
      <c r="C289" s="2"/>
      <c r="D289" s="2"/>
      <c r="E289" s="2"/>
      <c r="F289" s="2"/>
      <c r="G289" s="2"/>
      <c r="H289" s="2"/>
      <c r="I289" s="2"/>
      <c r="J289" s="2"/>
    </row>
    <row r="290" spans="1:10" ht="14.25" customHeight="1">
      <c r="A290" s="2"/>
      <c r="B290" s="2"/>
      <c r="C290" s="2"/>
      <c r="D290" s="2"/>
      <c r="E290" s="2"/>
      <c r="F290" s="2"/>
      <c r="G290" s="2"/>
      <c r="H290" s="2"/>
      <c r="I290" s="2"/>
      <c r="J290" s="2"/>
    </row>
    <row r="291" spans="1:10" ht="14.25" customHeight="1">
      <c r="A291" s="2"/>
      <c r="B291" s="2"/>
      <c r="C291" s="2"/>
      <c r="D291" s="2"/>
      <c r="E291" s="2"/>
      <c r="F291" s="2"/>
      <c r="G291" s="2"/>
      <c r="H291" s="2"/>
      <c r="I291" s="2"/>
      <c r="J291" s="2"/>
    </row>
    <row r="292" spans="1:10" ht="14.25" customHeight="1">
      <c r="A292" s="2"/>
      <c r="B292" s="2"/>
      <c r="C292" s="2"/>
      <c r="D292" s="2"/>
      <c r="E292" s="2"/>
      <c r="F292" s="2"/>
      <c r="G292" s="2"/>
      <c r="H292" s="2"/>
      <c r="I292" s="2"/>
      <c r="J292" s="2"/>
    </row>
    <row r="293" spans="1:10" ht="14.25" customHeight="1">
      <c r="A293" s="2"/>
      <c r="B293" s="2"/>
      <c r="C293" s="2"/>
      <c r="D293" s="2"/>
      <c r="E293" s="2"/>
      <c r="F293" s="2"/>
      <c r="G293" s="2"/>
      <c r="H293" s="2"/>
      <c r="I293" s="2"/>
      <c r="J293" s="2"/>
    </row>
    <row r="294" spans="1:10" ht="14.25" customHeight="1">
      <c r="A294" s="2"/>
      <c r="B294" s="2"/>
      <c r="C294" s="2"/>
      <c r="D294" s="2"/>
      <c r="E294" s="2"/>
      <c r="F294" s="2"/>
      <c r="G294" s="2"/>
      <c r="H294" s="2"/>
      <c r="I294" s="2"/>
      <c r="J294" s="2"/>
    </row>
    <row r="295" spans="1:10" ht="14.25" customHeight="1">
      <c r="A295" s="2"/>
      <c r="B295" s="2"/>
      <c r="C295" s="2"/>
      <c r="D295" s="2"/>
      <c r="E295" s="2"/>
      <c r="F295" s="2"/>
      <c r="G295" s="2"/>
      <c r="H295" s="2"/>
      <c r="I295" s="2"/>
      <c r="J295" s="2"/>
    </row>
    <row r="296" spans="1:10" ht="14.25" customHeight="1">
      <c r="A296" s="2"/>
      <c r="B296" s="2"/>
      <c r="C296" s="2"/>
      <c r="D296" s="2"/>
      <c r="E296" s="2"/>
      <c r="F296" s="2"/>
      <c r="G296" s="2"/>
      <c r="H296" s="2"/>
      <c r="I296" s="2"/>
      <c r="J296" s="2"/>
    </row>
    <row r="297" spans="1:10" ht="14.25" customHeight="1">
      <c r="A297" s="2"/>
      <c r="B297" s="2"/>
      <c r="C297" s="2"/>
      <c r="D297" s="2"/>
      <c r="E297" s="2"/>
      <c r="F297" s="2"/>
      <c r="G297" s="2"/>
      <c r="H297" s="2"/>
      <c r="I297" s="2"/>
      <c r="J297" s="2"/>
    </row>
    <row r="298" spans="1:10" ht="14.25" customHeight="1">
      <c r="A298" s="2"/>
      <c r="B298" s="2"/>
      <c r="C298" s="2"/>
      <c r="D298" s="2"/>
      <c r="E298" s="2"/>
      <c r="F298" s="2"/>
      <c r="G298" s="2"/>
      <c r="H298" s="2"/>
      <c r="I298" s="2"/>
      <c r="J298" s="2"/>
    </row>
    <row r="299" spans="1:10" ht="14.25" customHeight="1">
      <c r="A299" s="2"/>
      <c r="B299" s="2"/>
      <c r="C299" s="2"/>
      <c r="D299" s="2"/>
      <c r="E299" s="2"/>
      <c r="F299" s="2"/>
      <c r="G299" s="2"/>
      <c r="H299" s="2"/>
      <c r="I299" s="2"/>
      <c r="J299" s="2"/>
    </row>
    <row r="300" spans="1:10" ht="14.25" customHeight="1">
      <c r="A300" s="2"/>
      <c r="B300" s="2"/>
      <c r="C300" s="2"/>
      <c r="D300" s="2"/>
      <c r="E300" s="2"/>
      <c r="F300" s="2"/>
      <c r="G300" s="2"/>
      <c r="H300" s="2"/>
      <c r="I300" s="2"/>
      <c r="J300" s="2"/>
    </row>
    <row r="301" spans="1:10" ht="14.25" customHeight="1">
      <c r="A301" s="2"/>
      <c r="B301" s="2"/>
      <c r="C301" s="2"/>
      <c r="D301" s="2"/>
      <c r="E301" s="2"/>
      <c r="F301" s="2"/>
      <c r="G301" s="2"/>
      <c r="H301" s="2"/>
      <c r="I301" s="2"/>
      <c r="J301" s="2"/>
    </row>
    <row r="302" spans="1:10" ht="14.25" customHeight="1">
      <c r="A302" s="2"/>
      <c r="B302" s="2"/>
      <c r="C302" s="2"/>
      <c r="D302" s="2"/>
      <c r="E302" s="2"/>
      <c r="F302" s="2"/>
      <c r="G302" s="2"/>
      <c r="H302" s="2"/>
      <c r="I302" s="2"/>
      <c r="J302" s="2"/>
    </row>
    <row r="303" spans="1:10" ht="14.25" customHeight="1">
      <c r="A303" s="2"/>
      <c r="B303" s="2"/>
      <c r="C303" s="2"/>
      <c r="D303" s="2"/>
      <c r="E303" s="2"/>
      <c r="F303" s="2"/>
      <c r="G303" s="2"/>
      <c r="H303" s="2"/>
      <c r="I303" s="2"/>
      <c r="J303" s="2"/>
    </row>
    <row r="304" spans="1:10" ht="14.25" customHeight="1">
      <c r="A304" s="2"/>
      <c r="B304" s="2"/>
      <c r="C304" s="2"/>
      <c r="D304" s="2"/>
      <c r="E304" s="2"/>
      <c r="F304" s="2"/>
      <c r="G304" s="2"/>
      <c r="H304" s="2"/>
      <c r="I304" s="2"/>
      <c r="J304" s="2"/>
    </row>
    <row r="305" spans="1:10" ht="14.25" customHeight="1">
      <c r="A305" s="2"/>
      <c r="B305" s="2"/>
      <c r="C305" s="2"/>
      <c r="D305" s="2"/>
      <c r="E305" s="2"/>
      <c r="F305" s="2"/>
      <c r="G305" s="2"/>
      <c r="H305" s="2"/>
      <c r="I305" s="2"/>
      <c r="J305" s="2"/>
    </row>
    <row r="306" spans="1:10" ht="14.25" customHeight="1">
      <c r="A306" s="2"/>
      <c r="B306" s="2"/>
      <c r="C306" s="2"/>
      <c r="D306" s="2"/>
      <c r="E306" s="2"/>
      <c r="F306" s="2"/>
      <c r="G306" s="2"/>
      <c r="H306" s="2"/>
      <c r="I306" s="2"/>
      <c r="J306" s="2"/>
    </row>
    <row r="307" spans="1:10" ht="14.25" customHeight="1">
      <c r="A307" s="2"/>
      <c r="B307" s="2"/>
      <c r="C307" s="2"/>
      <c r="D307" s="2"/>
      <c r="E307" s="2"/>
      <c r="F307" s="2"/>
      <c r="G307" s="2"/>
      <c r="H307" s="2"/>
      <c r="I307" s="2"/>
      <c r="J307" s="2"/>
    </row>
    <row r="308" spans="1:10" ht="14.25" customHeight="1">
      <c r="A308" s="2"/>
      <c r="B308" s="2"/>
      <c r="C308" s="2"/>
      <c r="D308" s="2"/>
      <c r="E308" s="2"/>
      <c r="F308" s="2"/>
      <c r="G308" s="2"/>
      <c r="H308" s="2"/>
      <c r="I308" s="2"/>
      <c r="J308" s="2"/>
    </row>
    <row r="309" spans="1:10" ht="14.25" customHeight="1">
      <c r="A309" s="2"/>
      <c r="B309" s="2"/>
      <c r="C309" s="2"/>
      <c r="D309" s="2"/>
      <c r="E309" s="2"/>
      <c r="F309" s="2"/>
      <c r="G309" s="2"/>
      <c r="H309" s="2"/>
      <c r="I309" s="2"/>
      <c r="J309" s="2"/>
    </row>
    <row r="310" spans="1:10" ht="14.25" customHeight="1">
      <c r="A310" s="2"/>
      <c r="B310" s="2"/>
      <c r="C310" s="2"/>
      <c r="D310" s="2"/>
      <c r="E310" s="2"/>
      <c r="F310" s="2"/>
      <c r="G310" s="2"/>
      <c r="H310" s="2"/>
      <c r="I310" s="2"/>
      <c r="J310" s="2"/>
    </row>
    <row r="311" spans="1:10" ht="14.25" customHeight="1">
      <c r="A311" s="2"/>
      <c r="B311" s="2"/>
      <c r="C311" s="2"/>
      <c r="D311" s="2"/>
      <c r="E311" s="2"/>
      <c r="F311" s="2"/>
      <c r="G311" s="2"/>
      <c r="H311" s="2"/>
      <c r="I311" s="2"/>
      <c r="J311" s="2"/>
    </row>
    <row r="312" spans="1:10" ht="14.25" customHeight="1">
      <c r="A312" s="2"/>
      <c r="B312" s="2"/>
      <c r="C312" s="2"/>
      <c r="D312" s="2"/>
      <c r="E312" s="2"/>
      <c r="F312" s="2"/>
      <c r="G312" s="2"/>
      <c r="H312" s="2"/>
      <c r="I312" s="2"/>
      <c r="J312" s="2"/>
    </row>
    <row r="313" spans="1:10" ht="14.25" customHeight="1">
      <c r="A313" s="2"/>
      <c r="B313" s="2"/>
      <c r="C313" s="2"/>
      <c r="D313" s="2"/>
      <c r="E313" s="2"/>
      <c r="F313" s="2"/>
      <c r="G313" s="2"/>
      <c r="H313" s="2"/>
      <c r="I313" s="2"/>
      <c r="J313" s="2"/>
    </row>
    <row r="314" spans="1:10" ht="14.25" customHeight="1">
      <c r="A314" s="2"/>
      <c r="B314" s="2"/>
      <c r="C314" s="2"/>
      <c r="D314" s="2"/>
      <c r="E314" s="2"/>
      <c r="F314" s="2"/>
      <c r="G314" s="2"/>
      <c r="H314" s="2"/>
      <c r="I314" s="2"/>
      <c r="J314" s="2"/>
    </row>
    <row r="315" spans="1:10" ht="14.25" customHeight="1">
      <c r="A315" s="2"/>
      <c r="B315" s="2"/>
      <c r="C315" s="2"/>
      <c r="D315" s="2"/>
      <c r="E315" s="2"/>
      <c r="F315" s="2"/>
      <c r="G315" s="2"/>
      <c r="H315" s="2"/>
      <c r="I315" s="2"/>
      <c r="J315" s="2"/>
    </row>
    <row r="316" spans="1:10" ht="14.25" customHeight="1">
      <c r="A316" s="2"/>
      <c r="B316" s="2"/>
      <c r="C316" s="2"/>
      <c r="D316" s="2"/>
      <c r="E316" s="2"/>
      <c r="F316" s="2"/>
      <c r="G316" s="2"/>
      <c r="H316" s="2"/>
      <c r="I316" s="2"/>
      <c r="J316" s="2"/>
    </row>
    <row r="317" spans="1:10" ht="14.25" customHeight="1">
      <c r="A317" s="2"/>
      <c r="B317" s="2"/>
      <c r="C317" s="2"/>
      <c r="D317" s="2"/>
      <c r="E317" s="2"/>
      <c r="F317" s="2"/>
      <c r="G317" s="2"/>
      <c r="H317" s="2"/>
      <c r="I317" s="2"/>
      <c r="J317" s="2"/>
    </row>
    <row r="318" spans="1:10" ht="14.25" customHeight="1">
      <c r="A318" s="2"/>
      <c r="B318" s="2"/>
      <c r="C318" s="2"/>
      <c r="D318" s="2"/>
      <c r="E318" s="2"/>
      <c r="F318" s="2"/>
      <c r="G318" s="2"/>
      <c r="H318" s="2"/>
      <c r="I318" s="2"/>
      <c r="J318" s="2"/>
    </row>
    <row r="319" spans="1:10" ht="14.25" customHeight="1">
      <c r="A319" s="2"/>
      <c r="B319" s="2"/>
      <c r="C319" s="2"/>
      <c r="D319" s="2"/>
      <c r="E319" s="2"/>
      <c r="F319" s="2"/>
      <c r="G319" s="2"/>
      <c r="H319" s="2"/>
      <c r="I319" s="2"/>
      <c r="J319" s="2"/>
    </row>
    <row r="320" spans="1:10" ht="14.25" customHeight="1">
      <c r="A320" s="2"/>
      <c r="B320" s="2"/>
      <c r="C320" s="2"/>
      <c r="D320" s="2"/>
      <c r="E320" s="2"/>
      <c r="F320" s="2"/>
      <c r="G320" s="2"/>
      <c r="H320" s="2"/>
      <c r="I320" s="2"/>
      <c r="J320" s="2"/>
    </row>
    <row r="321" spans="1:10" ht="14.25" customHeight="1">
      <c r="A321" s="2"/>
      <c r="B321" s="2"/>
      <c r="C321" s="2"/>
      <c r="D321" s="2"/>
      <c r="E321" s="2"/>
      <c r="F321" s="2"/>
      <c r="G321" s="2"/>
      <c r="H321" s="2"/>
      <c r="I321" s="2"/>
      <c r="J321" s="2"/>
    </row>
    <row r="322" spans="1:10" ht="14.25" customHeight="1">
      <c r="A322" s="2"/>
      <c r="B322" s="2"/>
      <c r="C322" s="2"/>
      <c r="D322" s="2"/>
      <c r="E322" s="2"/>
      <c r="F322" s="2"/>
      <c r="G322" s="2"/>
      <c r="H322" s="2"/>
      <c r="I322" s="2"/>
      <c r="J322" s="2"/>
    </row>
    <row r="323" spans="1:10" ht="14.25" customHeight="1">
      <c r="A323" s="2"/>
      <c r="B323" s="2"/>
      <c r="C323" s="2"/>
      <c r="D323" s="2"/>
      <c r="E323" s="2"/>
      <c r="F323" s="2"/>
      <c r="G323" s="2"/>
      <c r="H323" s="2"/>
      <c r="I323" s="2"/>
      <c r="J323" s="2"/>
    </row>
    <row r="324" spans="1:10" ht="14.25" customHeight="1">
      <c r="A324" s="2"/>
      <c r="B324" s="2"/>
      <c r="C324" s="2"/>
      <c r="D324" s="2"/>
      <c r="E324" s="2"/>
      <c r="F324" s="2"/>
      <c r="G324" s="2"/>
      <c r="H324" s="2"/>
      <c r="I324" s="2"/>
      <c r="J324" s="2"/>
    </row>
    <row r="325" spans="1:10" ht="14.25" customHeight="1">
      <c r="A325" s="2"/>
      <c r="B325" s="2"/>
      <c r="C325" s="2"/>
      <c r="D325" s="2"/>
      <c r="E325" s="2"/>
      <c r="F325" s="2"/>
      <c r="G325" s="2"/>
      <c r="H325" s="2"/>
      <c r="I325" s="2"/>
      <c r="J325" s="2"/>
    </row>
    <row r="326" spans="1:10" ht="14.25" customHeight="1">
      <c r="A326" s="2"/>
      <c r="B326" s="2"/>
      <c r="C326" s="2"/>
      <c r="D326" s="2"/>
      <c r="E326" s="2"/>
      <c r="F326" s="2"/>
      <c r="G326" s="2"/>
      <c r="H326" s="2"/>
      <c r="I326" s="2"/>
      <c r="J326" s="2"/>
    </row>
    <row r="327" spans="1:10" ht="14.25" customHeight="1">
      <c r="A327" s="2"/>
      <c r="B327" s="2"/>
      <c r="C327" s="2"/>
      <c r="D327" s="2"/>
      <c r="E327" s="2"/>
      <c r="F327" s="2"/>
      <c r="G327" s="2"/>
      <c r="H327" s="2"/>
      <c r="I327" s="2"/>
      <c r="J327" s="2"/>
    </row>
    <row r="328" spans="1:10" ht="14.25" customHeight="1">
      <c r="A328" s="2"/>
      <c r="B328" s="2"/>
      <c r="C328" s="2"/>
      <c r="D328" s="2"/>
      <c r="E328" s="2"/>
      <c r="F328" s="2"/>
      <c r="G328" s="2"/>
      <c r="H328" s="2"/>
      <c r="I328" s="2"/>
      <c r="J328" s="2"/>
    </row>
    <row r="329" spans="1:10" ht="14.25" customHeight="1">
      <c r="A329" s="2"/>
      <c r="B329" s="2"/>
      <c r="C329" s="2"/>
      <c r="D329" s="2"/>
      <c r="E329" s="2"/>
      <c r="F329" s="2"/>
      <c r="G329" s="2"/>
      <c r="H329" s="2"/>
      <c r="I329" s="2"/>
      <c r="J329" s="2"/>
    </row>
    <row r="330" spans="1:10" ht="14.25" customHeight="1">
      <c r="A330" s="2"/>
      <c r="B330" s="2"/>
      <c r="C330" s="2"/>
      <c r="D330" s="2"/>
      <c r="E330" s="2"/>
      <c r="F330" s="2"/>
      <c r="G330" s="2"/>
      <c r="H330" s="2"/>
      <c r="I330" s="2"/>
      <c r="J330" s="2"/>
    </row>
    <row r="331" spans="1:10" ht="14.25" customHeight="1">
      <c r="A331" s="2"/>
      <c r="B331" s="2"/>
      <c r="C331" s="2"/>
      <c r="D331" s="2"/>
      <c r="E331" s="2"/>
      <c r="F331" s="2"/>
      <c r="G331" s="2"/>
      <c r="H331" s="2"/>
      <c r="I331" s="2"/>
      <c r="J331" s="2"/>
    </row>
    <row r="332" spans="1:10" ht="14.25" customHeight="1">
      <c r="A332" s="2"/>
      <c r="B332" s="2"/>
      <c r="C332" s="2"/>
      <c r="D332" s="2"/>
      <c r="E332" s="2"/>
      <c r="F332" s="2"/>
      <c r="G332" s="2"/>
      <c r="H332" s="2"/>
      <c r="I332" s="2"/>
      <c r="J332" s="2"/>
    </row>
    <row r="333" spans="1:10" ht="14.25" customHeight="1">
      <c r="A333" s="2"/>
      <c r="B333" s="2"/>
      <c r="C333" s="2"/>
      <c r="D333" s="2"/>
      <c r="E333" s="2"/>
      <c r="F333" s="2"/>
      <c r="G333" s="2"/>
      <c r="H333" s="2"/>
      <c r="I333" s="2"/>
      <c r="J333" s="2"/>
    </row>
    <row r="334" spans="1:10" ht="14.25" customHeight="1">
      <c r="A334" s="2"/>
      <c r="B334" s="2"/>
      <c r="C334" s="2"/>
      <c r="D334" s="2"/>
      <c r="E334" s="2"/>
      <c r="F334" s="2"/>
      <c r="G334" s="2"/>
      <c r="H334" s="2"/>
      <c r="I334" s="2"/>
      <c r="J334" s="2"/>
    </row>
    <row r="335" spans="1:10" ht="14.25" customHeight="1">
      <c r="A335" s="2"/>
      <c r="B335" s="2"/>
      <c r="C335" s="2"/>
      <c r="D335" s="2"/>
      <c r="E335" s="2"/>
      <c r="F335" s="2"/>
      <c r="G335" s="2"/>
      <c r="H335" s="2"/>
      <c r="I335" s="2"/>
      <c r="J335" s="2"/>
    </row>
    <row r="336" spans="1:10" ht="14.25" customHeight="1">
      <c r="A336" s="2"/>
      <c r="B336" s="2"/>
      <c r="C336" s="2"/>
      <c r="D336" s="2"/>
      <c r="E336" s="2"/>
      <c r="F336" s="2"/>
      <c r="G336" s="2"/>
      <c r="H336" s="2"/>
      <c r="I336" s="2"/>
      <c r="J336" s="2"/>
    </row>
    <row r="337" spans="1:10" ht="14.25" customHeight="1">
      <c r="A337" s="2"/>
      <c r="B337" s="2"/>
      <c r="C337" s="2"/>
      <c r="D337" s="2"/>
      <c r="E337" s="2"/>
      <c r="F337" s="2"/>
      <c r="G337" s="2"/>
      <c r="H337" s="2"/>
      <c r="I337" s="2"/>
      <c r="J337" s="2"/>
    </row>
    <row r="338" spans="1:10" ht="14.25" customHeight="1">
      <c r="A338" s="2"/>
      <c r="B338" s="2"/>
      <c r="C338" s="2"/>
      <c r="D338" s="2"/>
      <c r="E338" s="2"/>
      <c r="F338" s="2"/>
      <c r="G338" s="2"/>
      <c r="H338" s="2"/>
      <c r="I338" s="2"/>
      <c r="J338" s="2"/>
    </row>
    <row r="339" spans="1:10" ht="14.25" customHeight="1">
      <c r="A339" s="2"/>
      <c r="B339" s="2"/>
      <c r="C339" s="2"/>
      <c r="D339" s="2"/>
      <c r="E339" s="2"/>
      <c r="F339" s="2"/>
      <c r="G339" s="2"/>
      <c r="H339" s="2"/>
      <c r="I339" s="2"/>
      <c r="J339" s="2"/>
    </row>
    <row r="340" spans="1:10" ht="14.25" customHeight="1">
      <c r="A340" s="2"/>
      <c r="B340" s="2"/>
      <c r="C340" s="2"/>
      <c r="D340" s="2"/>
      <c r="E340" s="2"/>
      <c r="F340" s="2"/>
      <c r="G340" s="2"/>
      <c r="H340" s="2"/>
      <c r="I340" s="2"/>
      <c r="J340" s="2"/>
    </row>
    <row r="341" spans="1:10" ht="14.25" customHeight="1">
      <c r="A341" s="2"/>
      <c r="B341" s="2"/>
      <c r="C341" s="2"/>
      <c r="D341" s="2"/>
      <c r="E341" s="2"/>
      <c r="F341" s="2"/>
      <c r="G341" s="2"/>
      <c r="H341" s="2"/>
      <c r="I341" s="2"/>
      <c r="J341" s="2"/>
    </row>
    <row r="342" spans="1:10" ht="14.25" customHeight="1">
      <c r="A342" s="2"/>
      <c r="B342" s="2"/>
      <c r="C342" s="2"/>
      <c r="D342" s="2"/>
      <c r="E342" s="2"/>
      <c r="F342" s="2"/>
      <c r="G342" s="2"/>
      <c r="H342" s="2"/>
      <c r="I342" s="2"/>
      <c r="J342" s="2"/>
    </row>
    <row r="343" spans="1:10" ht="14.25" customHeight="1">
      <c r="A343" s="2"/>
      <c r="B343" s="2"/>
      <c r="C343" s="2"/>
      <c r="D343" s="2"/>
      <c r="E343" s="2"/>
      <c r="F343" s="2"/>
      <c r="G343" s="2"/>
      <c r="H343" s="2"/>
      <c r="I343" s="2"/>
      <c r="J343" s="2"/>
    </row>
    <row r="344" spans="1:10" ht="14.25" customHeight="1">
      <c r="A344" s="2"/>
      <c r="B344" s="2"/>
      <c r="C344" s="2"/>
      <c r="D344" s="2"/>
      <c r="E344" s="2"/>
      <c r="F344" s="2"/>
      <c r="G344" s="2"/>
      <c r="H344" s="2"/>
      <c r="I344" s="2"/>
      <c r="J344" s="2"/>
    </row>
    <row r="345" spans="1:10" ht="14.25" customHeight="1">
      <c r="A345" s="2"/>
      <c r="B345" s="2"/>
      <c r="C345" s="2"/>
      <c r="D345" s="2"/>
      <c r="E345" s="2"/>
      <c r="F345" s="2"/>
      <c r="G345" s="2"/>
      <c r="H345" s="2"/>
      <c r="I345" s="2"/>
      <c r="J345" s="2"/>
    </row>
    <row r="346" spans="1:10" ht="14.25" customHeight="1">
      <c r="A346" s="2"/>
      <c r="B346" s="2"/>
      <c r="C346" s="2"/>
      <c r="D346" s="2"/>
      <c r="E346" s="2"/>
      <c r="F346" s="2"/>
      <c r="G346" s="2"/>
      <c r="H346" s="2"/>
      <c r="I346" s="2"/>
      <c r="J346" s="2"/>
    </row>
    <row r="347" spans="1:10" ht="14.25" customHeight="1">
      <c r="A347" s="2"/>
      <c r="B347" s="2"/>
      <c r="C347" s="2"/>
      <c r="D347" s="2"/>
      <c r="E347" s="2"/>
      <c r="F347" s="2"/>
      <c r="G347" s="2"/>
      <c r="H347" s="2"/>
      <c r="I347" s="2"/>
      <c r="J347" s="2"/>
    </row>
    <row r="348" spans="1:10" ht="14.25" customHeight="1">
      <c r="A348" s="2"/>
      <c r="B348" s="2"/>
      <c r="C348" s="2"/>
      <c r="D348" s="2"/>
      <c r="E348" s="2"/>
      <c r="F348" s="2"/>
      <c r="G348" s="2"/>
      <c r="H348" s="2"/>
      <c r="I348" s="2"/>
      <c r="J348" s="2"/>
    </row>
    <row r="349" spans="1:10" ht="14.25" customHeight="1">
      <c r="A349" s="2"/>
      <c r="B349" s="2"/>
      <c r="C349" s="2"/>
      <c r="D349" s="2"/>
      <c r="E349" s="2"/>
      <c r="F349" s="2"/>
      <c r="G349" s="2"/>
      <c r="H349" s="2"/>
      <c r="I349" s="2"/>
      <c r="J349" s="2"/>
    </row>
    <row r="350" spans="1:10" ht="14.25" customHeight="1">
      <c r="A350" s="2"/>
      <c r="B350" s="2"/>
      <c r="C350" s="2"/>
      <c r="D350" s="2"/>
      <c r="E350" s="2"/>
      <c r="F350" s="2"/>
      <c r="G350" s="2"/>
      <c r="H350" s="2"/>
      <c r="I350" s="2"/>
      <c r="J350" s="2"/>
    </row>
    <row r="351" spans="1:10" ht="14.25" customHeight="1">
      <c r="A351" s="2"/>
      <c r="B351" s="2"/>
      <c r="C351" s="2"/>
      <c r="D351" s="2"/>
      <c r="E351" s="2"/>
      <c r="F351" s="2"/>
      <c r="G351" s="2"/>
      <c r="H351" s="2"/>
      <c r="I351" s="2"/>
      <c r="J351" s="2"/>
    </row>
    <row r="352" spans="1:10" ht="14.25" customHeight="1">
      <c r="A352" s="2"/>
      <c r="B352" s="2"/>
      <c r="C352" s="2"/>
      <c r="D352" s="2"/>
      <c r="E352" s="2"/>
      <c r="F352" s="2"/>
      <c r="G352" s="2"/>
      <c r="H352" s="2"/>
      <c r="I352" s="2"/>
      <c r="J352" s="2"/>
    </row>
    <row r="353" spans="1:10" ht="14.25" customHeight="1">
      <c r="A353" s="2"/>
      <c r="B353" s="2"/>
      <c r="C353" s="2"/>
      <c r="D353" s="2"/>
      <c r="E353" s="2"/>
      <c r="F353" s="2"/>
      <c r="G353" s="2"/>
      <c r="H353" s="2"/>
      <c r="I353" s="2"/>
      <c r="J353" s="2"/>
    </row>
    <row r="354" spans="1:10" ht="14.25" customHeight="1">
      <c r="A354" s="2"/>
      <c r="B354" s="2"/>
      <c r="C354" s="2"/>
      <c r="D354" s="2"/>
      <c r="E354" s="2"/>
      <c r="F354" s="2"/>
      <c r="G354" s="2"/>
      <c r="H354" s="2"/>
      <c r="I354" s="2"/>
      <c r="J354" s="2"/>
    </row>
    <row r="355" spans="1:10" ht="14.25" customHeight="1">
      <c r="A355" s="2"/>
      <c r="B355" s="2"/>
      <c r="C355" s="2"/>
      <c r="D355" s="2"/>
      <c r="E355" s="2"/>
      <c r="F355" s="2"/>
      <c r="G355" s="2"/>
      <c r="H355" s="2"/>
      <c r="I355" s="2"/>
      <c r="J355" s="2"/>
    </row>
    <row r="356" spans="1:10" ht="14.25" customHeight="1">
      <c r="A356" s="2"/>
      <c r="B356" s="2"/>
      <c r="C356" s="2"/>
      <c r="D356" s="2"/>
      <c r="E356" s="2"/>
      <c r="F356" s="2"/>
      <c r="G356" s="2"/>
      <c r="H356" s="2"/>
      <c r="I356" s="2"/>
      <c r="J356" s="2"/>
    </row>
    <row r="357" spans="1:10" ht="14.25" customHeight="1">
      <c r="A357" s="2"/>
      <c r="B357" s="2"/>
      <c r="C357" s="2"/>
      <c r="D357" s="2"/>
      <c r="E357" s="2"/>
      <c r="F357" s="2"/>
      <c r="G357" s="2"/>
      <c r="H357" s="2"/>
      <c r="I357" s="2"/>
      <c r="J357" s="2"/>
    </row>
    <row r="358" spans="1:10" ht="14.25" customHeight="1">
      <c r="A358" s="2"/>
      <c r="B358" s="2"/>
      <c r="C358" s="2"/>
      <c r="D358" s="2"/>
      <c r="E358" s="2"/>
      <c r="F358" s="2"/>
      <c r="G358" s="2"/>
      <c r="H358" s="2"/>
      <c r="I358" s="2"/>
      <c r="J358" s="2"/>
    </row>
    <row r="359" spans="1:10" ht="14.25" customHeight="1">
      <c r="A359" s="2"/>
      <c r="B359" s="2"/>
      <c r="C359" s="2"/>
      <c r="D359" s="2"/>
      <c r="E359" s="2"/>
      <c r="F359" s="2"/>
      <c r="G359" s="2"/>
      <c r="H359" s="2"/>
      <c r="I359" s="2"/>
      <c r="J359" s="2"/>
    </row>
    <row r="360" spans="1:10" ht="14.25" customHeight="1">
      <c r="A360" s="2"/>
      <c r="B360" s="2"/>
      <c r="C360" s="2"/>
      <c r="D360" s="2"/>
      <c r="E360" s="2"/>
      <c r="F360" s="2"/>
      <c r="G360" s="2"/>
      <c r="H360" s="2"/>
      <c r="I360" s="2"/>
      <c r="J360" s="2"/>
    </row>
    <row r="361" spans="1:10" ht="14.25" customHeight="1">
      <c r="A361" s="2"/>
      <c r="B361" s="2"/>
      <c r="C361" s="2"/>
      <c r="D361" s="2"/>
      <c r="E361" s="2"/>
      <c r="F361" s="2"/>
      <c r="G361" s="2"/>
      <c r="H361" s="2"/>
      <c r="I361" s="2"/>
      <c r="J361" s="2"/>
    </row>
    <row r="362" spans="1:10" ht="14.25" customHeight="1">
      <c r="A362" s="2"/>
      <c r="B362" s="2"/>
      <c r="C362" s="2"/>
      <c r="D362" s="2"/>
      <c r="E362" s="2"/>
      <c r="F362" s="2"/>
      <c r="G362" s="2"/>
      <c r="H362" s="2"/>
      <c r="I362" s="2"/>
      <c r="J362" s="2"/>
    </row>
    <row r="363" spans="1:10" ht="14.25" customHeight="1">
      <c r="A363" s="2"/>
      <c r="B363" s="2"/>
      <c r="C363" s="2"/>
      <c r="D363" s="2"/>
      <c r="E363" s="2"/>
      <c r="F363" s="2"/>
      <c r="G363" s="2"/>
      <c r="H363" s="2"/>
      <c r="I363" s="2"/>
      <c r="J363" s="2"/>
    </row>
    <row r="364" spans="1:10" ht="14.25" customHeight="1">
      <c r="A364" s="2"/>
      <c r="B364" s="2"/>
      <c r="C364" s="2"/>
      <c r="D364" s="2"/>
      <c r="E364" s="2"/>
      <c r="F364" s="2"/>
      <c r="G364" s="2"/>
      <c r="H364" s="2"/>
      <c r="I364" s="2"/>
      <c r="J364" s="2"/>
    </row>
    <row r="365" spans="1:10" ht="14.25" customHeight="1">
      <c r="A365" s="2"/>
      <c r="B365" s="2"/>
      <c r="C365" s="2"/>
      <c r="D365" s="2"/>
      <c r="E365" s="2"/>
      <c r="F365" s="2"/>
      <c r="G365" s="2"/>
      <c r="H365" s="2"/>
      <c r="I365" s="2"/>
      <c r="J365" s="2"/>
    </row>
    <row r="366" spans="1:10" ht="14.25" customHeight="1">
      <c r="A366" s="2"/>
      <c r="B366" s="2"/>
      <c r="C366" s="2"/>
      <c r="D366" s="2"/>
      <c r="E366" s="2"/>
      <c r="F366" s="2"/>
      <c r="G366" s="2"/>
      <c r="H366" s="2"/>
      <c r="I366" s="2"/>
      <c r="J366" s="2"/>
    </row>
    <row r="367" spans="1:10" ht="14.25" customHeight="1">
      <c r="A367" s="2"/>
      <c r="B367" s="2"/>
      <c r="C367" s="2"/>
      <c r="D367" s="2"/>
      <c r="E367" s="2"/>
      <c r="F367" s="2"/>
      <c r="G367" s="2"/>
      <c r="H367" s="2"/>
      <c r="I367" s="2"/>
      <c r="J367" s="2"/>
    </row>
    <row r="368" spans="1:10" ht="14.25" customHeight="1">
      <c r="A368" s="2"/>
      <c r="B368" s="2"/>
      <c r="C368" s="2"/>
      <c r="D368" s="2"/>
      <c r="E368" s="2"/>
      <c r="F368" s="2"/>
      <c r="G368" s="2"/>
      <c r="H368" s="2"/>
      <c r="I368" s="2"/>
      <c r="J368" s="2"/>
    </row>
    <row r="369" spans="1:10" ht="14.25" customHeight="1">
      <c r="A369" s="2"/>
      <c r="B369" s="2"/>
      <c r="C369" s="2"/>
      <c r="D369" s="2"/>
      <c r="E369" s="2"/>
      <c r="F369" s="2"/>
      <c r="G369" s="2"/>
      <c r="H369" s="2"/>
      <c r="I369" s="2"/>
      <c r="J369" s="2"/>
    </row>
    <row r="370" spans="1:10" ht="14.25" customHeight="1">
      <c r="A370" s="2"/>
      <c r="B370" s="2"/>
      <c r="C370" s="2"/>
      <c r="D370" s="2"/>
      <c r="E370" s="2"/>
      <c r="F370" s="2"/>
      <c r="G370" s="2"/>
      <c r="H370" s="2"/>
      <c r="I370" s="2"/>
      <c r="J370" s="2"/>
    </row>
    <row r="371" spans="1:10" ht="14.25" customHeight="1">
      <c r="A371" s="2"/>
      <c r="B371" s="2"/>
      <c r="C371" s="2"/>
      <c r="D371" s="2"/>
      <c r="E371" s="2"/>
      <c r="F371" s="2"/>
      <c r="G371" s="2"/>
      <c r="H371" s="2"/>
      <c r="I371" s="2"/>
      <c r="J371" s="2"/>
    </row>
    <row r="372" spans="1:10" ht="14.25" customHeight="1">
      <c r="A372" s="2"/>
      <c r="B372" s="2"/>
      <c r="C372" s="2"/>
      <c r="D372" s="2"/>
      <c r="E372" s="2"/>
      <c r="F372" s="2"/>
      <c r="G372" s="2"/>
      <c r="H372" s="2"/>
      <c r="I372" s="2"/>
      <c r="J372" s="2"/>
    </row>
    <row r="373" spans="1:10" ht="14.25" customHeight="1">
      <c r="A373" s="2"/>
      <c r="B373" s="2"/>
      <c r="C373" s="2"/>
      <c r="D373" s="2"/>
      <c r="E373" s="2"/>
      <c r="F373" s="2"/>
      <c r="G373" s="2"/>
      <c r="H373" s="2"/>
      <c r="I373" s="2"/>
      <c r="J373" s="2"/>
    </row>
    <row r="374" spans="1:10" ht="14.25" customHeight="1">
      <c r="A374" s="2"/>
      <c r="B374" s="2"/>
      <c r="C374" s="2"/>
      <c r="D374" s="2"/>
      <c r="E374" s="2"/>
      <c r="F374" s="2"/>
      <c r="G374" s="2"/>
      <c r="H374" s="2"/>
      <c r="I374" s="2"/>
      <c r="J374" s="2"/>
    </row>
    <row r="375" spans="1:10" ht="14.25" customHeight="1">
      <c r="A375" s="2"/>
      <c r="B375" s="2"/>
      <c r="C375" s="2"/>
      <c r="D375" s="2"/>
      <c r="E375" s="2"/>
      <c r="F375" s="2"/>
      <c r="G375" s="2"/>
      <c r="H375" s="2"/>
      <c r="I375" s="2"/>
      <c r="J375" s="2"/>
    </row>
    <row r="376" spans="1:10" ht="14.25" customHeight="1">
      <c r="A376" s="2"/>
      <c r="B376" s="2"/>
      <c r="C376" s="2"/>
      <c r="D376" s="2"/>
      <c r="E376" s="2"/>
      <c r="F376" s="2"/>
      <c r="G376" s="2"/>
      <c r="H376" s="2"/>
      <c r="I376" s="2"/>
      <c r="J376" s="2"/>
    </row>
    <row r="377" spans="1:10" ht="14.25" customHeight="1">
      <c r="A377" s="2"/>
      <c r="B377" s="2"/>
      <c r="C377" s="2"/>
      <c r="D377" s="2"/>
      <c r="E377" s="2"/>
      <c r="F377" s="2"/>
      <c r="G377" s="2"/>
      <c r="H377" s="2"/>
      <c r="I377" s="2"/>
      <c r="J377" s="2"/>
    </row>
    <row r="378" spans="1:10" ht="14.25" customHeight="1">
      <c r="A378" s="2"/>
      <c r="B378" s="2"/>
      <c r="C378" s="2"/>
      <c r="D378" s="2"/>
      <c r="E378" s="2"/>
      <c r="F378" s="2"/>
      <c r="G378" s="2"/>
      <c r="H378" s="2"/>
      <c r="I378" s="2"/>
      <c r="J378" s="2"/>
    </row>
    <row r="379" spans="1:10" ht="14.25" customHeight="1">
      <c r="A379" s="2"/>
      <c r="B379" s="2"/>
      <c r="C379" s="2"/>
      <c r="D379" s="2"/>
      <c r="E379" s="2"/>
      <c r="F379" s="2"/>
      <c r="G379" s="2"/>
      <c r="H379" s="2"/>
      <c r="I379" s="2"/>
      <c r="J379" s="2"/>
    </row>
    <row r="380" spans="1:10" ht="14.25" customHeight="1">
      <c r="A380" s="2"/>
      <c r="B380" s="2"/>
      <c r="C380" s="2"/>
      <c r="D380" s="2"/>
      <c r="E380" s="2"/>
      <c r="F380" s="2"/>
      <c r="G380" s="2"/>
      <c r="H380" s="2"/>
      <c r="I380" s="2"/>
      <c r="J380" s="2"/>
    </row>
    <row r="381" spans="1:10" ht="14.25" customHeight="1">
      <c r="A381" s="2"/>
      <c r="B381" s="2"/>
      <c r="C381" s="2"/>
      <c r="D381" s="2"/>
      <c r="E381" s="2"/>
      <c r="F381" s="2"/>
      <c r="G381" s="2"/>
      <c r="H381" s="2"/>
      <c r="I381" s="2"/>
      <c r="J381" s="2"/>
    </row>
    <row r="382" spans="1:10" ht="14.25" customHeight="1">
      <c r="A382" s="2"/>
      <c r="B382" s="2"/>
      <c r="C382" s="2"/>
      <c r="D382" s="2"/>
      <c r="E382" s="2"/>
      <c r="F382" s="2"/>
      <c r="G382" s="2"/>
      <c r="H382" s="2"/>
      <c r="I382" s="2"/>
      <c r="J382" s="2"/>
    </row>
    <row r="383" spans="1:10" ht="14.25" customHeight="1">
      <c r="A383" s="2"/>
      <c r="B383" s="2"/>
      <c r="C383" s="2"/>
      <c r="D383" s="2"/>
      <c r="E383" s="2"/>
      <c r="F383" s="2"/>
      <c r="G383" s="2"/>
      <c r="H383" s="2"/>
      <c r="I383" s="2"/>
      <c r="J383" s="2"/>
    </row>
    <row r="384" spans="1:10" ht="14.25" customHeight="1">
      <c r="A384" s="2"/>
      <c r="B384" s="2"/>
      <c r="C384" s="2"/>
      <c r="D384" s="2"/>
      <c r="E384" s="2"/>
      <c r="F384" s="2"/>
      <c r="G384" s="2"/>
      <c r="H384" s="2"/>
      <c r="I384" s="2"/>
      <c r="J384" s="2"/>
    </row>
    <row r="385" spans="1:10" ht="14.25" customHeight="1">
      <c r="A385" s="2"/>
      <c r="B385" s="2"/>
      <c r="C385" s="2"/>
      <c r="D385" s="2"/>
      <c r="E385" s="2"/>
      <c r="F385" s="2"/>
      <c r="G385" s="2"/>
      <c r="H385" s="2"/>
      <c r="I385" s="2"/>
      <c r="J385" s="2"/>
    </row>
    <row r="386" spans="1:10" ht="14.25" customHeight="1">
      <c r="A386" s="2"/>
      <c r="B386" s="2"/>
      <c r="C386" s="2"/>
      <c r="D386" s="2"/>
      <c r="E386" s="2"/>
      <c r="F386" s="2"/>
      <c r="G386" s="2"/>
      <c r="H386" s="2"/>
      <c r="I386" s="2"/>
      <c r="J386" s="2"/>
    </row>
    <row r="387" spans="1:10" ht="14.25" customHeight="1">
      <c r="A387" s="2"/>
      <c r="B387" s="2"/>
      <c r="C387" s="2"/>
      <c r="D387" s="2"/>
      <c r="E387" s="2"/>
      <c r="F387" s="2"/>
      <c r="G387" s="2"/>
      <c r="H387" s="2"/>
      <c r="I387" s="2"/>
      <c r="J387" s="2"/>
    </row>
    <row r="388" spans="1:10" ht="14.25" customHeight="1">
      <c r="A388" s="2"/>
      <c r="B388" s="2"/>
      <c r="C388" s="2"/>
      <c r="D388" s="2"/>
      <c r="E388" s="2"/>
      <c r="F388" s="2"/>
      <c r="G388" s="2"/>
      <c r="H388" s="2"/>
      <c r="I388" s="2"/>
      <c r="J388" s="2"/>
    </row>
    <row r="389" spans="1:10" ht="14.25" customHeight="1">
      <c r="A389" s="2"/>
      <c r="B389" s="2"/>
      <c r="C389" s="2"/>
      <c r="D389" s="2"/>
      <c r="E389" s="2"/>
      <c r="F389" s="2"/>
      <c r="G389" s="2"/>
      <c r="H389" s="2"/>
      <c r="I389" s="2"/>
      <c r="J389" s="2"/>
    </row>
    <row r="390" spans="1:10" ht="14.25" customHeight="1">
      <c r="A390" s="2"/>
      <c r="B390" s="2"/>
      <c r="C390" s="2"/>
      <c r="D390" s="2"/>
      <c r="E390" s="2"/>
      <c r="F390" s="2"/>
      <c r="G390" s="2"/>
      <c r="H390" s="2"/>
      <c r="I390" s="2"/>
      <c r="J390" s="2"/>
    </row>
    <row r="391" spans="1:10" ht="14.25" customHeight="1">
      <c r="A391" s="2"/>
      <c r="B391" s="2"/>
      <c r="C391" s="2"/>
      <c r="D391" s="2"/>
      <c r="E391" s="2"/>
      <c r="F391" s="2"/>
      <c r="G391" s="2"/>
      <c r="H391" s="2"/>
      <c r="I391" s="2"/>
      <c r="J391" s="2"/>
    </row>
    <row r="392" spans="1:10" ht="14.25" customHeight="1">
      <c r="A392" s="2"/>
      <c r="B392" s="2"/>
      <c r="C392" s="2"/>
      <c r="D392" s="2"/>
      <c r="E392" s="2"/>
      <c r="F392" s="2"/>
      <c r="G392" s="2"/>
      <c r="H392" s="2"/>
      <c r="I392" s="2"/>
      <c r="J392" s="2"/>
    </row>
    <row r="393" spans="1:10" ht="14.25" customHeight="1">
      <c r="A393" s="2"/>
      <c r="B393" s="2"/>
      <c r="C393" s="2"/>
      <c r="D393" s="2"/>
      <c r="E393" s="2"/>
      <c r="F393" s="2"/>
      <c r="G393" s="2"/>
      <c r="H393" s="2"/>
      <c r="I393" s="2"/>
      <c r="J393" s="2"/>
    </row>
    <row r="394" spans="1:10" ht="14.25" customHeight="1">
      <c r="A394" s="2"/>
      <c r="B394" s="2"/>
      <c r="C394" s="2"/>
      <c r="D394" s="2"/>
      <c r="E394" s="2"/>
      <c r="F394" s="2"/>
      <c r="G394" s="2"/>
      <c r="H394" s="2"/>
      <c r="I394" s="2"/>
      <c r="J394" s="2"/>
    </row>
    <row r="395" spans="1:10" ht="14.25" customHeight="1">
      <c r="A395" s="2"/>
      <c r="B395" s="2"/>
      <c r="C395" s="2"/>
      <c r="D395" s="2"/>
      <c r="E395" s="2"/>
      <c r="F395" s="2"/>
      <c r="G395" s="2"/>
      <c r="H395" s="2"/>
      <c r="I395" s="2"/>
      <c r="J395" s="2"/>
    </row>
    <row r="396" spans="1:10" ht="14.25" customHeight="1">
      <c r="A396" s="2"/>
      <c r="B396" s="2"/>
      <c r="C396" s="2"/>
      <c r="D396" s="2"/>
      <c r="E396" s="2"/>
      <c r="F396" s="2"/>
      <c r="G396" s="2"/>
      <c r="H396" s="2"/>
      <c r="I396" s="2"/>
      <c r="J396" s="2"/>
    </row>
    <row r="397" spans="1:10" ht="14.25" customHeight="1">
      <c r="A397" s="2"/>
      <c r="B397" s="2"/>
      <c r="C397" s="2"/>
      <c r="D397" s="2"/>
      <c r="E397" s="2"/>
      <c r="F397" s="2"/>
      <c r="G397" s="2"/>
      <c r="H397" s="2"/>
      <c r="I397" s="2"/>
      <c r="J397" s="2"/>
    </row>
    <row r="398" spans="1:10" ht="14.25" customHeight="1">
      <c r="A398" s="2"/>
      <c r="B398" s="2"/>
      <c r="C398" s="2"/>
      <c r="D398" s="2"/>
      <c r="E398" s="2"/>
      <c r="F398" s="2"/>
      <c r="G398" s="2"/>
      <c r="H398" s="2"/>
      <c r="I398" s="2"/>
      <c r="J398" s="2"/>
    </row>
    <row r="399" spans="1:10" ht="14.25" customHeight="1">
      <c r="A399" s="2"/>
      <c r="B399" s="2"/>
      <c r="C399" s="2"/>
      <c r="D399" s="2"/>
      <c r="E399" s="2"/>
      <c r="F399" s="2"/>
      <c r="G399" s="2"/>
      <c r="H399" s="2"/>
      <c r="I399" s="2"/>
      <c r="J399" s="2"/>
    </row>
    <row r="400" spans="1:10" ht="14.25" customHeight="1">
      <c r="A400" s="2"/>
      <c r="B400" s="2"/>
      <c r="C400" s="2"/>
      <c r="D400" s="2"/>
      <c r="E400" s="2"/>
      <c r="F400" s="2"/>
      <c r="G400" s="2"/>
      <c r="H400" s="2"/>
      <c r="I400" s="2"/>
      <c r="J400" s="2"/>
    </row>
    <row r="401" spans="1:10" ht="14.25" customHeight="1">
      <c r="A401" s="2"/>
      <c r="B401" s="2"/>
      <c r="C401" s="2"/>
      <c r="D401" s="2"/>
      <c r="E401" s="2"/>
      <c r="F401" s="2"/>
      <c r="G401" s="2"/>
      <c r="H401" s="2"/>
      <c r="I401" s="2"/>
      <c r="J401" s="2"/>
    </row>
    <row r="402" spans="1:10" ht="14.25" customHeight="1">
      <c r="A402" s="2"/>
      <c r="B402" s="2"/>
      <c r="C402" s="2"/>
      <c r="D402" s="2"/>
      <c r="E402" s="2"/>
      <c r="F402" s="2"/>
      <c r="G402" s="2"/>
      <c r="H402" s="2"/>
      <c r="I402" s="2"/>
      <c r="J402" s="2"/>
    </row>
    <row r="403" spans="1:10" ht="14.25" customHeight="1">
      <c r="A403" s="2"/>
      <c r="B403" s="2"/>
      <c r="C403" s="2"/>
      <c r="D403" s="2"/>
      <c r="E403" s="2"/>
      <c r="F403" s="2"/>
      <c r="G403" s="2"/>
      <c r="H403" s="2"/>
      <c r="I403" s="2"/>
      <c r="J403" s="2"/>
    </row>
    <row r="404" spans="1:10" ht="14.25" customHeight="1">
      <c r="A404" s="2"/>
      <c r="B404" s="2"/>
      <c r="C404" s="2"/>
      <c r="D404" s="2"/>
      <c r="E404" s="2"/>
      <c r="F404" s="2"/>
      <c r="G404" s="2"/>
      <c r="H404" s="2"/>
      <c r="I404" s="2"/>
      <c r="J404" s="2"/>
    </row>
    <row r="405" spans="1:10" ht="14.25" customHeight="1">
      <c r="A405" s="2"/>
      <c r="B405" s="2"/>
      <c r="C405" s="2"/>
      <c r="D405" s="2"/>
      <c r="E405" s="2"/>
      <c r="F405" s="2"/>
      <c r="G405" s="2"/>
      <c r="H405" s="2"/>
      <c r="I405" s="2"/>
      <c r="J405" s="2"/>
    </row>
    <row r="406" spans="1:10" ht="14.25" customHeight="1">
      <c r="A406" s="2"/>
      <c r="B406" s="2"/>
      <c r="C406" s="2"/>
      <c r="D406" s="2"/>
      <c r="E406" s="2"/>
      <c r="F406" s="2"/>
      <c r="G406" s="2"/>
      <c r="H406" s="2"/>
      <c r="I406" s="2"/>
      <c r="J406" s="2"/>
    </row>
    <row r="407" spans="1:10" ht="14.25" customHeight="1">
      <c r="A407" s="2"/>
      <c r="B407" s="2"/>
      <c r="C407" s="2"/>
      <c r="D407" s="2"/>
      <c r="E407" s="2"/>
      <c r="F407" s="2"/>
      <c r="G407" s="2"/>
      <c r="H407" s="2"/>
      <c r="I407" s="2"/>
      <c r="J407" s="2"/>
    </row>
    <row r="408" spans="1:10" ht="14.25" customHeight="1">
      <c r="A408" s="2"/>
      <c r="B408" s="2"/>
      <c r="C408" s="2"/>
      <c r="D408" s="2"/>
      <c r="E408" s="2"/>
      <c r="F408" s="2"/>
      <c r="G408" s="2"/>
      <c r="H408" s="2"/>
      <c r="I408" s="2"/>
      <c r="J408" s="2"/>
    </row>
    <row r="409" spans="1:10" ht="14.25" customHeight="1">
      <c r="A409" s="2"/>
      <c r="B409" s="2"/>
      <c r="C409" s="2"/>
      <c r="D409" s="2"/>
      <c r="E409" s="2"/>
      <c r="F409" s="2"/>
      <c r="G409" s="2"/>
      <c r="H409" s="2"/>
      <c r="I409" s="2"/>
      <c r="J409" s="2"/>
    </row>
    <row r="410" spans="1:10" ht="14.25" customHeight="1">
      <c r="A410" s="2"/>
      <c r="B410" s="2"/>
      <c r="C410" s="2"/>
      <c r="D410" s="2"/>
      <c r="E410" s="2"/>
      <c r="F410" s="2"/>
      <c r="G410" s="2"/>
      <c r="H410" s="2"/>
      <c r="I410" s="2"/>
      <c r="J410" s="2"/>
    </row>
    <row r="411" spans="1:10" ht="14.25" customHeight="1">
      <c r="A411" s="2"/>
      <c r="B411" s="2"/>
      <c r="C411" s="2"/>
      <c r="D411" s="2"/>
      <c r="E411" s="2"/>
      <c r="F411" s="2"/>
      <c r="G411" s="2"/>
      <c r="H411" s="2"/>
      <c r="I411" s="2"/>
      <c r="J411" s="2"/>
    </row>
    <row r="412" spans="1:10" ht="14.25" customHeight="1">
      <c r="A412" s="2"/>
      <c r="B412" s="2"/>
      <c r="C412" s="2"/>
      <c r="D412" s="2"/>
      <c r="E412" s="2"/>
      <c r="F412" s="2"/>
      <c r="G412" s="2"/>
      <c r="H412" s="2"/>
      <c r="I412" s="2"/>
      <c r="J412" s="2"/>
    </row>
    <row r="413" spans="1:10" ht="14.25" customHeight="1">
      <c r="A413" s="2"/>
      <c r="B413" s="2"/>
      <c r="C413" s="2"/>
      <c r="D413" s="2"/>
      <c r="E413" s="2"/>
      <c r="F413" s="2"/>
      <c r="G413" s="2"/>
      <c r="H413" s="2"/>
      <c r="I413" s="2"/>
      <c r="J413" s="2"/>
    </row>
    <row r="414" spans="1:10" ht="14.25" customHeight="1">
      <c r="A414" s="2"/>
      <c r="B414" s="2"/>
      <c r="C414" s="2"/>
      <c r="D414" s="2"/>
      <c r="E414" s="2"/>
      <c r="F414" s="2"/>
      <c r="G414" s="2"/>
      <c r="H414" s="2"/>
      <c r="I414" s="2"/>
      <c r="J414" s="2"/>
    </row>
    <row r="415" spans="1:10" ht="14.25" customHeight="1">
      <c r="A415" s="2"/>
      <c r="B415" s="2"/>
      <c r="C415" s="2"/>
      <c r="D415" s="2"/>
      <c r="E415" s="2"/>
      <c r="F415" s="2"/>
      <c r="G415" s="2"/>
      <c r="H415" s="2"/>
      <c r="I415" s="2"/>
      <c r="J415" s="2"/>
    </row>
    <row r="416" spans="1:10" ht="14.25" customHeight="1">
      <c r="A416" s="2"/>
      <c r="B416" s="2"/>
      <c r="C416" s="2"/>
      <c r="D416" s="2"/>
      <c r="E416" s="2"/>
      <c r="F416" s="2"/>
      <c r="G416" s="2"/>
      <c r="H416" s="2"/>
      <c r="I416" s="2"/>
      <c r="J416" s="2"/>
    </row>
    <row r="417" spans="1:10" ht="14.25" customHeight="1">
      <c r="A417" s="2"/>
      <c r="B417" s="2"/>
      <c r="C417" s="2"/>
      <c r="D417" s="2"/>
      <c r="E417" s="2"/>
      <c r="F417" s="2"/>
      <c r="G417" s="2"/>
      <c r="H417" s="2"/>
      <c r="I417" s="2"/>
      <c r="J417" s="2"/>
    </row>
    <row r="418" spans="1:10" ht="14.25" customHeight="1">
      <c r="A418" s="2"/>
      <c r="B418" s="2"/>
      <c r="C418" s="2"/>
      <c r="D418" s="2"/>
      <c r="E418" s="2"/>
      <c r="F418" s="2"/>
      <c r="G418" s="2"/>
      <c r="H418" s="2"/>
      <c r="I418" s="2"/>
      <c r="J418" s="2"/>
    </row>
    <row r="419" spans="1:10" ht="14.25" customHeight="1">
      <c r="A419" s="2"/>
      <c r="B419" s="2"/>
      <c r="C419" s="2"/>
      <c r="D419" s="2"/>
      <c r="E419" s="2"/>
      <c r="F419" s="2"/>
      <c r="G419" s="2"/>
      <c r="H419" s="2"/>
      <c r="I419" s="2"/>
      <c r="J419" s="2"/>
    </row>
    <row r="420" spans="1:10" ht="14.25" customHeight="1">
      <c r="A420" s="2"/>
      <c r="B420" s="2"/>
      <c r="C420" s="2"/>
      <c r="D420" s="2"/>
      <c r="E420" s="2"/>
      <c r="F420" s="2"/>
      <c r="G420" s="2"/>
      <c r="H420" s="2"/>
      <c r="I420" s="2"/>
      <c r="J420" s="2"/>
    </row>
    <row r="421" spans="1:10" ht="14.25" customHeight="1">
      <c r="A421" s="2"/>
      <c r="B421" s="2"/>
      <c r="C421" s="2"/>
      <c r="D421" s="2"/>
      <c r="E421" s="2"/>
      <c r="F421" s="2"/>
      <c r="G421" s="2"/>
      <c r="H421" s="2"/>
      <c r="I421" s="2"/>
      <c r="J421" s="2"/>
    </row>
    <row r="422" spans="1:10" ht="14.25" customHeight="1">
      <c r="A422" s="2"/>
      <c r="B422" s="2"/>
      <c r="C422" s="2"/>
      <c r="D422" s="2"/>
      <c r="E422" s="2"/>
      <c r="F422" s="2"/>
      <c r="G422" s="2"/>
      <c r="H422" s="2"/>
      <c r="I422" s="2"/>
      <c r="J422" s="2"/>
    </row>
    <row r="423" spans="1:10" ht="14.25" customHeight="1">
      <c r="A423" s="2"/>
      <c r="B423" s="2"/>
      <c r="C423" s="2"/>
      <c r="D423" s="2"/>
      <c r="E423" s="2"/>
      <c r="F423" s="2"/>
      <c r="G423" s="2"/>
      <c r="H423" s="2"/>
      <c r="I423" s="2"/>
      <c r="J423" s="2"/>
    </row>
    <row r="424" spans="1:10" ht="14.25" customHeight="1">
      <c r="A424" s="2"/>
      <c r="B424" s="2"/>
      <c r="C424" s="2"/>
      <c r="D424" s="2"/>
      <c r="E424" s="2"/>
      <c r="F424" s="2"/>
      <c r="G424" s="2"/>
      <c r="H424" s="2"/>
      <c r="I424" s="2"/>
      <c r="J424" s="2"/>
    </row>
    <row r="425" spans="1:10" ht="14.25" customHeight="1">
      <c r="A425" s="2"/>
      <c r="B425" s="2"/>
      <c r="C425" s="2"/>
      <c r="D425" s="2"/>
      <c r="E425" s="2"/>
      <c r="F425" s="2"/>
      <c r="G425" s="2"/>
      <c r="H425" s="2"/>
      <c r="I425" s="2"/>
      <c r="J425" s="2"/>
    </row>
    <row r="426" spans="1:10" ht="14.25" customHeight="1">
      <c r="A426" s="2"/>
      <c r="B426" s="2"/>
      <c r="C426" s="2"/>
      <c r="D426" s="2"/>
      <c r="E426" s="2"/>
      <c r="F426" s="2"/>
      <c r="G426" s="2"/>
      <c r="H426" s="2"/>
      <c r="I426" s="2"/>
      <c r="J426" s="2"/>
    </row>
    <row r="427" spans="1:10" ht="14.25" customHeight="1">
      <c r="A427" s="2"/>
      <c r="B427" s="2"/>
      <c r="C427" s="2"/>
      <c r="D427" s="2"/>
      <c r="E427" s="2"/>
      <c r="F427" s="2"/>
      <c r="G427" s="2"/>
      <c r="H427" s="2"/>
      <c r="I427" s="2"/>
      <c r="J427" s="2"/>
    </row>
    <row r="428" spans="1:10" ht="14.25" customHeight="1">
      <c r="A428" s="2"/>
      <c r="B428" s="2"/>
      <c r="C428" s="2"/>
      <c r="D428" s="2"/>
      <c r="E428" s="2"/>
      <c r="F428" s="2"/>
      <c r="G428" s="2"/>
      <c r="H428" s="2"/>
      <c r="I428" s="2"/>
      <c r="J428" s="2"/>
    </row>
    <row r="429" spans="1:10" ht="14.25" customHeight="1">
      <c r="A429" s="2"/>
      <c r="B429" s="2"/>
      <c r="C429" s="2"/>
      <c r="D429" s="2"/>
      <c r="E429" s="2"/>
      <c r="F429" s="2"/>
      <c r="G429" s="2"/>
      <c r="H429" s="2"/>
      <c r="I429" s="2"/>
      <c r="J429" s="2"/>
    </row>
    <row r="430" spans="1:10" ht="14.25" customHeight="1">
      <c r="A430" s="2"/>
      <c r="B430" s="2"/>
      <c r="C430" s="2"/>
      <c r="D430" s="2"/>
      <c r="E430" s="2"/>
      <c r="F430" s="2"/>
      <c r="G430" s="2"/>
      <c r="H430" s="2"/>
      <c r="I430" s="2"/>
      <c r="J430" s="2"/>
    </row>
    <row r="431" spans="1:10" ht="14.25" customHeight="1">
      <c r="A431" s="2"/>
      <c r="B431" s="2"/>
      <c r="C431" s="2"/>
      <c r="D431" s="2"/>
      <c r="E431" s="2"/>
      <c r="F431" s="2"/>
      <c r="G431" s="2"/>
      <c r="H431" s="2"/>
      <c r="I431" s="2"/>
      <c r="J431" s="2"/>
    </row>
    <row r="432" spans="1:10" ht="14.25" customHeight="1">
      <c r="A432" s="2"/>
      <c r="B432" s="2"/>
      <c r="C432" s="2"/>
      <c r="D432" s="2"/>
      <c r="E432" s="2"/>
      <c r="F432" s="2"/>
      <c r="G432" s="2"/>
      <c r="H432" s="2"/>
      <c r="I432" s="2"/>
      <c r="J432" s="2"/>
    </row>
    <row r="433" spans="1:10" ht="14.25" customHeight="1">
      <c r="A433" s="2"/>
      <c r="B433" s="2"/>
      <c r="C433" s="2"/>
      <c r="D433" s="2"/>
      <c r="E433" s="2"/>
      <c r="F433" s="2"/>
      <c r="G433" s="2"/>
      <c r="H433" s="2"/>
      <c r="I433" s="2"/>
      <c r="J433" s="2"/>
    </row>
    <row r="434" spans="1:10" ht="14.25" customHeight="1">
      <c r="A434" s="2"/>
      <c r="B434" s="2"/>
      <c r="C434" s="2"/>
      <c r="D434" s="2"/>
      <c r="E434" s="2"/>
      <c r="F434" s="2"/>
      <c r="G434" s="2"/>
      <c r="H434" s="2"/>
      <c r="I434" s="2"/>
      <c r="J434" s="2"/>
    </row>
    <row r="435" spans="1:10" ht="14.25" customHeight="1">
      <c r="A435" s="2"/>
      <c r="B435" s="2"/>
      <c r="C435" s="2"/>
      <c r="D435" s="2"/>
      <c r="E435" s="2"/>
      <c r="F435" s="2"/>
      <c r="G435" s="2"/>
      <c r="H435" s="2"/>
      <c r="I435" s="2"/>
      <c r="J435" s="2"/>
    </row>
    <row r="436" spans="1:10" ht="14.25" customHeight="1">
      <c r="A436" s="2"/>
      <c r="B436" s="2"/>
      <c r="C436" s="2"/>
      <c r="D436" s="2"/>
      <c r="E436" s="2"/>
      <c r="F436" s="2"/>
      <c r="G436" s="2"/>
      <c r="H436" s="2"/>
      <c r="I436" s="2"/>
      <c r="J436" s="2"/>
    </row>
    <row r="437" spans="1:10" ht="14.25" customHeight="1">
      <c r="A437" s="2"/>
      <c r="B437" s="2"/>
      <c r="C437" s="2"/>
      <c r="D437" s="2"/>
      <c r="E437" s="2"/>
      <c r="F437" s="2"/>
      <c r="G437" s="2"/>
      <c r="H437" s="2"/>
      <c r="I437" s="2"/>
      <c r="J437" s="2"/>
    </row>
    <row r="438" spans="1:10" ht="14.25" customHeight="1">
      <c r="A438" s="2"/>
      <c r="B438" s="2"/>
      <c r="C438" s="2"/>
      <c r="D438" s="2"/>
      <c r="E438" s="2"/>
      <c r="F438" s="2"/>
      <c r="G438" s="2"/>
      <c r="H438" s="2"/>
      <c r="I438" s="2"/>
      <c r="J438" s="2"/>
    </row>
    <row r="439" spans="1:10" ht="14.25" customHeight="1">
      <c r="A439" s="2"/>
      <c r="B439" s="2"/>
      <c r="C439" s="2"/>
      <c r="D439" s="2"/>
      <c r="E439" s="2"/>
      <c r="F439" s="2"/>
      <c r="G439" s="2"/>
      <c r="H439" s="2"/>
      <c r="I439" s="2"/>
      <c r="J439" s="2"/>
    </row>
    <row r="440" spans="1:10" ht="14.25" customHeight="1">
      <c r="A440" s="2"/>
      <c r="B440" s="2"/>
      <c r="C440" s="2"/>
      <c r="D440" s="2"/>
      <c r="E440" s="2"/>
      <c r="F440" s="2"/>
      <c r="G440" s="2"/>
      <c r="H440" s="2"/>
      <c r="I440" s="2"/>
      <c r="J440" s="2"/>
    </row>
    <row r="441" spans="1:10" ht="14.25" customHeight="1">
      <c r="A441" s="2"/>
      <c r="B441" s="2"/>
      <c r="C441" s="2"/>
      <c r="D441" s="2"/>
      <c r="E441" s="2"/>
      <c r="F441" s="2"/>
      <c r="G441" s="2"/>
      <c r="H441" s="2"/>
      <c r="I441" s="2"/>
      <c r="J441" s="2"/>
    </row>
    <row r="442" spans="1:10" ht="14.25" customHeight="1">
      <c r="A442" s="2"/>
      <c r="B442" s="2"/>
      <c r="C442" s="2"/>
      <c r="D442" s="2"/>
      <c r="E442" s="2"/>
      <c r="F442" s="2"/>
      <c r="G442" s="2"/>
      <c r="H442" s="2"/>
      <c r="I442" s="2"/>
      <c r="J442" s="2"/>
    </row>
    <row r="443" spans="1:10" ht="14.25" customHeight="1">
      <c r="A443" s="2"/>
      <c r="B443" s="2"/>
      <c r="C443" s="2"/>
      <c r="D443" s="2"/>
      <c r="E443" s="2"/>
      <c r="F443" s="2"/>
      <c r="G443" s="2"/>
      <c r="H443" s="2"/>
      <c r="I443" s="2"/>
      <c r="J443" s="2"/>
    </row>
    <row r="444" spans="1:10" ht="14.25" customHeight="1">
      <c r="A444" s="2"/>
      <c r="B444" s="2"/>
      <c r="C444" s="2"/>
      <c r="D444" s="2"/>
      <c r="E444" s="2"/>
      <c r="F444" s="2"/>
      <c r="G444" s="2"/>
      <c r="H444" s="2"/>
      <c r="I444" s="2"/>
      <c r="J444" s="2"/>
    </row>
    <row r="445" spans="1:10" ht="14.25" customHeight="1">
      <c r="A445" s="2"/>
      <c r="B445" s="2"/>
      <c r="C445" s="2"/>
      <c r="D445" s="2"/>
      <c r="E445" s="2"/>
      <c r="F445" s="2"/>
      <c r="G445" s="2"/>
      <c r="H445" s="2"/>
      <c r="I445" s="2"/>
      <c r="J445" s="2"/>
    </row>
    <row r="446" spans="1:10" ht="14.25" customHeight="1">
      <c r="A446" s="2"/>
      <c r="B446" s="2"/>
      <c r="C446" s="2"/>
      <c r="D446" s="2"/>
      <c r="E446" s="2"/>
      <c r="F446" s="2"/>
      <c r="G446" s="2"/>
      <c r="H446" s="2"/>
      <c r="I446" s="2"/>
      <c r="J446" s="2"/>
    </row>
    <row r="447" spans="1:10" ht="14.25" customHeight="1">
      <c r="A447" s="2"/>
      <c r="B447" s="2"/>
      <c r="C447" s="2"/>
      <c r="D447" s="2"/>
      <c r="E447" s="2"/>
      <c r="F447" s="2"/>
      <c r="G447" s="2"/>
      <c r="H447" s="2"/>
      <c r="I447" s="2"/>
      <c r="J447" s="2"/>
    </row>
    <row r="448" spans="1:10" ht="14.25" customHeight="1">
      <c r="A448" s="2"/>
      <c r="B448" s="2"/>
      <c r="C448" s="2"/>
      <c r="D448" s="2"/>
      <c r="E448" s="2"/>
      <c r="F448" s="2"/>
      <c r="G448" s="2"/>
      <c r="H448" s="2"/>
      <c r="I448" s="2"/>
      <c r="J448" s="2"/>
    </row>
    <row r="449" spans="1:10" ht="14.25" customHeight="1">
      <c r="A449" s="2"/>
      <c r="B449" s="2"/>
      <c r="C449" s="2"/>
      <c r="D449" s="2"/>
      <c r="E449" s="2"/>
      <c r="F449" s="2"/>
      <c r="G449" s="2"/>
      <c r="H449" s="2"/>
      <c r="I449" s="2"/>
      <c r="J449" s="2"/>
    </row>
    <row r="450" spans="1:10" ht="14.25" customHeight="1">
      <c r="A450" s="2"/>
      <c r="B450" s="2"/>
      <c r="C450" s="2"/>
      <c r="D450" s="2"/>
      <c r="E450" s="2"/>
      <c r="F450" s="2"/>
      <c r="G450" s="2"/>
      <c r="H450" s="2"/>
      <c r="I450" s="2"/>
      <c r="J450" s="2"/>
    </row>
    <row r="451" spans="1:10" ht="14.25" customHeight="1">
      <c r="A451" s="2"/>
      <c r="B451" s="2"/>
      <c r="C451" s="2"/>
      <c r="D451" s="2"/>
      <c r="E451" s="2"/>
      <c r="F451" s="2"/>
      <c r="G451" s="2"/>
      <c r="H451" s="2"/>
      <c r="I451" s="2"/>
      <c r="J451" s="2"/>
    </row>
    <row r="452" spans="1:10" ht="14.25" customHeight="1">
      <c r="A452" s="2"/>
      <c r="B452" s="2"/>
      <c r="C452" s="2"/>
      <c r="D452" s="2"/>
      <c r="E452" s="2"/>
      <c r="F452" s="2"/>
      <c r="G452" s="2"/>
      <c r="H452" s="2"/>
      <c r="I452" s="2"/>
      <c r="J452" s="2"/>
    </row>
    <row r="453" spans="1:10" ht="14.25" customHeight="1">
      <c r="A453" s="2"/>
      <c r="B453" s="2"/>
      <c r="C453" s="2"/>
      <c r="D453" s="2"/>
      <c r="E453" s="2"/>
      <c r="F453" s="2"/>
      <c r="G453" s="2"/>
      <c r="H453" s="2"/>
      <c r="I453" s="2"/>
      <c r="J453" s="2"/>
    </row>
    <row r="454" spans="1:10" ht="14.25" customHeight="1">
      <c r="A454" s="2"/>
      <c r="B454" s="2"/>
      <c r="C454" s="2"/>
      <c r="D454" s="2"/>
      <c r="E454" s="2"/>
      <c r="F454" s="2"/>
      <c r="G454" s="2"/>
      <c r="H454" s="2"/>
      <c r="I454" s="2"/>
      <c r="J454" s="2"/>
    </row>
    <row r="455" spans="1:10" ht="14.25" customHeight="1">
      <c r="A455" s="2"/>
      <c r="B455" s="2"/>
      <c r="C455" s="2"/>
      <c r="D455" s="2"/>
      <c r="E455" s="2"/>
      <c r="F455" s="2"/>
      <c r="G455" s="2"/>
      <c r="H455" s="2"/>
      <c r="I455" s="2"/>
      <c r="J455" s="2"/>
    </row>
    <row r="456" spans="1:10" ht="14.25" customHeight="1">
      <c r="A456" s="2"/>
      <c r="B456" s="2"/>
      <c r="C456" s="2"/>
      <c r="D456" s="2"/>
      <c r="E456" s="2"/>
      <c r="F456" s="2"/>
      <c r="G456" s="2"/>
      <c r="H456" s="2"/>
      <c r="I456" s="2"/>
      <c r="J456" s="2"/>
    </row>
    <row r="457" spans="1:10" ht="14.25" customHeight="1">
      <c r="A457" s="2"/>
      <c r="B457" s="2"/>
      <c r="C457" s="2"/>
      <c r="D457" s="2"/>
      <c r="E457" s="2"/>
      <c r="F457" s="2"/>
      <c r="G457" s="2"/>
      <c r="H457" s="2"/>
      <c r="I457" s="2"/>
      <c r="J457" s="2"/>
    </row>
    <row r="458" spans="1:10" ht="14.25" customHeight="1">
      <c r="A458" s="2"/>
      <c r="B458" s="2"/>
      <c r="C458" s="2"/>
      <c r="D458" s="2"/>
      <c r="E458" s="2"/>
      <c r="F458" s="2"/>
      <c r="G458" s="2"/>
      <c r="H458" s="2"/>
      <c r="I458" s="2"/>
      <c r="J458" s="2"/>
    </row>
    <row r="459" spans="1:10" ht="14.25" customHeight="1">
      <c r="A459" s="2"/>
      <c r="B459" s="2"/>
      <c r="C459" s="2"/>
      <c r="D459" s="2"/>
      <c r="E459" s="2"/>
      <c r="F459" s="2"/>
      <c r="G459" s="2"/>
      <c r="H459" s="2"/>
      <c r="I459" s="2"/>
      <c r="J459" s="2"/>
    </row>
    <row r="460" spans="1:10" ht="14.25" customHeight="1">
      <c r="A460" s="2"/>
      <c r="B460" s="2"/>
      <c r="C460" s="2"/>
      <c r="D460" s="2"/>
      <c r="E460" s="2"/>
      <c r="F460" s="2"/>
      <c r="G460" s="2"/>
      <c r="H460" s="2"/>
      <c r="I460" s="2"/>
      <c r="J460" s="2"/>
    </row>
    <row r="461" spans="1:10" ht="14.25" customHeight="1">
      <c r="A461" s="2"/>
      <c r="B461" s="2"/>
      <c r="C461" s="2"/>
      <c r="D461" s="2"/>
      <c r="E461" s="2"/>
      <c r="F461" s="2"/>
      <c r="G461" s="2"/>
      <c r="H461" s="2"/>
      <c r="I461" s="2"/>
      <c r="J461" s="2"/>
    </row>
    <row r="462" spans="1:10" ht="14.25" customHeight="1">
      <c r="A462" s="2"/>
      <c r="B462" s="2"/>
      <c r="C462" s="2"/>
      <c r="D462" s="2"/>
      <c r="E462" s="2"/>
      <c r="F462" s="2"/>
      <c r="G462" s="2"/>
      <c r="H462" s="2"/>
      <c r="I462" s="2"/>
      <c r="J462" s="2"/>
    </row>
    <row r="463" spans="1:10" ht="14.25" customHeight="1">
      <c r="A463" s="2"/>
      <c r="B463" s="2"/>
      <c r="C463" s="2"/>
      <c r="D463" s="2"/>
      <c r="E463" s="2"/>
      <c r="F463" s="2"/>
      <c r="G463" s="2"/>
      <c r="H463" s="2"/>
      <c r="I463" s="2"/>
      <c r="J463" s="2"/>
    </row>
    <row r="464" spans="1:10" ht="14.25" customHeight="1">
      <c r="A464" s="2"/>
      <c r="B464" s="2"/>
      <c r="C464" s="2"/>
      <c r="D464" s="2"/>
      <c r="E464" s="2"/>
      <c r="F464" s="2"/>
      <c r="G464" s="2"/>
      <c r="H464" s="2"/>
      <c r="I464" s="2"/>
      <c r="J464" s="2"/>
    </row>
    <row r="465" spans="1:10" ht="14.25" customHeight="1">
      <c r="A465" s="2"/>
      <c r="B465" s="2"/>
      <c r="C465" s="2"/>
      <c r="D465" s="2"/>
      <c r="E465" s="2"/>
      <c r="F465" s="2"/>
      <c r="G465" s="2"/>
      <c r="H465" s="2"/>
      <c r="I465" s="2"/>
      <c r="J465" s="2"/>
    </row>
    <row r="466" spans="1:10" ht="14.25" customHeight="1">
      <c r="A466" s="2"/>
      <c r="B466" s="2"/>
      <c r="C466" s="2"/>
      <c r="D466" s="2"/>
      <c r="E466" s="2"/>
      <c r="F466" s="2"/>
      <c r="G466" s="2"/>
      <c r="H466" s="2"/>
      <c r="I466" s="2"/>
      <c r="J466" s="2"/>
    </row>
    <row r="467" spans="1:10" ht="14.25" customHeight="1">
      <c r="A467" s="2"/>
      <c r="B467" s="2"/>
      <c r="C467" s="2"/>
      <c r="D467" s="2"/>
      <c r="E467" s="2"/>
      <c r="F467" s="2"/>
      <c r="G467" s="2"/>
      <c r="H467" s="2"/>
      <c r="I467" s="2"/>
      <c r="J467" s="2"/>
    </row>
    <row r="468" spans="1:10" ht="14.25" customHeight="1">
      <c r="A468" s="2"/>
      <c r="B468" s="2"/>
      <c r="C468" s="2"/>
      <c r="D468" s="2"/>
      <c r="E468" s="2"/>
      <c r="F468" s="2"/>
      <c r="G468" s="2"/>
      <c r="H468" s="2"/>
      <c r="I468" s="2"/>
      <c r="J468" s="2"/>
    </row>
    <row r="469" spans="1:10" ht="14.25" customHeight="1">
      <c r="A469" s="2"/>
      <c r="B469" s="2"/>
      <c r="C469" s="2"/>
      <c r="D469" s="2"/>
      <c r="E469" s="2"/>
      <c r="F469" s="2"/>
      <c r="G469" s="2"/>
      <c r="H469" s="2"/>
      <c r="I469" s="2"/>
      <c r="J469" s="2"/>
    </row>
    <row r="470" spans="1:10" ht="14.25" customHeight="1">
      <c r="A470" s="2"/>
      <c r="B470" s="2"/>
      <c r="C470" s="2"/>
      <c r="D470" s="2"/>
      <c r="E470" s="2"/>
      <c r="F470" s="2"/>
      <c r="G470" s="2"/>
      <c r="H470" s="2"/>
      <c r="I470" s="2"/>
      <c r="J470" s="2"/>
    </row>
    <row r="471" spans="1:10" ht="14.25" customHeight="1">
      <c r="A471" s="2"/>
      <c r="B471" s="2"/>
      <c r="C471" s="2"/>
      <c r="D471" s="2"/>
      <c r="E471" s="2"/>
      <c r="F471" s="2"/>
      <c r="G471" s="2"/>
      <c r="H471" s="2"/>
      <c r="I471" s="2"/>
      <c r="J471" s="2"/>
    </row>
    <row r="472" spans="1:10" ht="14.25" customHeight="1">
      <c r="A472" s="2"/>
      <c r="B472" s="2"/>
      <c r="C472" s="2"/>
      <c r="D472" s="2"/>
      <c r="E472" s="2"/>
      <c r="F472" s="2"/>
      <c r="G472" s="2"/>
      <c r="H472" s="2"/>
      <c r="I472" s="2"/>
      <c r="J472" s="2"/>
    </row>
    <row r="473" spans="1:10" ht="14.25" customHeight="1">
      <c r="A473" s="2"/>
      <c r="B473" s="2"/>
      <c r="C473" s="2"/>
      <c r="D473" s="2"/>
      <c r="E473" s="2"/>
      <c r="F473" s="2"/>
      <c r="G473" s="2"/>
      <c r="H473" s="2"/>
      <c r="I473" s="2"/>
      <c r="J473" s="2"/>
    </row>
    <row r="474" spans="1:10" ht="14.25" customHeight="1">
      <c r="A474" s="2"/>
      <c r="B474" s="2"/>
      <c r="C474" s="2"/>
      <c r="D474" s="2"/>
      <c r="E474" s="2"/>
      <c r="F474" s="2"/>
      <c r="G474" s="2"/>
      <c r="H474" s="2"/>
      <c r="I474" s="2"/>
      <c r="J474" s="2"/>
    </row>
    <row r="475" spans="1:10" ht="14.25" customHeight="1">
      <c r="A475" s="2"/>
      <c r="B475" s="2"/>
      <c r="C475" s="2"/>
      <c r="D475" s="2"/>
      <c r="E475" s="2"/>
      <c r="F475" s="2"/>
      <c r="G475" s="2"/>
      <c r="H475" s="2"/>
      <c r="I475" s="2"/>
      <c r="J475" s="2"/>
    </row>
    <row r="476" spans="1:10" ht="14.25" customHeight="1">
      <c r="A476" s="2"/>
      <c r="B476" s="2"/>
      <c r="C476" s="2"/>
      <c r="D476" s="2"/>
      <c r="E476" s="2"/>
      <c r="F476" s="2"/>
      <c r="G476" s="2"/>
      <c r="H476" s="2"/>
      <c r="I476" s="2"/>
      <c r="J476" s="2"/>
    </row>
    <row r="477" spans="1:10" ht="14.25" customHeight="1">
      <c r="A477" s="2"/>
      <c r="B477" s="2"/>
      <c r="C477" s="2"/>
      <c r="D477" s="2"/>
      <c r="E477" s="2"/>
      <c r="F477" s="2"/>
      <c r="G477" s="2"/>
      <c r="H477" s="2"/>
      <c r="I477" s="2"/>
      <c r="J477" s="2"/>
    </row>
    <row r="478" spans="1:10" ht="14.25" customHeight="1">
      <c r="A478" s="2"/>
      <c r="B478" s="2"/>
      <c r="C478" s="2"/>
      <c r="D478" s="2"/>
      <c r="E478" s="2"/>
      <c r="F478" s="2"/>
      <c r="G478" s="2"/>
      <c r="H478" s="2"/>
      <c r="I478" s="2"/>
      <c r="J478" s="2"/>
    </row>
    <row r="479" spans="1:10" ht="14.25" customHeight="1">
      <c r="A479" s="2"/>
      <c r="B479" s="2"/>
      <c r="C479" s="2"/>
      <c r="D479" s="2"/>
      <c r="E479" s="2"/>
      <c r="F479" s="2"/>
      <c r="G479" s="2"/>
      <c r="H479" s="2"/>
      <c r="I479" s="2"/>
      <c r="J479" s="2"/>
    </row>
    <row r="480" spans="1:10" ht="14.25" customHeight="1">
      <c r="A480" s="2"/>
      <c r="B480" s="2"/>
      <c r="C480" s="2"/>
      <c r="D480" s="2"/>
      <c r="E480" s="2"/>
      <c r="F480" s="2"/>
      <c r="G480" s="2"/>
      <c r="H480" s="2"/>
      <c r="I480" s="2"/>
      <c r="J480" s="2"/>
    </row>
    <row r="481" spans="1:10" ht="14.25" customHeight="1">
      <c r="A481" s="2"/>
      <c r="B481" s="2"/>
      <c r="C481" s="2"/>
      <c r="D481" s="2"/>
      <c r="E481" s="2"/>
      <c r="F481" s="2"/>
      <c r="G481" s="2"/>
      <c r="H481" s="2"/>
      <c r="I481" s="2"/>
      <c r="J481" s="2"/>
    </row>
    <row r="482" spans="1:10" ht="14.25" customHeight="1">
      <c r="A482" s="2"/>
      <c r="B482" s="2"/>
      <c r="C482" s="2"/>
      <c r="D482" s="2"/>
      <c r="E482" s="2"/>
      <c r="F482" s="2"/>
      <c r="G482" s="2"/>
      <c r="H482" s="2"/>
      <c r="I482" s="2"/>
      <c r="J482" s="2"/>
    </row>
    <row r="483" spans="1:10" ht="14.25" customHeight="1">
      <c r="A483" s="2"/>
      <c r="B483" s="2"/>
      <c r="C483" s="2"/>
      <c r="D483" s="2"/>
      <c r="E483" s="2"/>
      <c r="F483" s="2"/>
      <c r="G483" s="2"/>
      <c r="H483" s="2"/>
      <c r="I483" s="2"/>
      <c r="J483" s="2"/>
    </row>
    <row r="484" spans="1:10" ht="14.25" customHeight="1">
      <c r="A484" s="2"/>
      <c r="B484" s="2"/>
      <c r="C484" s="2"/>
      <c r="D484" s="2"/>
      <c r="E484" s="2"/>
      <c r="F484" s="2"/>
      <c r="G484" s="2"/>
      <c r="H484" s="2"/>
      <c r="I484" s="2"/>
      <c r="J484" s="2"/>
    </row>
    <row r="485" spans="1:10" ht="14.25" customHeight="1">
      <c r="A485" s="2"/>
      <c r="B485" s="2"/>
      <c r="C485" s="2"/>
      <c r="D485" s="2"/>
      <c r="E485" s="2"/>
      <c r="F485" s="2"/>
      <c r="G485" s="2"/>
      <c r="H485" s="2"/>
      <c r="I485" s="2"/>
      <c r="J485" s="2"/>
    </row>
    <row r="486" spans="1:10" ht="14.25" customHeight="1">
      <c r="A486" s="2"/>
      <c r="B486" s="2"/>
      <c r="C486" s="2"/>
      <c r="D486" s="2"/>
      <c r="E486" s="2"/>
      <c r="F486" s="2"/>
      <c r="G486" s="2"/>
      <c r="H486" s="2"/>
      <c r="I486" s="2"/>
      <c r="J486" s="2"/>
    </row>
    <row r="487" spans="1:10" ht="14.25" customHeight="1">
      <c r="A487" s="2"/>
      <c r="B487" s="2"/>
      <c r="C487" s="2"/>
      <c r="D487" s="2"/>
      <c r="E487" s="2"/>
      <c r="F487" s="2"/>
      <c r="G487" s="2"/>
      <c r="H487" s="2"/>
      <c r="I487" s="2"/>
      <c r="J487" s="2"/>
    </row>
    <row r="488" spans="1:10" ht="14.25" customHeight="1">
      <c r="A488" s="2"/>
      <c r="B488" s="2"/>
      <c r="C488" s="2"/>
      <c r="D488" s="2"/>
      <c r="E488" s="2"/>
      <c r="F488" s="2"/>
      <c r="G488" s="2"/>
      <c r="H488" s="2"/>
      <c r="I488" s="2"/>
      <c r="J488" s="2"/>
    </row>
    <row r="489" spans="1:10" ht="14.25" customHeight="1">
      <c r="A489" s="2"/>
      <c r="B489" s="2"/>
      <c r="C489" s="2"/>
      <c r="D489" s="2"/>
      <c r="E489" s="2"/>
      <c r="F489" s="2"/>
      <c r="G489" s="2"/>
      <c r="H489" s="2"/>
      <c r="I489" s="2"/>
      <c r="J489" s="2"/>
    </row>
    <row r="490" spans="1:10" ht="14.25" customHeight="1">
      <c r="A490" s="2"/>
      <c r="B490" s="2"/>
      <c r="C490" s="2"/>
      <c r="D490" s="2"/>
      <c r="E490" s="2"/>
      <c r="F490" s="2"/>
      <c r="G490" s="2"/>
      <c r="H490" s="2"/>
      <c r="I490" s="2"/>
      <c r="J490" s="2"/>
    </row>
    <row r="491" spans="1:10" ht="14.25" customHeight="1">
      <c r="A491" s="2"/>
      <c r="B491" s="2"/>
      <c r="C491" s="2"/>
      <c r="D491" s="2"/>
      <c r="E491" s="2"/>
      <c r="F491" s="2"/>
      <c r="G491" s="2"/>
      <c r="H491" s="2"/>
      <c r="I491" s="2"/>
      <c r="J491" s="2"/>
    </row>
    <row r="492" spans="1:10" ht="14.25" customHeight="1">
      <c r="A492" s="2"/>
      <c r="B492" s="2"/>
      <c r="C492" s="2"/>
      <c r="D492" s="2"/>
      <c r="E492" s="2"/>
      <c r="F492" s="2"/>
      <c r="G492" s="2"/>
      <c r="H492" s="2"/>
      <c r="I492" s="2"/>
      <c r="J492" s="2"/>
    </row>
    <row r="493" spans="1:10" ht="14.25" customHeight="1">
      <c r="A493" s="2"/>
      <c r="B493" s="2"/>
      <c r="C493" s="2"/>
      <c r="D493" s="2"/>
      <c r="E493" s="2"/>
      <c r="F493" s="2"/>
      <c r="G493" s="2"/>
      <c r="H493" s="2"/>
      <c r="I493" s="2"/>
      <c r="J493" s="2"/>
    </row>
    <row r="494" spans="1:10" ht="14.25" customHeight="1">
      <c r="A494" s="2"/>
      <c r="B494" s="2"/>
      <c r="C494" s="2"/>
      <c r="D494" s="2"/>
      <c r="E494" s="2"/>
      <c r="F494" s="2"/>
      <c r="G494" s="2"/>
      <c r="H494" s="2"/>
      <c r="I494" s="2"/>
      <c r="J494" s="2"/>
    </row>
    <row r="495" spans="1:10" ht="14.25" customHeight="1">
      <c r="A495" s="2"/>
      <c r="B495" s="2"/>
      <c r="C495" s="2"/>
      <c r="D495" s="2"/>
      <c r="E495" s="2"/>
      <c r="F495" s="2"/>
      <c r="G495" s="2"/>
      <c r="H495" s="2"/>
      <c r="I495" s="2"/>
      <c r="J495" s="2"/>
    </row>
    <row r="496" spans="1:10" ht="14.25" customHeight="1">
      <c r="A496" s="2"/>
      <c r="B496" s="2"/>
      <c r="C496" s="2"/>
      <c r="D496" s="2"/>
      <c r="E496" s="2"/>
      <c r="F496" s="2"/>
      <c r="G496" s="2"/>
      <c r="H496" s="2"/>
      <c r="I496" s="2"/>
      <c r="J496" s="2"/>
    </row>
    <row r="497" spans="1:10" ht="14.25" customHeight="1">
      <c r="A497" s="2"/>
      <c r="B497" s="2"/>
      <c r="C497" s="2"/>
      <c r="D497" s="2"/>
      <c r="E497" s="2"/>
      <c r="F497" s="2"/>
      <c r="G497" s="2"/>
      <c r="H497" s="2"/>
      <c r="I497" s="2"/>
      <c r="J497" s="2"/>
    </row>
    <row r="498" spans="1:10" ht="14.25" customHeight="1">
      <c r="A498" s="2"/>
      <c r="B498" s="2"/>
      <c r="C498" s="2"/>
      <c r="D498" s="2"/>
      <c r="E498" s="2"/>
      <c r="F498" s="2"/>
      <c r="G498" s="2"/>
      <c r="H498" s="2"/>
      <c r="I498" s="2"/>
      <c r="J498" s="2"/>
    </row>
    <row r="499" spans="1:10" ht="14.25" customHeight="1">
      <c r="A499" s="2"/>
      <c r="B499" s="2"/>
      <c r="C499" s="2"/>
      <c r="D499" s="2"/>
      <c r="E499" s="2"/>
      <c r="F499" s="2"/>
      <c r="G499" s="2"/>
      <c r="H499" s="2"/>
      <c r="I499" s="2"/>
      <c r="J499" s="2"/>
    </row>
    <row r="500" spans="1:10" ht="14.25" customHeight="1">
      <c r="A500" s="2"/>
      <c r="B500" s="2"/>
      <c r="C500" s="2"/>
      <c r="D500" s="2"/>
      <c r="E500" s="2"/>
      <c r="F500" s="2"/>
      <c r="G500" s="2"/>
      <c r="H500" s="2"/>
      <c r="I500" s="2"/>
      <c r="J500" s="2"/>
    </row>
    <row r="501" spans="1:10" ht="14.25" customHeight="1">
      <c r="A501" s="2"/>
      <c r="B501" s="2"/>
      <c r="C501" s="2"/>
      <c r="D501" s="2"/>
      <c r="E501" s="2"/>
      <c r="F501" s="2"/>
      <c r="G501" s="2"/>
      <c r="H501" s="2"/>
      <c r="I501" s="2"/>
      <c r="J501" s="2"/>
    </row>
    <row r="502" spans="1:10" ht="14.25" customHeight="1">
      <c r="A502" s="2"/>
      <c r="B502" s="2"/>
      <c r="C502" s="2"/>
      <c r="D502" s="2"/>
      <c r="E502" s="2"/>
      <c r="F502" s="2"/>
      <c r="G502" s="2"/>
      <c r="H502" s="2"/>
      <c r="I502" s="2"/>
      <c r="J502" s="2"/>
    </row>
    <row r="503" spans="1:10" ht="14.25" customHeight="1">
      <c r="A503" s="2"/>
      <c r="B503" s="2"/>
      <c r="C503" s="2"/>
      <c r="D503" s="2"/>
      <c r="E503" s="2"/>
      <c r="F503" s="2"/>
      <c r="G503" s="2"/>
      <c r="H503" s="2"/>
      <c r="I503" s="2"/>
      <c r="J503" s="2"/>
    </row>
    <row r="504" spans="1:10" ht="14.25" customHeight="1">
      <c r="A504" s="2"/>
      <c r="B504" s="2"/>
      <c r="C504" s="2"/>
      <c r="D504" s="2"/>
      <c r="E504" s="2"/>
      <c r="F504" s="2"/>
      <c r="G504" s="2"/>
      <c r="H504" s="2"/>
      <c r="I504" s="2"/>
      <c r="J504" s="2"/>
    </row>
    <row r="505" spans="1:10" ht="14.25" customHeight="1">
      <c r="A505" s="2"/>
      <c r="B505" s="2"/>
      <c r="C505" s="2"/>
      <c r="D505" s="2"/>
      <c r="E505" s="2"/>
      <c r="F505" s="2"/>
      <c r="G505" s="2"/>
      <c r="H505" s="2"/>
      <c r="I505" s="2"/>
      <c r="J505" s="2"/>
    </row>
    <row r="506" spans="1:10" ht="14.25" customHeight="1">
      <c r="A506" s="2"/>
      <c r="B506" s="2"/>
      <c r="C506" s="2"/>
      <c r="D506" s="2"/>
      <c r="E506" s="2"/>
      <c r="F506" s="2"/>
      <c r="G506" s="2"/>
      <c r="H506" s="2"/>
      <c r="I506" s="2"/>
      <c r="J506" s="2"/>
    </row>
    <row r="507" spans="1:10" ht="14.25" customHeight="1">
      <c r="A507" s="2"/>
      <c r="B507" s="2"/>
      <c r="C507" s="2"/>
      <c r="D507" s="2"/>
      <c r="E507" s="2"/>
      <c r="F507" s="2"/>
      <c r="G507" s="2"/>
      <c r="H507" s="2"/>
      <c r="I507" s="2"/>
      <c r="J507" s="2"/>
    </row>
    <row r="508" spans="1:10" ht="14.25" customHeight="1">
      <c r="A508" s="2"/>
      <c r="B508" s="2"/>
      <c r="C508" s="2"/>
      <c r="D508" s="2"/>
      <c r="E508" s="2"/>
      <c r="F508" s="2"/>
      <c r="G508" s="2"/>
      <c r="H508" s="2"/>
      <c r="I508" s="2"/>
      <c r="J508" s="2"/>
    </row>
    <row r="509" spans="1:10" ht="14.25" customHeight="1">
      <c r="A509" s="2"/>
      <c r="B509" s="2"/>
      <c r="C509" s="2"/>
      <c r="D509" s="2"/>
      <c r="E509" s="2"/>
      <c r="F509" s="2"/>
      <c r="G509" s="2"/>
      <c r="H509" s="2"/>
      <c r="I509" s="2"/>
      <c r="J509" s="2"/>
    </row>
    <row r="510" spans="1:10" ht="14.25" customHeight="1">
      <c r="A510" s="2"/>
      <c r="B510" s="2"/>
      <c r="C510" s="2"/>
      <c r="D510" s="2"/>
      <c r="E510" s="2"/>
      <c r="F510" s="2"/>
      <c r="G510" s="2"/>
      <c r="H510" s="2"/>
      <c r="I510" s="2"/>
      <c r="J510" s="2"/>
    </row>
    <row r="511" spans="1:10" ht="14.25" customHeight="1">
      <c r="A511" s="2"/>
      <c r="B511" s="2"/>
      <c r="C511" s="2"/>
      <c r="D511" s="2"/>
      <c r="E511" s="2"/>
      <c r="F511" s="2"/>
      <c r="G511" s="2"/>
      <c r="H511" s="2"/>
      <c r="I511" s="2"/>
      <c r="J511" s="2"/>
    </row>
    <row r="512" spans="1:10" ht="14.25" customHeight="1">
      <c r="A512" s="2"/>
      <c r="B512" s="2"/>
      <c r="C512" s="2"/>
      <c r="D512" s="2"/>
      <c r="E512" s="2"/>
      <c r="F512" s="2"/>
      <c r="G512" s="2"/>
      <c r="H512" s="2"/>
      <c r="I512" s="2"/>
      <c r="J512" s="2"/>
    </row>
    <row r="513" spans="1:10" ht="14.25" customHeight="1">
      <c r="A513" s="2"/>
      <c r="B513" s="2"/>
      <c r="C513" s="2"/>
      <c r="D513" s="2"/>
      <c r="E513" s="2"/>
      <c r="F513" s="2"/>
      <c r="G513" s="2"/>
      <c r="H513" s="2"/>
      <c r="I513" s="2"/>
      <c r="J513" s="2"/>
    </row>
    <row r="514" spans="1:10" ht="14.25" customHeight="1">
      <c r="A514" s="2"/>
      <c r="B514" s="2"/>
      <c r="C514" s="2"/>
      <c r="D514" s="2"/>
      <c r="E514" s="2"/>
      <c r="F514" s="2"/>
      <c r="G514" s="2"/>
      <c r="H514" s="2"/>
      <c r="I514" s="2"/>
      <c r="J514" s="2"/>
    </row>
    <row r="515" spans="1:10" ht="14.25" customHeight="1">
      <c r="A515" s="2"/>
      <c r="B515" s="2"/>
      <c r="C515" s="2"/>
      <c r="D515" s="2"/>
      <c r="E515" s="2"/>
      <c r="F515" s="2"/>
      <c r="G515" s="2"/>
      <c r="H515" s="2"/>
      <c r="I515" s="2"/>
      <c r="J515" s="2"/>
    </row>
    <row r="516" spans="1:10" ht="14.25" customHeight="1">
      <c r="A516" s="2"/>
      <c r="B516" s="2"/>
      <c r="C516" s="2"/>
      <c r="D516" s="2"/>
      <c r="E516" s="2"/>
      <c r="F516" s="2"/>
      <c r="G516" s="2"/>
      <c r="H516" s="2"/>
      <c r="I516" s="2"/>
      <c r="J516" s="2"/>
    </row>
    <row r="517" spans="1:10" ht="14.25" customHeight="1">
      <c r="A517" s="2"/>
      <c r="B517" s="2"/>
      <c r="C517" s="2"/>
      <c r="D517" s="2"/>
      <c r="E517" s="2"/>
      <c r="F517" s="2"/>
      <c r="G517" s="2"/>
      <c r="H517" s="2"/>
      <c r="I517" s="2"/>
      <c r="J517" s="2"/>
    </row>
    <row r="518" spans="1:10" ht="14.25" customHeight="1">
      <c r="A518" s="2"/>
      <c r="B518" s="2"/>
      <c r="C518" s="2"/>
      <c r="D518" s="2"/>
      <c r="E518" s="2"/>
      <c r="F518" s="2"/>
      <c r="G518" s="2"/>
      <c r="H518" s="2"/>
      <c r="I518" s="2"/>
      <c r="J518" s="2"/>
    </row>
    <row r="519" spans="1:10" ht="14.25" customHeight="1">
      <c r="A519" s="2"/>
      <c r="B519" s="2"/>
      <c r="C519" s="2"/>
      <c r="D519" s="2"/>
      <c r="E519" s="2"/>
      <c r="F519" s="2"/>
      <c r="G519" s="2"/>
      <c r="H519" s="2"/>
      <c r="I519" s="2"/>
      <c r="J519" s="2"/>
    </row>
    <row r="520" spans="1:10" ht="14.25" customHeight="1">
      <c r="A520" s="2"/>
      <c r="B520" s="2"/>
      <c r="C520" s="2"/>
      <c r="D520" s="2"/>
      <c r="E520" s="2"/>
      <c r="F520" s="2"/>
      <c r="G520" s="2"/>
      <c r="H520" s="2"/>
      <c r="I520" s="2"/>
      <c r="J520" s="2"/>
    </row>
    <row r="521" spans="1:10" ht="14.25" customHeight="1">
      <c r="A521" s="2"/>
      <c r="B521" s="2"/>
      <c r="C521" s="2"/>
      <c r="D521" s="2"/>
      <c r="E521" s="2"/>
      <c r="F521" s="2"/>
      <c r="G521" s="2"/>
      <c r="H521" s="2"/>
      <c r="I521" s="2"/>
      <c r="J521" s="2"/>
    </row>
    <row r="522" spans="1:10" ht="14.25" customHeight="1">
      <c r="A522" s="2"/>
      <c r="B522" s="2"/>
      <c r="C522" s="2"/>
      <c r="D522" s="2"/>
      <c r="E522" s="2"/>
      <c r="F522" s="2"/>
      <c r="G522" s="2"/>
      <c r="H522" s="2"/>
      <c r="I522" s="2"/>
      <c r="J522" s="2"/>
    </row>
    <row r="523" spans="1:10" ht="14.25" customHeight="1">
      <c r="A523" s="2"/>
      <c r="B523" s="2"/>
      <c r="C523" s="2"/>
      <c r="D523" s="2"/>
      <c r="E523" s="2"/>
      <c r="F523" s="2"/>
      <c r="G523" s="2"/>
      <c r="H523" s="2"/>
      <c r="I523" s="2"/>
      <c r="J523" s="2"/>
    </row>
    <row r="524" spans="1:10" ht="14.25" customHeight="1">
      <c r="A524" s="2"/>
      <c r="B524" s="2"/>
      <c r="C524" s="2"/>
      <c r="D524" s="2"/>
      <c r="E524" s="2"/>
      <c r="F524" s="2"/>
      <c r="G524" s="2"/>
      <c r="H524" s="2"/>
      <c r="I524" s="2"/>
      <c r="J524" s="2"/>
    </row>
    <row r="525" spans="1:10" ht="14.25" customHeight="1">
      <c r="A525" s="2"/>
      <c r="B525" s="2"/>
      <c r="C525" s="2"/>
      <c r="D525" s="2"/>
      <c r="E525" s="2"/>
      <c r="F525" s="2"/>
      <c r="G525" s="2"/>
      <c r="H525" s="2"/>
      <c r="I525" s="2"/>
      <c r="J525" s="2"/>
    </row>
    <row r="526" spans="1:10" ht="14.25" customHeight="1">
      <c r="A526" s="2"/>
      <c r="B526" s="2"/>
      <c r="C526" s="2"/>
      <c r="D526" s="2"/>
      <c r="E526" s="2"/>
      <c r="F526" s="2"/>
      <c r="G526" s="2"/>
      <c r="H526" s="2"/>
      <c r="I526" s="2"/>
      <c r="J526" s="2"/>
    </row>
    <row r="527" spans="1:10" ht="14.25" customHeight="1">
      <c r="A527" s="2"/>
      <c r="B527" s="2"/>
      <c r="C527" s="2"/>
      <c r="D527" s="2"/>
      <c r="E527" s="2"/>
      <c r="F527" s="2"/>
      <c r="G527" s="2"/>
      <c r="H527" s="2"/>
      <c r="I527" s="2"/>
      <c r="J527" s="2"/>
    </row>
    <row r="528" spans="1:10" ht="14.25" customHeight="1">
      <c r="A528" s="2"/>
      <c r="B528" s="2"/>
      <c r="C528" s="2"/>
      <c r="D528" s="2"/>
      <c r="E528" s="2"/>
      <c r="F528" s="2"/>
      <c r="G528" s="2"/>
      <c r="H528" s="2"/>
      <c r="I528" s="2"/>
      <c r="J528" s="2"/>
    </row>
    <row r="529" spans="1:10" ht="14.25" customHeight="1">
      <c r="A529" s="2"/>
      <c r="B529" s="2"/>
      <c r="C529" s="2"/>
      <c r="D529" s="2"/>
      <c r="E529" s="2"/>
      <c r="F529" s="2"/>
      <c r="G529" s="2"/>
      <c r="H529" s="2"/>
      <c r="I529" s="2"/>
      <c r="J529" s="2"/>
    </row>
    <row r="530" spans="1:10" ht="14.25" customHeight="1">
      <c r="A530" s="2"/>
      <c r="B530" s="2"/>
      <c r="C530" s="2"/>
      <c r="D530" s="2"/>
      <c r="E530" s="2"/>
      <c r="F530" s="2"/>
      <c r="G530" s="2"/>
      <c r="H530" s="2"/>
      <c r="I530" s="2"/>
      <c r="J530" s="2"/>
    </row>
    <row r="531" spans="1:10" ht="14.25" customHeight="1">
      <c r="A531" s="2"/>
      <c r="B531" s="2"/>
      <c r="C531" s="2"/>
      <c r="D531" s="2"/>
      <c r="E531" s="2"/>
      <c r="F531" s="2"/>
      <c r="G531" s="2"/>
      <c r="H531" s="2"/>
      <c r="I531" s="2"/>
      <c r="J531" s="2"/>
    </row>
    <row r="532" spans="1:10" ht="14.25" customHeight="1">
      <c r="A532" s="2"/>
      <c r="B532" s="2"/>
      <c r="C532" s="2"/>
      <c r="D532" s="2"/>
      <c r="E532" s="2"/>
      <c r="F532" s="2"/>
      <c r="G532" s="2"/>
      <c r="H532" s="2"/>
      <c r="I532" s="2"/>
      <c r="J532" s="2"/>
    </row>
    <row r="533" spans="1:10" ht="14.25" customHeight="1">
      <c r="A533" s="2"/>
      <c r="B533" s="2"/>
      <c r="C533" s="2"/>
      <c r="D533" s="2"/>
      <c r="E533" s="2"/>
      <c r="F533" s="2"/>
      <c r="G533" s="2"/>
      <c r="H533" s="2"/>
      <c r="I533" s="2"/>
      <c r="J533" s="2"/>
    </row>
    <row r="534" spans="1:10" ht="14.25" customHeight="1">
      <c r="A534" s="2"/>
      <c r="B534" s="2"/>
      <c r="C534" s="2"/>
      <c r="D534" s="2"/>
      <c r="E534" s="2"/>
      <c r="F534" s="2"/>
      <c r="G534" s="2"/>
      <c r="H534" s="2"/>
      <c r="I534" s="2"/>
      <c r="J534" s="2"/>
    </row>
    <row r="535" spans="1:10" ht="14.25" customHeight="1">
      <c r="A535" s="2"/>
      <c r="B535" s="2"/>
      <c r="C535" s="2"/>
      <c r="D535" s="2"/>
      <c r="E535" s="2"/>
      <c r="F535" s="2"/>
      <c r="G535" s="2"/>
      <c r="H535" s="2"/>
      <c r="I535" s="2"/>
      <c r="J535" s="2"/>
    </row>
    <row r="536" spans="1:10" ht="14.25" customHeight="1">
      <c r="A536" s="2"/>
      <c r="B536" s="2"/>
      <c r="C536" s="2"/>
      <c r="D536" s="2"/>
      <c r="E536" s="2"/>
      <c r="F536" s="2"/>
      <c r="G536" s="2"/>
      <c r="H536" s="2"/>
      <c r="I536" s="2"/>
      <c r="J536" s="2"/>
    </row>
    <row r="537" spans="1:10" ht="14.25" customHeight="1">
      <c r="A537" s="2"/>
      <c r="B537" s="2"/>
      <c r="C537" s="2"/>
      <c r="D537" s="2"/>
      <c r="E537" s="2"/>
      <c r="F537" s="2"/>
      <c r="G537" s="2"/>
      <c r="H537" s="2"/>
      <c r="I537" s="2"/>
      <c r="J537" s="2"/>
    </row>
    <row r="538" spans="1:10" ht="14.25" customHeight="1">
      <c r="A538" s="2"/>
      <c r="B538" s="2"/>
      <c r="C538" s="2"/>
      <c r="D538" s="2"/>
      <c r="E538" s="2"/>
      <c r="F538" s="2"/>
      <c r="G538" s="2"/>
      <c r="H538" s="2"/>
      <c r="I538" s="2"/>
      <c r="J538" s="2"/>
    </row>
    <row r="539" spans="1:10" ht="14.25" customHeight="1">
      <c r="A539" s="2"/>
      <c r="B539" s="2"/>
      <c r="C539" s="2"/>
      <c r="D539" s="2"/>
      <c r="E539" s="2"/>
      <c r="F539" s="2"/>
      <c r="G539" s="2"/>
      <c r="H539" s="2"/>
      <c r="I539" s="2"/>
      <c r="J539" s="2"/>
    </row>
    <row r="540" spans="1:10" ht="14.25" customHeight="1">
      <c r="A540" s="2"/>
      <c r="B540" s="2"/>
      <c r="C540" s="2"/>
      <c r="D540" s="2"/>
      <c r="E540" s="2"/>
      <c r="F540" s="2"/>
      <c r="G540" s="2"/>
      <c r="H540" s="2"/>
      <c r="I540" s="2"/>
      <c r="J540" s="2"/>
    </row>
    <row r="541" spans="1:10" ht="14.25" customHeight="1">
      <c r="A541" s="2"/>
      <c r="B541" s="2"/>
      <c r="C541" s="2"/>
      <c r="D541" s="2"/>
      <c r="E541" s="2"/>
      <c r="F541" s="2"/>
      <c r="G541" s="2"/>
      <c r="H541" s="2"/>
      <c r="I541" s="2"/>
      <c r="J541" s="2"/>
    </row>
    <row r="542" spans="1:10" ht="14.25" customHeight="1">
      <c r="A542" s="2"/>
      <c r="B542" s="2"/>
      <c r="C542" s="2"/>
      <c r="D542" s="2"/>
      <c r="E542" s="2"/>
      <c r="F542" s="2"/>
      <c r="G542" s="2"/>
      <c r="H542" s="2"/>
      <c r="I542" s="2"/>
      <c r="J542" s="2"/>
    </row>
    <row r="543" spans="1:10" ht="14.25" customHeight="1">
      <c r="A543" s="2"/>
      <c r="B543" s="2"/>
      <c r="C543" s="2"/>
      <c r="D543" s="2"/>
      <c r="E543" s="2"/>
      <c r="F543" s="2"/>
      <c r="G543" s="2"/>
      <c r="H543" s="2"/>
      <c r="I543" s="2"/>
      <c r="J543" s="2"/>
    </row>
    <row r="544" spans="1:10" ht="14.25" customHeight="1">
      <c r="A544" s="2"/>
      <c r="B544" s="2"/>
      <c r="C544" s="2"/>
      <c r="D544" s="2"/>
      <c r="E544" s="2"/>
      <c r="F544" s="2"/>
      <c r="G544" s="2"/>
      <c r="H544" s="2"/>
      <c r="I544" s="2"/>
      <c r="J544" s="2"/>
    </row>
    <row r="545" spans="1:10" ht="14.25" customHeight="1">
      <c r="A545" s="2"/>
      <c r="B545" s="2"/>
      <c r="C545" s="2"/>
      <c r="D545" s="2"/>
      <c r="E545" s="2"/>
      <c r="F545" s="2"/>
      <c r="G545" s="2"/>
      <c r="H545" s="2"/>
      <c r="I545" s="2"/>
      <c r="J545" s="2"/>
    </row>
    <row r="546" spans="1:10" ht="14.25" customHeight="1">
      <c r="A546" s="2"/>
      <c r="B546" s="2"/>
      <c r="C546" s="2"/>
      <c r="D546" s="2"/>
      <c r="E546" s="2"/>
      <c r="F546" s="2"/>
      <c r="G546" s="2"/>
      <c r="H546" s="2"/>
      <c r="I546" s="2"/>
      <c r="J546" s="2"/>
    </row>
    <row r="547" spans="1:10" ht="14.25" customHeight="1">
      <c r="A547" s="2"/>
      <c r="B547" s="2"/>
      <c r="C547" s="2"/>
      <c r="D547" s="2"/>
      <c r="E547" s="2"/>
      <c r="F547" s="2"/>
      <c r="G547" s="2"/>
      <c r="H547" s="2"/>
      <c r="I547" s="2"/>
      <c r="J547" s="2"/>
    </row>
    <row r="548" spans="1:10" ht="14.25" customHeight="1">
      <c r="A548" s="2"/>
      <c r="B548" s="2"/>
      <c r="C548" s="2"/>
      <c r="D548" s="2"/>
      <c r="E548" s="2"/>
      <c r="F548" s="2"/>
      <c r="G548" s="2"/>
      <c r="H548" s="2"/>
      <c r="I548" s="2"/>
      <c r="J548" s="2"/>
    </row>
    <row r="549" spans="1:10" ht="14.25" customHeight="1">
      <c r="A549" s="2"/>
      <c r="B549" s="2"/>
      <c r="C549" s="2"/>
      <c r="D549" s="2"/>
      <c r="E549" s="2"/>
      <c r="F549" s="2"/>
      <c r="G549" s="2"/>
      <c r="H549" s="2"/>
      <c r="I549" s="2"/>
      <c r="J549" s="2"/>
    </row>
    <row r="550" spans="1:10" ht="14.25" customHeight="1">
      <c r="A550" s="2"/>
      <c r="B550" s="2"/>
      <c r="C550" s="2"/>
      <c r="D550" s="2"/>
      <c r="E550" s="2"/>
      <c r="F550" s="2"/>
      <c r="G550" s="2"/>
      <c r="H550" s="2"/>
      <c r="I550" s="2"/>
      <c r="J550" s="2"/>
    </row>
    <row r="551" spans="1:10" ht="14.25" customHeight="1">
      <c r="A551" s="2"/>
      <c r="B551" s="2"/>
      <c r="C551" s="2"/>
      <c r="D551" s="2"/>
      <c r="E551" s="2"/>
      <c r="F551" s="2"/>
      <c r="G551" s="2"/>
      <c r="H551" s="2"/>
      <c r="I551" s="2"/>
      <c r="J551" s="2"/>
    </row>
    <row r="552" spans="1:10" ht="14.25" customHeight="1">
      <c r="A552" s="2"/>
      <c r="B552" s="2"/>
      <c r="C552" s="2"/>
      <c r="D552" s="2"/>
      <c r="E552" s="2"/>
      <c r="F552" s="2"/>
      <c r="G552" s="2"/>
      <c r="H552" s="2"/>
      <c r="I552" s="2"/>
      <c r="J552" s="2"/>
    </row>
    <row r="553" spans="1:10" ht="14.25" customHeight="1">
      <c r="A553" s="2"/>
      <c r="B553" s="2"/>
      <c r="C553" s="2"/>
      <c r="D553" s="2"/>
      <c r="E553" s="2"/>
      <c r="F553" s="2"/>
      <c r="G553" s="2"/>
      <c r="H553" s="2"/>
      <c r="I553" s="2"/>
      <c r="J553" s="2"/>
    </row>
    <row r="554" spans="1:10" ht="14.25" customHeight="1">
      <c r="A554" s="2"/>
      <c r="B554" s="2"/>
      <c r="C554" s="2"/>
      <c r="D554" s="2"/>
      <c r="E554" s="2"/>
      <c r="F554" s="2"/>
      <c r="G554" s="2"/>
      <c r="H554" s="2"/>
      <c r="I554" s="2"/>
      <c r="J554" s="2"/>
    </row>
    <row r="555" spans="1:10" ht="14.25" customHeight="1">
      <c r="A555" s="2"/>
      <c r="B555" s="2"/>
      <c r="C555" s="2"/>
      <c r="D555" s="2"/>
      <c r="E555" s="2"/>
      <c r="F555" s="2"/>
      <c r="G555" s="2"/>
      <c r="H555" s="2"/>
      <c r="I555" s="2"/>
      <c r="J555" s="2"/>
    </row>
    <row r="556" spans="1:10" ht="14.25" customHeight="1">
      <c r="A556" s="2"/>
      <c r="B556" s="2"/>
      <c r="C556" s="2"/>
      <c r="D556" s="2"/>
      <c r="E556" s="2"/>
      <c r="F556" s="2"/>
      <c r="G556" s="2"/>
      <c r="H556" s="2"/>
      <c r="I556" s="2"/>
      <c r="J556" s="2"/>
    </row>
    <row r="557" spans="1:10" ht="14.25" customHeight="1">
      <c r="A557" s="2"/>
      <c r="B557" s="2"/>
      <c r="C557" s="2"/>
      <c r="D557" s="2"/>
      <c r="E557" s="2"/>
      <c r="F557" s="2"/>
      <c r="G557" s="2"/>
      <c r="H557" s="2"/>
      <c r="I557" s="2"/>
      <c r="J557" s="2"/>
    </row>
    <row r="558" spans="1:10" ht="14.25" customHeight="1">
      <c r="A558" s="2"/>
      <c r="B558" s="2"/>
      <c r="C558" s="2"/>
      <c r="D558" s="2"/>
      <c r="E558" s="2"/>
      <c r="F558" s="2"/>
      <c r="G558" s="2"/>
      <c r="H558" s="2"/>
      <c r="I558" s="2"/>
      <c r="J558" s="2"/>
    </row>
    <row r="559" spans="1:10" ht="14.25" customHeight="1">
      <c r="A559" s="2"/>
      <c r="B559" s="2"/>
      <c r="C559" s="2"/>
      <c r="D559" s="2"/>
      <c r="E559" s="2"/>
      <c r="F559" s="2"/>
      <c r="G559" s="2"/>
      <c r="H559" s="2"/>
      <c r="I559" s="2"/>
      <c r="J559" s="2"/>
    </row>
    <row r="560" spans="1:10" ht="14.25" customHeight="1">
      <c r="A560" s="2"/>
      <c r="B560" s="2"/>
      <c r="C560" s="2"/>
      <c r="D560" s="2"/>
      <c r="E560" s="2"/>
      <c r="F560" s="2"/>
      <c r="G560" s="2"/>
      <c r="H560" s="2"/>
      <c r="I560" s="2"/>
      <c r="J560" s="2"/>
    </row>
    <row r="561" spans="1:10" ht="14.25" customHeight="1">
      <c r="A561" s="2"/>
      <c r="B561" s="2"/>
      <c r="C561" s="2"/>
      <c r="D561" s="2"/>
      <c r="E561" s="2"/>
      <c r="F561" s="2"/>
      <c r="G561" s="2"/>
      <c r="H561" s="2"/>
      <c r="I561" s="2"/>
      <c r="J561" s="2"/>
    </row>
    <row r="562" spans="1:10" ht="14.25" customHeight="1">
      <c r="A562" s="2"/>
      <c r="B562" s="2"/>
      <c r="C562" s="2"/>
      <c r="D562" s="2"/>
      <c r="E562" s="2"/>
      <c r="F562" s="2"/>
      <c r="G562" s="2"/>
      <c r="H562" s="2"/>
      <c r="I562" s="2"/>
      <c r="J562" s="2"/>
    </row>
    <row r="563" spans="1:10" ht="14.25" customHeight="1">
      <c r="A563" s="2"/>
      <c r="B563" s="2"/>
      <c r="C563" s="2"/>
      <c r="D563" s="2"/>
      <c r="E563" s="2"/>
      <c r="F563" s="2"/>
      <c r="G563" s="2"/>
      <c r="H563" s="2"/>
      <c r="I563" s="2"/>
      <c r="J563" s="2"/>
    </row>
    <row r="564" spans="1:10" ht="14.25" customHeight="1">
      <c r="A564" s="2"/>
      <c r="B564" s="2"/>
      <c r="C564" s="2"/>
      <c r="D564" s="2"/>
      <c r="E564" s="2"/>
      <c r="F564" s="2"/>
      <c r="G564" s="2"/>
      <c r="H564" s="2"/>
      <c r="I564" s="2"/>
      <c r="J564" s="2"/>
    </row>
    <row r="565" spans="1:10" ht="14.25" customHeight="1">
      <c r="A565" s="2"/>
      <c r="B565" s="2"/>
      <c r="C565" s="2"/>
      <c r="D565" s="2"/>
      <c r="E565" s="2"/>
      <c r="F565" s="2"/>
      <c r="G565" s="2"/>
      <c r="H565" s="2"/>
      <c r="I565" s="2"/>
      <c r="J565" s="2"/>
    </row>
    <row r="566" spans="1:10" ht="14.25" customHeight="1">
      <c r="A566" s="2"/>
      <c r="B566" s="2"/>
      <c r="C566" s="2"/>
      <c r="D566" s="2"/>
      <c r="E566" s="2"/>
      <c r="F566" s="2"/>
      <c r="G566" s="2"/>
      <c r="H566" s="2"/>
      <c r="I566" s="2"/>
      <c r="J566" s="2"/>
    </row>
    <row r="567" spans="1:10" ht="14.25" customHeight="1">
      <c r="A567" s="2"/>
      <c r="B567" s="2"/>
      <c r="C567" s="2"/>
      <c r="D567" s="2"/>
      <c r="E567" s="2"/>
      <c r="F567" s="2"/>
      <c r="G567" s="2"/>
      <c r="H567" s="2"/>
      <c r="I567" s="2"/>
      <c r="J567" s="2"/>
    </row>
    <row r="568" spans="1:10" ht="14.25" customHeight="1">
      <c r="A568" s="2"/>
      <c r="B568" s="2"/>
      <c r="C568" s="2"/>
      <c r="D568" s="2"/>
      <c r="E568" s="2"/>
      <c r="F568" s="2"/>
      <c r="G568" s="2"/>
      <c r="H568" s="2"/>
      <c r="I568" s="2"/>
      <c r="J568" s="2"/>
    </row>
    <row r="569" spans="1:10" ht="14.25" customHeight="1">
      <c r="A569" s="2"/>
      <c r="B569" s="2"/>
      <c r="C569" s="2"/>
      <c r="D569" s="2"/>
      <c r="E569" s="2"/>
      <c r="F569" s="2"/>
      <c r="G569" s="2"/>
      <c r="H569" s="2"/>
      <c r="I569" s="2"/>
      <c r="J569" s="2"/>
    </row>
    <row r="570" spans="1:10" ht="14.25" customHeight="1">
      <c r="A570" s="2"/>
      <c r="B570" s="2"/>
      <c r="C570" s="2"/>
      <c r="D570" s="2"/>
      <c r="E570" s="2"/>
      <c r="F570" s="2"/>
      <c r="G570" s="2"/>
      <c r="H570" s="2"/>
      <c r="I570" s="2"/>
      <c r="J570" s="2"/>
    </row>
    <row r="571" spans="1:10" ht="14.25" customHeight="1">
      <c r="A571" s="2"/>
      <c r="B571" s="2"/>
      <c r="C571" s="2"/>
      <c r="D571" s="2"/>
      <c r="E571" s="2"/>
      <c r="F571" s="2"/>
      <c r="G571" s="2"/>
      <c r="H571" s="2"/>
      <c r="I571" s="2"/>
      <c r="J571" s="2"/>
    </row>
    <row r="572" spans="1:10" ht="14.25" customHeight="1">
      <c r="A572" s="2"/>
      <c r="B572" s="2"/>
      <c r="C572" s="2"/>
      <c r="D572" s="2"/>
      <c r="E572" s="2"/>
      <c r="F572" s="2"/>
      <c r="G572" s="2"/>
      <c r="H572" s="2"/>
      <c r="I572" s="2"/>
      <c r="J572" s="2"/>
    </row>
    <row r="573" spans="1:10" ht="14.25" customHeight="1">
      <c r="A573" s="2"/>
      <c r="B573" s="2"/>
      <c r="C573" s="2"/>
      <c r="D573" s="2"/>
      <c r="E573" s="2"/>
      <c r="F573" s="2"/>
      <c r="G573" s="2"/>
      <c r="H573" s="2"/>
      <c r="I573" s="2"/>
      <c r="J573" s="2"/>
    </row>
    <row r="574" spans="1:10" ht="14.25" customHeight="1">
      <c r="A574" s="2"/>
      <c r="B574" s="2"/>
      <c r="C574" s="2"/>
      <c r="D574" s="2"/>
      <c r="E574" s="2"/>
      <c r="F574" s="2"/>
      <c r="G574" s="2"/>
      <c r="H574" s="2"/>
      <c r="I574" s="2"/>
      <c r="J574" s="2"/>
    </row>
    <row r="575" spans="1:10" ht="14.25" customHeight="1">
      <c r="A575" s="2"/>
      <c r="B575" s="2"/>
      <c r="C575" s="2"/>
      <c r="D575" s="2"/>
      <c r="E575" s="2"/>
      <c r="F575" s="2"/>
      <c r="G575" s="2"/>
      <c r="H575" s="2"/>
      <c r="I575" s="2"/>
      <c r="J575" s="2"/>
    </row>
    <row r="576" spans="1:10" ht="14.25" customHeight="1">
      <c r="A576" s="2"/>
      <c r="B576" s="2"/>
      <c r="C576" s="2"/>
      <c r="D576" s="2"/>
      <c r="E576" s="2"/>
      <c r="F576" s="2"/>
      <c r="G576" s="2"/>
      <c r="H576" s="2"/>
      <c r="I576" s="2"/>
      <c r="J576" s="2"/>
    </row>
    <row r="577" spans="1:10" ht="14.25" customHeight="1">
      <c r="A577" s="2"/>
      <c r="B577" s="2"/>
      <c r="C577" s="2"/>
      <c r="D577" s="2"/>
      <c r="E577" s="2"/>
      <c r="F577" s="2"/>
      <c r="G577" s="2"/>
      <c r="H577" s="2"/>
      <c r="I577" s="2"/>
      <c r="J577" s="2"/>
    </row>
    <row r="578" spans="1:10" ht="14.25" customHeight="1">
      <c r="A578" s="2"/>
      <c r="B578" s="2"/>
      <c r="C578" s="2"/>
      <c r="D578" s="2"/>
      <c r="E578" s="2"/>
      <c r="F578" s="2"/>
      <c r="G578" s="2"/>
      <c r="H578" s="2"/>
      <c r="I578" s="2"/>
      <c r="J578" s="2"/>
    </row>
    <row r="579" spans="1:10" ht="14.25" customHeight="1">
      <c r="A579" s="2"/>
      <c r="B579" s="2"/>
      <c r="C579" s="2"/>
      <c r="D579" s="2"/>
      <c r="E579" s="2"/>
      <c r="F579" s="2"/>
      <c r="G579" s="2"/>
      <c r="H579" s="2"/>
      <c r="I579" s="2"/>
      <c r="J579" s="2"/>
    </row>
    <row r="580" spans="1:10" ht="14.25" customHeight="1">
      <c r="A580" s="2"/>
      <c r="B580" s="2"/>
      <c r="C580" s="2"/>
      <c r="D580" s="2"/>
      <c r="E580" s="2"/>
      <c r="F580" s="2"/>
      <c r="G580" s="2"/>
      <c r="H580" s="2"/>
      <c r="I580" s="2"/>
      <c r="J580" s="2"/>
    </row>
    <row r="581" spans="1:10" ht="14.25" customHeight="1">
      <c r="A581" s="2"/>
      <c r="B581" s="2"/>
      <c r="C581" s="2"/>
      <c r="D581" s="2"/>
      <c r="E581" s="2"/>
      <c r="F581" s="2"/>
      <c r="G581" s="2"/>
      <c r="H581" s="2"/>
      <c r="I581" s="2"/>
      <c r="J581" s="2"/>
    </row>
    <row r="582" spans="1:10" ht="14.25" customHeight="1">
      <c r="A582" s="2"/>
      <c r="B582" s="2"/>
      <c r="C582" s="2"/>
      <c r="D582" s="2"/>
      <c r="E582" s="2"/>
      <c r="F582" s="2"/>
      <c r="G582" s="2"/>
      <c r="H582" s="2"/>
      <c r="I582" s="2"/>
      <c r="J582" s="2"/>
    </row>
    <row r="583" spans="1:10" ht="14.25" customHeight="1">
      <c r="A583" s="2"/>
      <c r="B583" s="2"/>
      <c r="C583" s="2"/>
      <c r="D583" s="2"/>
      <c r="E583" s="2"/>
      <c r="F583" s="2"/>
      <c r="G583" s="2"/>
      <c r="H583" s="2"/>
      <c r="I583" s="2"/>
      <c r="J583" s="2"/>
    </row>
    <row r="584" spans="1:10" ht="14.25" customHeight="1">
      <c r="A584" s="2"/>
      <c r="B584" s="2"/>
      <c r="C584" s="2"/>
      <c r="D584" s="2"/>
      <c r="E584" s="2"/>
      <c r="F584" s="2"/>
      <c r="G584" s="2"/>
      <c r="H584" s="2"/>
      <c r="I584" s="2"/>
      <c r="J584" s="2"/>
    </row>
    <row r="585" spans="1:10" ht="14.25" customHeight="1">
      <c r="A585" s="2"/>
      <c r="B585" s="2"/>
      <c r="C585" s="2"/>
      <c r="D585" s="2"/>
      <c r="E585" s="2"/>
      <c r="F585" s="2"/>
      <c r="G585" s="2"/>
      <c r="H585" s="2"/>
      <c r="I585" s="2"/>
      <c r="J585" s="2"/>
    </row>
    <row r="586" spans="1:10" ht="14.25" customHeight="1">
      <c r="A586" s="2"/>
      <c r="B586" s="2"/>
      <c r="C586" s="2"/>
      <c r="D586" s="2"/>
      <c r="E586" s="2"/>
      <c r="F586" s="2"/>
      <c r="G586" s="2"/>
      <c r="H586" s="2"/>
      <c r="I586" s="2"/>
      <c r="J586" s="2"/>
    </row>
    <row r="587" spans="1:10" ht="14.25" customHeight="1">
      <c r="A587" s="2"/>
      <c r="B587" s="2"/>
      <c r="C587" s="2"/>
      <c r="D587" s="2"/>
      <c r="E587" s="2"/>
      <c r="F587" s="2"/>
      <c r="G587" s="2"/>
      <c r="H587" s="2"/>
      <c r="I587" s="2"/>
      <c r="J587" s="2"/>
    </row>
    <row r="588" spans="1:10" ht="14.25" customHeight="1">
      <c r="A588" s="2"/>
      <c r="B588" s="2"/>
      <c r="C588" s="2"/>
      <c r="D588" s="2"/>
      <c r="E588" s="2"/>
      <c r="F588" s="2"/>
      <c r="G588" s="2"/>
      <c r="H588" s="2"/>
      <c r="I588" s="2"/>
      <c r="J588" s="2"/>
    </row>
    <row r="589" spans="1:10" ht="14.25" customHeight="1">
      <c r="A589" s="2"/>
      <c r="B589" s="2"/>
      <c r="C589" s="2"/>
      <c r="D589" s="2"/>
      <c r="E589" s="2"/>
      <c r="F589" s="2"/>
      <c r="G589" s="2"/>
      <c r="H589" s="2"/>
      <c r="I589" s="2"/>
      <c r="J589" s="2"/>
    </row>
    <row r="590" spans="1:10" ht="14.25" customHeight="1">
      <c r="A590" s="2"/>
      <c r="B590" s="2"/>
      <c r="C590" s="2"/>
      <c r="D590" s="2"/>
      <c r="E590" s="2"/>
      <c r="F590" s="2"/>
      <c r="G590" s="2"/>
      <c r="H590" s="2"/>
      <c r="I590" s="2"/>
      <c r="J590" s="2"/>
    </row>
    <row r="591" spans="1:10" ht="14.25" customHeight="1">
      <c r="A591" s="2"/>
      <c r="B591" s="2"/>
      <c r="C591" s="2"/>
      <c r="D591" s="2"/>
      <c r="E591" s="2"/>
      <c r="F591" s="2"/>
      <c r="G591" s="2"/>
      <c r="H591" s="2"/>
      <c r="I591" s="2"/>
      <c r="J591" s="2"/>
    </row>
    <row r="592" spans="1:10" ht="14.25" customHeight="1">
      <c r="A592" s="2"/>
      <c r="B592" s="2"/>
      <c r="C592" s="2"/>
      <c r="D592" s="2"/>
      <c r="E592" s="2"/>
      <c r="F592" s="2"/>
      <c r="G592" s="2"/>
      <c r="H592" s="2"/>
      <c r="I592" s="2"/>
      <c r="J592" s="2"/>
    </row>
    <row r="593" spans="1:10" ht="14.25" customHeight="1">
      <c r="A593" s="2"/>
      <c r="B593" s="2"/>
      <c r="C593" s="2"/>
      <c r="D593" s="2"/>
      <c r="E593" s="2"/>
      <c r="F593" s="2"/>
      <c r="G593" s="2"/>
      <c r="H593" s="2"/>
      <c r="I593" s="2"/>
      <c r="J593" s="2"/>
    </row>
    <row r="594" spans="1:10" ht="14.25" customHeight="1">
      <c r="A594" s="2"/>
      <c r="B594" s="2"/>
      <c r="C594" s="2"/>
      <c r="D594" s="2"/>
      <c r="E594" s="2"/>
      <c r="F594" s="2"/>
      <c r="G594" s="2"/>
      <c r="H594" s="2"/>
      <c r="I594" s="2"/>
      <c r="J594" s="2"/>
    </row>
    <row r="595" spans="1:10" ht="14.25" customHeight="1">
      <c r="A595" s="2"/>
      <c r="B595" s="2"/>
      <c r="C595" s="2"/>
      <c r="D595" s="2"/>
      <c r="E595" s="2"/>
      <c r="F595" s="2"/>
      <c r="G595" s="2"/>
      <c r="H595" s="2"/>
      <c r="I595" s="2"/>
      <c r="J595" s="2"/>
    </row>
    <row r="596" spans="1:10" ht="14.25" customHeight="1">
      <c r="A596" s="2"/>
      <c r="B596" s="2"/>
      <c r="C596" s="2"/>
      <c r="D596" s="2"/>
      <c r="E596" s="2"/>
      <c r="F596" s="2"/>
      <c r="G596" s="2"/>
      <c r="H596" s="2"/>
      <c r="I596" s="2"/>
      <c r="J596" s="2"/>
    </row>
    <row r="597" spans="1:10" ht="14.25" customHeight="1">
      <c r="A597" s="2"/>
      <c r="B597" s="2"/>
      <c r="C597" s="2"/>
      <c r="D597" s="2"/>
      <c r="E597" s="2"/>
      <c r="F597" s="2"/>
      <c r="G597" s="2"/>
      <c r="H597" s="2"/>
      <c r="I597" s="2"/>
      <c r="J597" s="2"/>
    </row>
    <row r="598" spans="1:10" ht="14.25" customHeight="1">
      <c r="A598" s="2"/>
      <c r="B598" s="2"/>
      <c r="C598" s="2"/>
      <c r="D598" s="2"/>
      <c r="E598" s="2"/>
      <c r="F598" s="2"/>
      <c r="G598" s="2"/>
      <c r="H598" s="2"/>
      <c r="I598" s="2"/>
      <c r="J598" s="2"/>
    </row>
    <row r="599" spans="1:10" ht="14.25" customHeight="1">
      <c r="A599" s="2"/>
      <c r="B599" s="2"/>
      <c r="C599" s="2"/>
      <c r="D599" s="2"/>
      <c r="E599" s="2"/>
      <c r="F599" s="2"/>
      <c r="G599" s="2"/>
      <c r="H599" s="2"/>
      <c r="I599" s="2"/>
      <c r="J599" s="2"/>
    </row>
    <row r="600" spans="1:10" ht="14.25" customHeight="1">
      <c r="A600" s="2"/>
      <c r="B600" s="2"/>
      <c r="C600" s="2"/>
      <c r="D600" s="2"/>
      <c r="E600" s="2"/>
      <c r="F600" s="2"/>
      <c r="G600" s="2"/>
      <c r="H600" s="2"/>
      <c r="I600" s="2"/>
      <c r="J600" s="2"/>
    </row>
    <row r="601" spans="1:10" ht="14.25" customHeight="1">
      <c r="A601" s="2"/>
      <c r="B601" s="2"/>
      <c r="C601" s="2"/>
      <c r="D601" s="2"/>
      <c r="E601" s="2"/>
      <c r="F601" s="2"/>
      <c r="G601" s="2"/>
      <c r="H601" s="2"/>
      <c r="I601" s="2"/>
      <c r="J601" s="2"/>
    </row>
    <row r="602" spans="1:10" ht="14.25" customHeight="1">
      <c r="A602" s="2"/>
      <c r="B602" s="2"/>
      <c r="C602" s="2"/>
      <c r="D602" s="2"/>
      <c r="E602" s="2"/>
      <c r="F602" s="2"/>
      <c r="G602" s="2"/>
      <c r="H602" s="2"/>
      <c r="I602" s="2"/>
      <c r="J602" s="2"/>
    </row>
    <row r="603" spans="1:10" ht="14.25" customHeight="1">
      <c r="A603" s="2"/>
      <c r="B603" s="2"/>
      <c r="C603" s="2"/>
      <c r="D603" s="2"/>
      <c r="E603" s="2"/>
      <c r="F603" s="2"/>
      <c r="G603" s="2"/>
      <c r="H603" s="2"/>
      <c r="I603" s="2"/>
      <c r="J603" s="2"/>
    </row>
    <row r="604" spans="1:10" ht="14.25" customHeight="1">
      <c r="A604" s="2"/>
      <c r="B604" s="2"/>
      <c r="C604" s="2"/>
      <c r="D604" s="2"/>
      <c r="E604" s="2"/>
      <c r="F604" s="2"/>
      <c r="G604" s="2"/>
      <c r="H604" s="2"/>
      <c r="I604" s="2"/>
      <c r="J604" s="2"/>
    </row>
    <row r="605" spans="1:10" ht="14.25" customHeight="1">
      <c r="A605" s="2"/>
      <c r="B605" s="2"/>
      <c r="C605" s="2"/>
      <c r="D605" s="2"/>
      <c r="E605" s="2"/>
      <c r="F605" s="2"/>
      <c r="G605" s="2"/>
      <c r="H605" s="2"/>
      <c r="I605" s="2"/>
      <c r="J605" s="2"/>
    </row>
    <row r="606" spans="1:10" ht="14.25" customHeight="1">
      <c r="A606" s="2"/>
      <c r="B606" s="2"/>
      <c r="C606" s="2"/>
      <c r="D606" s="2"/>
      <c r="E606" s="2"/>
      <c r="F606" s="2"/>
      <c r="G606" s="2"/>
      <c r="H606" s="2"/>
      <c r="I606" s="2"/>
      <c r="J606" s="2"/>
    </row>
    <row r="607" spans="1:10" ht="14.25" customHeight="1">
      <c r="A607" s="2"/>
      <c r="B607" s="2"/>
      <c r="C607" s="2"/>
      <c r="D607" s="2"/>
      <c r="E607" s="2"/>
      <c r="F607" s="2"/>
      <c r="G607" s="2"/>
      <c r="H607" s="2"/>
      <c r="I607" s="2"/>
      <c r="J607" s="2"/>
    </row>
    <row r="608" spans="1:10" ht="14.25" customHeight="1">
      <c r="A608" s="2"/>
      <c r="B608" s="2"/>
      <c r="C608" s="2"/>
      <c r="D608" s="2"/>
      <c r="E608" s="2"/>
      <c r="F608" s="2"/>
      <c r="G608" s="2"/>
      <c r="H608" s="2"/>
      <c r="I608" s="2"/>
      <c r="J608" s="2"/>
    </row>
    <row r="609" spans="1:10" ht="14.25" customHeight="1">
      <c r="A609" s="2"/>
      <c r="B609" s="2"/>
      <c r="C609" s="2"/>
      <c r="D609" s="2"/>
      <c r="E609" s="2"/>
      <c r="F609" s="2"/>
      <c r="G609" s="2"/>
      <c r="H609" s="2"/>
      <c r="I609" s="2"/>
      <c r="J609" s="2"/>
    </row>
    <row r="610" spans="1:10" ht="14.25" customHeight="1">
      <c r="A610" s="2"/>
      <c r="B610" s="2"/>
      <c r="C610" s="2"/>
      <c r="D610" s="2"/>
      <c r="E610" s="2"/>
      <c r="F610" s="2"/>
      <c r="G610" s="2"/>
      <c r="H610" s="2"/>
      <c r="I610" s="2"/>
      <c r="J610" s="2"/>
    </row>
    <row r="611" spans="1:10" ht="14.25" customHeight="1">
      <c r="A611" s="2"/>
      <c r="B611" s="2"/>
      <c r="C611" s="2"/>
      <c r="D611" s="2"/>
      <c r="E611" s="2"/>
      <c r="F611" s="2"/>
      <c r="G611" s="2"/>
      <c r="H611" s="2"/>
      <c r="I611" s="2"/>
      <c r="J611" s="2"/>
    </row>
    <row r="612" spans="1:10" ht="14.25" customHeight="1">
      <c r="A612" s="2"/>
      <c r="B612" s="2"/>
      <c r="C612" s="2"/>
      <c r="D612" s="2"/>
      <c r="E612" s="2"/>
      <c r="F612" s="2"/>
      <c r="G612" s="2"/>
      <c r="H612" s="2"/>
      <c r="I612" s="2"/>
      <c r="J612" s="2"/>
    </row>
    <row r="613" spans="1:10" ht="14.25" customHeight="1">
      <c r="A613" s="2"/>
      <c r="B613" s="2"/>
      <c r="C613" s="2"/>
      <c r="D613" s="2"/>
      <c r="E613" s="2"/>
      <c r="F613" s="2"/>
      <c r="G613" s="2"/>
      <c r="H613" s="2"/>
      <c r="I613" s="2"/>
      <c r="J613" s="2"/>
    </row>
    <row r="614" spans="1:10" ht="14.25" customHeight="1">
      <c r="A614" s="2"/>
      <c r="B614" s="2"/>
      <c r="C614" s="2"/>
      <c r="D614" s="2"/>
      <c r="E614" s="2"/>
      <c r="F614" s="2"/>
      <c r="G614" s="2"/>
      <c r="H614" s="2"/>
      <c r="I614" s="2"/>
      <c r="J614" s="2"/>
    </row>
    <row r="615" spans="1:10" ht="14.25" customHeight="1">
      <c r="A615" s="2"/>
      <c r="B615" s="2"/>
      <c r="C615" s="2"/>
      <c r="D615" s="2"/>
      <c r="E615" s="2"/>
      <c r="F615" s="2"/>
      <c r="G615" s="2"/>
      <c r="H615" s="2"/>
      <c r="I615" s="2"/>
      <c r="J615" s="2"/>
    </row>
    <row r="616" spans="1:10" ht="14.25" customHeight="1">
      <c r="A616" s="2"/>
      <c r="B616" s="2"/>
      <c r="C616" s="2"/>
      <c r="D616" s="2"/>
      <c r="E616" s="2"/>
      <c r="F616" s="2"/>
      <c r="G616" s="2"/>
      <c r="H616" s="2"/>
      <c r="I616" s="2"/>
      <c r="J616" s="2"/>
    </row>
    <row r="617" spans="1:10" ht="14.25" customHeight="1">
      <c r="A617" s="2"/>
      <c r="B617" s="2"/>
      <c r="C617" s="2"/>
      <c r="D617" s="2"/>
      <c r="E617" s="2"/>
      <c r="F617" s="2"/>
      <c r="G617" s="2"/>
      <c r="H617" s="2"/>
      <c r="I617" s="2"/>
      <c r="J617" s="2"/>
    </row>
    <row r="618" spans="1:10" ht="14.25" customHeight="1">
      <c r="A618" s="2"/>
      <c r="B618" s="2"/>
      <c r="C618" s="2"/>
      <c r="D618" s="2"/>
      <c r="E618" s="2"/>
      <c r="F618" s="2"/>
      <c r="G618" s="2"/>
      <c r="H618" s="2"/>
      <c r="I618" s="2"/>
      <c r="J618" s="2"/>
    </row>
    <row r="619" spans="1:10" ht="14.25" customHeight="1">
      <c r="A619" s="2"/>
      <c r="B619" s="2"/>
      <c r="C619" s="2"/>
      <c r="D619" s="2"/>
      <c r="E619" s="2"/>
      <c r="F619" s="2"/>
      <c r="G619" s="2"/>
      <c r="H619" s="2"/>
      <c r="I619" s="2"/>
      <c r="J619" s="2"/>
    </row>
    <row r="620" spans="1:10" ht="14.25" customHeight="1">
      <c r="A620" s="2"/>
      <c r="B620" s="2"/>
      <c r="C620" s="2"/>
      <c r="D620" s="2"/>
      <c r="E620" s="2"/>
      <c r="F620" s="2"/>
      <c r="G620" s="2"/>
      <c r="H620" s="2"/>
      <c r="I620" s="2"/>
      <c r="J620" s="2"/>
    </row>
    <row r="621" spans="1:10" ht="14.25" customHeight="1">
      <c r="A621" s="2"/>
      <c r="B621" s="2"/>
      <c r="C621" s="2"/>
      <c r="D621" s="2"/>
      <c r="E621" s="2"/>
      <c r="F621" s="2"/>
      <c r="G621" s="2"/>
      <c r="H621" s="2"/>
      <c r="I621" s="2"/>
      <c r="J621" s="2"/>
    </row>
    <row r="622" spans="1:10" ht="14.25" customHeight="1">
      <c r="A622" s="2"/>
      <c r="B622" s="2"/>
      <c r="C622" s="2"/>
      <c r="D622" s="2"/>
      <c r="E622" s="2"/>
      <c r="F622" s="2"/>
      <c r="G622" s="2"/>
      <c r="H622" s="2"/>
      <c r="I622" s="2"/>
      <c r="J622" s="2"/>
    </row>
    <row r="623" spans="1:10" ht="14.25" customHeight="1">
      <c r="A623" s="2"/>
      <c r="B623" s="2"/>
      <c r="C623" s="2"/>
      <c r="D623" s="2"/>
      <c r="E623" s="2"/>
      <c r="F623" s="2"/>
      <c r="G623" s="2"/>
      <c r="H623" s="2"/>
      <c r="I623" s="2"/>
      <c r="J623" s="2"/>
    </row>
    <row r="624" spans="1:10" ht="14.25" customHeight="1">
      <c r="A624" s="2"/>
      <c r="B624" s="2"/>
      <c r="C624" s="2"/>
      <c r="D624" s="2"/>
      <c r="E624" s="2"/>
      <c r="F624" s="2"/>
      <c r="G624" s="2"/>
      <c r="H624" s="2"/>
      <c r="I624" s="2"/>
      <c r="J624" s="2"/>
    </row>
    <row r="625" spans="1:10" ht="14.25" customHeight="1">
      <c r="A625" s="2"/>
      <c r="B625" s="2"/>
      <c r="C625" s="2"/>
      <c r="D625" s="2"/>
      <c r="E625" s="2"/>
      <c r="F625" s="2"/>
      <c r="G625" s="2"/>
      <c r="H625" s="2"/>
      <c r="I625" s="2"/>
      <c r="J625" s="2"/>
    </row>
    <row r="626" spans="1:10" ht="14.25" customHeight="1">
      <c r="A626" s="2"/>
      <c r="B626" s="2"/>
      <c r="C626" s="2"/>
      <c r="D626" s="2"/>
      <c r="E626" s="2"/>
      <c r="F626" s="2"/>
      <c r="G626" s="2"/>
      <c r="H626" s="2"/>
      <c r="I626" s="2"/>
      <c r="J626" s="2"/>
    </row>
    <row r="627" spans="1:10" ht="14.25" customHeight="1">
      <c r="A627" s="2"/>
      <c r="B627" s="2"/>
      <c r="C627" s="2"/>
      <c r="D627" s="2"/>
      <c r="E627" s="2"/>
      <c r="F627" s="2"/>
      <c r="G627" s="2"/>
      <c r="H627" s="2"/>
      <c r="I627" s="2"/>
      <c r="J627" s="2"/>
    </row>
    <row r="628" spans="1:10" ht="14.25" customHeight="1">
      <c r="A628" s="2"/>
      <c r="B628" s="2"/>
      <c r="C628" s="2"/>
      <c r="D628" s="2"/>
      <c r="E628" s="2"/>
      <c r="F628" s="2"/>
      <c r="G628" s="2"/>
      <c r="H628" s="2"/>
      <c r="I628" s="2"/>
      <c r="J628" s="2"/>
    </row>
    <row r="629" spans="1:10" ht="14.25" customHeight="1">
      <c r="A629" s="2"/>
      <c r="B629" s="2"/>
      <c r="C629" s="2"/>
      <c r="D629" s="2"/>
      <c r="E629" s="2"/>
      <c r="F629" s="2"/>
      <c r="G629" s="2"/>
      <c r="H629" s="2"/>
      <c r="I629" s="2"/>
      <c r="J629" s="2"/>
    </row>
    <row r="630" spans="1:10" ht="14.25" customHeight="1">
      <c r="A630" s="2"/>
      <c r="B630" s="2"/>
      <c r="C630" s="2"/>
      <c r="D630" s="2"/>
      <c r="E630" s="2"/>
      <c r="F630" s="2"/>
      <c r="G630" s="2"/>
      <c r="H630" s="2"/>
      <c r="I630" s="2"/>
      <c r="J630" s="2"/>
    </row>
    <row r="631" spans="1:10" ht="14.25" customHeight="1">
      <c r="A631" s="2"/>
      <c r="B631" s="2"/>
      <c r="C631" s="2"/>
      <c r="D631" s="2"/>
      <c r="E631" s="2"/>
      <c r="F631" s="2"/>
      <c r="G631" s="2"/>
      <c r="H631" s="2"/>
      <c r="I631" s="2"/>
      <c r="J631" s="2"/>
    </row>
    <row r="632" spans="1:10" ht="14.25" customHeight="1">
      <c r="A632" s="2"/>
      <c r="B632" s="2"/>
      <c r="C632" s="2"/>
      <c r="D632" s="2"/>
      <c r="E632" s="2"/>
      <c r="F632" s="2"/>
      <c r="G632" s="2"/>
      <c r="H632" s="2"/>
      <c r="I632" s="2"/>
      <c r="J632" s="2"/>
    </row>
    <row r="633" spans="1:10" ht="14.25" customHeight="1">
      <c r="A633" s="2"/>
      <c r="B633" s="2"/>
      <c r="C633" s="2"/>
      <c r="D633" s="2"/>
      <c r="E633" s="2"/>
      <c r="F633" s="2"/>
      <c r="G633" s="2"/>
      <c r="H633" s="2"/>
      <c r="I633" s="2"/>
      <c r="J633" s="2"/>
    </row>
    <row r="634" spans="1:10" ht="14.25" customHeight="1">
      <c r="A634" s="2"/>
      <c r="B634" s="2"/>
      <c r="C634" s="2"/>
      <c r="D634" s="2"/>
      <c r="E634" s="2"/>
      <c r="F634" s="2"/>
      <c r="G634" s="2"/>
      <c r="H634" s="2"/>
      <c r="I634" s="2"/>
      <c r="J634" s="2"/>
    </row>
    <row r="635" spans="1:10" ht="14.25" customHeight="1">
      <c r="A635" s="2"/>
      <c r="B635" s="2"/>
      <c r="C635" s="2"/>
      <c r="D635" s="2"/>
      <c r="E635" s="2"/>
      <c r="F635" s="2"/>
      <c r="G635" s="2"/>
      <c r="H635" s="2"/>
      <c r="I635" s="2"/>
      <c r="J635" s="2"/>
    </row>
    <row r="636" spans="1:10" ht="14.25" customHeight="1">
      <c r="A636" s="2"/>
      <c r="B636" s="2"/>
      <c r="C636" s="2"/>
      <c r="D636" s="2"/>
      <c r="E636" s="2"/>
      <c r="F636" s="2"/>
      <c r="G636" s="2"/>
      <c r="H636" s="2"/>
      <c r="I636" s="2"/>
      <c r="J636" s="2"/>
    </row>
    <row r="637" spans="1:10" ht="14.25" customHeight="1">
      <c r="A637" s="2"/>
      <c r="B637" s="2"/>
      <c r="C637" s="2"/>
      <c r="D637" s="2"/>
      <c r="E637" s="2"/>
      <c r="F637" s="2"/>
      <c r="G637" s="2"/>
      <c r="H637" s="2"/>
      <c r="I637" s="2"/>
      <c r="J637" s="2"/>
    </row>
    <row r="638" spans="1:10" ht="14.25" customHeight="1">
      <c r="A638" s="2"/>
      <c r="B638" s="2"/>
      <c r="C638" s="2"/>
      <c r="D638" s="2"/>
      <c r="E638" s="2"/>
      <c r="F638" s="2"/>
      <c r="G638" s="2"/>
      <c r="H638" s="2"/>
      <c r="I638" s="2"/>
      <c r="J638" s="2"/>
    </row>
    <row r="639" spans="1:10" ht="14.25" customHeight="1">
      <c r="A639" s="2"/>
      <c r="B639" s="2"/>
      <c r="C639" s="2"/>
      <c r="D639" s="2"/>
      <c r="E639" s="2"/>
      <c r="F639" s="2"/>
      <c r="G639" s="2"/>
      <c r="H639" s="2"/>
      <c r="I639" s="2"/>
      <c r="J639" s="2"/>
    </row>
    <row r="640" spans="1:10" ht="14.25" customHeight="1">
      <c r="A640" s="2"/>
      <c r="B640" s="2"/>
      <c r="C640" s="2"/>
      <c r="D640" s="2"/>
      <c r="E640" s="2"/>
      <c r="F640" s="2"/>
      <c r="G640" s="2"/>
      <c r="H640" s="2"/>
      <c r="I640" s="2"/>
      <c r="J640" s="2"/>
    </row>
    <row r="641" spans="1:10" ht="14.25" customHeight="1">
      <c r="A641" s="2"/>
      <c r="B641" s="2"/>
      <c r="C641" s="2"/>
      <c r="D641" s="2"/>
      <c r="E641" s="2"/>
      <c r="F641" s="2"/>
      <c r="G641" s="2"/>
      <c r="H641" s="2"/>
      <c r="I641" s="2"/>
      <c r="J641" s="2"/>
    </row>
    <row r="642" spans="1:10" ht="14.25" customHeight="1">
      <c r="A642" s="2"/>
      <c r="B642" s="2"/>
      <c r="C642" s="2"/>
      <c r="D642" s="2"/>
      <c r="E642" s="2"/>
      <c r="F642" s="2"/>
      <c r="G642" s="2"/>
      <c r="H642" s="2"/>
      <c r="I642" s="2"/>
      <c r="J642" s="2"/>
    </row>
    <row r="643" spans="1:10" ht="14.25" customHeight="1">
      <c r="A643" s="2"/>
      <c r="B643" s="2"/>
      <c r="C643" s="2"/>
      <c r="D643" s="2"/>
      <c r="E643" s="2"/>
      <c r="F643" s="2"/>
      <c r="G643" s="2"/>
      <c r="H643" s="2"/>
      <c r="I643" s="2"/>
      <c r="J643" s="2"/>
    </row>
    <row r="644" spans="1:10" ht="14.25" customHeight="1">
      <c r="A644" s="2"/>
      <c r="B644" s="2"/>
      <c r="C644" s="2"/>
      <c r="D644" s="2"/>
      <c r="E644" s="2"/>
      <c r="F644" s="2"/>
      <c r="G644" s="2"/>
      <c r="H644" s="2"/>
      <c r="I644" s="2"/>
      <c r="J644" s="2"/>
    </row>
    <row r="645" spans="1:10" ht="14.25" customHeight="1">
      <c r="A645" s="2"/>
      <c r="B645" s="2"/>
      <c r="C645" s="2"/>
      <c r="D645" s="2"/>
      <c r="E645" s="2"/>
      <c r="F645" s="2"/>
      <c r="G645" s="2"/>
      <c r="H645" s="2"/>
      <c r="I645" s="2"/>
      <c r="J645" s="2"/>
    </row>
    <row r="646" spans="1:10" ht="14.25" customHeight="1">
      <c r="A646" s="2"/>
      <c r="B646" s="2"/>
      <c r="C646" s="2"/>
      <c r="D646" s="2"/>
      <c r="E646" s="2"/>
      <c r="F646" s="2"/>
      <c r="G646" s="2"/>
      <c r="H646" s="2"/>
      <c r="I646" s="2"/>
      <c r="J646" s="2"/>
    </row>
    <row r="647" spans="1:10" ht="14.25" customHeight="1">
      <c r="A647" s="2"/>
      <c r="B647" s="2"/>
      <c r="C647" s="2"/>
      <c r="D647" s="2"/>
      <c r="E647" s="2"/>
      <c r="F647" s="2"/>
      <c r="G647" s="2"/>
      <c r="H647" s="2"/>
      <c r="I647" s="2"/>
      <c r="J647" s="2"/>
    </row>
    <row r="648" spans="1:10" ht="14.25" customHeight="1">
      <c r="A648" s="2"/>
      <c r="B648" s="2"/>
      <c r="C648" s="2"/>
      <c r="D648" s="2"/>
      <c r="E648" s="2"/>
      <c r="F648" s="2"/>
      <c r="G648" s="2"/>
      <c r="H648" s="2"/>
      <c r="I648" s="2"/>
      <c r="J648" s="2"/>
    </row>
    <row r="649" spans="1:10" ht="14.25" customHeight="1">
      <c r="A649" s="2"/>
      <c r="B649" s="2"/>
      <c r="C649" s="2"/>
      <c r="D649" s="2"/>
      <c r="E649" s="2"/>
      <c r="F649" s="2"/>
      <c r="G649" s="2"/>
      <c r="H649" s="2"/>
      <c r="I649" s="2"/>
      <c r="J649" s="2"/>
    </row>
    <row r="650" spans="1:10" ht="14.25" customHeight="1">
      <c r="A650" s="2"/>
      <c r="B650" s="2"/>
      <c r="C650" s="2"/>
      <c r="D650" s="2"/>
      <c r="E650" s="2"/>
      <c r="F650" s="2"/>
      <c r="G650" s="2"/>
      <c r="H650" s="2"/>
      <c r="I650" s="2"/>
      <c r="J650" s="2"/>
    </row>
    <row r="651" spans="1:10" ht="14.25" customHeight="1">
      <c r="A651" s="2"/>
      <c r="B651" s="2"/>
      <c r="C651" s="2"/>
      <c r="D651" s="2"/>
      <c r="E651" s="2"/>
      <c r="F651" s="2"/>
      <c r="G651" s="2"/>
      <c r="H651" s="2"/>
      <c r="I651" s="2"/>
      <c r="J651" s="2"/>
    </row>
    <row r="652" spans="1:10" ht="14.25" customHeight="1">
      <c r="A652" s="2"/>
      <c r="B652" s="2"/>
      <c r="C652" s="2"/>
      <c r="D652" s="2"/>
      <c r="E652" s="2"/>
      <c r="F652" s="2"/>
      <c r="G652" s="2"/>
      <c r="H652" s="2"/>
      <c r="I652" s="2"/>
      <c r="J652" s="2"/>
    </row>
    <row r="653" spans="1:10" ht="14.25" customHeight="1">
      <c r="A653" s="2"/>
      <c r="B653" s="2"/>
      <c r="C653" s="2"/>
      <c r="D653" s="2"/>
      <c r="E653" s="2"/>
      <c r="F653" s="2"/>
      <c r="G653" s="2"/>
      <c r="H653" s="2"/>
      <c r="I653" s="2"/>
      <c r="J653" s="2"/>
    </row>
    <row r="654" spans="1:10" ht="14.25" customHeight="1">
      <c r="A654" s="2"/>
      <c r="B654" s="2"/>
      <c r="C654" s="2"/>
      <c r="D654" s="2"/>
      <c r="E654" s="2"/>
      <c r="F654" s="2"/>
      <c r="G654" s="2"/>
      <c r="H654" s="2"/>
      <c r="I654" s="2"/>
      <c r="J654" s="2"/>
    </row>
    <row r="655" spans="1:10" ht="14.25" customHeight="1">
      <c r="A655" s="2"/>
      <c r="B655" s="2"/>
      <c r="C655" s="2"/>
      <c r="D655" s="2"/>
      <c r="E655" s="2"/>
      <c r="F655" s="2"/>
      <c r="G655" s="2"/>
      <c r="H655" s="2"/>
      <c r="I655" s="2"/>
      <c r="J655" s="2"/>
    </row>
    <row r="656" spans="1:10" ht="14.25" customHeight="1">
      <c r="A656" s="2"/>
      <c r="B656" s="2"/>
      <c r="C656" s="2"/>
      <c r="D656" s="2"/>
      <c r="E656" s="2"/>
      <c r="F656" s="2"/>
      <c r="G656" s="2"/>
      <c r="H656" s="2"/>
      <c r="I656" s="2"/>
      <c r="J656" s="2"/>
    </row>
    <row r="657" spans="1:10" ht="14.25" customHeight="1">
      <c r="A657" s="2"/>
      <c r="B657" s="2"/>
      <c r="C657" s="2"/>
      <c r="D657" s="2"/>
      <c r="E657" s="2"/>
      <c r="F657" s="2"/>
      <c r="G657" s="2"/>
      <c r="H657" s="2"/>
      <c r="I657" s="2"/>
      <c r="J657" s="2"/>
    </row>
    <row r="658" spans="1:10" ht="14.25" customHeight="1">
      <c r="A658" s="2"/>
      <c r="B658" s="2"/>
      <c r="C658" s="2"/>
      <c r="D658" s="2"/>
      <c r="E658" s="2"/>
      <c r="F658" s="2"/>
      <c r="G658" s="2"/>
      <c r="H658" s="2"/>
      <c r="I658" s="2"/>
      <c r="J658" s="2"/>
    </row>
    <row r="659" spans="1:10" ht="14.25" customHeight="1">
      <c r="A659" s="2"/>
      <c r="B659" s="2"/>
      <c r="C659" s="2"/>
      <c r="D659" s="2"/>
      <c r="E659" s="2"/>
      <c r="F659" s="2"/>
      <c r="G659" s="2"/>
      <c r="H659" s="2"/>
      <c r="I659" s="2"/>
      <c r="J659" s="2"/>
    </row>
    <row r="660" spans="1:10" ht="14.25" customHeight="1">
      <c r="A660" s="2"/>
      <c r="B660" s="2"/>
      <c r="C660" s="2"/>
      <c r="D660" s="2"/>
      <c r="E660" s="2"/>
      <c r="F660" s="2"/>
      <c r="G660" s="2"/>
      <c r="H660" s="2"/>
      <c r="I660" s="2"/>
      <c r="J660" s="2"/>
    </row>
    <row r="661" spans="1:10" ht="14.25" customHeight="1">
      <c r="A661" s="2"/>
      <c r="B661" s="2"/>
      <c r="C661" s="2"/>
      <c r="D661" s="2"/>
      <c r="E661" s="2"/>
      <c r="F661" s="2"/>
      <c r="G661" s="2"/>
      <c r="H661" s="2"/>
      <c r="I661" s="2"/>
      <c r="J661" s="2"/>
    </row>
    <row r="662" spans="1:10" ht="14.25" customHeight="1">
      <c r="A662" s="2"/>
      <c r="B662" s="2"/>
      <c r="C662" s="2"/>
      <c r="D662" s="2"/>
      <c r="E662" s="2"/>
      <c r="F662" s="2"/>
      <c r="G662" s="2"/>
      <c r="H662" s="2"/>
      <c r="I662" s="2"/>
      <c r="J662" s="2"/>
    </row>
    <row r="663" spans="1:10" ht="14.25" customHeight="1">
      <c r="A663" s="2"/>
      <c r="B663" s="2"/>
      <c r="C663" s="2"/>
      <c r="D663" s="2"/>
      <c r="E663" s="2"/>
      <c r="F663" s="2"/>
      <c r="G663" s="2"/>
      <c r="H663" s="2"/>
      <c r="I663" s="2"/>
      <c r="J663" s="2"/>
    </row>
    <row r="664" spans="1:10" ht="14.25" customHeight="1">
      <c r="A664" s="2"/>
      <c r="B664" s="2"/>
      <c r="C664" s="2"/>
      <c r="D664" s="2"/>
      <c r="E664" s="2"/>
      <c r="F664" s="2"/>
      <c r="G664" s="2"/>
      <c r="H664" s="2"/>
      <c r="I664" s="2"/>
      <c r="J664" s="2"/>
    </row>
    <row r="665" spans="1:10" ht="14.25" customHeight="1">
      <c r="A665" s="2"/>
      <c r="B665" s="2"/>
      <c r="C665" s="2"/>
      <c r="D665" s="2"/>
      <c r="E665" s="2"/>
      <c r="F665" s="2"/>
      <c r="G665" s="2"/>
      <c r="H665" s="2"/>
      <c r="I665" s="2"/>
      <c r="J665" s="2"/>
    </row>
    <row r="666" spans="1:10" ht="14.25" customHeight="1">
      <c r="A666" s="2"/>
      <c r="B666" s="2"/>
      <c r="C666" s="2"/>
      <c r="D666" s="2"/>
      <c r="E666" s="2"/>
      <c r="F666" s="2"/>
      <c r="G666" s="2"/>
      <c r="H666" s="2"/>
      <c r="I666" s="2"/>
      <c r="J666" s="2"/>
    </row>
    <row r="667" spans="1:10" ht="14.25" customHeight="1">
      <c r="A667" s="2"/>
      <c r="B667" s="2"/>
      <c r="C667" s="2"/>
      <c r="D667" s="2"/>
      <c r="E667" s="2"/>
      <c r="F667" s="2"/>
      <c r="G667" s="2"/>
      <c r="H667" s="2"/>
      <c r="I667" s="2"/>
      <c r="J667" s="2"/>
    </row>
    <row r="668" spans="1:10" ht="14.25" customHeight="1">
      <c r="A668" s="2"/>
      <c r="B668" s="2"/>
      <c r="C668" s="2"/>
      <c r="D668" s="2"/>
      <c r="E668" s="2"/>
      <c r="F668" s="2"/>
      <c r="G668" s="2"/>
      <c r="H668" s="2"/>
      <c r="I668" s="2"/>
      <c r="J668" s="2"/>
    </row>
    <row r="669" spans="1:10" ht="14.25" customHeight="1">
      <c r="A669" s="2"/>
      <c r="B669" s="2"/>
      <c r="C669" s="2"/>
      <c r="D669" s="2"/>
      <c r="E669" s="2"/>
      <c r="F669" s="2"/>
      <c r="G669" s="2"/>
      <c r="H669" s="2"/>
      <c r="I669" s="2"/>
      <c r="J669" s="2"/>
    </row>
    <row r="670" spans="1:10" ht="14.25" customHeight="1">
      <c r="A670" s="2"/>
      <c r="B670" s="2"/>
      <c r="C670" s="2"/>
      <c r="D670" s="2"/>
      <c r="E670" s="2"/>
      <c r="F670" s="2"/>
      <c r="G670" s="2"/>
      <c r="H670" s="2"/>
      <c r="I670" s="2"/>
      <c r="J670" s="2"/>
    </row>
    <row r="671" spans="1:10" ht="14.25" customHeight="1">
      <c r="A671" s="2"/>
      <c r="B671" s="2"/>
      <c r="C671" s="2"/>
      <c r="D671" s="2"/>
      <c r="E671" s="2"/>
      <c r="F671" s="2"/>
      <c r="G671" s="2"/>
      <c r="H671" s="2"/>
      <c r="I671" s="2"/>
      <c r="J671" s="2"/>
    </row>
    <row r="672" spans="1:10" ht="14.25" customHeight="1">
      <c r="A672" s="2"/>
      <c r="B672" s="2"/>
      <c r="C672" s="2"/>
      <c r="D672" s="2"/>
      <c r="E672" s="2"/>
      <c r="F672" s="2"/>
      <c r="G672" s="2"/>
      <c r="H672" s="2"/>
      <c r="I672" s="2"/>
      <c r="J672" s="2"/>
    </row>
    <row r="673" spans="1:10" ht="14.25" customHeight="1">
      <c r="A673" s="2"/>
      <c r="B673" s="2"/>
      <c r="C673" s="2"/>
      <c r="D673" s="2"/>
      <c r="E673" s="2"/>
      <c r="F673" s="2"/>
      <c r="G673" s="2"/>
      <c r="H673" s="2"/>
      <c r="I673" s="2"/>
      <c r="J673" s="2"/>
    </row>
    <row r="674" spans="1:10" ht="14.25" customHeight="1">
      <c r="A674" s="2"/>
      <c r="B674" s="2"/>
      <c r="C674" s="2"/>
      <c r="D674" s="2"/>
      <c r="E674" s="2"/>
      <c r="F674" s="2"/>
      <c r="G674" s="2"/>
      <c r="H674" s="2"/>
      <c r="I674" s="2"/>
      <c r="J674" s="2"/>
    </row>
    <row r="675" spans="1:10" ht="14.25" customHeight="1">
      <c r="A675" s="2"/>
      <c r="B675" s="2"/>
      <c r="C675" s="2"/>
      <c r="D675" s="2"/>
      <c r="E675" s="2"/>
      <c r="F675" s="2"/>
      <c r="G675" s="2"/>
      <c r="H675" s="2"/>
      <c r="I675" s="2"/>
      <c r="J675" s="2"/>
    </row>
    <row r="676" spans="1:10" ht="14.25" customHeight="1">
      <c r="A676" s="2"/>
      <c r="B676" s="2"/>
      <c r="C676" s="2"/>
      <c r="D676" s="2"/>
      <c r="E676" s="2"/>
      <c r="F676" s="2"/>
      <c r="G676" s="2"/>
      <c r="H676" s="2"/>
      <c r="I676" s="2"/>
      <c r="J676" s="2"/>
    </row>
    <row r="677" spans="1:10" ht="14.25" customHeight="1">
      <c r="A677" s="2"/>
      <c r="B677" s="2"/>
      <c r="C677" s="2"/>
      <c r="D677" s="2"/>
      <c r="E677" s="2"/>
      <c r="F677" s="2"/>
      <c r="G677" s="2"/>
      <c r="H677" s="2"/>
      <c r="I677" s="2"/>
      <c r="J677" s="2"/>
    </row>
    <row r="678" spans="1:10" ht="14.25" customHeight="1">
      <c r="A678" s="2"/>
      <c r="B678" s="2"/>
      <c r="C678" s="2"/>
      <c r="D678" s="2"/>
      <c r="E678" s="2"/>
      <c r="F678" s="2"/>
      <c r="G678" s="2"/>
      <c r="H678" s="2"/>
      <c r="I678" s="2"/>
      <c r="J678" s="2"/>
    </row>
    <row r="679" spans="1:10" ht="14.25" customHeight="1">
      <c r="A679" s="2"/>
      <c r="B679" s="2"/>
      <c r="C679" s="2"/>
      <c r="D679" s="2"/>
      <c r="E679" s="2"/>
      <c r="F679" s="2"/>
      <c r="G679" s="2"/>
      <c r="H679" s="2"/>
      <c r="I679" s="2"/>
      <c r="J679" s="2"/>
    </row>
    <row r="680" spans="1:10" ht="14.25" customHeight="1">
      <c r="A680" s="2"/>
      <c r="B680" s="2"/>
      <c r="C680" s="2"/>
      <c r="D680" s="2"/>
      <c r="E680" s="2"/>
      <c r="F680" s="2"/>
      <c r="G680" s="2"/>
      <c r="H680" s="2"/>
      <c r="I680" s="2"/>
      <c r="J680" s="2"/>
    </row>
    <row r="681" spans="1:10" ht="14.25" customHeight="1">
      <c r="A681" s="2"/>
      <c r="B681" s="2"/>
      <c r="C681" s="2"/>
      <c r="D681" s="2"/>
      <c r="E681" s="2"/>
      <c r="F681" s="2"/>
      <c r="G681" s="2"/>
      <c r="H681" s="2"/>
      <c r="I681" s="2"/>
      <c r="J681" s="2"/>
    </row>
    <row r="682" spans="1:10" ht="14.25" customHeight="1">
      <c r="A682" s="2"/>
      <c r="B682" s="2"/>
      <c r="C682" s="2"/>
      <c r="D682" s="2"/>
      <c r="E682" s="2"/>
      <c r="F682" s="2"/>
      <c r="G682" s="2"/>
      <c r="H682" s="2"/>
      <c r="I682" s="2"/>
      <c r="J682" s="2"/>
    </row>
    <row r="683" spans="1:10" ht="14.25" customHeight="1">
      <c r="A683" s="2"/>
      <c r="B683" s="2"/>
      <c r="C683" s="2"/>
      <c r="D683" s="2"/>
      <c r="E683" s="2"/>
      <c r="F683" s="2"/>
      <c r="G683" s="2"/>
      <c r="H683" s="2"/>
      <c r="I683" s="2"/>
      <c r="J683" s="2"/>
    </row>
    <row r="684" spans="1:10" ht="14.25" customHeight="1">
      <c r="A684" s="2"/>
      <c r="B684" s="2"/>
      <c r="C684" s="2"/>
      <c r="D684" s="2"/>
      <c r="E684" s="2"/>
      <c r="F684" s="2"/>
      <c r="G684" s="2"/>
      <c r="H684" s="2"/>
      <c r="I684" s="2"/>
      <c r="J684" s="2"/>
    </row>
    <row r="685" spans="1:10" ht="14.25" customHeight="1">
      <c r="A685" s="2"/>
      <c r="B685" s="2"/>
      <c r="C685" s="2"/>
      <c r="D685" s="2"/>
      <c r="E685" s="2"/>
      <c r="F685" s="2"/>
      <c r="G685" s="2"/>
      <c r="H685" s="2"/>
      <c r="I685" s="2"/>
      <c r="J685" s="2"/>
    </row>
    <row r="686" spans="1:10" ht="14.25" customHeight="1">
      <c r="A686" s="2"/>
      <c r="B686" s="2"/>
      <c r="C686" s="2"/>
      <c r="D686" s="2"/>
      <c r="E686" s="2"/>
      <c r="F686" s="2"/>
      <c r="G686" s="2"/>
      <c r="H686" s="2"/>
      <c r="I686" s="2"/>
      <c r="J686" s="2"/>
    </row>
    <row r="687" spans="1:10" ht="14.25" customHeight="1">
      <c r="A687" s="2"/>
      <c r="B687" s="2"/>
      <c r="C687" s="2"/>
      <c r="D687" s="2"/>
      <c r="E687" s="2"/>
      <c r="F687" s="2"/>
      <c r="G687" s="2"/>
      <c r="H687" s="2"/>
      <c r="I687" s="2"/>
      <c r="J687" s="2"/>
    </row>
    <row r="688" spans="1:10" ht="14.25" customHeight="1">
      <c r="A688" s="2"/>
      <c r="B688" s="2"/>
      <c r="C688" s="2"/>
      <c r="D688" s="2"/>
      <c r="E688" s="2"/>
      <c r="F688" s="2"/>
      <c r="G688" s="2"/>
      <c r="H688" s="2"/>
      <c r="I688" s="2"/>
      <c r="J688" s="2"/>
    </row>
    <row r="689" spans="1:10" ht="14.25" customHeight="1">
      <c r="A689" s="2"/>
      <c r="B689" s="2"/>
      <c r="C689" s="2"/>
      <c r="D689" s="2"/>
      <c r="E689" s="2"/>
      <c r="F689" s="2"/>
      <c r="G689" s="2"/>
      <c r="H689" s="2"/>
      <c r="I689" s="2"/>
      <c r="J689" s="2"/>
    </row>
    <row r="690" spans="1:10" ht="14.25" customHeight="1">
      <c r="A690" s="2"/>
      <c r="B690" s="2"/>
      <c r="C690" s="2"/>
      <c r="D690" s="2"/>
      <c r="E690" s="2"/>
      <c r="F690" s="2"/>
      <c r="G690" s="2"/>
      <c r="H690" s="2"/>
      <c r="I690" s="2"/>
      <c r="J690" s="2"/>
    </row>
    <row r="691" spans="1:10" ht="14.25" customHeight="1">
      <c r="A691" s="2"/>
      <c r="B691" s="2"/>
      <c r="C691" s="2"/>
      <c r="D691" s="2"/>
      <c r="E691" s="2"/>
      <c r="F691" s="2"/>
      <c r="G691" s="2"/>
      <c r="H691" s="2"/>
      <c r="I691" s="2"/>
      <c r="J691" s="2"/>
    </row>
    <row r="692" spans="1:10" ht="14.25" customHeight="1">
      <c r="A692" s="2"/>
      <c r="B692" s="2"/>
      <c r="C692" s="2"/>
      <c r="D692" s="2"/>
      <c r="E692" s="2"/>
      <c r="F692" s="2"/>
      <c r="G692" s="2"/>
      <c r="H692" s="2"/>
      <c r="I692" s="2"/>
      <c r="J692" s="2"/>
    </row>
    <row r="693" spans="1:10" ht="14.25" customHeight="1">
      <c r="A693" s="2"/>
      <c r="B693" s="2"/>
      <c r="C693" s="2"/>
      <c r="D693" s="2"/>
      <c r="E693" s="2"/>
      <c r="F693" s="2"/>
      <c r="G693" s="2"/>
      <c r="H693" s="2"/>
      <c r="I693" s="2"/>
      <c r="J693" s="2"/>
    </row>
    <row r="694" spans="1:10" ht="14.25" customHeight="1">
      <c r="A694" s="2"/>
      <c r="B694" s="2"/>
      <c r="C694" s="2"/>
      <c r="D694" s="2"/>
      <c r="E694" s="2"/>
      <c r="F694" s="2"/>
      <c r="G694" s="2"/>
      <c r="H694" s="2"/>
      <c r="I694" s="2"/>
      <c r="J694" s="2"/>
    </row>
    <row r="695" spans="1:10" ht="14.25" customHeight="1">
      <c r="A695" s="2"/>
      <c r="B695" s="2"/>
      <c r="C695" s="2"/>
      <c r="D695" s="2"/>
      <c r="E695" s="2"/>
      <c r="F695" s="2"/>
      <c r="G695" s="2"/>
      <c r="H695" s="2"/>
      <c r="I695" s="2"/>
      <c r="J695" s="2"/>
    </row>
    <row r="696" spans="1:10" ht="14.25" customHeight="1">
      <c r="A696" s="2"/>
      <c r="B696" s="2"/>
      <c r="C696" s="2"/>
      <c r="D696" s="2"/>
      <c r="E696" s="2"/>
      <c r="F696" s="2"/>
      <c r="G696" s="2"/>
      <c r="H696" s="2"/>
      <c r="I696" s="2"/>
      <c r="J696" s="2"/>
    </row>
    <row r="697" spans="1:10" ht="14.25" customHeight="1">
      <c r="A697" s="2"/>
      <c r="B697" s="2"/>
      <c r="C697" s="2"/>
      <c r="D697" s="2"/>
      <c r="E697" s="2"/>
      <c r="F697" s="2"/>
      <c r="G697" s="2"/>
      <c r="H697" s="2"/>
      <c r="I697" s="2"/>
      <c r="J697" s="2"/>
    </row>
    <row r="698" spans="1:10" ht="14.25" customHeight="1">
      <c r="A698" s="2"/>
      <c r="B698" s="2"/>
      <c r="C698" s="2"/>
      <c r="D698" s="2"/>
      <c r="E698" s="2"/>
      <c r="F698" s="2"/>
      <c r="G698" s="2"/>
      <c r="H698" s="2"/>
      <c r="I698" s="2"/>
      <c r="J698" s="2"/>
    </row>
    <row r="699" spans="1:10" ht="14.25" customHeight="1">
      <c r="A699" s="2"/>
      <c r="B699" s="2"/>
      <c r="C699" s="2"/>
      <c r="D699" s="2"/>
      <c r="E699" s="2"/>
      <c r="F699" s="2"/>
      <c r="G699" s="2"/>
      <c r="H699" s="2"/>
      <c r="I699" s="2"/>
      <c r="J699" s="2"/>
    </row>
    <row r="700" spans="1:10" ht="14.25" customHeight="1">
      <c r="A700" s="2"/>
      <c r="B700" s="2"/>
      <c r="C700" s="2"/>
      <c r="D700" s="2"/>
      <c r="E700" s="2"/>
      <c r="F700" s="2"/>
      <c r="G700" s="2"/>
      <c r="H700" s="2"/>
      <c r="I700" s="2"/>
      <c r="J700" s="2"/>
    </row>
    <row r="701" spans="1:10" ht="14.25" customHeight="1">
      <c r="A701" s="2"/>
      <c r="B701" s="2"/>
      <c r="C701" s="2"/>
      <c r="D701" s="2"/>
      <c r="E701" s="2"/>
      <c r="F701" s="2"/>
      <c r="G701" s="2"/>
      <c r="H701" s="2"/>
      <c r="I701" s="2"/>
      <c r="J701" s="2"/>
    </row>
    <row r="702" spans="1:10" ht="14.25" customHeight="1">
      <c r="A702" s="2"/>
      <c r="B702" s="2"/>
      <c r="C702" s="2"/>
      <c r="D702" s="2"/>
      <c r="E702" s="2"/>
      <c r="F702" s="2"/>
      <c r="G702" s="2"/>
      <c r="H702" s="2"/>
      <c r="I702" s="2"/>
      <c r="J702" s="2"/>
    </row>
    <row r="703" spans="1:10" ht="14.25" customHeight="1">
      <c r="A703" s="2"/>
      <c r="B703" s="2"/>
      <c r="C703" s="2"/>
      <c r="D703" s="2"/>
      <c r="E703" s="2"/>
      <c r="F703" s="2"/>
      <c r="G703" s="2"/>
      <c r="H703" s="2"/>
      <c r="I703" s="2"/>
      <c r="J703" s="2"/>
    </row>
    <row r="704" spans="1:10" ht="14.25" customHeight="1">
      <c r="A704" s="2"/>
      <c r="B704" s="2"/>
      <c r="C704" s="2"/>
      <c r="D704" s="2"/>
      <c r="E704" s="2"/>
      <c r="F704" s="2"/>
      <c r="G704" s="2"/>
      <c r="H704" s="2"/>
      <c r="I704" s="2"/>
      <c r="J704" s="2"/>
    </row>
    <row r="705" spans="1:10" ht="14.25" customHeight="1">
      <c r="A705" s="2"/>
      <c r="B705" s="2"/>
      <c r="C705" s="2"/>
      <c r="D705" s="2"/>
      <c r="E705" s="2"/>
      <c r="F705" s="2"/>
      <c r="G705" s="2"/>
      <c r="H705" s="2"/>
      <c r="I705" s="2"/>
      <c r="J705" s="2"/>
    </row>
    <row r="706" spans="1:10" ht="14.25" customHeight="1">
      <c r="A706" s="2"/>
      <c r="B706" s="2"/>
      <c r="C706" s="2"/>
      <c r="D706" s="2"/>
      <c r="E706" s="2"/>
      <c r="F706" s="2"/>
      <c r="G706" s="2"/>
      <c r="H706" s="2"/>
      <c r="I706" s="2"/>
      <c r="J706" s="2"/>
    </row>
    <row r="707" spans="1:10" ht="14.25" customHeight="1">
      <c r="A707" s="2"/>
      <c r="B707" s="2"/>
      <c r="C707" s="2"/>
      <c r="D707" s="2"/>
      <c r="E707" s="2"/>
      <c r="F707" s="2"/>
      <c r="G707" s="2"/>
      <c r="H707" s="2"/>
      <c r="I707" s="2"/>
      <c r="J707" s="2"/>
    </row>
    <row r="708" spans="1:10" ht="14.25" customHeight="1">
      <c r="A708" s="2"/>
      <c r="B708" s="2"/>
      <c r="C708" s="2"/>
      <c r="D708" s="2"/>
      <c r="E708" s="2"/>
      <c r="F708" s="2"/>
      <c r="G708" s="2"/>
      <c r="H708" s="2"/>
      <c r="I708" s="2"/>
      <c r="J708" s="2"/>
    </row>
    <row r="709" spans="1:10" ht="14.25" customHeight="1">
      <c r="A709" s="2"/>
      <c r="B709" s="2"/>
      <c r="C709" s="2"/>
      <c r="D709" s="2"/>
      <c r="E709" s="2"/>
      <c r="F709" s="2"/>
      <c r="G709" s="2"/>
      <c r="H709" s="2"/>
      <c r="I709" s="2"/>
      <c r="J709" s="2"/>
    </row>
    <row r="710" spans="1:10" ht="14.25" customHeight="1">
      <c r="A710" s="2"/>
      <c r="B710" s="2"/>
      <c r="C710" s="2"/>
      <c r="D710" s="2"/>
      <c r="E710" s="2"/>
      <c r="F710" s="2"/>
      <c r="G710" s="2"/>
      <c r="H710" s="2"/>
      <c r="I710" s="2"/>
      <c r="J710" s="2"/>
    </row>
    <row r="711" spans="1:10" ht="14.25" customHeight="1">
      <c r="A711" s="2"/>
      <c r="B711" s="2"/>
      <c r="C711" s="2"/>
      <c r="D711" s="2"/>
      <c r="E711" s="2"/>
      <c r="F711" s="2"/>
      <c r="G711" s="2"/>
      <c r="H711" s="2"/>
      <c r="I711" s="2"/>
      <c r="J711" s="2"/>
    </row>
    <row r="712" spans="1:10" ht="14.25" customHeight="1">
      <c r="A712" s="2"/>
      <c r="B712" s="2"/>
      <c r="C712" s="2"/>
      <c r="D712" s="2"/>
      <c r="E712" s="2"/>
      <c r="F712" s="2"/>
      <c r="G712" s="2"/>
      <c r="H712" s="2"/>
      <c r="I712" s="2"/>
      <c r="J712" s="2"/>
    </row>
    <row r="713" spans="1:10" ht="14.25" customHeight="1">
      <c r="A713" s="2"/>
      <c r="B713" s="2"/>
      <c r="C713" s="2"/>
      <c r="D713" s="2"/>
      <c r="E713" s="2"/>
      <c r="F713" s="2"/>
      <c r="G713" s="2"/>
      <c r="H713" s="2"/>
      <c r="I713" s="2"/>
      <c r="J713" s="2"/>
    </row>
    <row r="714" spans="1:10" ht="14.25" customHeight="1">
      <c r="A714" s="2"/>
      <c r="B714" s="2"/>
      <c r="C714" s="2"/>
      <c r="D714" s="2"/>
      <c r="E714" s="2"/>
      <c r="F714" s="2"/>
      <c r="G714" s="2"/>
      <c r="H714" s="2"/>
      <c r="I714" s="2"/>
      <c r="J714" s="2"/>
    </row>
    <row r="715" spans="1:10" ht="14.25" customHeight="1">
      <c r="A715" s="2"/>
      <c r="B715" s="2"/>
      <c r="C715" s="2"/>
      <c r="D715" s="2"/>
      <c r="E715" s="2"/>
      <c r="F715" s="2"/>
      <c r="G715" s="2"/>
      <c r="H715" s="2"/>
      <c r="I715" s="2"/>
      <c r="J715" s="2"/>
    </row>
    <row r="716" spans="1:10" ht="14.25" customHeight="1">
      <c r="A716" s="2"/>
      <c r="B716" s="2"/>
      <c r="C716" s="2"/>
      <c r="D716" s="2"/>
      <c r="E716" s="2"/>
      <c r="F716" s="2"/>
      <c r="G716" s="2"/>
      <c r="H716" s="2"/>
      <c r="I716" s="2"/>
      <c r="J716" s="2"/>
    </row>
    <row r="717" spans="1:10" ht="14.25" customHeight="1">
      <c r="A717" s="2"/>
      <c r="B717" s="2"/>
      <c r="C717" s="2"/>
      <c r="D717" s="2"/>
      <c r="E717" s="2"/>
      <c r="F717" s="2"/>
      <c r="G717" s="2"/>
      <c r="H717" s="2"/>
      <c r="I717" s="2"/>
      <c r="J717" s="2"/>
    </row>
    <row r="718" spans="1:10" ht="14.25" customHeight="1">
      <c r="A718" s="2"/>
      <c r="B718" s="2"/>
      <c r="C718" s="2"/>
      <c r="D718" s="2"/>
      <c r="E718" s="2"/>
      <c r="F718" s="2"/>
      <c r="G718" s="2"/>
      <c r="H718" s="2"/>
      <c r="I718" s="2"/>
      <c r="J718" s="2"/>
    </row>
    <row r="719" spans="1:10" ht="14.25" customHeight="1">
      <c r="A719" s="2"/>
      <c r="B719" s="2"/>
      <c r="C719" s="2"/>
      <c r="D719" s="2"/>
      <c r="E719" s="2"/>
      <c r="F719" s="2"/>
      <c r="G719" s="2"/>
      <c r="H719" s="2"/>
      <c r="I719" s="2"/>
      <c r="J719" s="2"/>
    </row>
    <row r="720" spans="1:10" ht="14.25" customHeight="1">
      <c r="A720" s="2"/>
      <c r="B720" s="2"/>
      <c r="C720" s="2"/>
      <c r="D720" s="2"/>
      <c r="E720" s="2"/>
      <c r="F720" s="2"/>
      <c r="G720" s="2"/>
      <c r="H720" s="2"/>
      <c r="I720" s="2"/>
      <c r="J720" s="2"/>
    </row>
    <row r="721" spans="1:10" ht="14.25" customHeight="1">
      <c r="A721" s="2"/>
      <c r="B721" s="2"/>
      <c r="C721" s="2"/>
      <c r="D721" s="2"/>
      <c r="E721" s="2"/>
      <c r="F721" s="2"/>
      <c r="G721" s="2"/>
      <c r="H721" s="2"/>
      <c r="I721" s="2"/>
      <c r="J721" s="2"/>
    </row>
    <row r="722" spans="1:10" ht="14.25" customHeight="1">
      <c r="A722" s="2"/>
      <c r="B722" s="2"/>
      <c r="C722" s="2"/>
      <c r="D722" s="2"/>
      <c r="E722" s="2"/>
      <c r="F722" s="2"/>
      <c r="G722" s="2"/>
      <c r="H722" s="2"/>
      <c r="I722" s="2"/>
      <c r="J722" s="2"/>
    </row>
    <row r="723" spans="1:10" ht="14.25" customHeight="1">
      <c r="A723" s="2"/>
      <c r="B723" s="2"/>
      <c r="C723" s="2"/>
      <c r="D723" s="2"/>
      <c r="E723" s="2"/>
      <c r="F723" s="2"/>
      <c r="G723" s="2"/>
      <c r="H723" s="2"/>
      <c r="I723" s="2"/>
      <c r="J723" s="2"/>
    </row>
    <row r="724" spans="1:10" ht="14.25" customHeight="1">
      <c r="A724" s="2"/>
      <c r="B724" s="2"/>
      <c r="C724" s="2"/>
      <c r="D724" s="2"/>
      <c r="E724" s="2"/>
      <c r="F724" s="2"/>
      <c r="G724" s="2"/>
      <c r="H724" s="2"/>
      <c r="I724" s="2"/>
      <c r="J724" s="2"/>
    </row>
    <row r="725" spans="1:10" ht="14.25" customHeight="1">
      <c r="A725" s="2"/>
      <c r="B725" s="2"/>
      <c r="C725" s="2"/>
      <c r="D725" s="2"/>
      <c r="E725" s="2"/>
      <c r="F725" s="2"/>
      <c r="G725" s="2"/>
      <c r="H725" s="2"/>
      <c r="I725" s="2"/>
      <c r="J725" s="2"/>
    </row>
    <row r="726" spans="1:10" ht="14.25" customHeight="1">
      <c r="A726" s="2"/>
      <c r="B726" s="2"/>
      <c r="C726" s="2"/>
      <c r="D726" s="2"/>
      <c r="E726" s="2"/>
      <c r="F726" s="2"/>
      <c r="G726" s="2"/>
      <c r="H726" s="2"/>
      <c r="I726" s="2"/>
      <c r="J726" s="2"/>
    </row>
    <row r="727" spans="1:10" ht="14.25" customHeight="1">
      <c r="A727" s="2"/>
      <c r="B727" s="2"/>
      <c r="C727" s="2"/>
      <c r="D727" s="2"/>
      <c r="E727" s="2"/>
      <c r="F727" s="2"/>
      <c r="G727" s="2"/>
      <c r="H727" s="2"/>
      <c r="I727" s="2"/>
      <c r="J727" s="2"/>
    </row>
    <row r="728" spans="1:10" ht="14.25" customHeight="1">
      <c r="A728" s="2"/>
      <c r="B728" s="2"/>
      <c r="C728" s="2"/>
      <c r="D728" s="2"/>
      <c r="E728" s="2"/>
      <c r="F728" s="2"/>
      <c r="G728" s="2"/>
      <c r="H728" s="2"/>
      <c r="I728" s="2"/>
      <c r="J728" s="2"/>
    </row>
    <row r="729" spans="1:10" ht="14.25" customHeight="1">
      <c r="A729" s="2"/>
      <c r="B729" s="2"/>
      <c r="C729" s="2"/>
      <c r="D729" s="2"/>
      <c r="E729" s="2"/>
      <c r="F729" s="2"/>
      <c r="G729" s="2"/>
      <c r="H729" s="2"/>
      <c r="I729" s="2"/>
      <c r="J729" s="2"/>
    </row>
    <row r="730" spans="1:10" ht="14.25" customHeight="1">
      <c r="A730" s="2"/>
      <c r="B730" s="2"/>
      <c r="C730" s="2"/>
      <c r="D730" s="2"/>
      <c r="E730" s="2"/>
      <c r="F730" s="2"/>
      <c r="G730" s="2"/>
      <c r="H730" s="2"/>
      <c r="I730" s="2"/>
      <c r="J730" s="2"/>
    </row>
    <row r="731" spans="1:10" ht="14.25" customHeight="1">
      <c r="A731" s="2"/>
      <c r="B731" s="2"/>
      <c r="C731" s="2"/>
      <c r="D731" s="2"/>
      <c r="E731" s="2"/>
      <c r="F731" s="2"/>
      <c r="G731" s="2"/>
      <c r="H731" s="2"/>
      <c r="I731" s="2"/>
      <c r="J731" s="2"/>
    </row>
    <row r="732" spans="1:10" ht="14.25" customHeight="1">
      <c r="A732" s="2"/>
      <c r="B732" s="2"/>
      <c r="C732" s="2"/>
      <c r="D732" s="2"/>
      <c r="E732" s="2"/>
      <c r="F732" s="2"/>
      <c r="G732" s="2"/>
      <c r="H732" s="2"/>
      <c r="I732" s="2"/>
      <c r="J732" s="2"/>
    </row>
    <row r="733" spans="1:10" ht="14.25" customHeight="1">
      <c r="A733" s="2"/>
      <c r="B733" s="2"/>
      <c r="C733" s="2"/>
      <c r="D733" s="2"/>
      <c r="E733" s="2"/>
      <c r="F733" s="2"/>
      <c r="G733" s="2"/>
      <c r="H733" s="2"/>
      <c r="I733" s="2"/>
      <c r="J733" s="2"/>
    </row>
    <row r="734" spans="1:10" ht="14.25" customHeight="1">
      <c r="A734" s="2"/>
      <c r="B734" s="2"/>
      <c r="C734" s="2"/>
      <c r="D734" s="2"/>
      <c r="E734" s="2"/>
      <c r="F734" s="2"/>
      <c r="G734" s="2"/>
      <c r="H734" s="2"/>
      <c r="I734" s="2"/>
      <c r="J734" s="2"/>
    </row>
    <row r="735" spans="1:10" ht="14.25" customHeight="1">
      <c r="A735" s="2"/>
      <c r="B735" s="2"/>
      <c r="C735" s="2"/>
      <c r="D735" s="2"/>
      <c r="E735" s="2"/>
      <c r="F735" s="2"/>
      <c r="G735" s="2"/>
      <c r="H735" s="2"/>
      <c r="I735" s="2"/>
      <c r="J735" s="2"/>
    </row>
    <row r="736" spans="1:10" ht="14.25" customHeight="1">
      <c r="A736" s="2"/>
      <c r="B736" s="2"/>
      <c r="C736" s="2"/>
      <c r="D736" s="2"/>
      <c r="E736" s="2"/>
      <c r="F736" s="2"/>
      <c r="G736" s="2"/>
      <c r="H736" s="2"/>
      <c r="I736" s="2"/>
      <c r="J736" s="2"/>
    </row>
    <row r="737" spans="1:10" ht="14.25" customHeight="1">
      <c r="A737" s="2"/>
      <c r="B737" s="2"/>
      <c r="C737" s="2"/>
      <c r="D737" s="2"/>
      <c r="E737" s="2"/>
      <c r="F737" s="2"/>
      <c r="G737" s="2"/>
      <c r="H737" s="2"/>
      <c r="I737" s="2"/>
      <c r="J737" s="2"/>
    </row>
    <row r="738" spans="1:10" ht="14.25" customHeight="1">
      <c r="A738" s="2"/>
      <c r="B738" s="2"/>
      <c r="C738" s="2"/>
      <c r="D738" s="2"/>
      <c r="E738" s="2"/>
      <c r="F738" s="2"/>
      <c r="G738" s="2"/>
      <c r="H738" s="2"/>
      <c r="I738" s="2"/>
      <c r="J738" s="2"/>
    </row>
    <row r="739" spans="1:10" ht="14.25" customHeight="1">
      <c r="A739" s="2"/>
      <c r="B739" s="2"/>
      <c r="C739" s="2"/>
      <c r="D739" s="2"/>
      <c r="E739" s="2"/>
      <c r="F739" s="2"/>
      <c r="G739" s="2"/>
      <c r="H739" s="2"/>
      <c r="I739" s="2"/>
      <c r="J739" s="2"/>
    </row>
    <row r="740" spans="1:10" ht="14.25" customHeight="1">
      <c r="A740" s="2"/>
      <c r="B740" s="2"/>
      <c r="C740" s="2"/>
      <c r="D740" s="2"/>
      <c r="E740" s="2"/>
      <c r="F740" s="2"/>
      <c r="G740" s="2"/>
      <c r="H740" s="2"/>
      <c r="I740" s="2"/>
      <c r="J740" s="2"/>
    </row>
    <row r="741" spans="1:10" ht="14.25" customHeight="1">
      <c r="A741" s="2"/>
      <c r="B741" s="2"/>
      <c r="C741" s="2"/>
      <c r="D741" s="2"/>
      <c r="E741" s="2"/>
      <c r="F741" s="2"/>
      <c r="G741" s="2"/>
      <c r="H741" s="2"/>
      <c r="I741" s="2"/>
      <c r="J741" s="2"/>
    </row>
    <row r="742" spans="1:10" ht="14.25" customHeight="1">
      <c r="A742" s="2"/>
      <c r="B742" s="2"/>
      <c r="C742" s="2"/>
      <c r="D742" s="2"/>
      <c r="E742" s="2"/>
      <c r="F742" s="2"/>
      <c r="G742" s="2"/>
      <c r="H742" s="2"/>
      <c r="I742" s="2"/>
      <c r="J742" s="2"/>
    </row>
    <row r="743" spans="1:10" ht="14.25" customHeight="1">
      <c r="A743" s="2"/>
      <c r="B743" s="2"/>
      <c r="C743" s="2"/>
      <c r="D743" s="2"/>
      <c r="E743" s="2"/>
      <c r="F743" s="2"/>
      <c r="G743" s="2"/>
      <c r="H743" s="2"/>
      <c r="I743" s="2"/>
      <c r="J743" s="2"/>
    </row>
    <row r="744" spans="1:10" ht="14.25" customHeight="1">
      <c r="A744" s="2"/>
      <c r="B744" s="2"/>
      <c r="C744" s="2"/>
      <c r="D744" s="2"/>
      <c r="E744" s="2"/>
      <c r="F744" s="2"/>
      <c r="G744" s="2"/>
      <c r="H744" s="2"/>
      <c r="I744" s="2"/>
      <c r="J744" s="2"/>
    </row>
    <row r="745" spans="1:10" ht="14.25" customHeight="1">
      <c r="A745" s="2"/>
      <c r="B745" s="2"/>
      <c r="C745" s="2"/>
      <c r="D745" s="2"/>
      <c r="E745" s="2"/>
      <c r="F745" s="2"/>
      <c r="G745" s="2"/>
      <c r="H745" s="2"/>
      <c r="I745" s="2"/>
      <c r="J745" s="2"/>
    </row>
    <row r="746" spans="1:10" ht="14.25" customHeight="1">
      <c r="A746" s="2"/>
      <c r="B746" s="2"/>
      <c r="C746" s="2"/>
      <c r="D746" s="2"/>
      <c r="E746" s="2"/>
      <c r="F746" s="2"/>
      <c r="G746" s="2"/>
      <c r="H746" s="2"/>
      <c r="I746" s="2"/>
      <c r="J746" s="2"/>
    </row>
    <row r="747" spans="1:10" ht="14.25" customHeight="1">
      <c r="A747" s="2"/>
      <c r="B747" s="2"/>
      <c r="C747" s="2"/>
      <c r="D747" s="2"/>
      <c r="E747" s="2"/>
      <c r="F747" s="2"/>
      <c r="G747" s="2"/>
      <c r="H747" s="2"/>
      <c r="I747" s="2"/>
      <c r="J747" s="2"/>
    </row>
    <row r="748" spans="1:10" ht="14.25" customHeight="1">
      <c r="A748" s="2"/>
      <c r="B748" s="2"/>
      <c r="C748" s="2"/>
      <c r="D748" s="2"/>
      <c r="E748" s="2"/>
      <c r="F748" s="2"/>
      <c r="G748" s="2"/>
      <c r="H748" s="2"/>
      <c r="I748" s="2"/>
      <c r="J748" s="2"/>
    </row>
    <row r="749" spans="1:10" ht="14.25" customHeight="1">
      <c r="A749" s="2"/>
      <c r="B749" s="2"/>
      <c r="C749" s="2"/>
      <c r="D749" s="2"/>
      <c r="E749" s="2"/>
      <c r="F749" s="2"/>
      <c r="G749" s="2"/>
      <c r="H749" s="2"/>
      <c r="I749" s="2"/>
      <c r="J749" s="2"/>
    </row>
    <row r="750" spans="1:10" ht="14.25" customHeight="1">
      <c r="A750" s="2"/>
      <c r="B750" s="2"/>
      <c r="C750" s="2"/>
      <c r="D750" s="2"/>
      <c r="E750" s="2"/>
      <c r="F750" s="2"/>
      <c r="G750" s="2"/>
      <c r="H750" s="2"/>
      <c r="I750" s="2"/>
      <c r="J750" s="2"/>
    </row>
    <row r="751" spans="1:10" ht="14.25" customHeight="1">
      <c r="A751" s="2"/>
      <c r="B751" s="2"/>
      <c r="C751" s="2"/>
      <c r="D751" s="2"/>
      <c r="E751" s="2"/>
      <c r="F751" s="2"/>
      <c r="G751" s="2"/>
      <c r="H751" s="2"/>
      <c r="I751" s="2"/>
      <c r="J751" s="2"/>
    </row>
    <row r="752" spans="1:10" ht="14.25" customHeight="1">
      <c r="A752" s="2"/>
      <c r="B752" s="2"/>
      <c r="C752" s="2"/>
      <c r="D752" s="2"/>
      <c r="E752" s="2"/>
      <c r="F752" s="2"/>
      <c r="G752" s="2"/>
      <c r="H752" s="2"/>
      <c r="I752" s="2"/>
      <c r="J752" s="2"/>
    </row>
    <row r="753" spans="1:10" ht="14.25" customHeight="1">
      <c r="A753" s="2"/>
      <c r="B753" s="2"/>
      <c r="C753" s="2"/>
      <c r="D753" s="2"/>
      <c r="E753" s="2"/>
      <c r="F753" s="2"/>
      <c r="G753" s="2"/>
      <c r="H753" s="2"/>
      <c r="I753" s="2"/>
      <c r="J753" s="2"/>
    </row>
    <row r="754" spans="1:10" ht="14.25" customHeight="1">
      <c r="A754" s="2"/>
      <c r="B754" s="2"/>
      <c r="C754" s="2"/>
      <c r="D754" s="2"/>
      <c r="E754" s="2"/>
      <c r="F754" s="2"/>
      <c r="G754" s="2"/>
      <c r="H754" s="2"/>
      <c r="I754" s="2"/>
      <c r="J754" s="2"/>
    </row>
    <row r="755" spans="1:10" ht="14.25" customHeight="1">
      <c r="A755" s="2"/>
      <c r="B755" s="2"/>
      <c r="C755" s="2"/>
      <c r="D755" s="2"/>
      <c r="E755" s="2"/>
      <c r="F755" s="2"/>
      <c r="G755" s="2"/>
      <c r="H755" s="2"/>
      <c r="I755" s="2"/>
      <c r="J755" s="2"/>
    </row>
    <row r="756" spans="1:10" ht="14.25" customHeight="1">
      <c r="A756" s="2"/>
      <c r="B756" s="2"/>
      <c r="C756" s="2"/>
      <c r="D756" s="2"/>
      <c r="E756" s="2"/>
      <c r="F756" s="2"/>
      <c r="G756" s="2"/>
      <c r="H756" s="2"/>
      <c r="I756" s="2"/>
      <c r="J756" s="2"/>
    </row>
    <row r="757" spans="1:10" ht="14.25" customHeight="1">
      <c r="A757" s="2"/>
      <c r="B757" s="2"/>
      <c r="C757" s="2"/>
      <c r="D757" s="2"/>
      <c r="E757" s="2"/>
      <c r="F757" s="2"/>
      <c r="G757" s="2"/>
      <c r="H757" s="2"/>
      <c r="I757" s="2"/>
      <c r="J757" s="2"/>
    </row>
    <row r="758" spans="1:10" ht="14.25" customHeight="1">
      <c r="A758" s="2"/>
      <c r="B758" s="2"/>
      <c r="C758" s="2"/>
      <c r="D758" s="2"/>
      <c r="E758" s="2"/>
      <c r="F758" s="2"/>
      <c r="G758" s="2"/>
      <c r="H758" s="2"/>
      <c r="I758" s="2"/>
      <c r="J758" s="2"/>
    </row>
    <row r="759" spans="1:10" ht="14.25" customHeight="1">
      <c r="A759" s="2"/>
      <c r="B759" s="2"/>
      <c r="C759" s="2"/>
      <c r="D759" s="2"/>
      <c r="E759" s="2"/>
      <c r="F759" s="2"/>
      <c r="G759" s="2"/>
      <c r="H759" s="2"/>
      <c r="I759" s="2"/>
      <c r="J759" s="2"/>
    </row>
    <row r="760" spans="1:10" ht="14.25" customHeight="1">
      <c r="A760" s="2"/>
      <c r="B760" s="2"/>
      <c r="C760" s="2"/>
      <c r="D760" s="2"/>
      <c r="E760" s="2"/>
      <c r="F760" s="2"/>
      <c r="G760" s="2"/>
      <c r="H760" s="2"/>
      <c r="I760" s="2"/>
      <c r="J760" s="2"/>
    </row>
    <row r="761" spans="1:10" ht="14.25" customHeight="1">
      <c r="A761" s="2"/>
      <c r="B761" s="2"/>
      <c r="C761" s="2"/>
      <c r="D761" s="2"/>
      <c r="E761" s="2"/>
      <c r="F761" s="2"/>
      <c r="G761" s="2"/>
      <c r="H761" s="2"/>
      <c r="I761" s="2"/>
      <c r="J761" s="2"/>
    </row>
    <row r="762" spans="1:10" ht="14.25" customHeight="1">
      <c r="A762" s="2"/>
      <c r="B762" s="2"/>
      <c r="C762" s="2"/>
      <c r="D762" s="2"/>
      <c r="E762" s="2"/>
      <c r="F762" s="2"/>
      <c r="G762" s="2"/>
      <c r="H762" s="2"/>
      <c r="I762" s="2"/>
      <c r="J762" s="2"/>
    </row>
    <row r="763" spans="1:10" ht="14.25" customHeight="1">
      <c r="A763" s="2"/>
      <c r="B763" s="2"/>
      <c r="C763" s="2"/>
      <c r="D763" s="2"/>
      <c r="E763" s="2"/>
      <c r="F763" s="2"/>
      <c r="G763" s="2"/>
      <c r="H763" s="2"/>
      <c r="I763" s="2"/>
      <c r="J763" s="2"/>
    </row>
    <row r="764" spans="1:10" ht="14.25" customHeight="1">
      <c r="A764" s="2"/>
      <c r="B764" s="2"/>
      <c r="C764" s="2"/>
      <c r="D764" s="2"/>
      <c r="E764" s="2"/>
      <c r="F764" s="2"/>
      <c r="G764" s="2"/>
      <c r="H764" s="2"/>
      <c r="I764" s="2"/>
      <c r="J764" s="2"/>
    </row>
    <row r="765" spans="1:10" ht="14.25" customHeight="1">
      <c r="A765" s="2"/>
      <c r="B765" s="2"/>
      <c r="C765" s="2"/>
      <c r="D765" s="2"/>
      <c r="E765" s="2"/>
      <c r="F765" s="2"/>
      <c r="G765" s="2"/>
      <c r="H765" s="2"/>
      <c r="I765" s="2"/>
      <c r="J765" s="2"/>
    </row>
    <row r="766" spans="1:10" ht="14.25" customHeight="1">
      <c r="A766" s="2"/>
      <c r="B766" s="2"/>
      <c r="C766" s="2"/>
      <c r="D766" s="2"/>
      <c r="E766" s="2"/>
      <c r="F766" s="2"/>
      <c r="G766" s="2"/>
      <c r="H766" s="2"/>
      <c r="I766" s="2"/>
      <c r="J766" s="2"/>
    </row>
    <row r="767" spans="1:10" ht="14.25" customHeight="1">
      <c r="A767" s="2"/>
      <c r="B767" s="2"/>
      <c r="C767" s="2"/>
      <c r="D767" s="2"/>
      <c r="E767" s="2"/>
      <c r="F767" s="2"/>
      <c r="G767" s="2"/>
      <c r="H767" s="2"/>
      <c r="I767" s="2"/>
      <c r="J767" s="2"/>
    </row>
    <row r="768" spans="1:10" ht="14.25" customHeight="1">
      <c r="A768" s="2"/>
      <c r="B768" s="2"/>
      <c r="C768" s="2"/>
      <c r="D768" s="2"/>
      <c r="E768" s="2"/>
      <c r="F768" s="2"/>
      <c r="G768" s="2"/>
      <c r="H768" s="2"/>
      <c r="I768" s="2"/>
      <c r="J768" s="2"/>
    </row>
    <row r="769" spans="1:10" ht="14.25" customHeight="1">
      <c r="A769" s="2"/>
      <c r="B769" s="2"/>
      <c r="C769" s="2"/>
      <c r="D769" s="2"/>
      <c r="E769" s="2"/>
      <c r="F769" s="2"/>
      <c r="G769" s="2"/>
      <c r="H769" s="2"/>
      <c r="I769" s="2"/>
      <c r="J769" s="2"/>
    </row>
    <row r="770" spans="1:10" ht="14.25" customHeight="1">
      <c r="A770" s="2"/>
      <c r="B770" s="2"/>
      <c r="C770" s="2"/>
      <c r="D770" s="2"/>
      <c r="E770" s="2"/>
      <c r="F770" s="2"/>
      <c r="G770" s="2"/>
      <c r="H770" s="2"/>
      <c r="I770" s="2"/>
      <c r="J770" s="2"/>
    </row>
    <row r="771" spans="1:10" ht="14.25" customHeight="1">
      <c r="A771" s="2"/>
      <c r="B771" s="2"/>
      <c r="C771" s="2"/>
      <c r="D771" s="2"/>
      <c r="E771" s="2"/>
      <c r="F771" s="2"/>
      <c r="G771" s="2"/>
      <c r="H771" s="2"/>
      <c r="I771" s="2"/>
      <c r="J771" s="2"/>
    </row>
    <row r="772" spans="1:10" ht="14.25" customHeight="1">
      <c r="A772" s="2"/>
      <c r="B772" s="2"/>
      <c r="C772" s="2"/>
      <c r="D772" s="2"/>
      <c r="E772" s="2"/>
      <c r="F772" s="2"/>
      <c r="G772" s="2"/>
      <c r="H772" s="2"/>
      <c r="I772" s="2"/>
      <c r="J772" s="2"/>
    </row>
    <row r="773" spans="1:10" ht="14.25" customHeight="1">
      <c r="A773" s="2"/>
      <c r="B773" s="2"/>
      <c r="C773" s="2"/>
      <c r="D773" s="2"/>
      <c r="E773" s="2"/>
      <c r="F773" s="2"/>
      <c r="G773" s="2"/>
      <c r="H773" s="2"/>
      <c r="I773" s="2"/>
      <c r="J773" s="2"/>
    </row>
    <row r="774" spans="1:10" ht="14.25" customHeight="1">
      <c r="A774" s="2"/>
      <c r="B774" s="2"/>
      <c r="C774" s="2"/>
      <c r="D774" s="2"/>
      <c r="E774" s="2"/>
      <c r="F774" s="2"/>
      <c r="G774" s="2"/>
      <c r="H774" s="2"/>
      <c r="I774" s="2"/>
      <c r="J774" s="2"/>
    </row>
    <row r="775" spans="1:10" ht="14.25" customHeight="1">
      <c r="A775" s="2"/>
      <c r="B775" s="2"/>
      <c r="C775" s="2"/>
      <c r="D775" s="2"/>
      <c r="E775" s="2"/>
      <c r="F775" s="2"/>
      <c r="G775" s="2"/>
      <c r="H775" s="2"/>
      <c r="I775" s="2"/>
      <c r="J775" s="2"/>
    </row>
    <row r="776" spans="1:10" ht="14.25" customHeight="1">
      <c r="A776" s="2"/>
      <c r="B776" s="2"/>
      <c r="C776" s="2"/>
      <c r="D776" s="2"/>
      <c r="E776" s="2"/>
      <c r="F776" s="2"/>
      <c r="G776" s="2"/>
      <c r="H776" s="2"/>
      <c r="I776" s="2"/>
      <c r="J776" s="2"/>
    </row>
    <row r="777" spans="1:10" ht="14.25" customHeight="1">
      <c r="A777" s="2"/>
      <c r="B777" s="2"/>
      <c r="C777" s="2"/>
      <c r="D777" s="2"/>
      <c r="E777" s="2"/>
      <c r="F777" s="2"/>
      <c r="G777" s="2"/>
      <c r="H777" s="2"/>
      <c r="I777" s="2"/>
      <c r="J777" s="2"/>
    </row>
    <row r="778" spans="1:10" ht="14.25" customHeight="1">
      <c r="A778" s="2"/>
      <c r="B778" s="2"/>
      <c r="C778" s="2"/>
      <c r="D778" s="2"/>
      <c r="E778" s="2"/>
      <c r="F778" s="2"/>
      <c r="G778" s="2"/>
      <c r="H778" s="2"/>
      <c r="I778" s="2"/>
      <c r="J778" s="2"/>
    </row>
    <row r="779" spans="1:10" ht="14.25" customHeight="1">
      <c r="A779" s="2"/>
      <c r="B779" s="2"/>
      <c r="C779" s="2"/>
      <c r="D779" s="2"/>
      <c r="E779" s="2"/>
      <c r="F779" s="2"/>
      <c r="G779" s="2"/>
      <c r="H779" s="2"/>
      <c r="I779" s="2"/>
      <c r="J779" s="2"/>
    </row>
    <row r="780" spans="1:10" ht="14.25" customHeight="1">
      <c r="A780" s="2"/>
      <c r="B780" s="2"/>
      <c r="C780" s="2"/>
      <c r="D780" s="2"/>
      <c r="E780" s="2"/>
      <c r="F780" s="2"/>
      <c r="G780" s="2"/>
      <c r="H780" s="2"/>
      <c r="I780" s="2"/>
      <c r="J780" s="2"/>
    </row>
    <row r="781" spans="1:10" ht="14.25" customHeight="1">
      <c r="A781" s="2"/>
      <c r="B781" s="2"/>
      <c r="C781" s="2"/>
      <c r="D781" s="2"/>
      <c r="E781" s="2"/>
      <c r="F781" s="2"/>
      <c r="G781" s="2"/>
      <c r="H781" s="2"/>
      <c r="I781" s="2"/>
      <c r="J781" s="2"/>
    </row>
    <row r="782" spans="1:10" ht="14.25" customHeight="1">
      <c r="A782" s="2"/>
      <c r="B782" s="2"/>
      <c r="C782" s="2"/>
      <c r="D782" s="2"/>
      <c r="E782" s="2"/>
      <c r="F782" s="2"/>
      <c r="G782" s="2"/>
      <c r="H782" s="2"/>
      <c r="I782" s="2"/>
      <c r="J782" s="2"/>
    </row>
    <row r="783" spans="1:10" ht="14.25" customHeight="1">
      <c r="A783" s="2"/>
      <c r="B783" s="2"/>
      <c r="C783" s="2"/>
      <c r="D783" s="2"/>
      <c r="E783" s="2"/>
      <c r="F783" s="2"/>
      <c r="G783" s="2"/>
      <c r="H783" s="2"/>
      <c r="I783" s="2"/>
      <c r="J783" s="2"/>
    </row>
    <row r="784" spans="1:10" ht="14.25" customHeight="1">
      <c r="A784" s="2"/>
      <c r="B784" s="2"/>
      <c r="C784" s="2"/>
      <c r="D784" s="2"/>
      <c r="E784" s="2"/>
      <c r="F784" s="2"/>
      <c r="G784" s="2"/>
      <c r="H784" s="2"/>
      <c r="I784" s="2"/>
      <c r="J784" s="2"/>
    </row>
    <row r="785" spans="1:10" ht="14.25" customHeight="1">
      <c r="A785" s="2"/>
      <c r="B785" s="2"/>
      <c r="C785" s="2"/>
      <c r="D785" s="2"/>
      <c r="E785" s="2"/>
      <c r="F785" s="2"/>
      <c r="G785" s="2"/>
      <c r="H785" s="2"/>
      <c r="I785" s="2"/>
      <c r="J785" s="2"/>
    </row>
    <row r="786" spans="1:10" ht="14.25" customHeight="1">
      <c r="A786" s="2"/>
      <c r="B786" s="2"/>
      <c r="C786" s="2"/>
      <c r="D786" s="2"/>
      <c r="E786" s="2"/>
      <c r="F786" s="2"/>
      <c r="G786" s="2"/>
      <c r="H786" s="2"/>
      <c r="I786" s="2"/>
      <c r="J786" s="2"/>
    </row>
    <row r="787" spans="1:10" ht="14.25" customHeight="1">
      <c r="A787" s="2"/>
      <c r="B787" s="2"/>
      <c r="C787" s="2"/>
      <c r="D787" s="2"/>
      <c r="E787" s="2"/>
      <c r="F787" s="2"/>
      <c r="G787" s="2"/>
      <c r="H787" s="2"/>
      <c r="I787" s="2"/>
      <c r="J787" s="2"/>
    </row>
    <row r="788" spans="1:10" ht="14.25" customHeight="1">
      <c r="A788" s="2"/>
      <c r="B788" s="2"/>
      <c r="C788" s="2"/>
      <c r="D788" s="2"/>
      <c r="E788" s="2"/>
      <c r="F788" s="2"/>
      <c r="G788" s="2"/>
      <c r="H788" s="2"/>
      <c r="I788" s="2"/>
      <c r="J788" s="2"/>
    </row>
    <row r="789" spans="1:10" ht="14.25" customHeight="1">
      <c r="A789" s="2"/>
      <c r="B789" s="2"/>
      <c r="C789" s="2"/>
      <c r="D789" s="2"/>
      <c r="E789" s="2"/>
      <c r="F789" s="2"/>
      <c r="G789" s="2"/>
      <c r="H789" s="2"/>
      <c r="I789" s="2"/>
      <c r="J789" s="2"/>
    </row>
    <row r="790" spans="1:10" ht="14.25" customHeight="1">
      <c r="A790" s="2"/>
      <c r="B790" s="2"/>
      <c r="C790" s="2"/>
      <c r="D790" s="2"/>
      <c r="E790" s="2"/>
      <c r="F790" s="2"/>
      <c r="G790" s="2"/>
      <c r="H790" s="2"/>
      <c r="I790" s="2"/>
      <c r="J790" s="2"/>
    </row>
    <row r="791" spans="1:10" ht="14.25" customHeight="1">
      <c r="A791" s="2"/>
      <c r="B791" s="2"/>
      <c r="C791" s="2"/>
      <c r="D791" s="2"/>
      <c r="E791" s="2"/>
      <c r="F791" s="2"/>
      <c r="G791" s="2"/>
      <c r="H791" s="2"/>
      <c r="I791" s="2"/>
      <c r="J791" s="2"/>
    </row>
    <row r="792" spans="1:10" ht="14.25" customHeight="1">
      <c r="A792" s="2"/>
      <c r="B792" s="2"/>
      <c r="C792" s="2"/>
      <c r="D792" s="2"/>
      <c r="E792" s="2"/>
      <c r="F792" s="2"/>
      <c r="G792" s="2"/>
      <c r="H792" s="2"/>
      <c r="I792" s="2"/>
      <c r="J792" s="2"/>
    </row>
    <row r="793" spans="1:10" ht="14.25" customHeight="1">
      <c r="A793" s="2"/>
      <c r="B793" s="2"/>
      <c r="C793" s="2"/>
      <c r="D793" s="2"/>
      <c r="E793" s="2"/>
      <c r="F793" s="2"/>
      <c r="G793" s="2"/>
      <c r="H793" s="2"/>
      <c r="I793" s="2"/>
      <c r="J793" s="2"/>
    </row>
    <row r="794" spans="1:10" ht="14.25" customHeight="1">
      <c r="A794" s="2"/>
      <c r="B794" s="2"/>
      <c r="C794" s="2"/>
      <c r="D794" s="2"/>
      <c r="E794" s="2"/>
      <c r="F794" s="2"/>
      <c r="G794" s="2"/>
      <c r="H794" s="2"/>
      <c r="I794" s="2"/>
      <c r="J794" s="2"/>
    </row>
    <row r="795" spans="1:10" ht="14.25" customHeight="1">
      <c r="A795" s="2"/>
      <c r="B795" s="2"/>
      <c r="C795" s="2"/>
      <c r="D795" s="2"/>
      <c r="E795" s="2"/>
      <c r="F795" s="2"/>
      <c r="G795" s="2"/>
      <c r="H795" s="2"/>
      <c r="I795" s="2"/>
      <c r="J795" s="2"/>
    </row>
    <row r="796" spans="1:10" ht="14.25" customHeight="1">
      <c r="A796" s="2"/>
      <c r="B796" s="2"/>
      <c r="C796" s="2"/>
      <c r="D796" s="2"/>
      <c r="E796" s="2"/>
      <c r="F796" s="2"/>
      <c r="G796" s="2"/>
      <c r="H796" s="2"/>
      <c r="I796" s="2"/>
      <c r="J796" s="2"/>
    </row>
    <row r="797" spans="1:10" ht="14.25" customHeight="1">
      <c r="A797" s="2"/>
      <c r="B797" s="2"/>
      <c r="C797" s="2"/>
      <c r="D797" s="2"/>
      <c r="E797" s="2"/>
      <c r="F797" s="2"/>
      <c r="G797" s="2"/>
      <c r="H797" s="2"/>
      <c r="I797" s="2"/>
      <c r="J797" s="2"/>
    </row>
    <row r="798" spans="1:10" ht="14.25" customHeight="1">
      <c r="A798" s="2"/>
      <c r="B798" s="2"/>
      <c r="C798" s="2"/>
      <c r="D798" s="2"/>
      <c r="E798" s="2"/>
      <c r="F798" s="2"/>
      <c r="G798" s="2"/>
      <c r="H798" s="2"/>
      <c r="I798" s="2"/>
      <c r="J798" s="2"/>
    </row>
    <row r="799" spans="1:10" ht="14.25" customHeight="1">
      <c r="A799" s="2"/>
      <c r="B799" s="2"/>
      <c r="C799" s="2"/>
      <c r="D799" s="2"/>
      <c r="E799" s="2"/>
      <c r="F799" s="2"/>
      <c r="G799" s="2"/>
      <c r="H799" s="2"/>
      <c r="I799" s="2"/>
      <c r="J799" s="2"/>
    </row>
    <row r="800" spans="1:10" ht="14.25" customHeight="1">
      <c r="A800" s="2"/>
      <c r="B800" s="2"/>
      <c r="C800" s="2"/>
      <c r="D800" s="2"/>
      <c r="E800" s="2"/>
      <c r="F800" s="2"/>
      <c r="G800" s="2"/>
      <c r="H800" s="2"/>
      <c r="I800" s="2"/>
      <c r="J800" s="2"/>
    </row>
    <row r="801" spans="1:10" ht="14.25" customHeight="1">
      <c r="A801" s="2"/>
      <c r="B801" s="2"/>
      <c r="C801" s="2"/>
      <c r="D801" s="2"/>
      <c r="E801" s="2"/>
      <c r="F801" s="2"/>
      <c r="G801" s="2"/>
      <c r="H801" s="2"/>
      <c r="I801" s="2"/>
      <c r="J801" s="2"/>
    </row>
    <row r="802" spans="1:10" ht="14.25" customHeight="1">
      <c r="A802" s="2"/>
      <c r="B802" s="2"/>
      <c r="C802" s="2"/>
      <c r="D802" s="2"/>
      <c r="E802" s="2"/>
      <c r="F802" s="2"/>
      <c r="G802" s="2"/>
      <c r="H802" s="2"/>
      <c r="I802" s="2"/>
      <c r="J802" s="2"/>
    </row>
    <row r="803" spans="1:10" ht="14.25" customHeight="1">
      <c r="A803" s="2"/>
      <c r="B803" s="2"/>
      <c r="C803" s="2"/>
      <c r="D803" s="2"/>
      <c r="E803" s="2"/>
      <c r="F803" s="2"/>
      <c r="G803" s="2"/>
      <c r="H803" s="2"/>
      <c r="I803" s="2"/>
      <c r="J803" s="2"/>
    </row>
    <row r="804" spans="1:10" ht="14.25" customHeight="1">
      <c r="A804" s="2"/>
      <c r="B804" s="2"/>
      <c r="C804" s="2"/>
      <c r="D804" s="2"/>
      <c r="E804" s="2"/>
      <c r="F804" s="2"/>
      <c r="G804" s="2"/>
      <c r="H804" s="2"/>
      <c r="I804" s="2"/>
      <c r="J804" s="2"/>
    </row>
    <row r="805" spans="1:10" ht="14.25" customHeight="1">
      <c r="A805" s="2"/>
      <c r="B805" s="2"/>
      <c r="C805" s="2"/>
      <c r="D805" s="2"/>
      <c r="E805" s="2"/>
      <c r="F805" s="2"/>
      <c r="G805" s="2"/>
      <c r="H805" s="2"/>
      <c r="I805" s="2"/>
      <c r="J805" s="2"/>
    </row>
    <row r="806" spans="1:10" ht="14.25" customHeight="1">
      <c r="A806" s="2"/>
      <c r="B806" s="2"/>
      <c r="C806" s="2"/>
      <c r="D806" s="2"/>
      <c r="E806" s="2"/>
      <c r="F806" s="2"/>
      <c r="G806" s="2"/>
      <c r="H806" s="2"/>
      <c r="I806" s="2"/>
      <c r="J806" s="2"/>
    </row>
    <row r="807" spans="1:10" ht="14.25" customHeight="1">
      <c r="A807" s="2"/>
      <c r="B807" s="2"/>
      <c r="C807" s="2"/>
      <c r="D807" s="2"/>
      <c r="E807" s="2"/>
      <c r="F807" s="2"/>
      <c r="G807" s="2"/>
      <c r="H807" s="2"/>
      <c r="I807" s="2"/>
      <c r="J807" s="2"/>
    </row>
    <row r="808" spans="1:10" ht="14.25" customHeight="1">
      <c r="A808" s="2"/>
      <c r="B808" s="2"/>
      <c r="C808" s="2"/>
      <c r="D808" s="2"/>
      <c r="E808" s="2"/>
      <c r="F808" s="2"/>
      <c r="G808" s="2"/>
      <c r="H808" s="2"/>
      <c r="I808" s="2"/>
      <c r="J808" s="2"/>
    </row>
    <row r="809" spans="1:10" ht="14.25" customHeight="1">
      <c r="A809" s="2"/>
      <c r="B809" s="2"/>
      <c r="C809" s="2"/>
      <c r="D809" s="2"/>
      <c r="E809" s="2"/>
      <c r="F809" s="2"/>
      <c r="G809" s="2"/>
      <c r="H809" s="2"/>
      <c r="I809" s="2"/>
      <c r="J809" s="2"/>
    </row>
    <row r="810" spans="1:10" ht="14.25" customHeight="1">
      <c r="A810" s="2"/>
      <c r="B810" s="2"/>
      <c r="C810" s="2"/>
      <c r="D810" s="2"/>
      <c r="E810" s="2"/>
      <c r="F810" s="2"/>
      <c r="G810" s="2"/>
      <c r="H810" s="2"/>
      <c r="I810" s="2"/>
      <c r="J810" s="2"/>
    </row>
    <row r="811" spans="1:10" ht="14.25" customHeight="1">
      <c r="A811" s="2"/>
      <c r="B811" s="2"/>
      <c r="C811" s="2"/>
      <c r="D811" s="2"/>
      <c r="E811" s="2"/>
      <c r="F811" s="2"/>
      <c r="G811" s="2"/>
      <c r="H811" s="2"/>
      <c r="I811" s="2"/>
      <c r="J811" s="2"/>
    </row>
    <row r="812" spans="1:10" ht="14.25" customHeight="1">
      <c r="A812" s="2"/>
      <c r="B812" s="2"/>
      <c r="C812" s="2"/>
      <c r="D812" s="2"/>
      <c r="E812" s="2"/>
      <c r="F812" s="2"/>
      <c r="G812" s="2"/>
      <c r="H812" s="2"/>
      <c r="I812" s="2"/>
      <c r="J812" s="2"/>
    </row>
    <row r="813" spans="1:10" ht="14.25" customHeight="1">
      <c r="A813" s="2"/>
      <c r="B813" s="2"/>
      <c r="C813" s="2"/>
      <c r="D813" s="2"/>
      <c r="E813" s="2"/>
      <c r="F813" s="2"/>
      <c r="G813" s="2"/>
      <c r="H813" s="2"/>
      <c r="I813" s="2"/>
      <c r="J813" s="2"/>
    </row>
    <row r="814" spans="1:10" ht="14.25" customHeight="1">
      <c r="A814" s="2"/>
      <c r="B814" s="2"/>
      <c r="C814" s="2"/>
      <c r="D814" s="2"/>
      <c r="E814" s="2"/>
      <c r="F814" s="2"/>
      <c r="G814" s="2"/>
      <c r="H814" s="2"/>
      <c r="I814" s="2"/>
      <c r="J814" s="2"/>
    </row>
    <row r="815" spans="1:10" ht="14.25" customHeight="1">
      <c r="A815" s="2"/>
      <c r="B815" s="2"/>
      <c r="C815" s="2"/>
      <c r="D815" s="2"/>
      <c r="E815" s="2"/>
      <c r="F815" s="2"/>
      <c r="G815" s="2"/>
      <c r="H815" s="2"/>
      <c r="I815" s="2"/>
      <c r="J815" s="2"/>
    </row>
    <row r="816" spans="1:10" ht="14.25" customHeight="1">
      <c r="A816" s="2"/>
      <c r="B816" s="2"/>
      <c r="C816" s="2"/>
      <c r="D816" s="2"/>
      <c r="E816" s="2"/>
      <c r="F816" s="2"/>
      <c r="G816" s="2"/>
      <c r="H816" s="2"/>
      <c r="I816" s="2"/>
      <c r="J816" s="2"/>
    </row>
    <row r="817" spans="1:10" ht="14.25" customHeight="1">
      <c r="A817" s="2"/>
      <c r="B817" s="2"/>
      <c r="C817" s="2"/>
      <c r="D817" s="2"/>
      <c r="E817" s="2"/>
      <c r="F817" s="2"/>
      <c r="G817" s="2"/>
      <c r="H817" s="2"/>
      <c r="I817" s="2"/>
      <c r="J817" s="2"/>
    </row>
    <row r="818" spans="1:10" ht="14.25" customHeight="1">
      <c r="A818" s="2"/>
      <c r="B818" s="2"/>
      <c r="C818" s="2"/>
      <c r="D818" s="2"/>
      <c r="E818" s="2"/>
      <c r="F818" s="2"/>
      <c r="G818" s="2"/>
      <c r="H818" s="2"/>
      <c r="I818" s="2"/>
      <c r="J818" s="2"/>
    </row>
    <row r="819" spans="1:10" ht="14.25" customHeight="1">
      <c r="A819" s="2"/>
      <c r="B819" s="2"/>
      <c r="C819" s="2"/>
      <c r="D819" s="2"/>
      <c r="E819" s="2"/>
      <c r="F819" s="2"/>
      <c r="G819" s="2"/>
      <c r="H819" s="2"/>
      <c r="I819" s="2"/>
      <c r="J819" s="2"/>
    </row>
    <row r="820" spans="1:10" ht="14.25" customHeight="1">
      <c r="A820" s="2"/>
      <c r="B820" s="2"/>
      <c r="C820" s="2"/>
      <c r="D820" s="2"/>
      <c r="E820" s="2"/>
      <c r="F820" s="2"/>
      <c r="G820" s="2"/>
      <c r="H820" s="2"/>
      <c r="I820" s="2"/>
      <c r="J820" s="2"/>
    </row>
    <row r="821" spans="1:10" ht="14.25" customHeight="1">
      <c r="A821" s="2"/>
      <c r="B821" s="2"/>
      <c r="C821" s="2"/>
      <c r="D821" s="2"/>
      <c r="E821" s="2"/>
      <c r="F821" s="2"/>
      <c r="G821" s="2"/>
      <c r="H821" s="2"/>
      <c r="I821" s="2"/>
      <c r="J821" s="2"/>
    </row>
    <row r="822" spans="1:10" ht="14.25" customHeight="1">
      <c r="A822" s="2"/>
      <c r="B822" s="2"/>
      <c r="C822" s="2"/>
      <c r="D822" s="2"/>
      <c r="E822" s="2"/>
      <c r="F822" s="2"/>
      <c r="G822" s="2"/>
      <c r="H822" s="2"/>
      <c r="I822" s="2"/>
      <c r="J822" s="2"/>
    </row>
    <row r="823" spans="1:10" ht="14.25" customHeight="1">
      <c r="A823" s="2"/>
      <c r="B823" s="2"/>
      <c r="C823" s="2"/>
      <c r="D823" s="2"/>
      <c r="E823" s="2"/>
      <c r="F823" s="2"/>
      <c r="G823" s="2"/>
      <c r="H823" s="2"/>
      <c r="I823" s="2"/>
      <c r="J823" s="2"/>
    </row>
    <row r="824" spans="1:10" ht="14.25" customHeight="1">
      <c r="A824" s="2"/>
      <c r="B824" s="2"/>
      <c r="C824" s="2"/>
      <c r="D824" s="2"/>
      <c r="E824" s="2"/>
      <c r="F824" s="2"/>
      <c r="G824" s="2"/>
      <c r="H824" s="2"/>
      <c r="I824" s="2"/>
      <c r="J824" s="2"/>
    </row>
    <row r="825" spans="1:10" ht="14.25" customHeight="1">
      <c r="A825" s="2"/>
      <c r="B825" s="2"/>
      <c r="C825" s="2"/>
      <c r="D825" s="2"/>
      <c r="E825" s="2"/>
      <c r="F825" s="2"/>
      <c r="G825" s="2"/>
      <c r="H825" s="2"/>
      <c r="I825" s="2"/>
      <c r="J825" s="2"/>
    </row>
    <row r="826" spans="1:10" ht="14.25" customHeight="1">
      <c r="A826" s="2"/>
      <c r="B826" s="2"/>
      <c r="C826" s="2"/>
      <c r="D826" s="2"/>
      <c r="E826" s="2"/>
      <c r="F826" s="2"/>
      <c r="G826" s="2"/>
      <c r="H826" s="2"/>
      <c r="I826" s="2"/>
      <c r="J826" s="2"/>
    </row>
    <row r="827" spans="1:10" ht="14.25" customHeight="1">
      <c r="A827" s="2"/>
      <c r="B827" s="2"/>
      <c r="C827" s="2"/>
      <c r="D827" s="2"/>
      <c r="E827" s="2"/>
      <c r="F827" s="2"/>
      <c r="G827" s="2"/>
      <c r="H827" s="2"/>
      <c r="I827" s="2"/>
      <c r="J827" s="2"/>
    </row>
    <row r="828" spans="1:10" ht="14.25" customHeight="1">
      <c r="A828" s="2"/>
      <c r="B828" s="2"/>
      <c r="C828" s="2"/>
      <c r="D828" s="2"/>
      <c r="E828" s="2"/>
      <c r="F828" s="2"/>
      <c r="G828" s="2"/>
      <c r="H828" s="2"/>
      <c r="I828" s="2"/>
      <c r="J828" s="2"/>
    </row>
    <row r="829" spans="1:10" ht="14.25" customHeight="1">
      <c r="A829" s="2"/>
      <c r="B829" s="2"/>
      <c r="C829" s="2"/>
      <c r="D829" s="2"/>
      <c r="E829" s="2"/>
      <c r="F829" s="2"/>
      <c r="G829" s="2"/>
      <c r="H829" s="2"/>
      <c r="I829" s="2"/>
      <c r="J829" s="2"/>
    </row>
    <row r="830" spans="1:10" ht="14.25" customHeight="1">
      <c r="A830" s="2"/>
      <c r="B830" s="2"/>
      <c r="C830" s="2"/>
      <c r="D830" s="2"/>
      <c r="E830" s="2"/>
      <c r="F830" s="2"/>
      <c r="G830" s="2"/>
      <c r="H830" s="2"/>
      <c r="I830" s="2"/>
      <c r="J830" s="2"/>
    </row>
    <row r="831" spans="1:10" ht="14.25" customHeight="1">
      <c r="A831" s="2"/>
      <c r="B831" s="2"/>
      <c r="C831" s="2"/>
      <c r="D831" s="2"/>
      <c r="E831" s="2"/>
      <c r="F831" s="2"/>
      <c r="G831" s="2"/>
      <c r="H831" s="2"/>
      <c r="I831" s="2"/>
      <c r="J831" s="2"/>
    </row>
    <row r="832" spans="1:10" ht="14.25" customHeight="1">
      <c r="A832" s="2"/>
      <c r="B832" s="2"/>
      <c r="C832" s="2"/>
      <c r="D832" s="2"/>
      <c r="E832" s="2"/>
      <c r="F832" s="2"/>
      <c r="G832" s="2"/>
      <c r="H832" s="2"/>
      <c r="I832" s="2"/>
      <c r="J832" s="2"/>
    </row>
    <row r="833" spans="1:10" ht="14.25" customHeight="1">
      <c r="A833" s="2"/>
      <c r="B833" s="2"/>
      <c r="C833" s="2"/>
      <c r="D833" s="2"/>
      <c r="E833" s="2"/>
      <c r="F833" s="2"/>
      <c r="G833" s="2"/>
      <c r="H833" s="2"/>
      <c r="I833" s="2"/>
      <c r="J833" s="2"/>
    </row>
    <row r="834" spans="1:10" ht="14.25" customHeight="1">
      <c r="A834" s="2"/>
      <c r="B834" s="2"/>
      <c r="C834" s="2"/>
      <c r="D834" s="2"/>
      <c r="E834" s="2"/>
      <c r="F834" s="2"/>
      <c r="G834" s="2"/>
      <c r="H834" s="2"/>
      <c r="I834" s="2"/>
      <c r="J834" s="2"/>
    </row>
    <row r="835" spans="1:10" ht="14.25" customHeight="1">
      <c r="A835" s="2"/>
      <c r="B835" s="2"/>
      <c r="C835" s="2"/>
      <c r="D835" s="2"/>
      <c r="E835" s="2"/>
      <c r="F835" s="2"/>
      <c r="G835" s="2"/>
      <c r="H835" s="2"/>
      <c r="I835" s="2"/>
      <c r="J835" s="2"/>
    </row>
    <row r="836" spans="1:10" ht="14.25" customHeight="1">
      <c r="A836" s="2"/>
      <c r="B836" s="2"/>
      <c r="C836" s="2"/>
      <c r="D836" s="2"/>
      <c r="E836" s="2"/>
      <c r="F836" s="2"/>
      <c r="G836" s="2"/>
      <c r="H836" s="2"/>
      <c r="I836" s="2"/>
      <c r="J836" s="2"/>
    </row>
    <row r="837" spans="1:10" ht="14.25" customHeight="1">
      <c r="A837" s="2"/>
      <c r="B837" s="2"/>
      <c r="C837" s="2"/>
      <c r="D837" s="2"/>
      <c r="E837" s="2"/>
      <c r="F837" s="2"/>
      <c r="G837" s="2"/>
      <c r="H837" s="2"/>
      <c r="I837" s="2"/>
      <c r="J837" s="2"/>
    </row>
    <row r="838" spans="1:10" ht="14.25" customHeight="1">
      <c r="A838" s="2"/>
      <c r="B838" s="2"/>
      <c r="C838" s="2"/>
      <c r="D838" s="2"/>
      <c r="E838" s="2"/>
      <c r="F838" s="2"/>
      <c r="G838" s="2"/>
      <c r="H838" s="2"/>
      <c r="I838" s="2"/>
      <c r="J838" s="2"/>
    </row>
    <row r="839" spans="1:10" ht="14.25" customHeight="1">
      <c r="A839" s="2"/>
      <c r="B839" s="2"/>
      <c r="C839" s="2"/>
      <c r="D839" s="2"/>
      <c r="E839" s="2"/>
      <c r="F839" s="2"/>
      <c r="G839" s="2"/>
      <c r="H839" s="2"/>
      <c r="I839" s="2"/>
      <c r="J839" s="2"/>
    </row>
    <row r="840" spans="1:10" ht="14.25" customHeight="1">
      <c r="A840" s="2"/>
      <c r="B840" s="2"/>
      <c r="C840" s="2"/>
      <c r="D840" s="2"/>
      <c r="E840" s="2"/>
      <c r="F840" s="2"/>
      <c r="G840" s="2"/>
      <c r="H840" s="2"/>
      <c r="I840" s="2"/>
      <c r="J840" s="2"/>
    </row>
    <row r="841" spans="1:10" ht="14.25" customHeight="1">
      <c r="A841" s="2"/>
      <c r="B841" s="2"/>
      <c r="C841" s="2"/>
      <c r="D841" s="2"/>
      <c r="E841" s="2"/>
      <c r="F841" s="2"/>
      <c r="G841" s="2"/>
      <c r="H841" s="2"/>
      <c r="I841" s="2"/>
      <c r="J841" s="2"/>
    </row>
    <row r="842" spans="1:10" ht="14.25" customHeight="1">
      <c r="A842" s="2"/>
      <c r="B842" s="2"/>
      <c r="C842" s="2"/>
      <c r="D842" s="2"/>
      <c r="E842" s="2"/>
      <c r="F842" s="2"/>
      <c r="G842" s="2"/>
      <c r="H842" s="2"/>
      <c r="I842" s="2"/>
      <c r="J842" s="2"/>
    </row>
    <row r="843" spans="1:10" ht="14.25" customHeight="1">
      <c r="A843" s="2"/>
      <c r="B843" s="2"/>
      <c r="C843" s="2"/>
      <c r="D843" s="2"/>
      <c r="E843" s="2"/>
      <c r="F843" s="2"/>
      <c r="G843" s="2"/>
      <c r="H843" s="2"/>
      <c r="I843" s="2"/>
      <c r="J843" s="2"/>
    </row>
    <row r="844" spans="1:10" ht="14.25" customHeight="1">
      <c r="A844" s="2"/>
      <c r="B844" s="2"/>
      <c r="C844" s="2"/>
      <c r="D844" s="2"/>
      <c r="E844" s="2"/>
      <c r="F844" s="2"/>
      <c r="G844" s="2"/>
      <c r="H844" s="2"/>
      <c r="I844" s="2"/>
      <c r="J844" s="2"/>
    </row>
    <row r="845" spans="1:10" ht="14.25" customHeight="1">
      <c r="A845" s="2"/>
      <c r="B845" s="2"/>
      <c r="C845" s="2"/>
      <c r="D845" s="2"/>
      <c r="E845" s="2"/>
      <c r="F845" s="2"/>
      <c r="G845" s="2"/>
      <c r="H845" s="2"/>
      <c r="I845" s="2"/>
      <c r="J845" s="2"/>
    </row>
    <row r="846" spans="1:10" ht="14.25" customHeight="1">
      <c r="A846" s="2"/>
      <c r="B846" s="2"/>
      <c r="C846" s="2"/>
      <c r="D846" s="2"/>
      <c r="E846" s="2"/>
      <c r="F846" s="2"/>
      <c r="G846" s="2"/>
      <c r="H846" s="2"/>
      <c r="I846" s="2"/>
      <c r="J846" s="2"/>
    </row>
    <row r="847" spans="1:10" ht="14.25" customHeight="1">
      <c r="A847" s="2"/>
      <c r="B847" s="2"/>
      <c r="C847" s="2"/>
      <c r="D847" s="2"/>
      <c r="E847" s="2"/>
      <c r="F847" s="2"/>
      <c r="G847" s="2"/>
      <c r="H847" s="2"/>
      <c r="I847" s="2"/>
      <c r="J847" s="2"/>
    </row>
    <row r="848" spans="1:10" ht="14.25" customHeight="1">
      <c r="A848" s="2"/>
      <c r="B848" s="2"/>
      <c r="C848" s="2"/>
      <c r="D848" s="2"/>
      <c r="E848" s="2"/>
      <c r="F848" s="2"/>
      <c r="G848" s="2"/>
      <c r="H848" s="2"/>
      <c r="I848" s="2"/>
      <c r="J848" s="2"/>
    </row>
    <row r="849" spans="1:10" ht="14.25" customHeight="1">
      <c r="A849" s="2"/>
      <c r="B849" s="2"/>
      <c r="C849" s="2"/>
      <c r="D849" s="2"/>
      <c r="E849" s="2"/>
      <c r="F849" s="2"/>
      <c r="G849" s="2"/>
      <c r="H849" s="2"/>
      <c r="I849" s="2"/>
      <c r="J849" s="2"/>
    </row>
    <row r="850" spans="1:10" ht="14.25" customHeight="1">
      <c r="A850" s="2"/>
      <c r="B850" s="2"/>
      <c r="C850" s="2"/>
      <c r="D850" s="2"/>
      <c r="E850" s="2"/>
      <c r="F850" s="2"/>
      <c r="G850" s="2"/>
      <c r="H850" s="2"/>
      <c r="I850" s="2"/>
      <c r="J850" s="2"/>
    </row>
    <row r="851" spans="1:10" ht="14.25" customHeight="1">
      <c r="A851" s="2"/>
      <c r="B851" s="2"/>
      <c r="C851" s="2"/>
      <c r="D851" s="2"/>
      <c r="E851" s="2"/>
      <c r="F851" s="2"/>
      <c r="G851" s="2"/>
      <c r="H851" s="2"/>
      <c r="I851" s="2"/>
      <c r="J851" s="2"/>
    </row>
    <row r="852" spans="1:10" ht="14.25" customHeight="1">
      <c r="A852" s="2"/>
      <c r="B852" s="2"/>
      <c r="C852" s="2"/>
      <c r="D852" s="2"/>
      <c r="E852" s="2"/>
      <c r="F852" s="2"/>
      <c r="G852" s="2"/>
      <c r="H852" s="2"/>
      <c r="I852" s="2"/>
      <c r="J852" s="2"/>
    </row>
    <row r="853" spans="1:10" ht="14.25" customHeight="1">
      <c r="A853" s="2"/>
      <c r="B853" s="2"/>
      <c r="C853" s="2"/>
      <c r="D853" s="2"/>
      <c r="E853" s="2"/>
      <c r="F853" s="2"/>
      <c r="G853" s="2"/>
      <c r="H853" s="2"/>
      <c r="I853" s="2"/>
      <c r="J853" s="2"/>
    </row>
    <row r="854" spans="1:10" ht="14.25" customHeight="1">
      <c r="A854" s="2"/>
      <c r="B854" s="2"/>
      <c r="C854" s="2"/>
      <c r="D854" s="2"/>
      <c r="E854" s="2"/>
      <c r="F854" s="2"/>
      <c r="G854" s="2"/>
      <c r="H854" s="2"/>
      <c r="I854" s="2"/>
      <c r="J854" s="2"/>
    </row>
    <row r="855" spans="1:10" ht="14.25" customHeight="1">
      <c r="A855" s="2"/>
      <c r="B855" s="2"/>
      <c r="C855" s="2"/>
      <c r="D855" s="2"/>
      <c r="E855" s="2"/>
      <c r="F855" s="2"/>
      <c r="G855" s="2"/>
      <c r="H855" s="2"/>
      <c r="I855" s="2"/>
      <c r="J855" s="2"/>
    </row>
    <row r="856" spans="1:10" ht="14.25" customHeight="1">
      <c r="A856" s="2"/>
      <c r="B856" s="2"/>
      <c r="C856" s="2"/>
      <c r="D856" s="2"/>
      <c r="E856" s="2"/>
      <c r="F856" s="2"/>
      <c r="G856" s="2"/>
      <c r="H856" s="2"/>
      <c r="I856" s="2"/>
      <c r="J856" s="2"/>
    </row>
    <row r="857" spans="1:10" ht="14.25" customHeight="1">
      <c r="A857" s="2"/>
      <c r="B857" s="2"/>
      <c r="C857" s="2"/>
      <c r="D857" s="2"/>
      <c r="E857" s="2"/>
      <c r="F857" s="2"/>
      <c r="G857" s="2"/>
      <c r="H857" s="2"/>
      <c r="I857" s="2"/>
      <c r="J857" s="2"/>
    </row>
    <row r="858" spans="1:10" ht="14.25" customHeight="1">
      <c r="A858" s="2"/>
      <c r="B858" s="2"/>
      <c r="C858" s="2"/>
      <c r="D858" s="2"/>
      <c r="E858" s="2"/>
      <c r="F858" s="2"/>
      <c r="G858" s="2"/>
      <c r="H858" s="2"/>
      <c r="I858" s="2"/>
      <c r="J858" s="2"/>
    </row>
    <row r="859" spans="1:10" ht="14.25" customHeight="1">
      <c r="A859" s="2"/>
      <c r="B859" s="2"/>
      <c r="C859" s="2"/>
      <c r="D859" s="2"/>
      <c r="E859" s="2"/>
      <c r="F859" s="2"/>
      <c r="G859" s="2"/>
      <c r="H859" s="2"/>
      <c r="I859" s="2"/>
      <c r="J859" s="2"/>
    </row>
    <row r="860" spans="1:10" ht="14.25" customHeight="1">
      <c r="A860" s="2"/>
      <c r="B860" s="2"/>
      <c r="C860" s="2"/>
      <c r="D860" s="2"/>
      <c r="E860" s="2"/>
      <c r="F860" s="2"/>
      <c r="G860" s="2"/>
      <c r="H860" s="2"/>
      <c r="I860" s="2"/>
      <c r="J860" s="2"/>
    </row>
    <row r="861" spans="1:10" ht="14.25" customHeight="1">
      <c r="A861" s="2"/>
      <c r="B861" s="2"/>
      <c r="C861" s="2"/>
      <c r="D861" s="2"/>
      <c r="E861" s="2"/>
      <c r="F861" s="2"/>
      <c r="G861" s="2"/>
      <c r="H861" s="2"/>
      <c r="I861" s="2"/>
      <c r="J861" s="2"/>
    </row>
    <row r="862" spans="1:10" ht="14.25" customHeight="1">
      <c r="A862" s="2"/>
      <c r="B862" s="2"/>
      <c r="C862" s="2"/>
      <c r="D862" s="2"/>
      <c r="E862" s="2"/>
      <c r="F862" s="2"/>
      <c r="G862" s="2"/>
      <c r="H862" s="2"/>
      <c r="I862" s="2"/>
      <c r="J862" s="2"/>
    </row>
    <row r="863" spans="1:10" ht="14.25" customHeight="1">
      <c r="A863" s="2"/>
      <c r="B863" s="2"/>
      <c r="C863" s="2"/>
      <c r="D863" s="2"/>
      <c r="E863" s="2"/>
      <c r="F863" s="2"/>
      <c r="G863" s="2"/>
      <c r="H863" s="2"/>
      <c r="I863" s="2"/>
      <c r="J863" s="2"/>
    </row>
    <row r="864" spans="1:10" ht="14.25" customHeight="1">
      <c r="A864" s="2"/>
      <c r="B864" s="2"/>
      <c r="C864" s="2"/>
      <c r="D864" s="2"/>
      <c r="E864" s="2"/>
      <c r="F864" s="2"/>
      <c r="G864" s="2"/>
      <c r="H864" s="2"/>
      <c r="I864" s="2"/>
      <c r="J864" s="2"/>
    </row>
    <row r="865" spans="1:10" ht="14.25" customHeight="1">
      <c r="A865" s="2"/>
      <c r="B865" s="2"/>
      <c r="C865" s="2"/>
      <c r="D865" s="2"/>
      <c r="E865" s="2"/>
      <c r="F865" s="2"/>
      <c r="G865" s="2"/>
      <c r="H865" s="2"/>
      <c r="I865" s="2"/>
      <c r="J865" s="2"/>
    </row>
    <row r="866" spans="1:10" ht="14.25" customHeight="1">
      <c r="A866" s="2"/>
      <c r="B866" s="2"/>
      <c r="C866" s="2"/>
      <c r="D866" s="2"/>
      <c r="E866" s="2"/>
      <c r="F866" s="2"/>
      <c r="G866" s="2"/>
      <c r="H866" s="2"/>
      <c r="I866" s="2"/>
      <c r="J866" s="2"/>
    </row>
    <row r="867" spans="1:10" ht="14.25" customHeight="1">
      <c r="A867" s="2"/>
      <c r="B867" s="2"/>
      <c r="C867" s="2"/>
      <c r="D867" s="2"/>
      <c r="E867" s="2"/>
      <c r="F867" s="2"/>
      <c r="G867" s="2"/>
      <c r="H867" s="2"/>
      <c r="I867" s="2"/>
      <c r="J867" s="2"/>
    </row>
    <row r="868" spans="1:10" ht="14.25" customHeight="1">
      <c r="A868" s="2"/>
      <c r="B868" s="2"/>
      <c r="C868" s="2"/>
      <c r="D868" s="2"/>
      <c r="E868" s="2"/>
      <c r="F868" s="2"/>
      <c r="G868" s="2"/>
      <c r="H868" s="2"/>
      <c r="I868" s="2"/>
      <c r="J868" s="2"/>
    </row>
    <row r="869" spans="1:10" ht="14.25" customHeight="1">
      <c r="A869" s="2"/>
      <c r="B869" s="2"/>
      <c r="C869" s="2"/>
      <c r="D869" s="2"/>
      <c r="E869" s="2"/>
      <c r="F869" s="2"/>
      <c r="G869" s="2"/>
      <c r="H869" s="2"/>
      <c r="I869" s="2"/>
      <c r="J869" s="2"/>
    </row>
    <row r="870" spans="1:10" ht="14.25" customHeight="1">
      <c r="A870" s="2"/>
      <c r="B870" s="2"/>
      <c r="C870" s="2"/>
      <c r="D870" s="2"/>
      <c r="E870" s="2"/>
      <c r="F870" s="2"/>
      <c r="G870" s="2"/>
      <c r="H870" s="2"/>
      <c r="I870" s="2"/>
      <c r="J870" s="2"/>
    </row>
    <row r="871" spans="1:10" ht="14.25" customHeight="1">
      <c r="A871" s="2"/>
      <c r="B871" s="2"/>
      <c r="C871" s="2"/>
      <c r="D871" s="2"/>
      <c r="E871" s="2"/>
      <c r="F871" s="2"/>
      <c r="G871" s="2"/>
      <c r="H871" s="2"/>
      <c r="I871" s="2"/>
      <c r="J871" s="2"/>
    </row>
    <row r="872" spans="1:10" ht="14.25" customHeight="1">
      <c r="A872" s="2"/>
      <c r="B872" s="2"/>
      <c r="C872" s="2"/>
      <c r="D872" s="2"/>
      <c r="E872" s="2"/>
      <c r="F872" s="2"/>
      <c r="G872" s="2"/>
      <c r="H872" s="2"/>
      <c r="I872" s="2"/>
      <c r="J872" s="2"/>
    </row>
    <row r="873" spans="1:10" ht="14.25" customHeight="1">
      <c r="A873" s="2"/>
      <c r="B873" s="2"/>
      <c r="C873" s="2"/>
      <c r="D873" s="2"/>
      <c r="E873" s="2"/>
      <c r="F873" s="2"/>
      <c r="G873" s="2"/>
      <c r="H873" s="2"/>
      <c r="I873" s="2"/>
      <c r="J873" s="2"/>
    </row>
    <row r="874" spans="1:10" ht="14.25" customHeight="1">
      <c r="A874" s="2"/>
      <c r="B874" s="2"/>
      <c r="C874" s="2"/>
      <c r="D874" s="2"/>
      <c r="E874" s="2"/>
      <c r="F874" s="2"/>
      <c r="G874" s="2"/>
      <c r="H874" s="2"/>
      <c r="I874" s="2"/>
      <c r="J874" s="2"/>
    </row>
    <row r="875" spans="1:10" ht="14.25" customHeight="1">
      <c r="A875" s="2"/>
      <c r="B875" s="2"/>
      <c r="C875" s="2"/>
      <c r="D875" s="2"/>
      <c r="E875" s="2"/>
      <c r="F875" s="2"/>
      <c r="G875" s="2"/>
      <c r="H875" s="2"/>
      <c r="I875" s="2"/>
      <c r="J875" s="2"/>
    </row>
    <row r="876" spans="1:10" ht="14.25" customHeight="1">
      <c r="A876" s="2"/>
      <c r="B876" s="2"/>
      <c r="C876" s="2"/>
      <c r="D876" s="2"/>
      <c r="E876" s="2"/>
      <c r="F876" s="2"/>
      <c r="G876" s="2"/>
      <c r="H876" s="2"/>
      <c r="I876" s="2"/>
      <c r="J876" s="2"/>
    </row>
    <row r="877" spans="1:10" ht="14.25" customHeight="1">
      <c r="A877" s="2"/>
      <c r="B877" s="2"/>
      <c r="C877" s="2"/>
      <c r="D877" s="2"/>
      <c r="E877" s="2"/>
      <c r="F877" s="2"/>
      <c r="G877" s="2"/>
      <c r="H877" s="2"/>
      <c r="I877" s="2"/>
      <c r="J877" s="2"/>
    </row>
    <row r="878" spans="1:10" ht="14.25" customHeight="1">
      <c r="A878" s="2"/>
      <c r="B878" s="2"/>
      <c r="C878" s="2"/>
      <c r="D878" s="2"/>
      <c r="E878" s="2"/>
      <c r="F878" s="2"/>
      <c r="G878" s="2"/>
      <c r="H878" s="2"/>
      <c r="I878" s="2"/>
      <c r="J878" s="2"/>
    </row>
    <row r="879" spans="1:10" ht="14.25" customHeight="1">
      <c r="A879" s="2"/>
      <c r="B879" s="2"/>
      <c r="C879" s="2"/>
      <c r="D879" s="2"/>
      <c r="E879" s="2"/>
      <c r="F879" s="2"/>
      <c r="G879" s="2"/>
      <c r="H879" s="2"/>
      <c r="I879" s="2"/>
      <c r="J879" s="2"/>
    </row>
    <row r="880" spans="1:10" ht="14.25" customHeight="1">
      <c r="A880" s="2"/>
      <c r="B880" s="2"/>
      <c r="C880" s="2"/>
      <c r="D880" s="2"/>
      <c r="E880" s="2"/>
      <c r="F880" s="2"/>
      <c r="G880" s="2"/>
      <c r="H880" s="2"/>
      <c r="I880" s="2"/>
      <c r="J880" s="2"/>
    </row>
    <row r="881" spans="1:10" ht="14.25" customHeight="1">
      <c r="A881" s="2"/>
      <c r="B881" s="2"/>
      <c r="C881" s="2"/>
      <c r="D881" s="2"/>
      <c r="E881" s="2"/>
      <c r="F881" s="2"/>
      <c r="G881" s="2"/>
      <c r="H881" s="2"/>
      <c r="I881" s="2"/>
      <c r="J881" s="2"/>
    </row>
    <row r="882" spans="1:10" ht="14.25" customHeight="1">
      <c r="A882" s="2"/>
      <c r="B882" s="2"/>
      <c r="C882" s="2"/>
      <c r="D882" s="2"/>
      <c r="E882" s="2"/>
      <c r="F882" s="2"/>
      <c r="G882" s="2"/>
      <c r="H882" s="2"/>
      <c r="I882" s="2"/>
      <c r="J882" s="2"/>
    </row>
    <row r="883" spans="1:10" ht="14.25" customHeight="1">
      <c r="A883" s="2"/>
      <c r="B883" s="2"/>
      <c r="C883" s="2"/>
      <c r="D883" s="2"/>
      <c r="E883" s="2"/>
      <c r="F883" s="2"/>
      <c r="G883" s="2"/>
      <c r="H883" s="2"/>
      <c r="I883" s="2"/>
      <c r="J883" s="2"/>
    </row>
    <row r="884" spans="1:10" ht="14.25" customHeight="1">
      <c r="A884" s="2"/>
      <c r="B884" s="2"/>
      <c r="C884" s="2"/>
      <c r="D884" s="2"/>
      <c r="E884" s="2"/>
      <c r="F884" s="2"/>
      <c r="G884" s="2"/>
      <c r="H884" s="2"/>
      <c r="I884" s="2"/>
      <c r="J884" s="2"/>
    </row>
    <row r="885" spans="1:10" ht="14.25" customHeight="1">
      <c r="A885" s="2"/>
      <c r="B885" s="2"/>
      <c r="C885" s="2"/>
      <c r="D885" s="2"/>
      <c r="E885" s="2"/>
      <c r="F885" s="2"/>
      <c r="G885" s="2"/>
      <c r="H885" s="2"/>
      <c r="I885" s="2"/>
      <c r="J885" s="2"/>
    </row>
    <row r="886" spans="1:10" ht="14.25" customHeight="1">
      <c r="A886" s="2"/>
      <c r="B886" s="2"/>
      <c r="C886" s="2"/>
      <c r="D886" s="2"/>
      <c r="E886" s="2"/>
      <c r="F886" s="2"/>
      <c r="G886" s="2"/>
      <c r="H886" s="2"/>
      <c r="I886" s="2"/>
      <c r="J886" s="2"/>
    </row>
    <row r="887" spans="1:10" ht="14.25" customHeight="1">
      <c r="A887" s="2"/>
      <c r="B887" s="2"/>
      <c r="C887" s="2"/>
      <c r="D887" s="2"/>
      <c r="E887" s="2"/>
      <c r="F887" s="2"/>
      <c r="G887" s="2"/>
      <c r="H887" s="2"/>
      <c r="I887" s="2"/>
      <c r="J887" s="2"/>
    </row>
    <row r="888" spans="1:10" ht="14.25" customHeight="1">
      <c r="A888" s="2"/>
      <c r="B888" s="2"/>
      <c r="C888" s="2"/>
      <c r="D888" s="2"/>
      <c r="E888" s="2"/>
      <c r="F888" s="2"/>
      <c r="G888" s="2"/>
      <c r="H888" s="2"/>
      <c r="I888" s="2"/>
      <c r="J888" s="2"/>
    </row>
    <row r="889" spans="1:10" ht="14.25" customHeight="1">
      <c r="A889" s="2"/>
      <c r="B889" s="2"/>
      <c r="C889" s="2"/>
      <c r="D889" s="2"/>
      <c r="E889" s="2"/>
      <c r="F889" s="2"/>
      <c r="G889" s="2"/>
      <c r="H889" s="2"/>
      <c r="I889" s="2"/>
      <c r="J889" s="2"/>
    </row>
    <row r="890" spans="1:10" ht="14.25" customHeight="1">
      <c r="A890" s="2"/>
      <c r="B890" s="2"/>
      <c r="C890" s="2"/>
      <c r="D890" s="2"/>
      <c r="E890" s="2"/>
      <c r="F890" s="2"/>
      <c r="G890" s="2"/>
      <c r="H890" s="2"/>
      <c r="I890" s="2"/>
      <c r="J890" s="2"/>
    </row>
    <row r="891" spans="1:10" ht="14.25" customHeight="1">
      <c r="A891" s="2"/>
      <c r="B891" s="2"/>
      <c r="C891" s="2"/>
      <c r="D891" s="2"/>
      <c r="E891" s="2"/>
      <c r="F891" s="2"/>
      <c r="G891" s="2"/>
      <c r="H891" s="2"/>
      <c r="I891" s="2"/>
      <c r="J891" s="2"/>
    </row>
    <row r="892" spans="1:10" ht="14.25" customHeight="1">
      <c r="A892" s="2"/>
      <c r="B892" s="2"/>
      <c r="C892" s="2"/>
      <c r="D892" s="2"/>
      <c r="E892" s="2"/>
      <c r="F892" s="2"/>
      <c r="G892" s="2"/>
      <c r="H892" s="2"/>
      <c r="I892" s="2"/>
      <c r="J892" s="2"/>
    </row>
    <row r="893" spans="1:10" ht="14.25" customHeight="1">
      <c r="A893" s="2"/>
      <c r="B893" s="2"/>
      <c r="C893" s="2"/>
      <c r="D893" s="2"/>
      <c r="E893" s="2"/>
      <c r="F893" s="2"/>
      <c r="G893" s="2"/>
      <c r="H893" s="2"/>
      <c r="I893" s="2"/>
      <c r="J893" s="2"/>
    </row>
    <row r="894" spans="1:10" ht="14.25" customHeight="1">
      <c r="A894" s="2"/>
      <c r="B894" s="2"/>
      <c r="C894" s="2"/>
      <c r="D894" s="2"/>
      <c r="E894" s="2"/>
      <c r="F894" s="2"/>
      <c r="G894" s="2"/>
      <c r="H894" s="2"/>
      <c r="I894" s="2"/>
      <c r="J894" s="2"/>
    </row>
    <row r="895" spans="1:10" ht="14.25" customHeight="1">
      <c r="A895" s="2"/>
      <c r="B895" s="2"/>
      <c r="C895" s="2"/>
      <c r="D895" s="2"/>
      <c r="E895" s="2"/>
      <c r="F895" s="2"/>
      <c r="G895" s="2"/>
      <c r="H895" s="2"/>
      <c r="I895" s="2"/>
      <c r="J895" s="2"/>
    </row>
    <row r="896" spans="1:10" ht="14.25" customHeight="1">
      <c r="A896" s="2"/>
      <c r="B896" s="2"/>
      <c r="C896" s="2"/>
      <c r="D896" s="2"/>
      <c r="E896" s="2"/>
      <c r="F896" s="2"/>
      <c r="G896" s="2"/>
      <c r="H896" s="2"/>
      <c r="I896" s="2"/>
      <c r="J896" s="2"/>
    </row>
    <row r="897" spans="1:10" ht="14.25" customHeight="1">
      <c r="A897" s="2"/>
      <c r="B897" s="2"/>
      <c r="C897" s="2"/>
      <c r="D897" s="2"/>
      <c r="E897" s="2"/>
      <c r="F897" s="2"/>
      <c r="G897" s="2"/>
      <c r="H897" s="2"/>
      <c r="I897" s="2"/>
      <c r="J897" s="2"/>
    </row>
    <row r="898" spans="1:10" ht="14.25" customHeight="1">
      <c r="A898" s="2"/>
      <c r="B898" s="2"/>
      <c r="C898" s="2"/>
      <c r="D898" s="2"/>
      <c r="E898" s="2"/>
      <c r="F898" s="2"/>
      <c r="G898" s="2"/>
      <c r="H898" s="2"/>
      <c r="I898" s="2"/>
      <c r="J898" s="2"/>
    </row>
    <row r="899" spans="1:10" ht="14.25" customHeight="1">
      <c r="A899" s="2"/>
      <c r="B899" s="2"/>
      <c r="C899" s="2"/>
      <c r="D899" s="2"/>
      <c r="E899" s="2"/>
      <c r="F899" s="2"/>
      <c r="G899" s="2"/>
      <c r="H899" s="2"/>
      <c r="I899" s="2"/>
      <c r="J899" s="2"/>
    </row>
    <row r="900" spans="1:10" ht="14.25" customHeight="1">
      <c r="A900" s="2"/>
      <c r="B900" s="2"/>
      <c r="C900" s="2"/>
      <c r="D900" s="2"/>
      <c r="E900" s="2"/>
      <c r="F900" s="2"/>
      <c r="G900" s="2"/>
      <c r="H900" s="2"/>
      <c r="I900" s="2"/>
      <c r="J900" s="2"/>
    </row>
    <row r="901" spans="1:10" ht="14.25" customHeight="1">
      <c r="A901" s="2"/>
      <c r="B901" s="2"/>
      <c r="C901" s="2"/>
      <c r="D901" s="2"/>
      <c r="E901" s="2"/>
      <c r="F901" s="2"/>
      <c r="G901" s="2"/>
      <c r="H901" s="2"/>
      <c r="I901" s="2"/>
      <c r="J901" s="2"/>
    </row>
    <row r="902" spans="1:10" ht="14.25" customHeight="1">
      <c r="A902" s="2"/>
      <c r="B902" s="2"/>
      <c r="C902" s="2"/>
      <c r="D902" s="2"/>
      <c r="E902" s="2"/>
      <c r="F902" s="2"/>
      <c r="G902" s="2"/>
      <c r="H902" s="2"/>
      <c r="I902" s="2"/>
      <c r="J902" s="2"/>
    </row>
    <row r="903" spans="1:10" ht="14.25" customHeight="1">
      <c r="A903" s="2"/>
      <c r="B903" s="2"/>
      <c r="C903" s="2"/>
      <c r="D903" s="2"/>
      <c r="E903" s="2"/>
      <c r="F903" s="2"/>
      <c r="G903" s="2"/>
      <c r="H903" s="2"/>
      <c r="I903" s="2"/>
      <c r="J903" s="2"/>
    </row>
    <row r="904" spans="1:10" ht="14.25" customHeight="1">
      <c r="A904" s="2"/>
      <c r="B904" s="2"/>
      <c r="C904" s="2"/>
      <c r="D904" s="2"/>
      <c r="E904" s="2"/>
      <c r="F904" s="2"/>
      <c r="G904" s="2"/>
      <c r="H904" s="2"/>
      <c r="I904" s="2"/>
      <c r="J904" s="2"/>
    </row>
    <row r="905" spans="1:10" ht="14.25" customHeight="1">
      <c r="A905" s="2"/>
      <c r="B905" s="2"/>
      <c r="C905" s="2"/>
      <c r="D905" s="2"/>
      <c r="E905" s="2"/>
      <c r="F905" s="2"/>
      <c r="G905" s="2"/>
      <c r="H905" s="2"/>
      <c r="I905" s="2"/>
      <c r="J905" s="2"/>
    </row>
    <row r="906" spans="1:10" ht="14.25" customHeight="1">
      <c r="A906" s="2"/>
      <c r="B906" s="2"/>
      <c r="C906" s="2"/>
      <c r="D906" s="2"/>
      <c r="E906" s="2"/>
      <c r="F906" s="2"/>
      <c r="G906" s="2"/>
      <c r="H906" s="2"/>
      <c r="I906" s="2"/>
      <c r="J906" s="2"/>
    </row>
    <row r="907" spans="1:10" ht="14.25" customHeight="1">
      <c r="A907" s="2"/>
      <c r="B907" s="2"/>
      <c r="C907" s="2"/>
      <c r="D907" s="2"/>
      <c r="E907" s="2"/>
      <c r="F907" s="2"/>
      <c r="G907" s="2"/>
      <c r="H907" s="2"/>
      <c r="I907" s="2"/>
      <c r="J907" s="2"/>
    </row>
    <row r="908" spans="1:10" ht="14.25" customHeight="1">
      <c r="A908" s="2"/>
      <c r="B908" s="2"/>
      <c r="C908" s="2"/>
      <c r="D908" s="2"/>
      <c r="E908" s="2"/>
      <c r="F908" s="2"/>
      <c r="G908" s="2"/>
      <c r="H908" s="2"/>
      <c r="I908" s="2"/>
      <c r="J908" s="2"/>
    </row>
    <row r="909" spans="1:10" ht="14.25" customHeight="1">
      <c r="A909" s="2"/>
      <c r="B909" s="2"/>
      <c r="C909" s="2"/>
      <c r="D909" s="2"/>
      <c r="E909" s="2"/>
      <c r="F909" s="2"/>
      <c r="G909" s="2"/>
      <c r="H909" s="2"/>
      <c r="I909" s="2"/>
      <c r="J909" s="2"/>
    </row>
    <row r="910" spans="1:10" ht="14.25" customHeight="1">
      <c r="A910" s="2"/>
      <c r="B910" s="2"/>
      <c r="C910" s="2"/>
      <c r="D910" s="2"/>
      <c r="E910" s="2"/>
      <c r="F910" s="2"/>
      <c r="G910" s="2"/>
      <c r="H910" s="2"/>
      <c r="I910" s="2"/>
      <c r="J910" s="2"/>
    </row>
    <row r="911" spans="1:10" ht="14.25" customHeight="1">
      <c r="A911" s="2"/>
      <c r="B911" s="2"/>
      <c r="C911" s="2"/>
      <c r="D911" s="2"/>
      <c r="E911" s="2"/>
      <c r="F911" s="2"/>
      <c r="G911" s="2"/>
      <c r="H911" s="2"/>
      <c r="I911" s="2"/>
      <c r="J911" s="2"/>
    </row>
    <row r="912" spans="1:10" ht="14.25" customHeight="1">
      <c r="A912" s="2"/>
      <c r="B912" s="2"/>
      <c r="C912" s="2"/>
      <c r="D912" s="2"/>
      <c r="E912" s="2"/>
      <c r="F912" s="2"/>
      <c r="G912" s="2"/>
      <c r="H912" s="2"/>
      <c r="I912" s="2"/>
      <c r="J912" s="2"/>
    </row>
    <row r="913" spans="1:10" ht="14.25" customHeight="1">
      <c r="A913" s="2"/>
      <c r="B913" s="2"/>
      <c r="C913" s="2"/>
      <c r="D913" s="2"/>
      <c r="E913" s="2"/>
      <c r="F913" s="2"/>
      <c r="G913" s="2"/>
      <c r="H913" s="2"/>
      <c r="I913" s="2"/>
      <c r="J913" s="2"/>
    </row>
    <row r="914" spans="1:10" ht="14.25" customHeight="1">
      <c r="A914" s="2"/>
      <c r="B914" s="2"/>
      <c r="C914" s="2"/>
      <c r="D914" s="2"/>
      <c r="E914" s="2"/>
      <c r="F914" s="2"/>
      <c r="G914" s="2"/>
      <c r="H914" s="2"/>
      <c r="I914" s="2"/>
      <c r="J914" s="2"/>
    </row>
    <row r="915" spans="1:10" ht="14.25" customHeight="1">
      <c r="A915" s="2"/>
      <c r="B915" s="2"/>
      <c r="C915" s="2"/>
      <c r="D915" s="2"/>
      <c r="E915" s="2"/>
      <c r="F915" s="2"/>
      <c r="G915" s="2"/>
      <c r="H915" s="2"/>
      <c r="I915" s="2"/>
      <c r="J915" s="2"/>
    </row>
    <row r="916" spans="1:10" ht="14.25" customHeight="1">
      <c r="A916" s="2"/>
      <c r="B916" s="2"/>
      <c r="C916" s="2"/>
      <c r="D916" s="2"/>
      <c r="E916" s="2"/>
      <c r="F916" s="2"/>
      <c r="G916" s="2"/>
      <c r="H916" s="2"/>
      <c r="I916" s="2"/>
      <c r="J916" s="2"/>
    </row>
    <row r="917" spans="1:10" ht="14.25" customHeight="1">
      <c r="A917" s="2"/>
      <c r="B917" s="2"/>
      <c r="C917" s="2"/>
      <c r="D917" s="2"/>
      <c r="E917" s="2"/>
      <c r="F917" s="2"/>
      <c r="G917" s="2"/>
      <c r="H917" s="2"/>
      <c r="I917" s="2"/>
      <c r="J917" s="2"/>
    </row>
    <row r="918" spans="1:10" ht="14.25" customHeight="1">
      <c r="A918" s="2"/>
      <c r="B918" s="2"/>
      <c r="C918" s="2"/>
      <c r="D918" s="2"/>
      <c r="E918" s="2"/>
      <c r="F918" s="2"/>
      <c r="G918" s="2"/>
      <c r="H918" s="2"/>
      <c r="I918" s="2"/>
      <c r="J918" s="2"/>
    </row>
    <row r="919" spans="1:10" ht="14.25" customHeight="1">
      <c r="A919" s="2"/>
      <c r="B919" s="2"/>
      <c r="C919" s="2"/>
      <c r="D919" s="2"/>
      <c r="E919" s="2"/>
      <c r="F919" s="2"/>
      <c r="G919" s="2"/>
      <c r="H919" s="2"/>
      <c r="I919" s="2"/>
      <c r="J919" s="2"/>
    </row>
    <row r="920" spans="1:10" ht="14.25" customHeight="1">
      <c r="A920" s="2"/>
      <c r="B920" s="2"/>
      <c r="C920" s="2"/>
      <c r="D920" s="2"/>
      <c r="E920" s="2"/>
      <c r="F920" s="2"/>
      <c r="G920" s="2"/>
      <c r="H920" s="2"/>
      <c r="I920" s="2"/>
      <c r="J920" s="2"/>
    </row>
    <row r="921" spans="1:10" ht="14.25" customHeight="1">
      <c r="A921" s="2"/>
      <c r="B921" s="2"/>
      <c r="C921" s="2"/>
      <c r="D921" s="2"/>
      <c r="E921" s="2"/>
      <c r="F921" s="2"/>
      <c r="G921" s="2"/>
      <c r="H921" s="2"/>
      <c r="I921" s="2"/>
      <c r="J921" s="2"/>
    </row>
    <row r="922" spans="1:10" ht="14.25" customHeight="1">
      <c r="A922" s="2"/>
      <c r="B922" s="2"/>
      <c r="C922" s="2"/>
      <c r="D922" s="2"/>
      <c r="E922" s="2"/>
      <c r="F922" s="2"/>
      <c r="G922" s="2"/>
      <c r="H922" s="2"/>
      <c r="I922" s="2"/>
      <c r="J922" s="2"/>
    </row>
    <row r="923" spans="1:10" ht="14.25" customHeight="1">
      <c r="A923" s="2"/>
      <c r="B923" s="2"/>
      <c r="C923" s="2"/>
      <c r="D923" s="2"/>
      <c r="E923" s="2"/>
      <c r="F923" s="2"/>
      <c r="G923" s="2"/>
      <c r="H923" s="2"/>
      <c r="I923" s="2"/>
      <c r="J923" s="2"/>
    </row>
    <row r="924" spans="1:10" ht="14.25" customHeight="1">
      <c r="A924" s="2"/>
      <c r="B924" s="2"/>
      <c r="C924" s="2"/>
      <c r="D924" s="2"/>
      <c r="E924" s="2"/>
      <c r="F924" s="2"/>
      <c r="G924" s="2"/>
      <c r="H924" s="2"/>
      <c r="I924" s="2"/>
      <c r="J924" s="2"/>
    </row>
    <row r="925" spans="1:10" ht="14.25" customHeight="1">
      <c r="A925" s="2"/>
      <c r="B925" s="2"/>
      <c r="C925" s="2"/>
      <c r="D925" s="2"/>
      <c r="E925" s="2"/>
      <c r="F925" s="2"/>
      <c r="G925" s="2"/>
      <c r="H925" s="2"/>
      <c r="I925" s="2"/>
      <c r="J925" s="2"/>
    </row>
    <row r="926" spans="1:10" ht="14.25" customHeight="1">
      <c r="A926" s="2"/>
      <c r="B926" s="2"/>
      <c r="C926" s="2"/>
      <c r="D926" s="2"/>
      <c r="E926" s="2"/>
      <c r="F926" s="2"/>
      <c r="G926" s="2"/>
      <c r="H926" s="2"/>
      <c r="I926" s="2"/>
      <c r="J926" s="2"/>
    </row>
    <row r="927" spans="1:10" ht="14.25" customHeight="1">
      <c r="A927" s="2"/>
      <c r="B927" s="2"/>
      <c r="C927" s="2"/>
      <c r="D927" s="2"/>
      <c r="E927" s="2"/>
      <c r="F927" s="2"/>
      <c r="G927" s="2"/>
      <c r="H927" s="2"/>
      <c r="I927" s="2"/>
      <c r="J927" s="2"/>
    </row>
    <row r="928" spans="1:10" ht="14.25" customHeight="1">
      <c r="A928" s="2"/>
      <c r="B928" s="2"/>
      <c r="C928" s="2"/>
      <c r="D928" s="2"/>
      <c r="E928" s="2"/>
      <c r="F928" s="2"/>
      <c r="G928" s="2"/>
      <c r="H928" s="2"/>
      <c r="I928" s="2"/>
      <c r="J928" s="2"/>
    </row>
    <row r="929" spans="1:10" ht="14.25" customHeight="1">
      <c r="A929" s="2"/>
      <c r="B929" s="2"/>
      <c r="C929" s="2"/>
      <c r="D929" s="2"/>
      <c r="E929" s="2"/>
      <c r="F929" s="2"/>
      <c r="G929" s="2"/>
      <c r="H929" s="2"/>
      <c r="I929" s="2"/>
      <c r="J929" s="2"/>
    </row>
    <row r="930" spans="1:10" ht="14.25" customHeight="1">
      <c r="A930" s="2"/>
      <c r="B930" s="2"/>
      <c r="C930" s="2"/>
      <c r="D930" s="2"/>
      <c r="E930" s="2"/>
      <c r="F930" s="2"/>
      <c r="G930" s="2"/>
      <c r="H930" s="2"/>
      <c r="I930" s="2"/>
      <c r="J930" s="2"/>
    </row>
    <row r="931" spans="1:10" ht="14.25" customHeight="1">
      <c r="A931" s="2"/>
      <c r="B931" s="2"/>
      <c r="C931" s="2"/>
      <c r="D931" s="2"/>
      <c r="E931" s="2"/>
      <c r="F931" s="2"/>
      <c r="G931" s="2"/>
      <c r="H931" s="2"/>
      <c r="I931" s="2"/>
      <c r="J931" s="2"/>
    </row>
    <row r="932" spans="1:10" ht="14.25" customHeight="1">
      <c r="A932" s="2"/>
      <c r="B932" s="2"/>
      <c r="C932" s="2"/>
      <c r="D932" s="2"/>
      <c r="E932" s="2"/>
      <c r="F932" s="2"/>
      <c r="G932" s="2"/>
      <c r="H932" s="2"/>
      <c r="I932" s="2"/>
      <c r="J932" s="2"/>
    </row>
    <row r="933" spans="1:10" ht="14.25" customHeight="1">
      <c r="A933" s="2"/>
      <c r="B933" s="2"/>
      <c r="C933" s="2"/>
      <c r="D933" s="2"/>
      <c r="E933" s="2"/>
      <c r="F933" s="2"/>
      <c r="G933" s="2"/>
      <c r="H933" s="2"/>
      <c r="I933" s="2"/>
      <c r="J933" s="2"/>
    </row>
    <row r="934" spans="1:10" ht="14.25" customHeight="1">
      <c r="A934" s="2"/>
      <c r="B934" s="2"/>
      <c r="C934" s="2"/>
      <c r="D934" s="2"/>
      <c r="E934" s="2"/>
      <c r="F934" s="2"/>
      <c r="G934" s="2"/>
      <c r="H934" s="2"/>
      <c r="I934" s="2"/>
      <c r="J934" s="2"/>
    </row>
    <row r="935" spans="1:10" ht="14.25" customHeight="1">
      <c r="A935" s="2"/>
      <c r="B935" s="2"/>
      <c r="C935" s="2"/>
      <c r="D935" s="2"/>
      <c r="E935" s="2"/>
      <c r="F935" s="2"/>
      <c r="G935" s="2"/>
      <c r="H935" s="2"/>
      <c r="I935" s="2"/>
      <c r="J935" s="2"/>
    </row>
    <row r="936" spans="1:10" ht="14.25" customHeight="1">
      <c r="A936" s="2"/>
      <c r="B936" s="2"/>
      <c r="C936" s="2"/>
      <c r="D936" s="2"/>
      <c r="E936" s="2"/>
      <c r="F936" s="2"/>
      <c r="G936" s="2"/>
      <c r="H936" s="2"/>
      <c r="I936" s="2"/>
      <c r="J936" s="2"/>
    </row>
    <row r="937" spans="1:10" ht="14.25" customHeight="1">
      <c r="A937" s="2"/>
      <c r="B937" s="2"/>
      <c r="C937" s="2"/>
      <c r="D937" s="2"/>
      <c r="E937" s="2"/>
      <c r="F937" s="2"/>
      <c r="G937" s="2"/>
      <c r="H937" s="2"/>
      <c r="I937" s="2"/>
      <c r="J937" s="2"/>
    </row>
    <row r="938" spans="1:10" ht="14.25" customHeight="1">
      <c r="A938" s="2"/>
      <c r="B938" s="2"/>
      <c r="C938" s="2"/>
      <c r="D938" s="2"/>
      <c r="E938" s="2"/>
      <c r="F938" s="2"/>
      <c r="G938" s="2"/>
      <c r="H938" s="2"/>
      <c r="I938" s="2"/>
      <c r="J938" s="2"/>
    </row>
    <row r="939" spans="1:10" ht="14.25" customHeight="1">
      <c r="A939" s="2"/>
      <c r="B939" s="2"/>
      <c r="C939" s="2"/>
      <c r="D939" s="2"/>
      <c r="E939" s="2"/>
      <c r="F939" s="2"/>
      <c r="G939" s="2"/>
      <c r="H939" s="2"/>
      <c r="I939" s="2"/>
      <c r="J939" s="2"/>
    </row>
    <row r="940" spans="1:10" ht="14.25" customHeight="1">
      <c r="A940" s="2"/>
      <c r="B940" s="2"/>
      <c r="C940" s="2"/>
      <c r="D940" s="2"/>
      <c r="E940" s="2"/>
      <c r="F940" s="2"/>
      <c r="G940" s="2"/>
      <c r="H940" s="2"/>
      <c r="I940" s="2"/>
      <c r="J940" s="2"/>
    </row>
    <row r="941" spans="1:10" ht="14.25" customHeight="1">
      <c r="A941" s="2"/>
      <c r="B941" s="2"/>
      <c r="C941" s="2"/>
      <c r="D941" s="2"/>
      <c r="E941" s="2"/>
      <c r="F941" s="2"/>
      <c r="G941" s="2"/>
      <c r="H941" s="2"/>
      <c r="I941" s="2"/>
      <c r="J941" s="2"/>
    </row>
    <row r="942" spans="1:10" ht="14.25" customHeight="1">
      <c r="A942" s="2"/>
      <c r="B942" s="2"/>
      <c r="C942" s="2"/>
      <c r="D942" s="2"/>
      <c r="E942" s="2"/>
      <c r="F942" s="2"/>
      <c r="G942" s="2"/>
      <c r="H942" s="2"/>
      <c r="I942" s="2"/>
      <c r="J942" s="2"/>
    </row>
    <row r="943" spans="1:10" ht="14.25" customHeight="1">
      <c r="A943" s="2"/>
      <c r="B943" s="2"/>
      <c r="C943" s="2"/>
      <c r="D943" s="2"/>
      <c r="E943" s="2"/>
      <c r="F943" s="2"/>
      <c r="G943" s="2"/>
      <c r="H943" s="2"/>
      <c r="I943" s="2"/>
      <c r="J943" s="2"/>
    </row>
    <row r="944" spans="1:10" ht="14.25" customHeight="1">
      <c r="A944" s="2"/>
      <c r="B944" s="2"/>
      <c r="C944" s="2"/>
      <c r="D944" s="2"/>
      <c r="E944" s="2"/>
      <c r="F944" s="2"/>
      <c r="G944" s="2"/>
      <c r="H944" s="2"/>
      <c r="I944" s="2"/>
      <c r="J944" s="2"/>
    </row>
    <row r="945" spans="1:10" ht="14.25" customHeight="1">
      <c r="A945" s="2"/>
      <c r="B945" s="2"/>
      <c r="C945" s="2"/>
      <c r="D945" s="2"/>
      <c r="E945" s="2"/>
      <c r="F945" s="2"/>
      <c r="G945" s="2"/>
      <c r="H945" s="2"/>
      <c r="I945" s="2"/>
      <c r="J945" s="2"/>
    </row>
    <row r="946" spans="1:10" ht="14.25" customHeight="1">
      <c r="A946" s="2"/>
      <c r="B946" s="2"/>
      <c r="C946" s="2"/>
      <c r="D946" s="2"/>
      <c r="E946" s="2"/>
      <c r="F946" s="2"/>
      <c r="G946" s="2"/>
      <c r="H946" s="2"/>
      <c r="I946" s="2"/>
      <c r="J946" s="2"/>
    </row>
    <row r="947" spans="1:10" ht="14.25" customHeight="1">
      <c r="A947" s="2"/>
      <c r="B947" s="2"/>
      <c r="C947" s="2"/>
      <c r="D947" s="2"/>
      <c r="E947" s="2"/>
      <c r="F947" s="2"/>
      <c r="G947" s="2"/>
      <c r="H947" s="2"/>
      <c r="I947" s="2"/>
      <c r="J947" s="2"/>
    </row>
    <row r="948" spans="1:10" ht="14.25" customHeight="1">
      <c r="A948" s="2"/>
      <c r="B948" s="2"/>
      <c r="C948" s="2"/>
      <c r="D948" s="2"/>
      <c r="E948" s="2"/>
      <c r="F948" s="2"/>
      <c r="G948" s="2"/>
      <c r="H948" s="2"/>
      <c r="I948" s="2"/>
      <c r="J948" s="2"/>
    </row>
    <row r="949" spans="1:10" ht="14.25" customHeight="1">
      <c r="A949" s="2"/>
      <c r="B949" s="2"/>
      <c r="C949" s="2"/>
      <c r="D949" s="2"/>
      <c r="E949" s="2"/>
      <c r="F949" s="2"/>
      <c r="G949" s="2"/>
      <c r="H949" s="2"/>
      <c r="I949" s="2"/>
      <c r="J949" s="2"/>
    </row>
    <row r="950" spans="1:10" ht="14.25" customHeight="1">
      <c r="A950" s="2"/>
      <c r="B950" s="2"/>
      <c r="C950" s="2"/>
      <c r="D950" s="2"/>
      <c r="E950" s="2"/>
      <c r="F950" s="2"/>
      <c r="G950" s="2"/>
      <c r="H950" s="2"/>
      <c r="I950" s="2"/>
      <c r="J950" s="2"/>
    </row>
    <row r="951" spans="1:10" ht="14.25" customHeight="1">
      <c r="A951" s="2"/>
      <c r="B951" s="2"/>
      <c r="C951" s="2"/>
      <c r="D951" s="2"/>
      <c r="E951" s="2"/>
      <c r="F951" s="2"/>
      <c r="G951" s="2"/>
      <c r="H951" s="2"/>
      <c r="I951" s="2"/>
      <c r="J951" s="2"/>
    </row>
    <row r="952" spans="1:10" ht="14.25" customHeight="1">
      <c r="A952" s="2"/>
      <c r="B952" s="2"/>
      <c r="C952" s="2"/>
      <c r="D952" s="2"/>
      <c r="E952" s="2"/>
      <c r="F952" s="2"/>
      <c r="G952" s="2"/>
      <c r="H952" s="2"/>
      <c r="I952" s="2"/>
      <c r="J952" s="2"/>
    </row>
    <row r="953" spans="1:10" ht="14.25" customHeight="1">
      <c r="A953" s="2"/>
      <c r="B953" s="2"/>
      <c r="C953" s="2"/>
      <c r="D953" s="2"/>
      <c r="E953" s="2"/>
      <c r="F953" s="2"/>
      <c r="G953" s="2"/>
      <c r="H953" s="2"/>
      <c r="I953" s="2"/>
      <c r="J953" s="2"/>
    </row>
    <row r="954" spans="1:10" ht="14.25" customHeight="1">
      <c r="A954" s="2"/>
      <c r="B954" s="2"/>
      <c r="C954" s="2"/>
      <c r="D954" s="2"/>
      <c r="E954" s="2"/>
      <c r="F954" s="2"/>
      <c r="G954" s="2"/>
      <c r="H954" s="2"/>
      <c r="I954" s="2"/>
      <c r="J954" s="2"/>
    </row>
    <row r="955" spans="1:10" ht="14.25" customHeight="1">
      <c r="A955" s="2"/>
      <c r="B955" s="2"/>
      <c r="C955" s="2"/>
      <c r="D955" s="2"/>
      <c r="E955" s="2"/>
      <c r="F955" s="2"/>
      <c r="G955" s="2"/>
      <c r="H955" s="2"/>
      <c r="I955" s="2"/>
      <c r="J955" s="2"/>
    </row>
    <row r="956" spans="1:10" ht="14.25" customHeight="1">
      <c r="A956" s="2"/>
      <c r="B956" s="2"/>
      <c r="C956" s="2"/>
      <c r="D956" s="2"/>
      <c r="E956" s="2"/>
      <c r="F956" s="2"/>
      <c r="G956" s="2"/>
      <c r="H956" s="2"/>
      <c r="I956" s="2"/>
      <c r="J956" s="2"/>
    </row>
    <row r="957" spans="1:10" ht="14.25" customHeight="1">
      <c r="A957" s="2"/>
      <c r="B957" s="2"/>
      <c r="C957" s="2"/>
      <c r="D957" s="2"/>
      <c r="E957" s="2"/>
      <c r="F957" s="2"/>
      <c r="G957" s="2"/>
      <c r="H957" s="2"/>
      <c r="I957" s="2"/>
      <c r="J957" s="2"/>
    </row>
    <row r="958" spans="1:10" ht="14.25" customHeight="1">
      <c r="A958" s="2"/>
      <c r="B958" s="2"/>
      <c r="C958" s="2"/>
      <c r="D958" s="2"/>
      <c r="E958" s="2"/>
      <c r="F958" s="2"/>
      <c r="G958" s="2"/>
      <c r="H958" s="2"/>
      <c r="I958" s="2"/>
      <c r="J958" s="2"/>
    </row>
    <row r="959" spans="1:10" ht="14.25" customHeight="1">
      <c r="A959" s="2"/>
      <c r="B959" s="2"/>
      <c r="C959" s="2"/>
      <c r="D959" s="2"/>
      <c r="E959" s="2"/>
      <c r="F959" s="2"/>
      <c r="G959" s="2"/>
      <c r="H959" s="2"/>
      <c r="I959" s="2"/>
      <c r="J959" s="2"/>
    </row>
    <row r="960" spans="1:10" ht="14.25" customHeight="1">
      <c r="A960" s="2"/>
      <c r="B960" s="2"/>
      <c r="C960" s="2"/>
      <c r="D960" s="2"/>
      <c r="E960" s="2"/>
      <c r="F960" s="2"/>
      <c r="G960" s="2"/>
      <c r="H960" s="2"/>
      <c r="I960" s="2"/>
      <c r="J960" s="2"/>
    </row>
    <row r="961" spans="1:10" ht="14.25" customHeight="1">
      <c r="A961" s="2"/>
      <c r="B961" s="2"/>
      <c r="C961" s="2"/>
      <c r="D961" s="2"/>
      <c r="E961" s="2"/>
      <c r="F961" s="2"/>
      <c r="G961" s="2"/>
      <c r="H961" s="2"/>
      <c r="I961" s="2"/>
      <c r="J961" s="2"/>
    </row>
    <row r="962" spans="1:10" ht="14.25" customHeight="1">
      <c r="A962" s="2"/>
      <c r="B962" s="2"/>
      <c r="C962" s="2"/>
      <c r="D962" s="2"/>
      <c r="E962" s="2"/>
      <c r="F962" s="2"/>
      <c r="G962" s="2"/>
      <c r="H962" s="2"/>
      <c r="I962" s="2"/>
      <c r="J962" s="2"/>
    </row>
    <row r="963" spans="1:10" ht="14.25" customHeight="1">
      <c r="A963" s="2"/>
      <c r="B963" s="2"/>
      <c r="C963" s="2"/>
      <c r="D963" s="2"/>
      <c r="E963" s="2"/>
      <c r="F963" s="2"/>
      <c r="G963" s="2"/>
      <c r="H963" s="2"/>
      <c r="I963" s="2"/>
      <c r="J963" s="2"/>
    </row>
    <row r="964" spans="1:10" ht="14.25" customHeight="1">
      <c r="A964" s="2"/>
      <c r="B964" s="2"/>
      <c r="C964" s="2"/>
      <c r="D964" s="2"/>
      <c r="E964" s="2"/>
      <c r="F964" s="2"/>
      <c r="G964" s="2"/>
      <c r="H964" s="2"/>
      <c r="I964" s="2"/>
      <c r="J964" s="2"/>
    </row>
    <row r="965" spans="1:10" ht="14.25" customHeight="1">
      <c r="A965" s="2"/>
      <c r="B965" s="2"/>
      <c r="C965" s="2"/>
      <c r="D965" s="2"/>
      <c r="E965" s="2"/>
      <c r="F965" s="2"/>
      <c r="G965" s="2"/>
      <c r="H965" s="2"/>
      <c r="I965" s="2"/>
      <c r="J965" s="2"/>
    </row>
    <row r="966" spans="1:10" ht="14.25" customHeight="1">
      <c r="A966" s="2"/>
      <c r="B966" s="2"/>
      <c r="C966" s="2"/>
      <c r="D966" s="2"/>
      <c r="E966" s="2"/>
      <c r="F966" s="2"/>
      <c r="G966" s="2"/>
      <c r="H966" s="2"/>
      <c r="I966" s="2"/>
      <c r="J966" s="2"/>
    </row>
    <row r="967" spans="1:10" ht="14.25" customHeight="1">
      <c r="A967" s="2"/>
      <c r="B967" s="2"/>
      <c r="C967" s="2"/>
      <c r="D967" s="2"/>
      <c r="E967" s="2"/>
      <c r="F967" s="2"/>
      <c r="G967" s="2"/>
      <c r="H967" s="2"/>
      <c r="I967" s="2"/>
      <c r="J967" s="2"/>
    </row>
    <row r="968" spans="1:10" ht="14.25" customHeight="1">
      <c r="A968" s="2"/>
      <c r="B968" s="2"/>
      <c r="C968" s="2"/>
      <c r="D968" s="2"/>
      <c r="E968" s="2"/>
      <c r="F968" s="2"/>
      <c r="G968" s="2"/>
      <c r="H968" s="2"/>
      <c r="I968" s="2"/>
      <c r="J968" s="2"/>
    </row>
    <row r="969" spans="1:10" ht="14.25" customHeight="1">
      <c r="A969" s="2"/>
      <c r="B969" s="2"/>
      <c r="C969" s="2"/>
      <c r="D969" s="2"/>
      <c r="E969" s="2"/>
      <c r="F969" s="2"/>
      <c r="G969" s="2"/>
      <c r="H969" s="2"/>
      <c r="I969" s="2"/>
      <c r="J969" s="2"/>
    </row>
    <row r="970" spans="1:10" ht="14.25" customHeight="1">
      <c r="A970" s="2"/>
      <c r="B970" s="2"/>
      <c r="C970" s="2"/>
      <c r="D970" s="2"/>
      <c r="E970" s="2"/>
      <c r="F970" s="2"/>
      <c r="G970" s="2"/>
      <c r="H970" s="2"/>
      <c r="I970" s="2"/>
      <c r="J970" s="2"/>
    </row>
    <row r="971" spans="1:10" ht="14.25" customHeight="1">
      <c r="A971" s="2"/>
      <c r="B971" s="2"/>
      <c r="C971" s="2"/>
      <c r="D971" s="2"/>
      <c r="E971" s="2"/>
      <c r="F971" s="2"/>
      <c r="G971" s="2"/>
      <c r="H971" s="2"/>
      <c r="I971" s="2"/>
      <c r="J971" s="2"/>
    </row>
    <row r="972" spans="1:10" ht="14.25" customHeight="1">
      <c r="A972" s="2"/>
      <c r="B972" s="2"/>
      <c r="C972" s="2"/>
      <c r="D972" s="2"/>
      <c r="E972" s="2"/>
      <c r="F972" s="2"/>
      <c r="G972" s="2"/>
      <c r="H972" s="2"/>
      <c r="I972" s="2"/>
      <c r="J972" s="2"/>
    </row>
    <row r="973" spans="1:10" ht="14.25" customHeight="1">
      <c r="A973" s="2"/>
      <c r="B973" s="2"/>
      <c r="C973" s="2"/>
      <c r="D973" s="2"/>
      <c r="E973" s="2"/>
      <c r="F973" s="2"/>
      <c r="G973" s="2"/>
      <c r="H973" s="2"/>
      <c r="I973" s="2"/>
      <c r="J973" s="2"/>
    </row>
    <row r="974" spans="1:10" ht="14.25" customHeight="1">
      <c r="A974" s="2"/>
      <c r="B974" s="2"/>
      <c r="C974" s="2"/>
      <c r="D974" s="2"/>
      <c r="E974" s="2"/>
      <c r="F974" s="2"/>
      <c r="G974" s="2"/>
      <c r="H974" s="2"/>
      <c r="I974" s="2"/>
      <c r="J974" s="2"/>
    </row>
    <row r="975" spans="1:10" ht="14.25" customHeight="1">
      <c r="A975" s="2"/>
      <c r="B975" s="2"/>
      <c r="C975" s="2"/>
      <c r="D975" s="2"/>
      <c r="E975" s="2"/>
      <c r="F975" s="2"/>
      <c r="G975" s="2"/>
      <c r="H975" s="2"/>
      <c r="I975" s="2"/>
      <c r="J975" s="2"/>
    </row>
    <row r="976" spans="1:10" ht="14.25" customHeight="1">
      <c r="A976" s="2"/>
      <c r="B976" s="2"/>
      <c r="C976" s="2"/>
      <c r="D976" s="2"/>
      <c r="E976" s="2"/>
      <c r="F976" s="2"/>
      <c r="G976" s="2"/>
      <c r="H976" s="2"/>
      <c r="I976" s="2"/>
      <c r="J976" s="2"/>
    </row>
    <row r="977" spans="1:10" ht="14.25" customHeight="1">
      <c r="A977" s="2"/>
      <c r="B977" s="2"/>
      <c r="C977" s="2"/>
      <c r="D977" s="2"/>
      <c r="E977" s="2"/>
      <c r="F977" s="2"/>
      <c r="G977" s="2"/>
      <c r="H977" s="2"/>
      <c r="I977" s="2"/>
      <c r="J977" s="2"/>
    </row>
    <row r="978" spans="1:10" ht="14.25" customHeight="1">
      <c r="A978" s="2"/>
      <c r="B978" s="2"/>
      <c r="C978" s="2"/>
      <c r="D978" s="2"/>
      <c r="E978" s="2"/>
      <c r="F978" s="2"/>
      <c r="G978" s="2"/>
      <c r="H978" s="2"/>
      <c r="I978" s="2"/>
      <c r="J978" s="2"/>
    </row>
    <row r="979" spans="1:10" ht="14.25" customHeight="1">
      <c r="A979" s="2"/>
      <c r="B979" s="2"/>
      <c r="C979" s="2"/>
      <c r="D979" s="2"/>
      <c r="E979" s="2"/>
      <c r="F979" s="2"/>
      <c r="G979" s="2"/>
      <c r="H979" s="2"/>
      <c r="I979" s="2"/>
      <c r="J979" s="2"/>
    </row>
    <row r="980" spans="1:10" ht="14.25" customHeight="1">
      <c r="A980" s="2"/>
      <c r="B980" s="2"/>
      <c r="C980" s="2"/>
      <c r="D980" s="2"/>
      <c r="E980" s="2"/>
      <c r="F980" s="2"/>
      <c r="G980" s="2"/>
      <c r="H980" s="2"/>
      <c r="I980" s="2"/>
      <c r="J980" s="2"/>
    </row>
    <row r="981" spans="1:10" ht="14.25" customHeight="1">
      <c r="A981" s="2"/>
      <c r="B981" s="2"/>
      <c r="C981" s="2"/>
      <c r="D981" s="2"/>
      <c r="E981" s="2"/>
      <c r="F981" s="2"/>
      <c r="G981" s="2"/>
      <c r="H981" s="2"/>
      <c r="I981" s="2"/>
      <c r="J981" s="2"/>
    </row>
    <row r="982" spans="1:10" ht="14.25" customHeight="1">
      <c r="A982" s="2"/>
      <c r="B982" s="2"/>
      <c r="C982" s="2"/>
      <c r="D982" s="2"/>
      <c r="E982" s="2"/>
      <c r="F982" s="2"/>
      <c r="G982" s="2"/>
      <c r="H982" s="2"/>
      <c r="I982" s="2"/>
      <c r="J982" s="2"/>
    </row>
    <row r="983" spans="1:10" ht="14.25" customHeight="1">
      <c r="A983" s="2"/>
      <c r="B983" s="2"/>
      <c r="C983" s="2"/>
      <c r="D983" s="2"/>
      <c r="E983" s="2"/>
      <c r="F983" s="2"/>
      <c r="G983" s="2"/>
      <c r="H983" s="2"/>
      <c r="I983" s="2"/>
      <c r="J983" s="2"/>
    </row>
    <row r="984" spans="1:10" ht="14.25" customHeight="1">
      <c r="A984" s="2"/>
      <c r="B984" s="2"/>
      <c r="C984" s="2"/>
      <c r="D984" s="2"/>
      <c r="E984" s="2"/>
      <c r="F984" s="2"/>
      <c r="G984" s="2"/>
      <c r="H984" s="2"/>
      <c r="I984" s="2"/>
      <c r="J984" s="2"/>
    </row>
    <row r="985" spans="1:10" ht="14.25" customHeight="1">
      <c r="A985" s="2"/>
      <c r="B985" s="2"/>
      <c r="C985" s="2"/>
      <c r="D985" s="2"/>
      <c r="E985" s="2"/>
      <c r="F985" s="2"/>
      <c r="G985" s="2"/>
      <c r="H985" s="2"/>
      <c r="I985" s="2"/>
      <c r="J985" s="2"/>
    </row>
    <row r="986" spans="1:10" ht="14.25" customHeight="1">
      <c r="A986" s="2"/>
      <c r="B986" s="2"/>
      <c r="C986" s="2"/>
      <c r="D986" s="2"/>
      <c r="E986" s="2"/>
      <c r="F986" s="2"/>
      <c r="G986" s="2"/>
      <c r="H986" s="2"/>
      <c r="I986" s="2"/>
      <c r="J986" s="2"/>
    </row>
    <row r="987" spans="1:10" ht="14.25" customHeight="1">
      <c r="A987" s="2"/>
      <c r="B987" s="2"/>
      <c r="C987" s="2"/>
      <c r="D987" s="2"/>
      <c r="E987" s="2"/>
      <c r="F987" s="2"/>
      <c r="G987" s="2"/>
      <c r="H987" s="2"/>
      <c r="I987" s="2"/>
      <c r="J987" s="2"/>
    </row>
    <row r="988" spans="1:10" ht="14.25" customHeight="1">
      <c r="A988" s="2"/>
      <c r="B988" s="2"/>
      <c r="C988" s="2"/>
      <c r="D988" s="2"/>
      <c r="E988" s="2"/>
      <c r="F988" s="2"/>
      <c r="G988" s="2"/>
      <c r="H988" s="2"/>
      <c r="I988" s="2"/>
      <c r="J988" s="2"/>
    </row>
    <row r="989" spans="1:10" ht="14.25" customHeight="1">
      <c r="A989" s="2"/>
      <c r="B989" s="2"/>
      <c r="C989" s="2"/>
      <c r="D989" s="2"/>
      <c r="E989" s="2"/>
      <c r="F989" s="2"/>
      <c r="G989" s="2"/>
      <c r="H989" s="2"/>
      <c r="I989" s="2"/>
      <c r="J989" s="2"/>
    </row>
    <row r="990" spans="1:10" ht="14.25" customHeight="1">
      <c r="A990" s="2"/>
      <c r="B990" s="2"/>
      <c r="C990" s="2"/>
      <c r="D990" s="2"/>
      <c r="E990" s="2"/>
      <c r="F990" s="2"/>
      <c r="G990" s="2"/>
      <c r="H990" s="2"/>
      <c r="I990" s="2"/>
      <c r="J990" s="2"/>
    </row>
    <row r="991" spans="1:10" ht="14.25" customHeight="1">
      <c r="A991" s="2"/>
      <c r="B991" s="2"/>
      <c r="C991" s="2"/>
      <c r="D991" s="2"/>
      <c r="E991" s="2"/>
      <c r="F991" s="2"/>
      <c r="G991" s="2"/>
      <c r="H991" s="2"/>
      <c r="I991" s="2"/>
      <c r="J991" s="2"/>
    </row>
    <row r="992" spans="1:10" ht="14.25" customHeight="1">
      <c r="A992" s="2"/>
      <c r="B992" s="2"/>
      <c r="C992" s="2"/>
      <c r="D992" s="2"/>
      <c r="E992" s="2"/>
      <c r="F992" s="2"/>
      <c r="G992" s="2"/>
      <c r="H992" s="2"/>
      <c r="I992" s="2"/>
      <c r="J992" s="2"/>
    </row>
    <row r="993" spans="1:10" ht="14.25" customHeight="1">
      <c r="A993" s="2"/>
      <c r="B993" s="2"/>
      <c r="C993" s="2"/>
      <c r="D993" s="2"/>
      <c r="E993" s="2"/>
      <c r="F993" s="2"/>
      <c r="G993" s="2"/>
      <c r="H993" s="2"/>
      <c r="I993" s="2"/>
      <c r="J993" s="2"/>
    </row>
    <row r="994" spans="1:10" ht="14.25" customHeight="1">
      <c r="A994" s="2"/>
      <c r="B994" s="2"/>
      <c r="C994" s="2"/>
      <c r="D994" s="2"/>
      <c r="E994" s="2"/>
      <c r="F994" s="2"/>
      <c r="G994" s="2"/>
      <c r="H994" s="2"/>
      <c r="I994" s="2"/>
      <c r="J994" s="2"/>
    </row>
    <row r="995" spans="1:10" ht="14.25" customHeight="1">
      <c r="A995" s="2"/>
      <c r="B995" s="2"/>
      <c r="C995" s="2"/>
      <c r="D995" s="2"/>
      <c r="E995" s="2"/>
      <c r="F995" s="2"/>
      <c r="G995" s="2"/>
      <c r="H995" s="2"/>
      <c r="I995" s="2"/>
      <c r="J995" s="2"/>
    </row>
    <row r="996" spans="1:10" ht="14.25" customHeight="1">
      <c r="A996" s="2"/>
      <c r="B996" s="2"/>
      <c r="C996" s="2"/>
      <c r="D996" s="2"/>
      <c r="E996" s="2"/>
      <c r="F996" s="2"/>
      <c r="G996" s="2"/>
      <c r="H996" s="2"/>
      <c r="I996" s="2"/>
      <c r="J996" s="2"/>
    </row>
    <row r="997" spans="1:10" ht="14.25" customHeight="1">
      <c r="A997" s="2"/>
      <c r="B997" s="2"/>
      <c r="C997" s="2"/>
      <c r="D997" s="2"/>
      <c r="E997" s="2"/>
      <c r="F997" s="2"/>
      <c r="G997" s="2"/>
      <c r="H997" s="2"/>
      <c r="I997" s="2"/>
      <c r="J997" s="2"/>
    </row>
    <row r="998" spans="1:10" ht="14.25" customHeight="1">
      <c r="A998" s="2"/>
      <c r="B998" s="2"/>
      <c r="C998" s="2"/>
      <c r="D998" s="2"/>
      <c r="E998" s="2"/>
      <c r="F998" s="2"/>
      <c r="G998" s="2"/>
      <c r="H998" s="2"/>
      <c r="I998" s="2"/>
      <c r="J998" s="2"/>
    </row>
    <row r="999" spans="1:10" ht="14.25" customHeight="1">
      <c r="A999" s="2"/>
      <c r="B999" s="2"/>
      <c r="C999" s="2"/>
      <c r="D999" s="2"/>
      <c r="E999" s="2"/>
      <c r="F999" s="2"/>
      <c r="G999" s="2"/>
      <c r="H999" s="2"/>
      <c r="I999" s="2"/>
      <c r="J999" s="2"/>
    </row>
    <row r="1000" spans="1:10" ht="14.25" customHeight="1">
      <c r="A1000" s="2"/>
      <c r="B1000" s="2"/>
      <c r="C1000" s="2"/>
      <c r="D1000" s="2"/>
      <c r="E1000" s="2"/>
      <c r="F1000" s="2"/>
      <c r="G1000" s="2"/>
      <c r="H1000" s="2"/>
      <c r="I1000" s="2"/>
      <c r="J1000" s="2"/>
    </row>
    <row r="1001" spans="1:10" ht="14.25" customHeight="1">
      <c r="A1001" s="2"/>
      <c r="B1001" s="2"/>
      <c r="C1001" s="2"/>
      <c r="D1001" s="2"/>
      <c r="E1001" s="2"/>
      <c r="F1001" s="2"/>
      <c r="G1001" s="2"/>
      <c r="H1001" s="2"/>
      <c r="I1001" s="2"/>
      <c r="J1001" s="2"/>
    </row>
    <row r="1002" spans="1:10" ht="14.25" customHeight="1">
      <c r="A1002" s="2"/>
      <c r="B1002" s="2"/>
      <c r="C1002" s="2"/>
      <c r="D1002" s="2"/>
      <c r="E1002" s="2"/>
      <c r="F1002" s="2"/>
      <c r="G1002" s="2"/>
      <c r="H1002" s="2"/>
      <c r="I1002" s="2"/>
      <c r="J1002" s="2"/>
    </row>
    <row r="1003" spans="1:10" ht="14.25" customHeight="1">
      <c r="A1003" s="2"/>
      <c r="B1003" s="2"/>
      <c r="C1003" s="2"/>
      <c r="D1003" s="2"/>
      <c r="E1003" s="2"/>
      <c r="F1003" s="2"/>
      <c r="G1003" s="2"/>
      <c r="H1003" s="2"/>
      <c r="I1003" s="2"/>
      <c r="J1003" s="2"/>
    </row>
    <row r="1004" spans="1:10" ht="14.25" customHeight="1">
      <c r="A1004" s="2"/>
      <c r="B1004" s="2"/>
      <c r="C1004" s="2"/>
      <c r="D1004" s="2"/>
      <c r="E1004" s="2"/>
      <c r="F1004" s="2"/>
      <c r="G1004" s="2"/>
      <c r="H1004" s="2"/>
      <c r="I1004" s="2"/>
      <c r="J1004" s="2"/>
    </row>
    <row r="1005" spans="1:10" ht="14.25" customHeight="1">
      <c r="A1005" s="2"/>
      <c r="B1005" s="2"/>
      <c r="C1005" s="2"/>
      <c r="D1005" s="2"/>
      <c r="E1005" s="2"/>
      <c r="F1005" s="2"/>
      <c r="G1005" s="2"/>
      <c r="H1005" s="2"/>
      <c r="I1005" s="2"/>
      <c r="J1005" s="2"/>
    </row>
    <row r="1006" spans="1:10" ht="14.25" customHeight="1">
      <c r="A1006" s="2"/>
      <c r="B1006" s="2"/>
      <c r="C1006" s="2"/>
      <c r="D1006" s="2"/>
      <c r="E1006" s="2"/>
      <c r="F1006" s="2"/>
      <c r="G1006" s="2"/>
      <c r="H1006" s="2"/>
      <c r="I1006" s="2"/>
      <c r="J1006" s="2"/>
    </row>
    <row r="1007" spans="1:10" ht="14.25" customHeight="1">
      <c r="A1007" s="2"/>
      <c r="B1007" s="2"/>
      <c r="C1007" s="2"/>
      <c r="D1007" s="2"/>
      <c r="E1007" s="2"/>
      <c r="F1007" s="2"/>
      <c r="G1007" s="2"/>
      <c r="H1007" s="2"/>
      <c r="I1007" s="2"/>
      <c r="J1007" s="2"/>
    </row>
    <row r="1008" spans="1:10" ht="14.25" customHeight="1">
      <c r="A1008" s="2"/>
      <c r="B1008" s="2"/>
      <c r="C1008" s="2"/>
      <c r="D1008" s="2"/>
      <c r="E1008" s="2"/>
      <c r="F1008" s="2"/>
      <c r="G1008" s="2"/>
      <c r="H1008" s="2"/>
      <c r="I1008" s="2"/>
      <c r="J1008" s="2"/>
    </row>
    <row r="1009" spans="1:10" ht="14.25" customHeight="1">
      <c r="A1009" s="2"/>
      <c r="B1009" s="2"/>
      <c r="C1009" s="2"/>
      <c r="D1009" s="2"/>
      <c r="E1009" s="2"/>
      <c r="F1009" s="2"/>
      <c r="G1009" s="2"/>
      <c r="H1009" s="2"/>
      <c r="I1009" s="2"/>
      <c r="J1009" s="2"/>
    </row>
    <row r="1010" spans="1:10" ht="14.25" customHeight="1">
      <c r="A1010" s="2"/>
      <c r="B1010" s="2"/>
      <c r="C1010" s="2"/>
      <c r="D1010" s="2"/>
      <c r="E1010" s="2"/>
      <c r="F1010" s="2"/>
      <c r="G1010" s="2"/>
      <c r="H1010" s="2"/>
      <c r="I1010" s="2"/>
      <c r="J1010" s="2"/>
    </row>
    <row r="1011" spans="1:10" ht="14.25" customHeight="1">
      <c r="A1011" s="2"/>
      <c r="B1011" s="2"/>
      <c r="C1011" s="2"/>
      <c r="D1011" s="2"/>
      <c r="E1011" s="2"/>
      <c r="F1011" s="2"/>
      <c r="G1011" s="2"/>
      <c r="H1011" s="2"/>
      <c r="I1011" s="2"/>
      <c r="J1011" s="2"/>
    </row>
    <row r="1012" spans="1:10" ht="14.25" customHeight="1">
      <c r="A1012" s="2"/>
      <c r="B1012" s="2"/>
      <c r="C1012" s="2"/>
      <c r="D1012" s="2"/>
      <c r="E1012" s="2"/>
      <c r="F1012" s="2"/>
      <c r="G1012" s="2"/>
      <c r="H1012" s="2"/>
      <c r="I1012" s="2"/>
      <c r="J1012" s="2"/>
    </row>
    <row r="1013" spans="1:10" ht="14.25" customHeight="1">
      <c r="A1013" s="2"/>
      <c r="B1013" s="2"/>
      <c r="C1013" s="2"/>
      <c r="D1013" s="2"/>
      <c r="E1013" s="2"/>
      <c r="F1013" s="2"/>
      <c r="G1013" s="2"/>
      <c r="H1013" s="2"/>
      <c r="I1013" s="2"/>
      <c r="J1013" s="2"/>
    </row>
    <row r="1014" spans="1:10" ht="14.25" customHeight="1">
      <c r="A1014" s="2"/>
      <c r="B1014" s="2"/>
      <c r="C1014" s="2"/>
      <c r="D1014" s="2"/>
      <c r="E1014" s="2"/>
      <c r="F1014" s="2"/>
      <c r="G1014" s="2"/>
      <c r="H1014" s="2"/>
      <c r="I1014" s="2"/>
      <c r="J1014" s="2"/>
    </row>
    <row r="1015" spans="1:10" ht="14.25" customHeight="1">
      <c r="A1015" s="2"/>
      <c r="B1015" s="2"/>
      <c r="C1015" s="2"/>
      <c r="D1015" s="2"/>
      <c r="E1015" s="2"/>
      <c r="F1015" s="2"/>
      <c r="G1015" s="2"/>
      <c r="H1015" s="2"/>
      <c r="I1015" s="2"/>
      <c r="J1015" s="2"/>
    </row>
    <row r="1016" spans="1:10" ht="14.25" customHeight="1">
      <c r="A1016" s="2"/>
      <c r="B1016" s="2"/>
      <c r="C1016" s="2"/>
      <c r="D1016" s="2"/>
      <c r="E1016" s="2"/>
      <c r="F1016" s="2"/>
      <c r="G1016" s="2"/>
      <c r="H1016" s="2"/>
      <c r="I1016" s="2"/>
      <c r="J1016" s="2"/>
    </row>
    <row r="1017" spans="1:10" ht="14.25" customHeight="1">
      <c r="A1017" s="2"/>
      <c r="B1017" s="2"/>
      <c r="C1017" s="2"/>
      <c r="D1017" s="2"/>
      <c r="E1017" s="2"/>
      <c r="F1017" s="2"/>
      <c r="G1017" s="2"/>
      <c r="H1017" s="2"/>
      <c r="I1017" s="2"/>
      <c r="J1017" s="2"/>
    </row>
    <row r="1018" spans="1:10" ht="14.25" customHeight="1">
      <c r="A1018" s="2"/>
      <c r="B1018" s="2"/>
      <c r="C1018" s="2"/>
      <c r="D1018" s="2"/>
      <c r="E1018" s="2"/>
      <c r="F1018" s="2"/>
      <c r="G1018" s="2"/>
      <c r="H1018" s="2"/>
      <c r="I1018" s="2"/>
      <c r="J1018" s="2"/>
    </row>
    <row r="1019" spans="1:10" ht="14.25" customHeight="1">
      <c r="A1019" s="2"/>
      <c r="B1019" s="2"/>
      <c r="C1019" s="2"/>
      <c r="D1019" s="2"/>
      <c r="E1019" s="2"/>
      <c r="F1019" s="2"/>
      <c r="G1019" s="2"/>
      <c r="H1019" s="2"/>
      <c r="I1019" s="2"/>
      <c r="J1019" s="2"/>
    </row>
    <row r="1020" spans="1:10" ht="14.25" customHeight="1">
      <c r="A1020" s="2"/>
      <c r="B1020" s="2"/>
      <c r="C1020" s="2"/>
      <c r="D1020" s="2"/>
      <c r="E1020" s="2"/>
      <c r="F1020" s="2"/>
      <c r="G1020" s="2"/>
      <c r="H1020" s="2"/>
      <c r="I1020" s="2"/>
      <c r="J1020" s="2"/>
    </row>
    <row r="1021" spans="1:10" ht="14.25" customHeight="1">
      <c r="A1021" s="2"/>
      <c r="B1021" s="2"/>
      <c r="C1021" s="2"/>
      <c r="D1021" s="2"/>
      <c r="E1021" s="2"/>
      <c r="F1021" s="2"/>
      <c r="G1021" s="2"/>
      <c r="H1021" s="2"/>
      <c r="I1021" s="2"/>
      <c r="J1021" s="2"/>
    </row>
    <row r="1022" spans="1:10" ht="14.25" customHeight="1">
      <c r="A1022" s="2"/>
      <c r="B1022" s="2"/>
      <c r="C1022" s="2"/>
      <c r="D1022" s="2"/>
      <c r="E1022" s="2"/>
      <c r="F1022" s="2"/>
      <c r="G1022" s="2"/>
      <c r="H1022" s="2"/>
      <c r="I1022" s="2"/>
      <c r="J1022" s="2"/>
    </row>
    <row r="1023" spans="1:10" ht="14.25" customHeight="1">
      <c r="A1023" s="2"/>
      <c r="B1023" s="2"/>
      <c r="C1023" s="2"/>
      <c r="D1023" s="2"/>
      <c r="E1023" s="2"/>
      <c r="F1023" s="2"/>
      <c r="G1023" s="2"/>
      <c r="H1023" s="2"/>
      <c r="I1023" s="2"/>
      <c r="J1023" s="2"/>
    </row>
    <row r="1024" spans="1:10" ht="14.25" customHeight="1">
      <c r="A1024" s="2"/>
      <c r="B1024" s="2"/>
      <c r="C1024" s="2"/>
      <c r="D1024" s="2"/>
      <c r="E1024" s="2"/>
      <c r="F1024" s="2"/>
      <c r="G1024" s="2"/>
      <c r="H1024" s="2"/>
      <c r="I1024" s="2"/>
      <c r="J1024" s="2"/>
    </row>
    <row r="1025" spans="1:10" ht="14.25" customHeight="1">
      <c r="A1025" s="2"/>
      <c r="B1025" s="2"/>
      <c r="C1025" s="2"/>
      <c r="D1025" s="2"/>
      <c r="E1025" s="2"/>
      <c r="F1025" s="2"/>
      <c r="G1025" s="2"/>
      <c r="H1025" s="2"/>
      <c r="I1025" s="2"/>
      <c r="J1025" s="2"/>
    </row>
    <row r="1026" spans="1:10" ht="14.25" customHeight="1">
      <c r="A1026" s="2"/>
      <c r="B1026" s="2"/>
      <c r="C1026" s="2"/>
      <c r="D1026" s="2"/>
      <c r="E1026" s="2"/>
      <c r="F1026" s="2"/>
      <c r="G1026" s="2"/>
      <c r="H1026" s="2"/>
      <c r="I1026" s="2"/>
      <c r="J1026" s="2"/>
    </row>
    <row r="1027" spans="1:10" ht="14.25" customHeight="1">
      <c r="A1027" s="2"/>
      <c r="B1027" s="2"/>
      <c r="C1027" s="2"/>
      <c r="D1027" s="2"/>
      <c r="E1027" s="2"/>
      <c r="F1027" s="2"/>
      <c r="G1027" s="2"/>
      <c r="H1027" s="2"/>
      <c r="I1027" s="2"/>
      <c r="J1027" s="2"/>
    </row>
    <row r="1028" spans="1:10" ht="14.25" customHeight="1">
      <c r="A1028" s="2"/>
      <c r="B1028" s="2"/>
      <c r="C1028" s="2"/>
      <c r="D1028" s="2"/>
      <c r="E1028" s="2"/>
      <c r="F1028" s="2"/>
      <c r="G1028" s="2"/>
      <c r="H1028" s="2"/>
      <c r="I1028" s="2"/>
      <c r="J1028" s="2"/>
    </row>
    <row r="1029" spans="1:10" ht="14.25" customHeight="1">
      <c r="A1029" s="2"/>
      <c r="B1029" s="2"/>
      <c r="C1029" s="2"/>
      <c r="D1029" s="2"/>
      <c r="E1029" s="2"/>
      <c r="F1029" s="2"/>
      <c r="G1029" s="2"/>
      <c r="H1029" s="2"/>
      <c r="I1029" s="2"/>
      <c r="J1029" s="2"/>
    </row>
    <row r="1030" spans="1:10" ht="14.25" customHeight="1">
      <c r="A1030" s="2"/>
      <c r="B1030" s="2"/>
      <c r="C1030" s="2"/>
      <c r="D1030" s="2"/>
      <c r="E1030" s="2"/>
      <c r="F1030" s="2"/>
      <c r="G1030" s="2"/>
      <c r="H1030" s="2"/>
      <c r="I1030" s="2"/>
      <c r="J1030" s="2"/>
    </row>
    <row r="1031" spans="1:10" ht="14.25" customHeight="1">
      <c r="A1031" s="2"/>
      <c r="B1031" s="2"/>
      <c r="C1031" s="2"/>
      <c r="D1031" s="2"/>
      <c r="E1031" s="2"/>
      <c r="F1031" s="2"/>
      <c r="G1031" s="2"/>
      <c r="H1031" s="2"/>
      <c r="I1031" s="2"/>
      <c r="J1031" s="2"/>
    </row>
    <row r="1032" spans="1:10" ht="14.25" customHeight="1">
      <c r="A1032" s="2"/>
      <c r="B1032" s="2"/>
      <c r="C1032" s="2"/>
      <c r="D1032" s="2"/>
      <c r="E1032" s="2"/>
      <c r="F1032" s="2"/>
      <c r="G1032" s="2"/>
      <c r="H1032" s="2"/>
      <c r="I1032" s="2"/>
      <c r="J1032" s="2"/>
    </row>
    <row r="1033" spans="1:10" ht="14.25" customHeight="1">
      <c r="A1033" s="2"/>
      <c r="B1033" s="2"/>
      <c r="C1033" s="2"/>
      <c r="D1033" s="2"/>
      <c r="E1033" s="2"/>
      <c r="F1033" s="2"/>
      <c r="G1033" s="2"/>
      <c r="H1033" s="2"/>
      <c r="I1033" s="2"/>
      <c r="J1033" s="2"/>
    </row>
    <row r="1034" spans="1:10" ht="14.25" customHeight="1">
      <c r="A1034" s="2"/>
      <c r="B1034" s="2"/>
      <c r="C1034" s="2"/>
      <c r="D1034" s="2"/>
      <c r="E1034" s="2"/>
      <c r="F1034" s="2"/>
      <c r="G1034" s="2"/>
      <c r="H1034" s="2"/>
      <c r="I1034" s="2"/>
      <c r="J1034" s="2"/>
    </row>
    <row r="1035" spans="1:10" ht="14.25" customHeight="1">
      <c r="A1035" s="2"/>
      <c r="B1035" s="2"/>
      <c r="C1035" s="2"/>
      <c r="D1035" s="2"/>
      <c r="E1035" s="2"/>
      <c r="F1035" s="2"/>
      <c r="G1035" s="2"/>
      <c r="H1035" s="2"/>
      <c r="I1035" s="2"/>
      <c r="J1035" s="2"/>
    </row>
    <row r="1036" spans="1:10" ht="14.25" customHeight="1">
      <c r="A1036" s="2"/>
      <c r="B1036" s="2"/>
      <c r="C1036" s="2"/>
      <c r="D1036" s="2"/>
      <c r="E1036" s="2"/>
      <c r="F1036" s="2"/>
      <c r="G1036" s="2"/>
      <c r="H1036" s="2"/>
      <c r="I1036" s="2"/>
      <c r="J1036" s="2"/>
    </row>
    <row r="1037" spans="1:10" ht="14.25" customHeight="1">
      <c r="A1037" s="2"/>
      <c r="B1037" s="2"/>
      <c r="C1037" s="2"/>
      <c r="D1037" s="2"/>
      <c r="E1037" s="2"/>
      <c r="F1037" s="2"/>
      <c r="G1037" s="2"/>
      <c r="H1037" s="2"/>
      <c r="I1037" s="2"/>
      <c r="J1037" s="2"/>
    </row>
    <row r="1038" spans="1:10" ht="14.25" customHeight="1">
      <c r="A1038" s="2"/>
      <c r="B1038" s="2"/>
      <c r="C1038" s="2"/>
      <c r="D1038" s="2"/>
      <c r="E1038" s="2"/>
      <c r="F1038" s="2"/>
      <c r="G1038" s="2"/>
      <c r="H1038" s="2"/>
      <c r="I1038" s="2"/>
      <c r="J1038" s="2"/>
    </row>
    <row r="1039" spans="1:10" ht="14.25" customHeight="1">
      <c r="A1039" s="2"/>
      <c r="B1039" s="2"/>
      <c r="C1039" s="2"/>
      <c r="D1039" s="2"/>
      <c r="E1039" s="2"/>
      <c r="F1039" s="2"/>
      <c r="G1039" s="2"/>
      <c r="H1039" s="2"/>
      <c r="I1039" s="2"/>
      <c r="J1039" s="2"/>
    </row>
    <row r="1040" spans="1:10" ht="14.25" customHeight="1">
      <c r="A1040" s="2"/>
      <c r="B1040" s="2"/>
      <c r="C1040" s="2"/>
      <c r="D1040" s="2"/>
      <c r="E1040" s="2"/>
      <c r="F1040" s="2"/>
      <c r="G1040" s="2"/>
      <c r="H1040" s="2"/>
      <c r="I1040" s="2"/>
      <c r="J1040" s="2"/>
    </row>
    <row r="1041" spans="1:10" ht="14.25" customHeight="1">
      <c r="A1041" s="2"/>
      <c r="B1041" s="2"/>
      <c r="C1041" s="2"/>
      <c r="D1041" s="2"/>
      <c r="E1041" s="2"/>
      <c r="F1041" s="2"/>
      <c r="G1041" s="2"/>
      <c r="H1041" s="2"/>
      <c r="I1041" s="2"/>
      <c r="J1041" s="2"/>
    </row>
    <row r="1042" spans="1:10" ht="14.25" customHeight="1">
      <c r="A1042" s="2"/>
      <c r="B1042" s="2"/>
      <c r="C1042" s="2"/>
      <c r="D1042" s="2"/>
      <c r="E1042" s="2"/>
      <c r="F1042" s="2"/>
      <c r="G1042" s="2"/>
      <c r="H1042" s="2"/>
      <c r="I1042" s="2"/>
      <c r="J1042" s="2"/>
    </row>
    <row r="1043" spans="1:10" ht="14.25" customHeight="1">
      <c r="A1043" s="2"/>
      <c r="B1043" s="2"/>
      <c r="C1043" s="2"/>
      <c r="D1043" s="2"/>
      <c r="E1043" s="2"/>
      <c r="F1043" s="2"/>
      <c r="G1043" s="2"/>
      <c r="H1043" s="2"/>
      <c r="I1043" s="2"/>
      <c r="J1043" s="2"/>
    </row>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230"/>
  <sheetViews>
    <sheetView tabSelected="1" workbookViewId="0">
      <pane ySplit="5" topLeftCell="A223" activePane="bottomLeft" state="frozen"/>
      <selection pane="bottomLeft" activeCell="AX1" sqref="AX1:XFD1048576"/>
    </sheetView>
  </sheetViews>
  <sheetFormatPr baseColWidth="10" defaultColWidth="0" defaultRowHeight="15" customHeight="1"/>
  <cols>
    <col min="1" max="1" width="13.140625" customWidth="1"/>
    <col min="2" max="2" width="30.5703125" style="311" customWidth="1"/>
    <col min="3" max="3" width="52.140625" style="311" customWidth="1"/>
    <col min="4" max="4" width="34.5703125" style="311" customWidth="1"/>
    <col min="5" max="5" width="37.42578125" style="311" customWidth="1"/>
    <col min="6" max="6" width="22.5703125" style="311" customWidth="1"/>
    <col min="7" max="7" width="9.28515625" style="311" customWidth="1"/>
    <col min="8" max="8" width="13.5703125" style="311" customWidth="1"/>
    <col min="9" max="9" width="46.5703125" style="311" customWidth="1"/>
    <col min="10" max="10" width="15.140625" style="311" customWidth="1"/>
    <col min="11" max="11" width="17.7109375" style="311" customWidth="1"/>
    <col min="12" max="12" width="19.140625" style="311" customWidth="1"/>
    <col min="13" max="13" width="18.42578125" style="311" customWidth="1"/>
    <col min="14" max="15" width="10.5703125" style="311" customWidth="1"/>
    <col min="16" max="16" width="18.85546875" style="311" customWidth="1"/>
    <col min="17" max="18" width="11.7109375" style="311" customWidth="1"/>
    <col min="19" max="19" width="24.28515625" style="311" customWidth="1"/>
    <col min="20" max="20" width="25.85546875" style="311" customWidth="1"/>
    <col min="21" max="21" width="25" style="311" customWidth="1"/>
    <col min="22" max="22" width="12.85546875" customWidth="1"/>
    <col min="23" max="23" width="11.7109375" customWidth="1"/>
    <col min="24" max="24" width="50.140625" customWidth="1"/>
    <col min="25" max="25" width="11.7109375" customWidth="1"/>
    <col min="26" max="26" width="26.7109375" customWidth="1"/>
    <col min="27" max="28" width="14.140625" customWidth="1"/>
    <col min="29" max="29" width="19.140625" customWidth="1"/>
    <col min="30" max="30" width="11.7109375" customWidth="1"/>
    <col min="31" max="31" width="53" customWidth="1"/>
    <col min="32" max="32" width="11.7109375" customWidth="1"/>
    <col min="33" max="33" width="29.5703125" customWidth="1"/>
    <col min="34" max="35" width="14.140625" customWidth="1"/>
    <col min="36" max="37" width="14.28515625" hidden="1" customWidth="1"/>
    <col min="38" max="38" width="48" hidden="1" customWidth="1"/>
    <col min="39" max="48" width="14.28515625" hidden="1" customWidth="1"/>
    <col min="49" max="49" width="15.42578125" hidden="1" customWidth="1"/>
    <col min="50" max="53" width="36" hidden="1"/>
    <col min="54" max="16384" width="14.42578125" hidden="1"/>
  </cols>
  <sheetData>
    <row r="1" spans="1:53" ht="21" customHeight="1">
      <c r="A1" s="92"/>
      <c r="B1" s="93"/>
      <c r="C1" s="93"/>
      <c r="D1" s="94" t="s">
        <v>127</v>
      </c>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6"/>
      <c r="AW1" s="5" t="s">
        <v>128</v>
      </c>
      <c r="AX1" s="6"/>
      <c r="AY1" s="6"/>
      <c r="AZ1" s="6"/>
      <c r="BA1" s="6"/>
    </row>
    <row r="2" spans="1:53" ht="21" customHeight="1">
      <c r="A2" s="93"/>
      <c r="B2" s="93"/>
      <c r="C2" s="93"/>
      <c r="D2" s="97"/>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8"/>
      <c r="AW2" s="7" t="s">
        <v>129</v>
      </c>
      <c r="AX2" s="6"/>
      <c r="AY2" s="6"/>
      <c r="AZ2" s="6"/>
      <c r="BA2" s="6"/>
    </row>
    <row r="3" spans="1:53" ht="18" customHeight="1">
      <c r="A3" s="107" t="s">
        <v>130</v>
      </c>
      <c r="B3" s="95"/>
      <c r="C3" s="95"/>
      <c r="D3" s="95"/>
      <c r="E3" s="95"/>
      <c r="F3" s="95"/>
      <c r="G3" s="95"/>
      <c r="H3" s="96"/>
      <c r="I3" s="252" t="s">
        <v>131</v>
      </c>
      <c r="J3" s="253"/>
      <c r="K3" s="253"/>
      <c r="L3" s="253"/>
      <c r="M3" s="253"/>
      <c r="N3" s="253"/>
      <c r="O3" s="253"/>
      <c r="P3" s="253"/>
      <c r="Q3" s="253"/>
      <c r="R3" s="254"/>
      <c r="S3" s="252" t="s">
        <v>132</v>
      </c>
      <c r="T3" s="253"/>
      <c r="U3" s="254"/>
      <c r="V3" s="101" t="s">
        <v>133</v>
      </c>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3"/>
      <c r="AX3" s="8"/>
      <c r="AY3" s="8"/>
      <c r="AZ3" s="8"/>
      <c r="BA3" s="8"/>
    </row>
    <row r="4" spans="1:53" ht="24" customHeight="1">
      <c r="A4" s="108"/>
      <c r="B4" s="99"/>
      <c r="C4" s="99"/>
      <c r="D4" s="99"/>
      <c r="E4" s="99"/>
      <c r="F4" s="99"/>
      <c r="G4" s="99"/>
      <c r="H4" s="100"/>
      <c r="I4" s="255"/>
      <c r="J4" s="256"/>
      <c r="K4" s="256"/>
      <c r="L4" s="256"/>
      <c r="M4" s="256"/>
      <c r="N4" s="256"/>
      <c r="O4" s="256"/>
      <c r="P4" s="256"/>
      <c r="Q4" s="256"/>
      <c r="R4" s="257"/>
      <c r="S4" s="255"/>
      <c r="T4" s="256"/>
      <c r="U4" s="257"/>
      <c r="V4" s="104" t="s">
        <v>134</v>
      </c>
      <c r="W4" s="86"/>
      <c r="X4" s="87"/>
      <c r="Y4" s="82" t="s">
        <v>135</v>
      </c>
      <c r="Z4" s="83"/>
      <c r="AA4" s="83"/>
      <c r="AB4" s="84"/>
      <c r="AC4" s="85" t="s">
        <v>136</v>
      </c>
      <c r="AD4" s="86"/>
      <c r="AE4" s="87"/>
      <c r="AF4" s="88" t="s">
        <v>137</v>
      </c>
      <c r="AG4" s="83"/>
      <c r="AH4" s="83"/>
      <c r="AI4" s="84"/>
      <c r="AJ4" s="89" t="s">
        <v>138</v>
      </c>
      <c r="AK4" s="86"/>
      <c r="AL4" s="87"/>
      <c r="AM4" s="90" t="s">
        <v>139</v>
      </c>
      <c r="AN4" s="83"/>
      <c r="AO4" s="83"/>
      <c r="AP4" s="84"/>
      <c r="AQ4" s="91" t="s">
        <v>140</v>
      </c>
      <c r="AR4" s="86"/>
      <c r="AS4" s="87"/>
      <c r="AT4" s="105" t="s">
        <v>141</v>
      </c>
      <c r="AU4" s="83"/>
      <c r="AV4" s="83"/>
      <c r="AW4" s="106"/>
      <c r="AX4" s="9"/>
      <c r="AY4" s="9"/>
      <c r="AZ4" s="9"/>
      <c r="BA4" s="9"/>
    </row>
    <row r="5" spans="1:53" s="311" customFormat="1" ht="57" customHeight="1">
      <c r="A5" s="260" t="s">
        <v>142</v>
      </c>
      <c r="B5" s="258" t="s">
        <v>143</v>
      </c>
      <c r="C5" s="259"/>
      <c r="D5" s="260" t="s">
        <v>144</v>
      </c>
      <c r="E5" s="261" t="s">
        <v>1467</v>
      </c>
      <c r="F5" s="260" t="s">
        <v>145</v>
      </c>
      <c r="G5" s="260" t="s">
        <v>146</v>
      </c>
      <c r="H5" s="260" t="s">
        <v>147</v>
      </c>
      <c r="I5" s="261" t="s">
        <v>1468</v>
      </c>
      <c r="J5" s="262" t="s">
        <v>148</v>
      </c>
      <c r="K5" s="260" t="s">
        <v>149</v>
      </c>
      <c r="L5" s="260" t="s">
        <v>150</v>
      </c>
      <c r="M5" s="260" t="s">
        <v>151</v>
      </c>
      <c r="N5" s="263" t="s">
        <v>152</v>
      </c>
      <c r="O5" s="259"/>
      <c r="P5" s="264" t="s">
        <v>153</v>
      </c>
      <c r="Q5" s="264" t="s">
        <v>154</v>
      </c>
      <c r="R5" s="264" t="s">
        <v>155</v>
      </c>
      <c r="S5" s="260" t="s">
        <v>156</v>
      </c>
      <c r="T5" s="260" t="s">
        <v>157</v>
      </c>
      <c r="U5" s="260" t="s">
        <v>158</v>
      </c>
      <c r="V5" s="312" t="s">
        <v>159</v>
      </c>
      <c r="W5" s="313" t="s">
        <v>160</v>
      </c>
      <c r="X5" s="312" t="s">
        <v>161</v>
      </c>
      <c r="Y5" s="314" t="s">
        <v>162</v>
      </c>
      <c r="Z5" s="315" t="s">
        <v>163</v>
      </c>
      <c r="AA5" s="315" t="s">
        <v>164</v>
      </c>
      <c r="AB5" s="316" t="s">
        <v>165</v>
      </c>
      <c r="AC5" s="317" t="s">
        <v>159</v>
      </c>
      <c r="AD5" s="318" t="s">
        <v>160</v>
      </c>
      <c r="AE5" s="317" t="s">
        <v>161</v>
      </c>
      <c r="AF5" s="318" t="s">
        <v>1469</v>
      </c>
      <c r="AG5" s="317" t="s">
        <v>166</v>
      </c>
      <c r="AH5" s="317" t="s">
        <v>159</v>
      </c>
      <c r="AI5" s="317" t="s">
        <v>165</v>
      </c>
      <c r="AJ5" s="319" t="s">
        <v>159</v>
      </c>
      <c r="AK5" s="320" t="s">
        <v>1469</v>
      </c>
      <c r="AL5" s="319" t="s">
        <v>161</v>
      </c>
      <c r="AM5" s="319" t="s">
        <v>167</v>
      </c>
      <c r="AN5" s="319" t="s">
        <v>166</v>
      </c>
      <c r="AO5" s="319" t="s">
        <v>159</v>
      </c>
      <c r="AP5" s="319" t="s">
        <v>165</v>
      </c>
      <c r="AQ5" s="321" t="s">
        <v>159</v>
      </c>
      <c r="AR5" s="322" t="s">
        <v>160</v>
      </c>
      <c r="AS5" s="321" t="s">
        <v>161</v>
      </c>
      <c r="AT5" s="321" t="s">
        <v>167</v>
      </c>
      <c r="AU5" s="321" t="s">
        <v>166</v>
      </c>
      <c r="AV5" s="321" t="s">
        <v>159</v>
      </c>
      <c r="AW5" s="321" t="s">
        <v>168</v>
      </c>
      <c r="AX5" s="323"/>
      <c r="AY5" s="323"/>
      <c r="AZ5" s="323"/>
      <c r="BA5" s="323"/>
    </row>
    <row r="6" spans="1:53" ht="47.25" customHeight="1">
      <c r="A6" s="16"/>
      <c r="B6" s="265" t="s">
        <v>169</v>
      </c>
      <c r="C6" s="266" t="s">
        <v>170</v>
      </c>
      <c r="D6" s="267" t="s">
        <v>171</v>
      </c>
      <c r="E6" s="268" t="s">
        <v>172</v>
      </c>
      <c r="F6" s="260" t="s">
        <v>145</v>
      </c>
      <c r="G6" s="260" t="s">
        <v>146</v>
      </c>
      <c r="H6" s="260" t="s">
        <v>147</v>
      </c>
      <c r="I6" s="260" t="s">
        <v>173</v>
      </c>
      <c r="J6" s="262" t="s">
        <v>148</v>
      </c>
      <c r="K6" s="267" t="s">
        <v>174</v>
      </c>
      <c r="L6" s="267" t="s">
        <v>175</v>
      </c>
      <c r="M6" s="269" t="s">
        <v>176</v>
      </c>
      <c r="N6" s="261" t="s">
        <v>177</v>
      </c>
      <c r="O6" s="261" t="s">
        <v>178</v>
      </c>
      <c r="P6" s="264" t="s">
        <v>153</v>
      </c>
      <c r="Q6" s="264" t="s">
        <v>179</v>
      </c>
      <c r="R6" s="264" t="s">
        <v>180</v>
      </c>
      <c r="S6" s="267" t="s">
        <v>181</v>
      </c>
      <c r="T6" s="267" t="s">
        <v>182</v>
      </c>
      <c r="U6" s="267" t="s">
        <v>183</v>
      </c>
      <c r="V6" s="17" t="s">
        <v>184</v>
      </c>
      <c r="W6" s="18" t="s">
        <v>185</v>
      </c>
      <c r="X6" s="17" t="s">
        <v>186</v>
      </c>
      <c r="Y6" s="10" t="s">
        <v>187</v>
      </c>
      <c r="Z6" s="11" t="s">
        <v>188</v>
      </c>
      <c r="AA6" s="11" t="s">
        <v>189</v>
      </c>
      <c r="AB6" s="12" t="s">
        <v>190</v>
      </c>
      <c r="AC6" s="14" t="s">
        <v>191</v>
      </c>
      <c r="AD6" s="13" t="s">
        <v>192</v>
      </c>
      <c r="AE6" s="14" t="s">
        <v>193</v>
      </c>
      <c r="AF6" s="14" t="s">
        <v>194</v>
      </c>
      <c r="AG6" s="14" t="s">
        <v>195</v>
      </c>
      <c r="AH6" s="14" t="s">
        <v>191</v>
      </c>
      <c r="AI6" s="14" t="s">
        <v>196</v>
      </c>
      <c r="AJ6" s="19"/>
      <c r="AK6" s="20"/>
      <c r="AL6" s="19"/>
      <c r="AM6" s="19"/>
      <c r="AN6" s="19"/>
      <c r="AO6" s="19"/>
      <c r="AP6" s="19"/>
      <c r="AQ6" s="21"/>
      <c r="AR6" s="22"/>
      <c r="AS6" s="21"/>
      <c r="AT6" s="21"/>
      <c r="AU6" s="21"/>
      <c r="AV6" s="21"/>
      <c r="AW6" s="21"/>
      <c r="AX6" s="15"/>
      <c r="AY6" s="15"/>
      <c r="AZ6" s="15"/>
      <c r="BA6" s="15"/>
    </row>
    <row r="7" spans="1:53" ht="86.25" customHeight="1">
      <c r="A7" s="169">
        <v>1</v>
      </c>
      <c r="B7" s="270" t="s">
        <v>10</v>
      </c>
      <c r="C7" s="271" t="str">
        <f>IF(B7=Listas!$A$2,Listas!$B$2,IF(B7=Listas!$A$8,Listas!$B$8,IF(B7=Listas!$A$15,Listas!$B$15,IF(B7=Listas!$A$18,Listas!$B$18," "))))</f>
        <v>Generar valor público, económico y social, a partir del conocimiento integral de los recursos minero-energéticos.</v>
      </c>
      <c r="D7" s="271" t="s">
        <v>56</v>
      </c>
      <c r="E7" s="271" t="s">
        <v>197</v>
      </c>
      <c r="F7" s="271" t="s">
        <v>198</v>
      </c>
      <c r="G7" s="272">
        <v>1</v>
      </c>
      <c r="H7" s="272" t="s">
        <v>199</v>
      </c>
      <c r="I7" s="271" t="s">
        <v>200</v>
      </c>
      <c r="J7" s="273">
        <v>2.5000000000000001E-2</v>
      </c>
      <c r="K7" s="272" t="s">
        <v>16</v>
      </c>
      <c r="L7" s="271" t="s">
        <v>51</v>
      </c>
      <c r="M7" s="271" t="s">
        <v>33</v>
      </c>
      <c r="N7" s="272" t="s">
        <v>201</v>
      </c>
      <c r="O7" s="274"/>
      <c r="P7" s="271" t="s">
        <v>18</v>
      </c>
      <c r="Q7" s="275">
        <v>44593</v>
      </c>
      <c r="R7" s="276">
        <v>44651</v>
      </c>
      <c r="S7" s="271" t="s">
        <v>28</v>
      </c>
      <c r="T7" s="271" t="s">
        <v>36</v>
      </c>
      <c r="U7" s="271" t="s">
        <v>77</v>
      </c>
      <c r="V7" s="175">
        <v>44620</v>
      </c>
      <c r="W7" s="176">
        <v>2.5000000000000001E-2</v>
      </c>
      <c r="X7" s="170" t="s">
        <v>202</v>
      </c>
      <c r="Y7" s="177">
        <v>2.5000000000000001E-2</v>
      </c>
      <c r="Z7" s="174" t="s">
        <v>203</v>
      </c>
      <c r="AA7" s="173">
        <v>44670</v>
      </c>
      <c r="AB7" s="174" t="s">
        <v>204</v>
      </c>
      <c r="AC7" s="175"/>
      <c r="AD7" s="176">
        <v>0</v>
      </c>
      <c r="AE7" s="170" t="s">
        <v>205</v>
      </c>
      <c r="AF7" s="172">
        <v>0.03</v>
      </c>
      <c r="AG7" s="174" t="s">
        <v>206</v>
      </c>
      <c r="AH7" s="173">
        <v>44760</v>
      </c>
      <c r="AI7" s="178" t="s">
        <v>204</v>
      </c>
      <c r="AJ7" s="23"/>
      <c r="AK7" s="26"/>
      <c r="AL7" s="27"/>
      <c r="AM7" s="27"/>
      <c r="AN7" s="27"/>
      <c r="AO7" s="23"/>
      <c r="AP7" s="27"/>
      <c r="AQ7" s="28"/>
      <c r="AR7" s="29"/>
      <c r="AS7" s="29"/>
      <c r="AT7" s="29"/>
      <c r="AU7" s="29"/>
      <c r="AV7" s="28"/>
      <c r="AW7" s="29"/>
      <c r="AX7" s="30"/>
      <c r="AY7" s="30"/>
      <c r="AZ7" s="30"/>
      <c r="BA7" s="30"/>
    </row>
    <row r="8" spans="1:53" ht="118.5" customHeight="1">
      <c r="A8" s="179">
        <v>2</v>
      </c>
      <c r="B8" s="277" t="s">
        <v>54</v>
      </c>
      <c r="C8" s="278" t="str">
        <f>IF(B8=Listas!$A$2,Listas!$B$2,IF(B8=Listas!$A$8,Listas!$B$8,IF(B8=Listas!$A$15,Listas!$B$15,IF(B8=Listas!$A$18,Listas!$B$18," "))))</f>
        <v>Incorporar las mejores prácticas organizacionales y tecnológicas que garanticen calidad e integridad de la gestión pública.</v>
      </c>
      <c r="D8" s="278" t="s">
        <v>56</v>
      </c>
      <c r="E8" s="278" t="s">
        <v>197</v>
      </c>
      <c r="F8" s="278" t="s">
        <v>207</v>
      </c>
      <c r="G8" s="279">
        <v>1</v>
      </c>
      <c r="H8" s="279" t="s">
        <v>208</v>
      </c>
      <c r="I8" s="278" t="s">
        <v>209</v>
      </c>
      <c r="J8" s="280">
        <v>0.05</v>
      </c>
      <c r="K8" s="279" t="s">
        <v>16</v>
      </c>
      <c r="L8" s="278" t="s">
        <v>44</v>
      </c>
      <c r="M8" s="278" t="s">
        <v>33</v>
      </c>
      <c r="N8" s="279" t="s">
        <v>201</v>
      </c>
      <c r="O8" s="281"/>
      <c r="P8" s="278" t="s">
        <v>18</v>
      </c>
      <c r="Q8" s="282">
        <v>44651</v>
      </c>
      <c r="R8" s="283">
        <v>44742</v>
      </c>
      <c r="S8" s="278" t="s">
        <v>28</v>
      </c>
      <c r="T8" s="278" t="s">
        <v>29</v>
      </c>
      <c r="U8" s="284" t="s">
        <v>77</v>
      </c>
      <c r="V8" s="184">
        <v>44651</v>
      </c>
      <c r="W8" s="186">
        <v>3.7499999999999999E-2</v>
      </c>
      <c r="X8" s="181" t="s">
        <v>210</v>
      </c>
      <c r="Y8" s="187">
        <v>3.7499999999999999E-2</v>
      </c>
      <c r="Z8" s="185" t="s">
        <v>211</v>
      </c>
      <c r="AA8" s="188">
        <v>44670</v>
      </c>
      <c r="AB8" s="185" t="s">
        <v>212</v>
      </c>
      <c r="AC8" s="189">
        <v>44742</v>
      </c>
      <c r="AD8" s="186">
        <v>1.2E-2</v>
      </c>
      <c r="AE8" s="181" t="s">
        <v>213</v>
      </c>
      <c r="AF8" s="183">
        <v>0.05</v>
      </c>
      <c r="AG8" s="185" t="s">
        <v>214</v>
      </c>
      <c r="AH8" s="184">
        <v>44760</v>
      </c>
      <c r="AI8" s="190" t="s">
        <v>204</v>
      </c>
      <c r="AJ8" s="23"/>
      <c r="AK8" s="26"/>
      <c r="AL8" s="27"/>
      <c r="AM8" s="29"/>
      <c r="AN8" s="29"/>
      <c r="AO8" s="28"/>
      <c r="AP8" s="29"/>
      <c r="AQ8" s="28"/>
      <c r="AR8" s="29"/>
      <c r="AS8" s="29"/>
      <c r="AT8" s="29"/>
      <c r="AU8" s="29"/>
      <c r="AV8" s="28"/>
      <c r="AW8" s="29"/>
      <c r="AX8" s="30"/>
      <c r="AY8" s="30"/>
      <c r="AZ8" s="30"/>
      <c r="BA8" s="30"/>
    </row>
    <row r="9" spans="1:53" ht="136.5" customHeight="1">
      <c r="A9" s="179">
        <v>3</v>
      </c>
      <c r="B9" s="277" t="s">
        <v>54</v>
      </c>
      <c r="C9" s="278" t="str">
        <f>IF(B9=Listas!$A$2,Listas!$B$2,IF(B9=Listas!$A$8,Listas!$B$8,IF(B9=Listas!$A$15,Listas!$B$15,IF(B9=Listas!$A$18,Listas!$B$18," "))))</f>
        <v>Incorporar las mejores prácticas organizacionales y tecnológicas que garanticen calidad e integridad de la gestión pública.</v>
      </c>
      <c r="D9" s="278" t="s">
        <v>68</v>
      </c>
      <c r="E9" s="278" t="s">
        <v>215</v>
      </c>
      <c r="F9" s="278" t="s">
        <v>216</v>
      </c>
      <c r="G9" s="279" t="s">
        <v>217</v>
      </c>
      <c r="H9" s="279" t="s">
        <v>218</v>
      </c>
      <c r="I9" s="278" t="s">
        <v>219</v>
      </c>
      <c r="J9" s="285">
        <v>2.5000000000000001E-2</v>
      </c>
      <c r="K9" s="279" t="s">
        <v>16</v>
      </c>
      <c r="L9" s="278" t="s">
        <v>44</v>
      </c>
      <c r="M9" s="278" t="s">
        <v>33</v>
      </c>
      <c r="N9" s="279" t="s">
        <v>201</v>
      </c>
      <c r="O9" s="281"/>
      <c r="P9" s="284" t="s">
        <v>220</v>
      </c>
      <c r="Q9" s="282">
        <v>44593</v>
      </c>
      <c r="R9" s="283">
        <v>44926</v>
      </c>
      <c r="S9" s="278" t="s">
        <v>113</v>
      </c>
      <c r="T9" s="278" t="s">
        <v>114</v>
      </c>
      <c r="U9" s="284" t="s">
        <v>15</v>
      </c>
      <c r="V9" s="184">
        <v>44651</v>
      </c>
      <c r="W9" s="191">
        <v>4.5500000000000002E-3</v>
      </c>
      <c r="X9" s="181" t="s">
        <v>221</v>
      </c>
      <c r="Y9" s="192">
        <v>4.5500000000000002E-3</v>
      </c>
      <c r="Z9" s="185" t="s">
        <v>222</v>
      </c>
      <c r="AA9" s="188">
        <v>44670</v>
      </c>
      <c r="AB9" s="185" t="s">
        <v>212</v>
      </c>
      <c r="AC9" s="189">
        <v>44742</v>
      </c>
      <c r="AD9" s="193">
        <v>1.545E-2</v>
      </c>
      <c r="AE9" s="194" t="s">
        <v>223</v>
      </c>
      <c r="AF9" s="195">
        <v>0.02</v>
      </c>
      <c r="AG9" s="185" t="s">
        <v>224</v>
      </c>
      <c r="AH9" s="184">
        <v>44760</v>
      </c>
      <c r="AI9" s="190" t="s">
        <v>225</v>
      </c>
      <c r="AJ9" s="23"/>
      <c r="AK9" s="26"/>
      <c r="AL9" s="27"/>
      <c r="AM9" s="29"/>
      <c r="AN9" s="29"/>
      <c r="AO9" s="28"/>
      <c r="AP9" s="29"/>
      <c r="AQ9" s="28"/>
      <c r="AR9" s="29"/>
      <c r="AS9" s="29"/>
      <c r="AT9" s="29"/>
      <c r="AU9" s="29"/>
      <c r="AV9" s="28"/>
      <c r="AW9" s="29"/>
      <c r="AX9" s="30"/>
      <c r="AY9" s="30"/>
      <c r="AZ9" s="30"/>
      <c r="BA9" s="30"/>
    </row>
    <row r="10" spans="1:53" ht="83.25" customHeight="1">
      <c r="A10" s="179">
        <v>4</v>
      </c>
      <c r="B10" s="277" t="s">
        <v>54</v>
      </c>
      <c r="C10" s="278" t="str">
        <f>IF(B10=Listas!$A$2,Listas!$B$2,IF(B10=Listas!$A$8,Listas!$B$8,IF(B10=Listas!$A$15,Listas!$B$15,IF(B10=Listas!$A$18,Listas!$B$18," "))))</f>
        <v>Incorporar las mejores prácticas organizacionales y tecnológicas que garanticen calidad e integridad de la gestión pública.</v>
      </c>
      <c r="D10" s="278" t="s">
        <v>90</v>
      </c>
      <c r="E10" s="278" t="s">
        <v>226</v>
      </c>
      <c r="F10" s="278" t="s">
        <v>227</v>
      </c>
      <c r="G10" s="279">
        <v>3</v>
      </c>
      <c r="H10" s="279" t="s">
        <v>228</v>
      </c>
      <c r="I10" s="278" t="s">
        <v>229</v>
      </c>
      <c r="J10" s="285">
        <v>0.05</v>
      </c>
      <c r="K10" s="279" t="s">
        <v>16</v>
      </c>
      <c r="L10" s="278" t="s">
        <v>44</v>
      </c>
      <c r="M10" s="278" t="s">
        <v>33</v>
      </c>
      <c r="N10" s="278"/>
      <c r="O10" s="279" t="s">
        <v>201</v>
      </c>
      <c r="P10" s="284" t="s">
        <v>230</v>
      </c>
      <c r="Q10" s="282">
        <v>44593</v>
      </c>
      <c r="R10" s="283">
        <v>44773</v>
      </c>
      <c r="S10" s="278" t="s">
        <v>113</v>
      </c>
      <c r="T10" s="278" t="s">
        <v>114</v>
      </c>
      <c r="U10" s="284" t="s">
        <v>15</v>
      </c>
      <c r="V10" s="184">
        <v>44651</v>
      </c>
      <c r="W10" s="191">
        <v>1.5625E-2</v>
      </c>
      <c r="X10" s="181" t="s">
        <v>231</v>
      </c>
      <c r="Y10" s="192">
        <v>1.5625E-2</v>
      </c>
      <c r="Z10" s="185" t="s">
        <v>232</v>
      </c>
      <c r="AA10" s="188">
        <v>44670</v>
      </c>
      <c r="AB10" s="185" t="s">
        <v>212</v>
      </c>
      <c r="AC10" s="189">
        <v>44742</v>
      </c>
      <c r="AD10" s="193">
        <v>2.9374999999999998E-2</v>
      </c>
      <c r="AE10" s="181" t="s">
        <v>233</v>
      </c>
      <c r="AF10" s="195">
        <v>2.9374999999999998E-2</v>
      </c>
      <c r="AG10" s="185" t="s">
        <v>234</v>
      </c>
      <c r="AH10" s="184">
        <v>44760</v>
      </c>
      <c r="AI10" s="190" t="s">
        <v>225</v>
      </c>
      <c r="AJ10" s="23"/>
      <c r="AK10" s="26"/>
      <c r="AL10" s="27"/>
      <c r="AM10" s="29"/>
      <c r="AN10" s="29"/>
      <c r="AO10" s="28"/>
      <c r="AP10" s="29"/>
      <c r="AQ10" s="28"/>
      <c r="AR10" s="29"/>
      <c r="AS10" s="29"/>
      <c r="AT10" s="29"/>
      <c r="AU10" s="29"/>
      <c r="AV10" s="28"/>
      <c r="AW10" s="29"/>
      <c r="AX10" s="30"/>
      <c r="AY10" s="30"/>
      <c r="AZ10" s="30"/>
      <c r="BA10" s="30"/>
    </row>
    <row r="11" spans="1:53" ht="85.5" customHeight="1">
      <c r="A11" s="179">
        <v>5</v>
      </c>
      <c r="B11" s="277" t="s">
        <v>54</v>
      </c>
      <c r="C11" s="278" t="str">
        <f>IF(B11=Listas!$A$2,Listas!$B$2,IF(B11=Listas!$A$8,Listas!$B$8,IF(B11=Listas!$A$15,Listas!$B$15,IF(B11=Listas!$A$18,Listas!$B$18," "))))</f>
        <v>Incorporar las mejores prácticas organizacionales y tecnológicas que garanticen calidad e integridad de la gestión pública.</v>
      </c>
      <c r="D11" s="278" t="s">
        <v>90</v>
      </c>
      <c r="E11" s="278" t="s">
        <v>235</v>
      </c>
      <c r="F11" s="278" t="s">
        <v>236</v>
      </c>
      <c r="G11" s="279">
        <v>12</v>
      </c>
      <c r="H11" s="279" t="s">
        <v>237</v>
      </c>
      <c r="I11" s="278" t="s">
        <v>238</v>
      </c>
      <c r="J11" s="285">
        <v>2.5000000000000001E-2</v>
      </c>
      <c r="K11" s="279" t="s">
        <v>23</v>
      </c>
      <c r="L11" s="278" t="s">
        <v>77</v>
      </c>
      <c r="M11" s="278" t="s">
        <v>33</v>
      </c>
      <c r="N11" s="278"/>
      <c r="O11" s="279" t="s">
        <v>201</v>
      </c>
      <c r="P11" s="284" t="s">
        <v>230</v>
      </c>
      <c r="Q11" s="282">
        <v>44593</v>
      </c>
      <c r="R11" s="283">
        <v>44926</v>
      </c>
      <c r="S11" s="278" t="s">
        <v>28</v>
      </c>
      <c r="T11" s="278" t="s">
        <v>36</v>
      </c>
      <c r="U11" s="284" t="s">
        <v>22</v>
      </c>
      <c r="V11" s="184">
        <v>44651</v>
      </c>
      <c r="W11" s="192">
        <v>2.5000000000000001E-3</v>
      </c>
      <c r="X11" s="181" t="s">
        <v>239</v>
      </c>
      <c r="Y11" s="192">
        <v>2.5000000000000001E-3</v>
      </c>
      <c r="Z11" s="185" t="s">
        <v>222</v>
      </c>
      <c r="AA11" s="188">
        <v>44670</v>
      </c>
      <c r="AB11" s="185" t="s">
        <v>212</v>
      </c>
      <c r="AC11" s="189">
        <v>44742</v>
      </c>
      <c r="AD11" s="193">
        <v>0.01</v>
      </c>
      <c r="AE11" s="181" t="s">
        <v>240</v>
      </c>
      <c r="AF11" s="195">
        <v>1.2999999999999999E-2</v>
      </c>
      <c r="AG11" s="185" t="s">
        <v>241</v>
      </c>
      <c r="AH11" s="184">
        <v>44760</v>
      </c>
      <c r="AI11" s="190" t="s">
        <v>225</v>
      </c>
      <c r="AJ11" s="23"/>
      <c r="AK11" s="26"/>
      <c r="AL11" s="27"/>
      <c r="AM11" s="29"/>
      <c r="AN11" s="29"/>
      <c r="AO11" s="28"/>
      <c r="AP11" s="29"/>
      <c r="AQ11" s="28"/>
      <c r="AR11" s="29"/>
      <c r="AS11" s="29"/>
      <c r="AT11" s="29"/>
      <c r="AU11" s="29"/>
      <c r="AV11" s="28"/>
      <c r="AW11" s="29"/>
      <c r="AX11" s="30"/>
      <c r="AY11" s="30"/>
      <c r="AZ11" s="30"/>
      <c r="BA11" s="30"/>
    </row>
    <row r="12" spans="1:53" ht="75" customHeight="1">
      <c r="A12" s="179">
        <v>6</v>
      </c>
      <c r="B12" s="277" t="s">
        <v>54</v>
      </c>
      <c r="C12" s="278" t="str">
        <f>IF(B12=Listas!$A$2,Listas!$B$2,IF(B12=Listas!$A$8,Listas!$B$8,IF(B12=Listas!$A$15,Listas!$B$15,IF(B12=Listas!$A$18,Listas!$B$18," "))))</f>
        <v>Incorporar las mejores prácticas organizacionales y tecnológicas que garanticen calidad e integridad de la gestión pública.</v>
      </c>
      <c r="D12" s="278" t="s">
        <v>90</v>
      </c>
      <c r="E12" s="278" t="s">
        <v>235</v>
      </c>
      <c r="F12" s="278" t="s">
        <v>242</v>
      </c>
      <c r="G12" s="279" t="s">
        <v>243</v>
      </c>
      <c r="H12" s="279" t="s">
        <v>244</v>
      </c>
      <c r="I12" s="278" t="s">
        <v>245</v>
      </c>
      <c r="J12" s="285">
        <v>2.5000000000000001E-2</v>
      </c>
      <c r="K12" s="279" t="s">
        <v>23</v>
      </c>
      <c r="L12" s="278" t="s">
        <v>77</v>
      </c>
      <c r="M12" s="278" t="s">
        <v>33</v>
      </c>
      <c r="N12" s="278"/>
      <c r="O12" s="279" t="s">
        <v>201</v>
      </c>
      <c r="P12" s="284" t="s">
        <v>230</v>
      </c>
      <c r="Q12" s="282">
        <v>44593</v>
      </c>
      <c r="R12" s="283">
        <v>44926</v>
      </c>
      <c r="S12" s="278" t="s">
        <v>28</v>
      </c>
      <c r="T12" s="278" t="s">
        <v>36</v>
      </c>
      <c r="U12" s="284" t="s">
        <v>22</v>
      </c>
      <c r="V12" s="184">
        <v>44651</v>
      </c>
      <c r="W12" s="192">
        <v>2.5000000000000001E-3</v>
      </c>
      <c r="X12" s="181" t="s">
        <v>246</v>
      </c>
      <c r="Y12" s="192">
        <v>2.5000000000000001E-3</v>
      </c>
      <c r="Z12" s="185" t="s">
        <v>222</v>
      </c>
      <c r="AA12" s="188">
        <v>44670</v>
      </c>
      <c r="AB12" s="185" t="s">
        <v>212</v>
      </c>
      <c r="AC12" s="189">
        <v>44742</v>
      </c>
      <c r="AD12" s="193">
        <v>0.01</v>
      </c>
      <c r="AE12" s="181" t="s">
        <v>247</v>
      </c>
      <c r="AF12" s="195">
        <v>1.2999999999999999E-2</v>
      </c>
      <c r="AG12" s="185" t="s">
        <v>241</v>
      </c>
      <c r="AH12" s="184">
        <v>44760</v>
      </c>
      <c r="AI12" s="190" t="s">
        <v>225</v>
      </c>
      <c r="AJ12" s="23"/>
      <c r="AK12" s="26"/>
      <c r="AL12" s="27"/>
      <c r="AM12" s="29"/>
      <c r="AN12" s="29"/>
      <c r="AO12" s="28"/>
      <c r="AP12" s="29"/>
      <c r="AQ12" s="28"/>
      <c r="AR12" s="29"/>
      <c r="AS12" s="29"/>
      <c r="AT12" s="29"/>
      <c r="AU12" s="29"/>
      <c r="AV12" s="28"/>
      <c r="AW12" s="29"/>
      <c r="AX12" s="30"/>
      <c r="AY12" s="30"/>
      <c r="AZ12" s="30"/>
      <c r="BA12" s="30"/>
    </row>
    <row r="13" spans="1:53" ht="64.5" customHeight="1">
      <c r="A13" s="179">
        <v>7</v>
      </c>
      <c r="B13" s="277" t="s">
        <v>54</v>
      </c>
      <c r="C13" s="278" t="str">
        <f>IF(B13=Listas!$A$2,Listas!$B$2,IF(B13=Listas!$A$8,Listas!$B$8,IF(B13=Listas!$A$15,Listas!$B$15,IF(B13=Listas!$A$18,Listas!$B$18," "))))</f>
        <v>Incorporar las mejores prácticas organizacionales y tecnológicas que garanticen calidad e integridad de la gestión pública.</v>
      </c>
      <c r="D13" s="278" t="s">
        <v>90</v>
      </c>
      <c r="E13" s="278" t="s">
        <v>248</v>
      </c>
      <c r="F13" s="278" t="s">
        <v>249</v>
      </c>
      <c r="G13" s="279">
        <v>2</v>
      </c>
      <c r="H13" s="279" t="s">
        <v>249</v>
      </c>
      <c r="I13" s="278" t="s">
        <v>250</v>
      </c>
      <c r="J13" s="285">
        <v>2.5000000000000001E-2</v>
      </c>
      <c r="K13" s="279" t="s">
        <v>23</v>
      </c>
      <c r="L13" s="278" t="s">
        <v>77</v>
      </c>
      <c r="M13" s="278" t="s">
        <v>33</v>
      </c>
      <c r="N13" s="278"/>
      <c r="O13" s="279" t="s">
        <v>201</v>
      </c>
      <c r="P13" s="284" t="s">
        <v>230</v>
      </c>
      <c r="Q13" s="282">
        <v>44593</v>
      </c>
      <c r="R13" s="283">
        <v>44804</v>
      </c>
      <c r="S13" s="278" t="s">
        <v>28</v>
      </c>
      <c r="T13" s="278" t="s">
        <v>29</v>
      </c>
      <c r="U13" s="284" t="s">
        <v>77</v>
      </c>
      <c r="V13" s="184"/>
      <c r="W13" s="192">
        <v>0</v>
      </c>
      <c r="X13" s="185" t="s">
        <v>251</v>
      </c>
      <c r="Y13" s="192">
        <v>0</v>
      </c>
      <c r="Z13" s="185"/>
      <c r="AA13" s="184"/>
      <c r="AB13" s="185" t="s">
        <v>252</v>
      </c>
      <c r="AC13" s="189">
        <v>44742</v>
      </c>
      <c r="AD13" s="193">
        <v>6.2500000000000003E-3</v>
      </c>
      <c r="AE13" s="181" t="s">
        <v>253</v>
      </c>
      <c r="AF13" s="195">
        <v>6.2500000000000003E-3</v>
      </c>
      <c r="AG13" s="185" t="s">
        <v>254</v>
      </c>
      <c r="AH13" s="184">
        <v>44760</v>
      </c>
      <c r="AI13" s="190" t="s">
        <v>225</v>
      </c>
      <c r="AJ13" s="23"/>
      <c r="AK13" s="26"/>
      <c r="AL13" s="27"/>
      <c r="AM13" s="29"/>
      <c r="AN13" s="29"/>
      <c r="AO13" s="28"/>
      <c r="AP13" s="29"/>
      <c r="AQ13" s="28"/>
      <c r="AR13" s="29"/>
      <c r="AS13" s="29"/>
      <c r="AT13" s="29"/>
      <c r="AU13" s="29"/>
      <c r="AV13" s="28"/>
      <c r="AW13" s="29"/>
      <c r="AX13" s="30"/>
      <c r="AY13" s="30"/>
      <c r="AZ13" s="30"/>
      <c r="BA13" s="30"/>
    </row>
    <row r="14" spans="1:53" ht="64.5" customHeight="1">
      <c r="A14" s="179">
        <v>8</v>
      </c>
      <c r="B14" s="277" t="s">
        <v>54</v>
      </c>
      <c r="C14" s="278" t="str">
        <f>IF(B14=Listas!$A$2,Listas!$B$2,IF(B14=Listas!$A$8,Listas!$B$8,IF(B14=Listas!$A$15,Listas!$B$15,IF(B14=Listas!$A$18,Listas!$B$18," "))))</f>
        <v>Incorporar las mejores prácticas organizacionales y tecnológicas que garanticen calidad e integridad de la gestión pública.</v>
      </c>
      <c r="D14" s="278" t="s">
        <v>90</v>
      </c>
      <c r="E14" s="278" t="s">
        <v>248</v>
      </c>
      <c r="F14" s="278" t="s">
        <v>255</v>
      </c>
      <c r="G14" s="279">
        <v>1</v>
      </c>
      <c r="H14" s="279" t="s">
        <v>256</v>
      </c>
      <c r="I14" s="278" t="s">
        <v>257</v>
      </c>
      <c r="J14" s="280">
        <v>1.2500000000000001E-2</v>
      </c>
      <c r="K14" s="279" t="s">
        <v>16</v>
      </c>
      <c r="L14" s="278" t="s">
        <v>44</v>
      </c>
      <c r="M14" s="278" t="s">
        <v>33</v>
      </c>
      <c r="N14" s="279" t="s">
        <v>201</v>
      </c>
      <c r="O14" s="281"/>
      <c r="P14" s="278" t="s">
        <v>18</v>
      </c>
      <c r="Q14" s="282">
        <v>44593</v>
      </c>
      <c r="R14" s="283">
        <v>44926</v>
      </c>
      <c r="S14" s="278" t="s">
        <v>106</v>
      </c>
      <c r="T14" s="278" t="s">
        <v>107</v>
      </c>
      <c r="U14" s="284" t="s">
        <v>77</v>
      </c>
      <c r="V14" s="184">
        <v>44651</v>
      </c>
      <c r="W14" s="171">
        <v>2.5000000000000001E-3</v>
      </c>
      <c r="X14" s="181" t="s">
        <v>258</v>
      </c>
      <c r="Y14" s="187">
        <v>2.5000000000000001E-3</v>
      </c>
      <c r="Z14" s="185" t="s">
        <v>222</v>
      </c>
      <c r="AA14" s="188">
        <v>44670</v>
      </c>
      <c r="AB14" s="185" t="s">
        <v>212</v>
      </c>
      <c r="AC14" s="189">
        <v>44742</v>
      </c>
      <c r="AD14" s="186">
        <v>0.01</v>
      </c>
      <c r="AE14" s="181" t="s">
        <v>259</v>
      </c>
      <c r="AF14" s="183">
        <v>1.2999999999999999E-2</v>
      </c>
      <c r="AG14" s="185" t="s">
        <v>260</v>
      </c>
      <c r="AH14" s="184">
        <v>44760</v>
      </c>
      <c r="AI14" s="190" t="s">
        <v>204</v>
      </c>
      <c r="AJ14" s="23"/>
      <c r="AK14" s="26"/>
      <c r="AL14" s="27"/>
      <c r="AM14" s="29"/>
      <c r="AN14" s="29"/>
      <c r="AO14" s="28"/>
      <c r="AP14" s="29"/>
      <c r="AQ14" s="28"/>
      <c r="AR14" s="29"/>
      <c r="AS14" s="29"/>
      <c r="AT14" s="29"/>
      <c r="AU14" s="29"/>
      <c r="AV14" s="28"/>
      <c r="AW14" s="29"/>
      <c r="AX14" s="30"/>
      <c r="AY14" s="30"/>
      <c r="AZ14" s="30"/>
      <c r="BA14" s="30"/>
    </row>
    <row r="15" spans="1:53" ht="64.5" customHeight="1">
      <c r="A15" s="179">
        <v>9</v>
      </c>
      <c r="B15" s="277" t="s">
        <v>54</v>
      </c>
      <c r="C15" s="278" t="str">
        <f>IF(B15=Listas!$A$2,Listas!$B$2,IF(B15=Listas!$A$8,Listas!$B$8,IF(B15=Listas!$A$15,Listas!$B$15,IF(B15=Listas!$A$18,Listas!$B$18," "))))</f>
        <v>Incorporar las mejores prácticas organizacionales y tecnológicas que garanticen calidad e integridad de la gestión pública.</v>
      </c>
      <c r="D15" s="278" t="s">
        <v>62</v>
      </c>
      <c r="E15" s="278" t="s">
        <v>248</v>
      </c>
      <c r="F15" s="278" t="s">
        <v>261</v>
      </c>
      <c r="G15" s="279" t="s">
        <v>243</v>
      </c>
      <c r="H15" s="279" t="s">
        <v>261</v>
      </c>
      <c r="I15" s="278" t="s">
        <v>262</v>
      </c>
      <c r="J15" s="285">
        <v>1.2500000000000001E-2</v>
      </c>
      <c r="K15" s="279" t="s">
        <v>16</v>
      </c>
      <c r="L15" s="278" t="s">
        <v>44</v>
      </c>
      <c r="M15" s="278" t="s">
        <v>33</v>
      </c>
      <c r="N15" s="278"/>
      <c r="O15" s="279" t="s">
        <v>201</v>
      </c>
      <c r="P15" s="284" t="s">
        <v>230</v>
      </c>
      <c r="Q15" s="282">
        <v>44593</v>
      </c>
      <c r="R15" s="283">
        <v>44926</v>
      </c>
      <c r="S15" s="278" t="s">
        <v>106</v>
      </c>
      <c r="T15" s="278" t="s">
        <v>107</v>
      </c>
      <c r="U15" s="284" t="s">
        <v>77</v>
      </c>
      <c r="V15" s="184">
        <v>44651</v>
      </c>
      <c r="W15" s="191">
        <v>6.2500000000000003E-3</v>
      </c>
      <c r="X15" s="181" t="s">
        <v>263</v>
      </c>
      <c r="Y15" s="192">
        <v>6.2500000000000003E-3</v>
      </c>
      <c r="Z15" s="185" t="s">
        <v>222</v>
      </c>
      <c r="AA15" s="188">
        <v>44670</v>
      </c>
      <c r="AB15" s="185" t="s">
        <v>212</v>
      </c>
      <c r="AC15" s="189"/>
      <c r="AD15" s="193">
        <v>0</v>
      </c>
      <c r="AE15" s="181" t="s">
        <v>264</v>
      </c>
      <c r="AF15" s="195">
        <v>6.0000000000000001E-3</v>
      </c>
      <c r="AG15" s="185" t="s">
        <v>265</v>
      </c>
      <c r="AH15" s="184">
        <v>44760</v>
      </c>
      <c r="AI15" s="190" t="s">
        <v>225</v>
      </c>
      <c r="AJ15" s="23"/>
      <c r="AK15" s="26"/>
      <c r="AL15" s="27"/>
      <c r="AM15" s="29"/>
      <c r="AN15" s="29"/>
      <c r="AO15" s="28"/>
      <c r="AP15" s="29"/>
      <c r="AQ15" s="28"/>
      <c r="AR15" s="29"/>
      <c r="AS15" s="29"/>
      <c r="AT15" s="29"/>
      <c r="AU15" s="29"/>
      <c r="AV15" s="28"/>
      <c r="AW15" s="29"/>
      <c r="AX15" s="30"/>
      <c r="AY15" s="30"/>
      <c r="AZ15" s="30"/>
      <c r="BA15" s="30"/>
    </row>
    <row r="16" spans="1:53" ht="113.25" customHeight="1">
      <c r="A16" s="179">
        <v>1</v>
      </c>
      <c r="B16" s="277" t="s">
        <v>54</v>
      </c>
      <c r="C16" s="278" t="str">
        <f>IF(B16=Listas!$A$2,Listas!$B$2,IF(B16=Listas!$A$8,Listas!$B$8,IF(B16=Listas!$A$15,Listas!$B$15,IF(B16=Listas!$A$18,Listas!$B$18," "))))</f>
        <v>Incorporar las mejores prácticas organizacionales y tecnológicas que garanticen calidad e integridad de la gestión pública.</v>
      </c>
      <c r="D16" s="278" t="s">
        <v>90</v>
      </c>
      <c r="E16" s="278" t="s">
        <v>266</v>
      </c>
      <c r="F16" s="278" t="s">
        <v>267</v>
      </c>
      <c r="G16" s="279">
        <v>11</v>
      </c>
      <c r="H16" s="279" t="s">
        <v>268</v>
      </c>
      <c r="I16" s="278" t="s">
        <v>269</v>
      </c>
      <c r="J16" s="280">
        <v>1.2500000000000001E-2</v>
      </c>
      <c r="K16" s="279" t="s">
        <v>23</v>
      </c>
      <c r="L16" s="278" t="s">
        <v>77</v>
      </c>
      <c r="M16" s="278" t="s">
        <v>45</v>
      </c>
      <c r="N16" s="279" t="s">
        <v>201</v>
      </c>
      <c r="O16" s="281"/>
      <c r="P16" s="278" t="s">
        <v>18</v>
      </c>
      <c r="Q16" s="282">
        <v>44593</v>
      </c>
      <c r="R16" s="283">
        <v>44620</v>
      </c>
      <c r="S16" s="278" t="s">
        <v>48</v>
      </c>
      <c r="T16" s="278" t="s">
        <v>57</v>
      </c>
      <c r="U16" s="284" t="s">
        <v>22</v>
      </c>
      <c r="V16" s="188">
        <v>44620</v>
      </c>
      <c r="W16" s="187">
        <v>1.2500000000000001E-2</v>
      </c>
      <c r="X16" s="185" t="s">
        <v>270</v>
      </c>
      <c r="Y16" s="187">
        <v>1.2500000000000001E-2</v>
      </c>
      <c r="Z16" s="185" t="s">
        <v>271</v>
      </c>
      <c r="AA16" s="188">
        <v>44670</v>
      </c>
      <c r="AB16" s="185" t="s">
        <v>204</v>
      </c>
      <c r="AC16" s="189"/>
      <c r="AD16" s="186">
        <v>0</v>
      </c>
      <c r="AE16" s="181" t="s">
        <v>272</v>
      </c>
      <c r="AF16" s="183">
        <v>0.03</v>
      </c>
      <c r="AG16" s="185" t="s">
        <v>206</v>
      </c>
      <c r="AH16" s="184">
        <v>44760</v>
      </c>
      <c r="AI16" s="190" t="s">
        <v>204</v>
      </c>
      <c r="AJ16" s="23"/>
      <c r="AK16" s="26"/>
      <c r="AL16" s="27"/>
      <c r="AM16" s="29"/>
      <c r="AN16" s="29"/>
      <c r="AO16" s="35"/>
      <c r="AP16" s="29"/>
      <c r="AQ16" s="35"/>
      <c r="AR16" s="29"/>
      <c r="AS16" s="29"/>
      <c r="AT16" s="29"/>
      <c r="AU16" s="29"/>
      <c r="AV16" s="35"/>
      <c r="AW16" s="29"/>
      <c r="AX16" s="30"/>
      <c r="AY16" s="30"/>
      <c r="AZ16" s="30"/>
      <c r="BA16" s="30"/>
    </row>
    <row r="17" spans="1:53" ht="64.5" customHeight="1">
      <c r="A17" s="179">
        <v>2</v>
      </c>
      <c r="B17" s="277" t="s">
        <v>54</v>
      </c>
      <c r="C17" s="278" t="str">
        <f>IF(B17=Listas!$A$2,Listas!$B$2,IF(B17=Listas!$A$8,Listas!$B$8,IF(B17=Listas!$A$15,Listas!$B$15,IF(B17=Listas!$A$18,Listas!$B$18," "))))</f>
        <v>Incorporar las mejores prácticas organizacionales y tecnológicas que garanticen calidad e integridad de la gestión pública.</v>
      </c>
      <c r="D17" s="278" t="s">
        <v>90</v>
      </c>
      <c r="E17" s="278" t="s">
        <v>266</v>
      </c>
      <c r="F17" s="278" t="s">
        <v>273</v>
      </c>
      <c r="G17" s="279">
        <v>11</v>
      </c>
      <c r="H17" s="279" t="s">
        <v>268</v>
      </c>
      <c r="I17" s="278" t="s">
        <v>274</v>
      </c>
      <c r="J17" s="285">
        <v>0.05</v>
      </c>
      <c r="K17" s="279" t="s">
        <v>23</v>
      </c>
      <c r="L17" s="278" t="s">
        <v>77</v>
      </c>
      <c r="M17" s="278" t="s">
        <v>45</v>
      </c>
      <c r="N17" s="279" t="s">
        <v>201</v>
      </c>
      <c r="O17" s="281"/>
      <c r="P17" s="278" t="s">
        <v>18</v>
      </c>
      <c r="Q17" s="282">
        <v>44593</v>
      </c>
      <c r="R17" s="283">
        <v>44926</v>
      </c>
      <c r="S17" s="278" t="s">
        <v>106</v>
      </c>
      <c r="T17" s="278" t="s">
        <v>107</v>
      </c>
      <c r="U17" s="284" t="s">
        <v>22</v>
      </c>
      <c r="V17" s="184">
        <v>44651</v>
      </c>
      <c r="W17" s="192">
        <v>1.2500000000000001E-2</v>
      </c>
      <c r="X17" s="185" t="s">
        <v>275</v>
      </c>
      <c r="Y17" s="192">
        <v>1.2500000000000001E-2</v>
      </c>
      <c r="Z17" s="185" t="s">
        <v>222</v>
      </c>
      <c r="AA17" s="188">
        <v>44670</v>
      </c>
      <c r="AB17" s="185" t="s">
        <v>212</v>
      </c>
      <c r="AC17" s="189">
        <v>44742</v>
      </c>
      <c r="AD17" s="193">
        <v>1.2500000000000001E-2</v>
      </c>
      <c r="AE17" s="185" t="s">
        <v>276</v>
      </c>
      <c r="AF17" s="195">
        <v>2.5000000000000001E-2</v>
      </c>
      <c r="AG17" s="185" t="s">
        <v>277</v>
      </c>
      <c r="AH17" s="184">
        <v>44760</v>
      </c>
      <c r="AI17" s="190" t="s">
        <v>225</v>
      </c>
      <c r="AJ17" s="23"/>
      <c r="AK17" s="26"/>
      <c r="AL17" s="27"/>
      <c r="AM17" s="29"/>
      <c r="AN17" s="29"/>
      <c r="AO17" s="35"/>
      <c r="AP17" s="29"/>
      <c r="AQ17" s="35"/>
      <c r="AR17" s="29"/>
      <c r="AS17" s="29"/>
      <c r="AT17" s="29"/>
      <c r="AU17" s="29"/>
      <c r="AV17" s="35"/>
      <c r="AW17" s="29"/>
      <c r="AX17" s="30"/>
      <c r="AY17" s="30"/>
      <c r="AZ17" s="30"/>
      <c r="BA17" s="30"/>
    </row>
    <row r="18" spans="1:53" ht="113.25" customHeight="1">
      <c r="A18" s="179">
        <v>3</v>
      </c>
      <c r="B18" s="277" t="s">
        <v>54</v>
      </c>
      <c r="C18" s="278" t="str">
        <f>IF(B18=Listas!$A$2,Listas!$B$2,IF(B18=Listas!$A$8,Listas!$B$8,IF(B18=Listas!$A$15,Listas!$B$15,IF(B18=Listas!$A$18,Listas!$B$18," "))))</f>
        <v>Incorporar las mejores prácticas organizacionales y tecnológicas que garanticen calidad e integridad de la gestión pública.</v>
      </c>
      <c r="D18" s="278" t="s">
        <v>90</v>
      </c>
      <c r="E18" s="278" t="s">
        <v>266</v>
      </c>
      <c r="F18" s="278" t="s">
        <v>278</v>
      </c>
      <c r="G18" s="279">
        <v>1</v>
      </c>
      <c r="H18" s="279" t="s">
        <v>279</v>
      </c>
      <c r="I18" s="278" t="s">
        <v>280</v>
      </c>
      <c r="J18" s="280">
        <v>0.05</v>
      </c>
      <c r="K18" s="279" t="s">
        <v>23</v>
      </c>
      <c r="L18" s="278" t="s">
        <v>77</v>
      </c>
      <c r="M18" s="278" t="s">
        <v>45</v>
      </c>
      <c r="N18" s="279" t="s">
        <v>201</v>
      </c>
      <c r="O18" s="281"/>
      <c r="P18" s="278" t="s">
        <v>18</v>
      </c>
      <c r="Q18" s="282">
        <v>44593</v>
      </c>
      <c r="R18" s="283">
        <v>44651</v>
      </c>
      <c r="S18" s="278" t="s">
        <v>28</v>
      </c>
      <c r="T18" s="278" t="s">
        <v>36</v>
      </c>
      <c r="U18" s="284" t="s">
        <v>22</v>
      </c>
      <c r="V18" s="184">
        <v>44651</v>
      </c>
      <c r="W18" s="187">
        <v>0.05</v>
      </c>
      <c r="X18" s="185" t="s">
        <v>281</v>
      </c>
      <c r="Y18" s="187">
        <v>0.05</v>
      </c>
      <c r="Z18" s="185" t="s">
        <v>282</v>
      </c>
      <c r="AA18" s="188">
        <v>44670</v>
      </c>
      <c r="AB18" s="185" t="s">
        <v>204</v>
      </c>
      <c r="AC18" s="189"/>
      <c r="AD18" s="186">
        <v>0</v>
      </c>
      <c r="AE18" s="181" t="s">
        <v>283</v>
      </c>
      <c r="AF18" s="183">
        <v>0.05</v>
      </c>
      <c r="AG18" s="185" t="s">
        <v>206</v>
      </c>
      <c r="AH18" s="184">
        <v>44760</v>
      </c>
      <c r="AI18" s="190" t="s">
        <v>204</v>
      </c>
      <c r="AJ18" s="23"/>
      <c r="AK18" s="26"/>
      <c r="AL18" s="27"/>
      <c r="AM18" s="29"/>
      <c r="AN18" s="29"/>
      <c r="AO18" s="35"/>
      <c r="AP18" s="29"/>
      <c r="AQ18" s="35"/>
      <c r="AR18" s="29"/>
      <c r="AS18" s="29"/>
      <c r="AT18" s="29"/>
      <c r="AU18" s="29"/>
      <c r="AV18" s="35"/>
      <c r="AW18" s="29"/>
      <c r="AX18" s="30"/>
      <c r="AY18" s="30"/>
      <c r="AZ18" s="30"/>
      <c r="BA18" s="30"/>
    </row>
    <row r="19" spans="1:53" ht="82.5" customHeight="1">
      <c r="A19" s="179">
        <v>4</v>
      </c>
      <c r="B19" s="277" t="s">
        <v>54</v>
      </c>
      <c r="C19" s="278" t="str">
        <f>IF(B19=Listas!$A$2,Listas!$B$2,IF(B19=Listas!$A$8,Listas!$B$8,IF(B19=Listas!$A$15,Listas!$B$15,IF(B19=Listas!$A$18,Listas!$B$18," "))))</f>
        <v>Incorporar las mejores prácticas organizacionales y tecnológicas que garanticen calidad e integridad de la gestión pública.</v>
      </c>
      <c r="D19" s="278" t="s">
        <v>90</v>
      </c>
      <c r="E19" s="278" t="s">
        <v>284</v>
      </c>
      <c r="F19" s="278" t="s">
        <v>227</v>
      </c>
      <c r="G19" s="279">
        <v>2</v>
      </c>
      <c r="H19" s="279" t="s">
        <v>228</v>
      </c>
      <c r="I19" s="278" t="s">
        <v>285</v>
      </c>
      <c r="J19" s="285">
        <v>1.2500000000000001E-2</v>
      </c>
      <c r="K19" s="279" t="s">
        <v>23</v>
      </c>
      <c r="L19" s="278" t="s">
        <v>77</v>
      </c>
      <c r="M19" s="278" t="s">
        <v>45</v>
      </c>
      <c r="N19" s="279" t="s">
        <v>201</v>
      </c>
      <c r="O19" s="281"/>
      <c r="P19" s="278" t="s">
        <v>18</v>
      </c>
      <c r="Q19" s="282">
        <v>44593</v>
      </c>
      <c r="R19" s="283">
        <v>44773</v>
      </c>
      <c r="S19" s="278" t="s">
        <v>28</v>
      </c>
      <c r="T19" s="278" t="s">
        <v>29</v>
      </c>
      <c r="U19" s="284" t="s">
        <v>77</v>
      </c>
      <c r="V19" s="184">
        <v>44651</v>
      </c>
      <c r="W19" s="192">
        <v>2.5000000000000001E-3</v>
      </c>
      <c r="X19" s="185" t="s">
        <v>286</v>
      </c>
      <c r="Y19" s="192">
        <v>2.5000000000000001E-3</v>
      </c>
      <c r="Z19" s="185" t="s">
        <v>232</v>
      </c>
      <c r="AA19" s="188">
        <v>44670</v>
      </c>
      <c r="AB19" s="185" t="s">
        <v>212</v>
      </c>
      <c r="AC19" s="189">
        <v>44742</v>
      </c>
      <c r="AD19" s="193">
        <v>2.5000000000000001E-3</v>
      </c>
      <c r="AE19" s="181" t="s">
        <v>287</v>
      </c>
      <c r="AF19" s="195">
        <v>5.0000000000000001E-3</v>
      </c>
      <c r="AG19" s="185" t="s">
        <v>288</v>
      </c>
      <c r="AH19" s="184">
        <v>44760</v>
      </c>
      <c r="AI19" s="190" t="s">
        <v>225</v>
      </c>
      <c r="AJ19" s="23"/>
      <c r="AK19" s="26"/>
      <c r="AL19" s="27"/>
      <c r="AM19" s="29"/>
      <c r="AN19" s="29"/>
      <c r="AO19" s="35"/>
      <c r="AP19" s="29"/>
      <c r="AQ19" s="35"/>
      <c r="AR19" s="29"/>
      <c r="AS19" s="29"/>
      <c r="AT19" s="29"/>
      <c r="AU19" s="29"/>
      <c r="AV19" s="35"/>
      <c r="AW19" s="29"/>
      <c r="AX19" s="30"/>
      <c r="AY19" s="30"/>
      <c r="AZ19" s="30"/>
      <c r="BA19" s="30"/>
    </row>
    <row r="20" spans="1:53" ht="64.5" customHeight="1">
      <c r="A20" s="179">
        <v>5</v>
      </c>
      <c r="B20" s="277" t="s">
        <v>54</v>
      </c>
      <c r="C20" s="278" t="str">
        <f>IF(B20=Listas!$A$2,Listas!$B$2,IF(B20=Listas!$A$8,Listas!$B$8,IF(B20=Listas!$A$15,Listas!$B$15,IF(B20=Listas!$A$18,Listas!$B$18," "))))</f>
        <v>Incorporar las mejores prácticas organizacionales y tecnológicas que garanticen calidad e integridad de la gestión pública.</v>
      </c>
      <c r="D20" s="278" t="s">
        <v>90</v>
      </c>
      <c r="E20" s="278" t="s">
        <v>284</v>
      </c>
      <c r="F20" s="278" t="s">
        <v>289</v>
      </c>
      <c r="G20" s="279">
        <v>1</v>
      </c>
      <c r="H20" s="279" t="s">
        <v>290</v>
      </c>
      <c r="I20" s="278" t="s">
        <v>291</v>
      </c>
      <c r="J20" s="280">
        <v>2.5000000000000001E-2</v>
      </c>
      <c r="K20" s="279" t="s">
        <v>23</v>
      </c>
      <c r="L20" s="278" t="s">
        <v>77</v>
      </c>
      <c r="M20" s="278" t="s">
        <v>45</v>
      </c>
      <c r="N20" s="279" t="s">
        <v>201</v>
      </c>
      <c r="O20" s="281"/>
      <c r="P20" s="278" t="s">
        <v>18</v>
      </c>
      <c r="Q20" s="282">
        <v>44593</v>
      </c>
      <c r="R20" s="283">
        <v>44926</v>
      </c>
      <c r="S20" s="278" t="s">
        <v>28</v>
      </c>
      <c r="T20" s="278" t="s">
        <v>29</v>
      </c>
      <c r="U20" s="284" t="s">
        <v>77</v>
      </c>
      <c r="V20" s="184"/>
      <c r="W20" s="192">
        <v>0</v>
      </c>
      <c r="X20" s="185" t="s">
        <v>292</v>
      </c>
      <c r="Y20" s="192">
        <v>0</v>
      </c>
      <c r="Z20" s="185"/>
      <c r="AA20" s="188"/>
      <c r="AB20" s="185" t="s">
        <v>252</v>
      </c>
      <c r="AC20" s="189">
        <v>44742</v>
      </c>
      <c r="AD20" s="193">
        <v>7.4999999999999997E-3</v>
      </c>
      <c r="AE20" s="181" t="s">
        <v>293</v>
      </c>
      <c r="AF20" s="195">
        <v>7.4999999999999997E-3</v>
      </c>
      <c r="AG20" s="185" t="s">
        <v>294</v>
      </c>
      <c r="AH20" s="184">
        <v>44760</v>
      </c>
      <c r="AI20" s="190" t="s">
        <v>225</v>
      </c>
      <c r="AJ20" s="23"/>
      <c r="AK20" s="26"/>
      <c r="AL20" s="27"/>
      <c r="AM20" s="29"/>
      <c r="AN20" s="29"/>
      <c r="AO20" s="35"/>
      <c r="AP20" s="29"/>
      <c r="AQ20" s="35"/>
      <c r="AR20" s="29"/>
      <c r="AS20" s="29"/>
      <c r="AT20" s="29"/>
      <c r="AU20" s="29"/>
      <c r="AV20" s="35"/>
      <c r="AW20" s="29"/>
      <c r="AX20" s="30"/>
      <c r="AY20" s="30"/>
      <c r="AZ20" s="30"/>
      <c r="BA20" s="30"/>
    </row>
    <row r="21" spans="1:53" ht="64.5" customHeight="1">
      <c r="A21" s="179">
        <v>6</v>
      </c>
      <c r="B21" s="277" t="s">
        <v>54</v>
      </c>
      <c r="C21" s="278" t="str">
        <f>IF(B21=Listas!$A$2,Listas!$B$2,IF(B21=Listas!$A$8,Listas!$B$8,IF(B21=Listas!$A$15,Listas!$B$15,IF(B21=Listas!$A$18,Listas!$B$18," "))))</f>
        <v>Incorporar las mejores prácticas organizacionales y tecnológicas que garanticen calidad e integridad de la gestión pública.</v>
      </c>
      <c r="D21" s="278" t="s">
        <v>68</v>
      </c>
      <c r="E21" s="278" t="s">
        <v>295</v>
      </c>
      <c r="F21" s="278" t="s">
        <v>296</v>
      </c>
      <c r="G21" s="279">
        <v>11</v>
      </c>
      <c r="H21" s="279" t="s">
        <v>297</v>
      </c>
      <c r="I21" s="278" t="s">
        <v>298</v>
      </c>
      <c r="J21" s="285">
        <v>2.5000000000000001E-2</v>
      </c>
      <c r="K21" s="279" t="s">
        <v>23</v>
      </c>
      <c r="L21" s="278" t="s">
        <v>77</v>
      </c>
      <c r="M21" s="278" t="s">
        <v>45</v>
      </c>
      <c r="N21" s="279" t="s">
        <v>201</v>
      </c>
      <c r="O21" s="281"/>
      <c r="P21" s="278" t="s">
        <v>299</v>
      </c>
      <c r="Q21" s="282">
        <v>44593</v>
      </c>
      <c r="R21" s="283">
        <v>44926</v>
      </c>
      <c r="S21" s="278" t="s">
        <v>28</v>
      </c>
      <c r="T21" s="278" t="s">
        <v>36</v>
      </c>
      <c r="U21" s="284" t="s">
        <v>77</v>
      </c>
      <c r="V21" s="184">
        <v>44651</v>
      </c>
      <c r="W21" s="192">
        <v>1.2500000000000001E-2</v>
      </c>
      <c r="X21" s="185" t="s">
        <v>300</v>
      </c>
      <c r="Y21" s="192">
        <v>1.2500000000000001E-2</v>
      </c>
      <c r="Z21" s="185" t="s">
        <v>222</v>
      </c>
      <c r="AA21" s="188">
        <v>44670</v>
      </c>
      <c r="AB21" s="181" t="s">
        <v>212</v>
      </c>
      <c r="AC21" s="189">
        <v>44742</v>
      </c>
      <c r="AD21" s="193">
        <v>2.5000000000000001E-3</v>
      </c>
      <c r="AE21" s="181" t="s">
        <v>301</v>
      </c>
      <c r="AF21" s="195">
        <v>1.4999999999999999E-2</v>
      </c>
      <c r="AG21" s="185" t="s">
        <v>302</v>
      </c>
      <c r="AH21" s="184">
        <v>44760</v>
      </c>
      <c r="AI21" s="190" t="s">
        <v>225</v>
      </c>
      <c r="AJ21" s="23"/>
      <c r="AK21" s="26"/>
      <c r="AL21" s="27"/>
      <c r="AM21" s="29"/>
      <c r="AN21" s="29"/>
      <c r="AO21" s="35"/>
      <c r="AP21" s="29"/>
      <c r="AQ21" s="35"/>
      <c r="AR21" s="29"/>
      <c r="AS21" s="29"/>
      <c r="AT21" s="29"/>
      <c r="AU21" s="29"/>
      <c r="AV21" s="35"/>
      <c r="AW21" s="29"/>
      <c r="AX21" s="30"/>
      <c r="AY21" s="30"/>
      <c r="AZ21" s="30"/>
      <c r="BA21" s="30"/>
    </row>
    <row r="22" spans="1:53" ht="75.75" customHeight="1">
      <c r="A22" s="179">
        <v>7</v>
      </c>
      <c r="B22" s="277" t="s">
        <v>54</v>
      </c>
      <c r="C22" s="278" t="str">
        <f>IF(B22=Listas!$A$2,Listas!$B$2,IF(B22=Listas!$A$8,Listas!$B$8,IF(B22=Listas!$A$15,Listas!$B$15,IF(B22=Listas!$A$18,Listas!$B$18," "))))</f>
        <v>Incorporar las mejores prácticas organizacionales y tecnológicas que garanticen calidad e integridad de la gestión pública.</v>
      </c>
      <c r="D22" s="278" t="s">
        <v>68</v>
      </c>
      <c r="E22" s="278" t="s">
        <v>303</v>
      </c>
      <c r="F22" s="278" t="s">
        <v>304</v>
      </c>
      <c r="G22" s="279">
        <v>12</v>
      </c>
      <c r="H22" s="279" t="s">
        <v>304</v>
      </c>
      <c r="I22" s="278" t="s">
        <v>305</v>
      </c>
      <c r="J22" s="285">
        <v>2.5000000000000001E-2</v>
      </c>
      <c r="K22" s="279" t="s">
        <v>23</v>
      </c>
      <c r="L22" s="278" t="s">
        <v>77</v>
      </c>
      <c r="M22" s="278" t="s">
        <v>45</v>
      </c>
      <c r="N22" s="279"/>
      <c r="O22" s="279" t="s">
        <v>201</v>
      </c>
      <c r="P22" s="284" t="s">
        <v>306</v>
      </c>
      <c r="Q22" s="282">
        <v>44593</v>
      </c>
      <c r="R22" s="283">
        <v>44926</v>
      </c>
      <c r="S22" s="278" t="s">
        <v>28</v>
      </c>
      <c r="T22" s="278" t="s">
        <v>36</v>
      </c>
      <c r="U22" s="284" t="s">
        <v>77</v>
      </c>
      <c r="V22" s="184">
        <v>44651</v>
      </c>
      <c r="W22" s="192">
        <v>5.0000000000000001E-3</v>
      </c>
      <c r="X22" s="185" t="s">
        <v>307</v>
      </c>
      <c r="Y22" s="192">
        <v>5.0000000000000001E-3</v>
      </c>
      <c r="Z22" s="185" t="s">
        <v>308</v>
      </c>
      <c r="AA22" s="188">
        <v>44670</v>
      </c>
      <c r="AB22" s="181" t="s">
        <v>212</v>
      </c>
      <c r="AC22" s="189">
        <v>44742</v>
      </c>
      <c r="AD22" s="193">
        <v>7.4999999999999997E-3</v>
      </c>
      <c r="AE22" s="181" t="s">
        <v>309</v>
      </c>
      <c r="AF22" s="195">
        <v>1.2500000000000001E-2</v>
      </c>
      <c r="AG22" s="185" t="s">
        <v>310</v>
      </c>
      <c r="AH22" s="184">
        <v>44760</v>
      </c>
      <c r="AI22" s="190" t="s">
        <v>225</v>
      </c>
      <c r="AJ22" s="23"/>
      <c r="AK22" s="26"/>
      <c r="AL22" s="27"/>
      <c r="AM22" s="29"/>
      <c r="AN22" s="29"/>
      <c r="AO22" s="35"/>
      <c r="AP22" s="29"/>
      <c r="AQ22" s="35"/>
      <c r="AR22" s="29"/>
      <c r="AS22" s="29"/>
      <c r="AT22" s="29"/>
      <c r="AU22" s="29"/>
      <c r="AV22" s="35"/>
      <c r="AW22" s="29"/>
      <c r="AX22" s="30"/>
      <c r="AY22" s="30"/>
      <c r="AZ22" s="30"/>
      <c r="BA22" s="30"/>
    </row>
    <row r="23" spans="1:53" ht="105" customHeight="1">
      <c r="A23" s="179">
        <v>8</v>
      </c>
      <c r="B23" s="277" t="s">
        <v>54</v>
      </c>
      <c r="C23" s="278" t="str">
        <f>IF(B23=Listas!$A$2,Listas!$B$2,IF(B23=Listas!$A$8,Listas!$B$8,IF(B23=Listas!$A$15,Listas!$B$15,IF(B23=Listas!$A$18,Listas!$B$18," "))))</f>
        <v>Incorporar las mejores prácticas organizacionales y tecnológicas que garanticen calidad e integridad de la gestión pública.</v>
      </c>
      <c r="D23" s="278" t="s">
        <v>90</v>
      </c>
      <c r="E23" s="278" t="s">
        <v>311</v>
      </c>
      <c r="F23" s="278" t="s">
        <v>312</v>
      </c>
      <c r="G23" s="279">
        <v>1</v>
      </c>
      <c r="H23" s="279" t="s">
        <v>256</v>
      </c>
      <c r="I23" s="278" t="s">
        <v>313</v>
      </c>
      <c r="J23" s="285">
        <v>2.5000000000000001E-2</v>
      </c>
      <c r="K23" s="279" t="s">
        <v>23</v>
      </c>
      <c r="L23" s="278" t="s">
        <v>77</v>
      </c>
      <c r="M23" s="278" t="s">
        <v>45</v>
      </c>
      <c r="N23" s="279" t="s">
        <v>201</v>
      </c>
      <c r="O23" s="281"/>
      <c r="P23" s="278" t="s">
        <v>18</v>
      </c>
      <c r="Q23" s="282">
        <v>44593</v>
      </c>
      <c r="R23" s="283">
        <v>44926</v>
      </c>
      <c r="S23" s="278" t="s">
        <v>106</v>
      </c>
      <c r="T23" s="278" t="s">
        <v>107</v>
      </c>
      <c r="U23" s="284" t="s">
        <v>77</v>
      </c>
      <c r="V23" s="184">
        <v>44651</v>
      </c>
      <c r="W23" s="192">
        <v>1.2500000000000001E-2</v>
      </c>
      <c r="X23" s="185" t="s">
        <v>314</v>
      </c>
      <c r="Y23" s="192">
        <v>1.2500000000000001E-2</v>
      </c>
      <c r="Z23" s="185" t="s">
        <v>222</v>
      </c>
      <c r="AA23" s="188">
        <v>44670</v>
      </c>
      <c r="AB23" s="181" t="s">
        <v>212</v>
      </c>
      <c r="AC23" s="189">
        <v>44742</v>
      </c>
      <c r="AD23" s="193">
        <v>2.5000000000000001E-3</v>
      </c>
      <c r="AE23" s="181" t="s">
        <v>315</v>
      </c>
      <c r="AF23" s="195">
        <v>1.4999999999999999E-2</v>
      </c>
      <c r="AG23" s="185" t="s">
        <v>316</v>
      </c>
      <c r="AH23" s="184">
        <v>44760</v>
      </c>
      <c r="AI23" s="190" t="s">
        <v>225</v>
      </c>
      <c r="AJ23" s="23"/>
      <c r="AK23" s="26"/>
      <c r="AL23" s="27"/>
      <c r="AM23" s="29"/>
      <c r="AN23" s="29"/>
      <c r="AO23" s="35"/>
      <c r="AP23" s="29"/>
      <c r="AQ23" s="35"/>
      <c r="AR23" s="29"/>
      <c r="AS23" s="29"/>
      <c r="AT23" s="29"/>
      <c r="AU23" s="29"/>
      <c r="AV23" s="35"/>
      <c r="AW23" s="29"/>
      <c r="AX23" s="30"/>
      <c r="AY23" s="30"/>
      <c r="AZ23" s="30"/>
      <c r="BA23" s="30"/>
    </row>
    <row r="24" spans="1:53" ht="64.5" customHeight="1">
      <c r="A24" s="179">
        <v>9</v>
      </c>
      <c r="B24" s="277" t="s">
        <v>54</v>
      </c>
      <c r="C24" s="278" t="str">
        <f>IF(B24=Listas!$A$2,Listas!$B$2,IF(B24=Listas!$A$8,Listas!$B$8,IF(B24=Listas!$A$15,Listas!$B$15,IF(B24=Listas!$A$18,Listas!$B$18," "))))</f>
        <v>Incorporar las mejores prácticas organizacionales y tecnológicas que garanticen calidad e integridad de la gestión pública.</v>
      </c>
      <c r="D24" s="278" t="s">
        <v>62</v>
      </c>
      <c r="E24" s="278" t="s">
        <v>311</v>
      </c>
      <c r="F24" s="278" t="s">
        <v>261</v>
      </c>
      <c r="G24" s="279">
        <v>3</v>
      </c>
      <c r="H24" s="279" t="s">
        <v>261</v>
      </c>
      <c r="I24" s="278" t="s">
        <v>317</v>
      </c>
      <c r="J24" s="285">
        <v>2.5000000000000001E-2</v>
      </c>
      <c r="K24" s="279" t="s">
        <v>23</v>
      </c>
      <c r="L24" s="278" t="s">
        <v>77</v>
      </c>
      <c r="M24" s="278" t="s">
        <v>45</v>
      </c>
      <c r="N24" s="279"/>
      <c r="O24" s="279" t="s">
        <v>201</v>
      </c>
      <c r="P24" s="284" t="s">
        <v>306</v>
      </c>
      <c r="Q24" s="282">
        <v>44593</v>
      </c>
      <c r="R24" s="283">
        <v>44926</v>
      </c>
      <c r="S24" s="278" t="s">
        <v>106</v>
      </c>
      <c r="T24" s="278" t="s">
        <v>107</v>
      </c>
      <c r="U24" s="284" t="s">
        <v>77</v>
      </c>
      <c r="V24" s="184">
        <v>44651</v>
      </c>
      <c r="W24" s="192">
        <v>6.2500000000000003E-3</v>
      </c>
      <c r="X24" s="185" t="s">
        <v>318</v>
      </c>
      <c r="Y24" s="192">
        <v>6.2500000000000003E-3</v>
      </c>
      <c r="Z24" s="185" t="s">
        <v>319</v>
      </c>
      <c r="AA24" s="188">
        <v>44670</v>
      </c>
      <c r="AB24" s="185" t="s">
        <v>212</v>
      </c>
      <c r="AC24" s="189"/>
      <c r="AD24" s="193">
        <v>0</v>
      </c>
      <c r="AE24" s="181" t="s">
        <v>320</v>
      </c>
      <c r="AF24" s="195">
        <v>6.0000000000000001E-3</v>
      </c>
      <c r="AG24" s="185" t="s">
        <v>321</v>
      </c>
      <c r="AH24" s="184">
        <v>44760</v>
      </c>
      <c r="AI24" s="190" t="s">
        <v>225</v>
      </c>
      <c r="AJ24" s="23"/>
      <c r="AK24" s="26"/>
      <c r="AL24" s="27"/>
      <c r="AM24" s="29"/>
      <c r="AN24" s="29"/>
      <c r="AO24" s="35"/>
      <c r="AP24" s="29"/>
      <c r="AQ24" s="35"/>
      <c r="AR24" s="29"/>
      <c r="AS24" s="29"/>
      <c r="AT24" s="29"/>
      <c r="AU24" s="29"/>
      <c r="AV24" s="35"/>
      <c r="AW24" s="29"/>
      <c r="AX24" s="30"/>
      <c r="AY24" s="30"/>
      <c r="AZ24" s="30"/>
      <c r="BA24" s="30"/>
    </row>
    <row r="25" spans="1:53" ht="107.25" customHeight="1">
      <c r="A25" s="179">
        <v>1</v>
      </c>
      <c r="B25" s="277" t="s">
        <v>54</v>
      </c>
      <c r="C25" s="278" t="str">
        <f>IF(B25=Listas!$A$2,Listas!$B$2,IF(B25=Listas!$A$8,Listas!$B$8,IF(B25=Listas!$A$15,Listas!$B$15,IF(B25=Listas!$A$18,Listas!$B$18," "))))</f>
        <v>Incorporar las mejores prácticas organizacionales y tecnológicas que garanticen calidad e integridad de la gestión pública.</v>
      </c>
      <c r="D25" s="278" t="s">
        <v>90</v>
      </c>
      <c r="E25" s="278" t="s">
        <v>322</v>
      </c>
      <c r="F25" s="278" t="s">
        <v>323</v>
      </c>
      <c r="G25" s="279">
        <v>2</v>
      </c>
      <c r="H25" s="279" t="s">
        <v>324</v>
      </c>
      <c r="I25" s="278" t="s">
        <v>325</v>
      </c>
      <c r="J25" s="285">
        <v>1.4999999999999999E-2</v>
      </c>
      <c r="K25" s="279" t="s">
        <v>23</v>
      </c>
      <c r="L25" s="278" t="s">
        <v>77</v>
      </c>
      <c r="M25" s="278" t="s">
        <v>52</v>
      </c>
      <c r="N25" s="279"/>
      <c r="O25" s="279" t="s">
        <v>201</v>
      </c>
      <c r="P25" s="278" t="s">
        <v>306</v>
      </c>
      <c r="Q25" s="282">
        <v>44594</v>
      </c>
      <c r="R25" s="283">
        <v>44681</v>
      </c>
      <c r="S25" s="278" t="s">
        <v>28</v>
      </c>
      <c r="T25" s="278" t="s">
        <v>29</v>
      </c>
      <c r="U25" s="284" t="s">
        <v>22</v>
      </c>
      <c r="V25" s="184">
        <v>44651</v>
      </c>
      <c r="W25" s="192">
        <v>1.2500000000000001E-2</v>
      </c>
      <c r="X25" s="185" t="s">
        <v>326</v>
      </c>
      <c r="Y25" s="192">
        <v>1.2500000000000001E-2</v>
      </c>
      <c r="Z25" s="185" t="s">
        <v>327</v>
      </c>
      <c r="AA25" s="188">
        <v>44670</v>
      </c>
      <c r="AB25" s="185" t="s">
        <v>212</v>
      </c>
      <c r="AC25" s="189">
        <v>44775</v>
      </c>
      <c r="AD25" s="193">
        <v>2E-3</v>
      </c>
      <c r="AE25" s="181" t="s">
        <v>328</v>
      </c>
      <c r="AF25" s="195">
        <v>1.4999999999999999E-2</v>
      </c>
      <c r="AG25" s="185" t="s">
        <v>329</v>
      </c>
      <c r="AH25" s="184">
        <v>44775</v>
      </c>
      <c r="AI25" s="190" t="s">
        <v>204</v>
      </c>
      <c r="AJ25" s="23"/>
      <c r="AK25" s="26"/>
      <c r="AL25" s="27"/>
      <c r="AM25" s="29"/>
      <c r="AN25" s="29"/>
      <c r="AO25" s="35"/>
      <c r="AP25" s="29"/>
      <c r="AQ25" s="35"/>
      <c r="AR25" s="29"/>
      <c r="AS25" s="29"/>
      <c r="AT25" s="29"/>
      <c r="AU25" s="29"/>
      <c r="AV25" s="35"/>
      <c r="AW25" s="29"/>
      <c r="AX25" s="30"/>
      <c r="AY25" s="30"/>
      <c r="AZ25" s="30"/>
      <c r="BA25" s="30"/>
    </row>
    <row r="26" spans="1:53" ht="102.75" customHeight="1">
      <c r="A26" s="179">
        <v>2</v>
      </c>
      <c r="B26" s="277" t="s">
        <v>54</v>
      </c>
      <c r="C26" s="278" t="str">
        <f>IF(B26=Listas!$A$2,Listas!$B$2,IF(B26=Listas!$A$8,Listas!$B$8,IF(B26=Listas!$A$15,Listas!$B$15,IF(B26=Listas!$A$18,Listas!$B$18," "))))</f>
        <v>Incorporar las mejores prácticas organizacionales y tecnológicas que garanticen calidad e integridad de la gestión pública.</v>
      </c>
      <c r="D26" s="278" t="s">
        <v>90</v>
      </c>
      <c r="E26" s="278" t="s">
        <v>322</v>
      </c>
      <c r="F26" s="278" t="s">
        <v>323</v>
      </c>
      <c r="G26" s="279">
        <v>2</v>
      </c>
      <c r="H26" s="279" t="s">
        <v>324</v>
      </c>
      <c r="I26" s="278" t="s">
        <v>330</v>
      </c>
      <c r="J26" s="285">
        <v>1.4999999999999999E-2</v>
      </c>
      <c r="K26" s="279" t="s">
        <v>23</v>
      </c>
      <c r="L26" s="278" t="s">
        <v>77</v>
      </c>
      <c r="M26" s="278" t="s">
        <v>52</v>
      </c>
      <c r="N26" s="279"/>
      <c r="O26" s="279" t="s">
        <v>201</v>
      </c>
      <c r="P26" s="284" t="s">
        <v>306</v>
      </c>
      <c r="Q26" s="282">
        <v>44683</v>
      </c>
      <c r="R26" s="283">
        <v>44772</v>
      </c>
      <c r="S26" s="278" t="s">
        <v>28</v>
      </c>
      <c r="T26" s="278" t="s">
        <v>29</v>
      </c>
      <c r="U26" s="284" t="s">
        <v>22</v>
      </c>
      <c r="V26" s="190"/>
      <c r="W26" s="187">
        <v>0</v>
      </c>
      <c r="X26" s="196"/>
      <c r="Y26" s="183">
        <v>0</v>
      </c>
      <c r="Z26" s="190"/>
      <c r="AA26" s="188"/>
      <c r="AB26" s="185" t="s">
        <v>252</v>
      </c>
      <c r="AC26" s="189">
        <v>44742</v>
      </c>
      <c r="AD26" s="193">
        <v>1.4999999999999999E-2</v>
      </c>
      <c r="AE26" s="185" t="s">
        <v>331</v>
      </c>
      <c r="AF26" s="195">
        <v>1.4999999999999999E-2</v>
      </c>
      <c r="AG26" s="185" t="s">
        <v>332</v>
      </c>
      <c r="AH26" s="184">
        <v>44760</v>
      </c>
      <c r="AI26" s="190" t="s">
        <v>204</v>
      </c>
      <c r="AJ26" s="23"/>
      <c r="AK26" s="26"/>
      <c r="AL26" s="27"/>
      <c r="AM26" s="29"/>
      <c r="AN26" s="29"/>
      <c r="AO26" s="35"/>
      <c r="AP26" s="29"/>
      <c r="AQ26" s="35"/>
      <c r="AR26" s="29"/>
      <c r="AS26" s="29"/>
      <c r="AT26" s="29"/>
      <c r="AU26" s="29"/>
      <c r="AV26" s="35"/>
      <c r="AW26" s="29"/>
      <c r="AX26" s="30"/>
      <c r="AY26" s="30"/>
      <c r="AZ26" s="30"/>
      <c r="BA26" s="30"/>
    </row>
    <row r="27" spans="1:53" ht="75" customHeight="1">
      <c r="A27" s="179">
        <v>3</v>
      </c>
      <c r="B27" s="277" t="s">
        <v>54</v>
      </c>
      <c r="C27" s="278" t="str">
        <f>IF(B27=Listas!$A$2,Listas!$B$2,IF(B27=Listas!$A$8,Listas!$B$8,IF(B27=Listas!$A$15,Listas!$B$15,IF(B27=Listas!$A$18,Listas!$B$18," "))))</f>
        <v>Incorporar las mejores prácticas organizacionales y tecnológicas que garanticen calidad e integridad de la gestión pública.</v>
      </c>
      <c r="D27" s="278" t="s">
        <v>90</v>
      </c>
      <c r="E27" s="278" t="s">
        <v>322</v>
      </c>
      <c r="F27" s="278" t="s">
        <v>323</v>
      </c>
      <c r="G27" s="279">
        <v>2</v>
      </c>
      <c r="H27" s="279" t="s">
        <v>324</v>
      </c>
      <c r="I27" s="278" t="s">
        <v>333</v>
      </c>
      <c r="J27" s="285">
        <v>1.4999999999999999E-2</v>
      </c>
      <c r="K27" s="279" t="s">
        <v>23</v>
      </c>
      <c r="L27" s="278" t="s">
        <v>77</v>
      </c>
      <c r="M27" s="278" t="s">
        <v>52</v>
      </c>
      <c r="N27" s="279"/>
      <c r="O27" s="279" t="s">
        <v>201</v>
      </c>
      <c r="P27" s="284" t="s">
        <v>306</v>
      </c>
      <c r="Q27" s="282">
        <v>44774</v>
      </c>
      <c r="R27" s="283">
        <v>44804</v>
      </c>
      <c r="S27" s="278" t="s">
        <v>28</v>
      </c>
      <c r="T27" s="278" t="s">
        <v>29</v>
      </c>
      <c r="U27" s="284" t="s">
        <v>22</v>
      </c>
      <c r="V27" s="190"/>
      <c r="W27" s="192">
        <v>0</v>
      </c>
      <c r="X27" s="185"/>
      <c r="Y27" s="195">
        <v>0</v>
      </c>
      <c r="Z27" s="190"/>
      <c r="AA27" s="188"/>
      <c r="AB27" s="185" t="s">
        <v>252</v>
      </c>
      <c r="AC27" s="189"/>
      <c r="AD27" s="193">
        <v>0</v>
      </c>
      <c r="AE27" s="181"/>
      <c r="AF27" s="195">
        <v>0</v>
      </c>
      <c r="AG27" s="185" t="s">
        <v>334</v>
      </c>
      <c r="AH27" s="184">
        <v>44760</v>
      </c>
      <c r="AI27" s="190" t="s">
        <v>335</v>
      </c>
      <c r="AJ27" s="23"/>
      <c r="AK27" s="26"/>
      <c r="AL27" s="27"/>
      <c r="AM27" s="29"/>
      <c r="AN27" s="29"/>
      <c r="AO27" s="35"/>
      <c r="AP27" s="29"/>
      <c r="AQ27" s="35"/>
      <c r="AR27" s="29"/>
      <c r="AS27" s="29"/>
      <c r="AT27" s="29"/>
      <c r="AU27" s="29"/>
      <c r="AV27" s="35"/>
      <c r="AW27" s="29"/>
      <c r="AX27" s="30"/>
      <c r="AY27" s="30"/>
      <c r="AZ27" s="30"/>
      <c r="BA27" s="30"/>
    </row>
    <row r="28" spans="1:53" ht="64.5" customHeight="1">
      <c r="A28" s="179">
        <v>4</v>
      </c>
      <c r="B28" s="277" t="s">
        <v>54</v>
      </c>
      <c r="C28" s="278" t="str">
        <f>IF(B28=Listas!$A$2,Listas!$B$2,IF(B28=Listas!$A$8,Listas!$B$8,IF(B28=Listas!$A$15,Listas!$B$15,IF(B28=Listas!$A$18,Listas!$B$18," "))))</f>
        <v>Incorporar las mejores prácticas organizacionales y tecnológicas que garanticen calidad e integridad de la gestión pública.</v>
      </c>
      <c r="D28" s="278" t="s">
        <v>90</v>
      </c>
      <c r="E28" s="278" t="s">
        <v>322</v>
      </c>
      <c r="F28" s="278" t="s">
        <v>323</v>
      </c>
      <c r="G28" s="279">
        <v>2</v>
      </c>
      <c r="H28" s="279" t="s">
        <v>324</v>
      </c>
      <c r="I28" s="278" t="s">
        <v>336</v>
      </c>
      <c r="J28" s="285">
        <v>1.4999999999999999E-2</v>
      </c>
      <c r="K28" s="279" t="s">
        <v>23</v>
      </c>
      <c r="L28" s="278" t="s">
        <v>77</v>
      </c>
      <c r="M28" s="278" t="s">
        <v>52</v>
      </c>
      <c r="N28" s="279"/>
      <c r="O28" s="279" t="s">
        <v>201</v>
      </c>
      <c r="P28" s="284" t="s">
        <v>306</v>
      </c>
      <c r="Q28" s="282">
        <v>44805</v>
      </c>
      <c r="R28" s="283">
        <v>44834</v>
      </c>
      <c r="S28" s="278" t="s">
        <v>28</v>
      </c>
      <c r="T28" s="278" t="s">
        <v>29</v>
      </c>
      <c r="U28" s="284" t="s">
        <v>22</v>
      </c>
      <c r="V28" s="190"/>
      <c r="W28" s="192">
        <v>0</v>
      </c>
      <c r="X28" s="185"/>
      <c r="Y28" s="191">
        <v>0</v>
      </c>
      <c r="Z28" s="197"/>
      <c r="AA28" s="188"/>
      <c r="AB28" s="185" t="s">
        <v>252</v>
      </c>
      <c r="AC28" s="189"/>
      <c r="AD28" s="193">
        <v>0</v>
      </c>
      <c r="AE28" s="181"/>
      <c r="AF28" s="195">
        <v>0</v>
      </c>
      <c r="AG28" s="185" t="s">
        <v>337</v>
      </c>
      <c r="AH28" s="184">
        <v>44760</v>
      </c>
      <c r="AI28" s="190" t="s">
        <v>335</v>
      </c>
      <c r="AJ28" s="23"/>
      <c r="AK28" s="26"/>
      <c r="AL28" s="27"/>
      <c r="AM28" s="29"/>
      <c r="AN28" s="29"/>
      <c r="AO28" s="35"/>
      <c r="AP28" s="29"/>
      <c r="AQ28" s="35"/>
      <c r="AR28" s="29"/>
      <c r="AS28" s="29"/>
      <c r="AT28" s="29"/>
      <c r="AU28" s="29"/>
      <c r="AV28" s="35"/>
      <c r="AW28" s="29"/>
      <c r="AX28" s="30"/>
      <c r="AY28" s="30"/>
      <c r="AZ28" s="30"/>
      <c r="BA28" s="30"/>
    </row>
    <row r="29" spans="1:53" ht="64.5" customHeight="1">
      <c r="A29" s="179">
        <v>5</v>
      </c>
      <c r="B29" s="277" t="s">
        <v>54</v>
      </c>
      <c r="C29" s="278" t="str">
        <f>IF(B29=Listas!$A$2,Listas!$B$2,IF(B29=Listas!$A$8,Listas!$B$8,IF(B29=Listas!$A$15,Listas!$B$15,IF(B29=Listas!$A$18,Listas!$B$18," "))))</f>
        <v>Incorporar las mejores prácticas organizacionales y tecnológicas que garanticen calidad e integridad de la gestión pública.</v>
      </c>
      <c r="D29" s="278" t="s">
        <v>90</v>
      </c>
      <c r="E29" s="278" t="s">
        <v>322</v>
      </c>
      <c r="F29" s="278" t="s">
        <v>323</v>
      </c>
      <c r="G29" s="279">
        <v>2</v>
      </c>
      <c r="H29" s="279" t="s">
        <v>324</v>
      </c>
      <c r="I29" s="278" t="s">
        <v>338</v>
      </c>
      <c r="J29" s="285">
        <v>1.4999999999999999E-2</v>
      </c>
      <c r="K29" s="279" t="s">
        <v>23</v>
      </c>
      <c r="L29" s="278" t="s">
        <v>77</v>
      </c>
      <c r="M29" s="278" t="s">
        <v>52</v>
      </c>
      <c r="N29" s="279"/>
      <c r="O29" s="279" t="s">
        <v>201</v>
      </c>
      <c r="P29" s="284" t="s">
        <v>306</v>
      </c>
      <c r="Q29" s="282">
        <v>44835</v>
      </c>
      <c r="R29" s="283">
        <v>44926</v>
      </c>
      <c r="S29" s="278" t="s">
        <v>28</v>
      </c>
      <c r="T29" s="278" t="s">
        <v>29</v>
      </c>
      <c r="U29" s="284" t="s">
        <v>22</v>
      </c>
      <c r="V29" s="190"/>
      <c r="W29" s="192">
        <v>0</v>
      </c>
      <c r="X29" s="185"/>
      <c r="Y29" s="191">
        <v>0</v>
      </c>
      <c r="Z29" s="197"/>
      <c r="AA29" s="188"/>
      <c r="AB29" s="185" t="s">
        <v>252</v>
      </c>
      <c r="AC29" s="189"/>
      <c r="AD29" s="193">
        <v>0</v>
      </c>
      <c r="AE29" s="181"/>
      <c r="AF29" s="195">
        <v>0</v>
      </c>
      <c r="AG29" s="185" t="s">
        <v>337</v>
      </c>
      <c r="AH29" s="184">
        <v>44760</v>
      </c>
      <c r="AI29" s="190" t="s">
        <v>335</v>
      </c>
      <c r="AJ29" s="23"/>
      <c r="AK29" s="26"/>
      <c r="AL29" s="27"/>
      <c r="AM29" s="29"/>
      <c r="AN29" s="29"/>
      <c r="AO29" s="35"/>
      <c r="AP29" s="29"/>
      <c r="AQ29" s="35"/>
      <c r="AR29" s="29"/>
      <c r="AS29" s="29"/>
      <c r="AT29" s="29"/>
      <c r="AU29" s="29"/>
      <c r="AV29" s="35"/>
      <c r="AW29" s="29"/>
      <c r="AX29" s="30"/>
      <c r="AY29" s="30"/>
      <c r="AZ29" s="30"/>
      <c r="BA29" s="30"/>
    </row>
    <row r="30" spans="1:53" ht="64.5" customHeight="1">
      <c r="A30" s="179">
        <v>6</v>
      </c>
      <c r="B30" s="277" t="s">
        <v>54</v>
      </c>
      <c r="C30" s="278" t="str">
        <f>IF(B30=Listas!$A$2,Listas!$B$2,IF(B30=Listas!$A$8,Listas!$B$8,IF(B30=Listas!$A$15,Listas!$B$15,IF(B30=Listas!$A$18,Listas!$B$18," "))))</f>
        <v>Incorporar las mejores prácticas organizacionales y tecnológicas que garanticen calidad e integridad de la gestión pública.</v>
      </c>
      <c r="D30" s="278" t="s">
        <v>85</v>
      </c>
      <c r="E30" s="278" t="s">
        <v>339</v>
      </c>
      <c r="F30" s="278" t="s">
        <v>340</v>
      </c>
      <c r="G30" s="279">
        <v>11</v>
      </c>
      <c r="H30" s="279" t="s">
        <v>341</v>
      </c>
      <c r="I30" s="278" t="s">
        <v>342</v>
      </c>
      <c r="J30" s="285">
        <v>3.7499999999999999E-2</v>
      </c>
      <c r="K30" s="279" t="s">
        <v>23</v>
      </c>
      <c r="L30" s="278" t="s">
        <v>77</v>
      </c>
      <c r="M30" s="278" t="s">
        <v>52</v>
      </c>
      <c r="N30" s="279" t="s">
        <v>201</v>
      </c>
      <c r="O30" s="281"/>
      <c r="P30" s="284" t="s">
        <v>115</v>
      </c>
      <c r="Q30" s="282">
        <v>44593</v>
      </c>
      <c r="R30" s="283">
        <v>44926</v>
      </c>
      <c r="S30" s="278" t="s">
        <v>106</v>
      </c>
      <c r="T30" s="278" t="s">
        <v>107</v>
      </c>
      <c r="U30" s="284" t="s">
        <v>22</v>
      </c>
      <c r="V30" s="184">
        <v>44650</v>
      </c>
      <c r="W30" s="192">
        <v>1.3625E-2</v>
      </c>
      <c r="X30" s="198" t="s">
        <v>343</v>
      </c>
      <c r="Y30" s="192">
        <v>1.3625E-2</v>
      </c>
      <c r="Z30" s="185" t="s">
        <v>344</v>
      </c>
      <c r="AA30" s="188">
        <v>44670</v>
      </c>
      <c r="AB30" s="199" t="s">
        <v>212</v>
      </c>
      <c r="AC30" s="189">
        <v>44742</v>
      </c>
      <c r="AD30" s="192">
        <v>1.3625E-2</v>
      </c>
      <c r="AE30" s="198" t="s">
        <v>345</v>
      </c>
      <c r="AF30" s="195">
        <v>2.8000000000000001E-2</v>
      </c>
      <c r="AG30" s="185" t="s">
        <v>346</v>
      </c>
      <c r="AH30" s="184">
        <v>44760</v>
      </c>
      <c r="AI30" s="190" t="s">
        <v>225</v>
      </c>
      <c r="AJ30" s="23"/>
      <c r="AK30" s="26"/>
      <c r="AL30" s="27"/>
      <c r="AM30" s="29"/>
      <c r="AN30" s="29"/>
      <c r="AO30" s="35"/>
      <c r="AP30" s="29"/>
      <c r="AQ30" s="35"/>
      <c r="AR30" s="29"/>
      <c r="AS30" s="29"/>
      <c r="AT30" s="29"/>
      <c r="AU30" s="29"/>
      <c r="AV30" s="35"/>
      <c r="AW30" s="29"/>
      <c r="AX30" s="30"/>
      <c r="AY30" s="30"/>
      <c r="AZ30" s="30"/>
      <c r="BA30" s="30"/>
    </row>
    <row r="31" spans="1:53" ht="64.5" customHeight="1">
      <c r="A31" s="179">
        <v>7</v>
      </c>
      <c r="B31" s="277" t="s">
        <v>54</v>
      </c>
      <c r="C31" s="278" t="str">
        <f>IF(B31=Listas!$A$2,Listas!$B$2,IF(B31=Listas!$A$8,Listas!$B$8,IF(B31=Listas!$A$15,Listas!$B$15,IF(B31=Listas!$A$18,Listas!$B$18," "))))</f>
        <v>Incorporar las mejores prácticas organizacionales y tecnológicas que garanticen calidad e integridad de la gestión pública.</v>
      </c>
      <c r="D31" s="278" t="s">
        <v>90</v>
      </c>
      <c r="E31" s="278" t="s">
        <v>347</v>
      </c>
      <c r="F31" s="278" t="s">
        <v>348</v>
      </c>
      <c r="G31" s="279">
        <v>22</v>
      </c>
      <c r="H31" s="279" t="s">
        <v>349</v>
      </c>
      <c r="I31" s="278" t="s">
        <v>350</v>
      </c>
      <c r="J31" s="285">
        <v>1.2500000000000001E-2</v>
      </c>
      <c r="K31" s="279" t="s">
        <v>23</v>
      </c>
      <c r="L31" s="278" t="s">
        <v>77</v>
      </c>
      <c r="M31" s="278" t="s">
        <v>52</v>
      </c>
      <c r="N31" s="279"/>
      <c r="O31" s="279" t="s">
        <v>201</v>
      </c>
      <c r="P31" s="284" t="s">
        <v>306</v>
      </c>
      <c r="Q31" s="282">
        <v>44593</v>
      </c>
      <c r="R31" s="283">
        <v>44926</v>
      </c>
      <c r="S31" s="278" t="s">
        <v>48</v>
      </c>
      <c r="T31" s="278" t="s">
        <v>97</v>
      </c>
      <c r="U31" s="284" t="s">
        <v>77</v>
      </c>
      <c r="V31" s="184">
        <v>44650</v>
      </c>
      <c r="W31" s="192">
        <v>2.8249999999999998E-3</v>
      </c>
      <c r="X31" s="198" t="s">
        <v>351</v>
      </c>
      <c r="Y31" s="192">
        <v>2.8249999999999998E-3</v>
      </c>
      <c r="Z31" s="185" t="s">
        <v>344</v>
      </c>
      <c r="AA31" s="188">
        <v>44670</v>
      </c>
      <c r="AB31" s="185" t="s">
        <v>212</v>
      </c>
      <c r="AC31" s="189">
        <v>44742</v>
      </c>
      <c r="AD31" s="192">
        <v>3.4250000000000001E-3</v>
      </c>
      <c r="AE31" s="198" t="s">
        <v>352</v>
      </c>
      <c r="AF31" s="195">
        <v>6.0000000000000001E-3</v>
      </c>
      <c r="AG31" s="185" t="s">
        <v>353</v>
      </c>
      <c r="AH31" s="184">
        <v>44760</v>
      </c>
      <c r="AI31" s="190" t="s">
        <v>225</v>
      </c>
      <c r="AJ31" s="23"/>
      <c r="AK31" s="26"/>
      <c r="AL31" s="27"/>
      <c r="AM31" s="29"/>
      <c r="AN31" s="29"/>
      <c r="AO31" s="35"/>
      <c r="AP31" s="29"/>
      <c r="AQ31" s="35"/>
      <c r="AR31" s="29"/>
      <c r="AS31" s="29"/>
      <c r="AT31" s="29"/>
      <c r="AU31" s="29"/>
      <c r="AV31" s="35"/>
      <c r="AW31" s="29"/>
      <c r="AX31" s="30"/>
      <c r="AY31" s="30"/>
      <c r="AZ31" s="30"/>
      <c r="BA31" s="30"/>
    </row>
    <row r="32" spans="1:53" ht="76.5" customHeight="1">
      <c r="A32" s="179">
        <v>8</v>
      </c>
      <c r="B32" s="277" t="s">
        <v>54</v>
      </c>
      <c r="C32" s="278" t="str">
        <f>IF(B32=Listas!$A$2,Listas!$B$2,IF(B32=Listas!$A$8,Listas!$B$8,IF(B32=Listas!$A$15,Listas!$B$15,IF(B32=Listas!$A$18,Listas!$B$18," "))))</f>
        <v>Incorporar las mejores prácticas organizacionales y tecnológicas que garanticen calidad e integridad de la gestión pública.</v>
      </c>
      <c r="D32" s="278" t="s">
        <v>90</v>
      </c>
      <c r="E32" s="278" t="s">
        <v>347</v>
      </c>
      <c r="F32" s="278" t="s">
        <v>354</v>
      </c>
      <c r="G32" s="279" t="s">
        <v>243</v>
      </c>
      <c r="H32" s="279" t="s">
        <v>354</v>
      </c>
      <c r="I32" s="278" t="s">
        <v>355</v>
      </c>
      <c r="J32" s="285">
        <v>1.2500000000000001E-2</v>
      </c>
      <c r="K32" s="279" t="s">
        <v>23</v>
      </c>
      <c r="L32" s="278" t="s">
        <v>77</v>
      </c>
      <c r="M32" s="278" t="s">
        <v>52</v>
      </c>
      <c r="N32" s="279"/>
      <c r="O32" s="279" t="s">
        <v>201</v>
      </c>
      <c r="P32" s="284" t="s">
        <v>306</v>
      </c>
      <c r="Q32" s="282">
        <v>44593</v>
      </c>
      <c r="R32" s="283">
        <v>44926</v>
      </c>
      <c r="S32" s="278" t="s">
        <v>48</v>
      </c>
      <c r="T32" s="278" t="s">
        <v>91</v>
      </c>
      <c r="U32" s="284" t="s">
        <v>77</v>
      </c>
      <c r="V32" s="184">
        <v>44650</v>
      </c>
      <c r="W32" s="192">
        <v>3.1250000000000002E-3</v>
      </c>
      <c r="X32" s="185" t="s">
        <v>356</v>
      </c>
      <c r="Y32" s="192">
        <v>3.1250000000000002E-3</v>
      </c>
      <c r="Z32" s="185" t="s">
        <v>357</v>
      </c>
      <c r="AA32" s="188">
        <v>44670</v>
      </c>
      <c r="AB32" s="185" t="s">
        <v>212</v>
      </c>
      <c r="AC32" s="189">
        <v>44742</v>
      </c>
      <c r="AD32" s="193">
        <v>3.1250000000000002E-3</v>
      </c>
      <c r="AE32" s="181" t="s">
        <v>358</v>
      </c>
      <c r="AF32" s="195">
        <v>6.0000000000000001E-3</v>
      </c>
      <c r="AG32" s="185" t="s">
        <v>359</v>
      </c>
      <c r="AH32" s="184">
        <v>44760</v>
      </c>
      <c r="AI32" s="190" t="s">
        <v>225</v>
      </c>
      <c r="AJ32" s="23"/>
      <c r="AK32" s="26"/>
      <c r="AL32" s="27"/>
      <c r="AM32" s="29"/>
      <c r="AN32" s="29"/>
      <c r="AO32" s="35"/>
      <c r="AP32" s="29"/>
      <c r="AQ32" s="35"/>
      <c r="AR32" s="29"/>
      <c r="AS32" s="29"/>
      <c r="AT32" s="29"/>
      <c r="AU32" s="29"/>
      <c r="AV32" s="35"/>
      <c r="AW32" s="29"/>
      <c r="AX32" s="30"/>
      <c r="AY32" s="30"/>
      <c r="AZ32" s="30"/>
      <c r="BA32" s="30"/>
    </row>
    <row r="33" spans="1:53" ht="64.5" customHeight="1">
      <c r="A33" s="179">
        <v>9</v>
      </c>
      <c r="B33" s="277" t="s">
        <v>54</v>
      </c>
      <c r="C33" s="278" t="str">
        <f>IF(B33=Listas!$A$2,Listas!$B$2,IF(B33=Listas!$A$8,Listas!$B$8,IF(B33=Listas!$A$15,Listas!$B$15,IF(B33=Listas!$A$18,Listas!$B$18," "))))</f>
        <v>Incorporar las mejores prácticas organizacionales y tecnológicas que garanticen calidad e integridad de la gestión pública.</v>
      </c>
      <c r="D33" s="278" t="s">
        <v>90</v>
      </c>
      <c r="E33" s="278" t="s">
        <v>347</v>
      </c>
      <c r="F33" s="278" t="s">
        <v>360</v>
      </c>
      <c r="G33" s="279">
        <v>1</v>
      </c>
      <c r="H33" s="279" t="s">
        <v>361</v>
      </c>
      <c r="I33" s="278" t="s">
        <v>362</v>
      </c>
      <c r="J33" s="285">
        <v>1.2500000000000001E-2</v>
      </c>
      <c r="K33" s="279" t="s">
        <v>23</v>
      </c>
      <c r="L33" s="278" t="s">
        <v>77</v>
      </c>
      <c r="M33" s="278" t="s">
        <v>52</v>
      </c>
      <c r="N33" s="279"/>
      <c r="O33" s="279" t="s">
        <v>201</v>
      </c>
      <c r="P33" s="284" t="s">
        <v>306</v>
      </c>
      <c r="Q33" s="282">
        <v>44621</v>
      </c>
      <c r="R33" s="283">
        <v>44865</v>
      </c>
      <c r="S33" s="278" t="s">
        <v>48</v>
      </c>
      <c r="T33" s="278" t="s">
        <v>49</v>
      </c>
      <c r="U33" s="284" t="s">
        <v>77</v>
      </c>
      <c r="V33" s="184"/>
      <c r="W33" s="192">
        <v>0</v>
      </c>
      <c r="X33" s="185" t="s">
        <v>363</v>
      </c>
      <c r="Y33" s="192">
        <v>0</v>
      </c>
      <c r="Z33" s="190"/>
      <c r="AA33" s="188"/>
      <c r="AB33" s="185" t="s">
        <v>252</v>
      </c>
      <c r="AC33" s="189">
        <v>44742</v>
      </c>
      <c r="AD33" s="193">
        <v>7.4999999999999997E-3</v>
      </c>
      <c r="AE33" s="181" t="s">
        <v>364</v>
      </c>
      <c r="AF33" s="195">
        <v>7.4999999999999997E-3</v>
      </c>
      <c r="AG33" s="185" t="s">
        <v>365</v>
      </c>
      <c r="AH33" s="184">
        <v>44760</v>
      </c>
      <c r="AI33" s="190" t="s">
        <v>225</v>
      </c>
      <c r="AJ33" s="23"/>
      <c r="AK33" s="26"/>
      <c r="AL33" s="27"/>
      <c r="AM33" s="29"/>
      <c r="AN33" s="29"/>
      <c r="AO33" s="35"/>
      <c r="AP33" s="29"/>
      <c r="AQ33" s="35"/>
      <c r="AR33" s="29"/>
      <c r="AS33" s="29"/>
      <c r="AT33" s="29"/>
      <c r="AU33" s="29"/>
      <c r="AV33" s="35"/>
      <c r="AW33" s="29"/>
      <c r="AX33" s="30"/>
      <c r="AY33" s="30"/>
      <c r="AZ33" s="30"/>
      <c r="BA33" s="30"/>
    </row>
    <row r="34" spans="1:53" ht="137.25" customHeight="1">
      <c r="A34" s="179">
        <v>10</v>
      </c>
      <c r="B34" s="277" t="s">
        <v>54</v>
      </c>
      <c r="C34" s="278" t="str">
        <f>IF(B34=Listas!$A$2,Listas!$B$2,IF(B34=Listas!$A$8,Listas!$B$8,IF(B34=Listas!$A$15,Listas!$B$15,IF(B34=Listas!$A$18,Listas!$B$18," "))))</f>
        <v>Incorporar las mejores prácticas organizacionales y tecnológicas que garanticen calidad e integridad de la gestión pública.</v>
      </c>
      <c r="D34" s="278" t="s">
        <v>90</v>
      </c>
      <c r="E34" s="278" t="s">
        <v>366</v>
      </c>
      <c r="F34" s="278" t="s">
        <v>227</v>
      </c>
      <c r="G34" s="279">
        <v>5</v>
      </c>
      <c r="H34" s="279" t="s">
        <v>228</v>
      </c>
      <c r="I34" s="278" t="s">
        <v>367</v>
      </c>
      <c r="J34" s="285">
        <v>0.05</v>
      </c>
      <c r="K34" s="279" t="s">
        <v>23</v>
      </c>
      <c r="L34" s="278" t="s">
        <v>77</v>
      </c>
      <c r="M34" s="278" t="s">
        <v>52</v>
      </c>
      <c r="N34" s="279" t="s">
        <v>201</v>
      </c>
      <c r="O34" s="281"/>
      <c r="P34" s="278" t="s">
        <v>18</v>
      </c>
      <c r="Q34" s="282">
        <v>44593</v>
      </c>
      <c r="R34" s="283">
        <v>44926</v>
      </c>
      <c r="S34" s="278" t="s">
        <v>106</v>
      </c>
      <c r="T34" s="278" t="s">
        <v>107</v>
      </c>
      <c r="U34" s="284" t="s">
        <v>77</v>
      </c>
      <c r="V34" s="190" t="s">
        <v>368</v>
      </c>
      <c r="W34" s="192">
        <v>1.2500000000000001E-2</v>
      </c>
      <c r="X34" s="185" t="s">
        <v>369</v>
      </c>
      <c r="Y34" s="192">
        <v>1.2500000000000001E-2</v>
      </c>
      <c r="Z34" s="185" t="s">
        <v>308</v>
      </c>
      <c r="AA34" s="188">
        <v>44670</v>
      </c>
      <c r="AB34" s="185" t="s">
        <v>212</v>
      </c>
      <c r="AC34" s="189">
        <v>44742</v>
      </c>
      <c r="AD34" s="192">
        <v>1.2500000000000001E-2</v>
      </c>
      <c r="AE34" s="185" t="s">
        <v>370</v>
      </c>
      <c r="AF34" s="195">
        <v>2.5000000000000001E-2</v>
      </c>
      <c r="AG34" s="185" t="s">
        <v>371</v>
      </c>
      <c r="AH34" s="184">
        <v>44760</v>
      </c>
      <c r="AI34" s="190" t="s">
        <v>225</v>
      </c>
      <c r="AJ34" s="23"/>
      <c r="AK34" s="26"/>
      <c r="AL34" s="27"/>
      <c r="AM34" s="29"/>
      <c r="AN34" s="29"/>
      <c r="AO34" s="35"/>
      <c r="AP34" s="29"/>
      <c r="AQ34" s="35"/>
      <c r="AR34" s="29"/>
      <c r="AS34" s="29"/>
      <c r="AT34" s="29"/>
      <c r="AU34" s="29"/>
      <c r="AV34" s="35"/>
      <c r="AW34" s="29"/>
      <c r="AX34" s="30"/>
      <c r="AY34" s="30"/>
      <c r="AZ34" s="30"/>
      <c r="BA34" s="30"/>
    </row>
    <row r="35" spans="1:53" ht="102.75" customHeight="1">
      <c r="A35" s="179">
        <v>11</v>
      </c>
      <c r="B35" s="277" t="s">
        <v>54</v>
      </c>
      <c r="C35" s="278" t="str">
        <f>IF(B35=Listas!$A$2,Listas!$B$2,IF(B35=Listas!$A$8,Listas!$B$8,IF(B35=Listas!$A$15,Listas!$B$15,IF(B35=Listas!$A$18,Listas!$B$18," "))))</f>
        <v>Incorporar las mejores prácticas organizacionales y tecnológicas que garanticen calidad e integridad de la gestión pública.</v>
      </c>
      <c r="D35" s="278" t="s">
        <v>90</v>
      </c>
      <c r="E35" s="278" t="s">
        <v>372</v>
      </c>
      <c r="F35" s="278" t="s">
        <v>255</v>
      </c>
      <c r="G35" s="279">
        <v>1</v>
      </c>
      <c r="H35" s="279" t="s">
        <v>256</v>
      </c>
      <c r="I35" s="278" t="s">
        <v>373</v>
      </c>
      <c r="J35" s="285">
        <v>2.5000000000000001E-2</v>
      </c>
      <c r="K35" s="279" t="s">
        <v>23</v>
      </c>
      <c r="L35" s="278" t="s">
        <v>77</v>
      </c>
      <c r="M35" s="278" t="s">
        <v>52</v>
      </c>
      <c r="N35" s="279"/>
      <c r="O35" s="279" t="s">
        <v>201</v>
      </c>
      <c r="P35" s="284"/>
      <c r="Q35" s="282">
        <v>44593</v>
      </c>
      <c r="R35" s="283">
        <v>44926</v>
      </c>
      <c r="S35" s="278" t="s">
        <v>106</v>
      </c>
      <c r="T35" s="278" t="s">
        <v>107</v>
      </c>
      <c r="U35" s="284" t="s">
        <v>77</v>
      </c>
      <c r="V35" s="190" t="s">
        <v>368</v>
      </c>
      <c r="W35" s="192">
        <v>5.6249999999999998E-3</v>
      </c>
      <c r="X35" s="185" t="s">
        <v>374</v>
      </c>
      <c r="Y35" s="192">
        <v>5.6249999999999998E-3</v>
      </c>
      <c r="Z35" s="185" t="s">
        <v>375</v>
      </c>
      <c r="AA35" s="188">
        <v>44670</v>
      </c>
      <c r="AB35" s="185" t="s">
        <v>212</v>
      </c>
      <c r="AC35" s="189">
        <v>44742</v>
      </c>
      <c r="AD35" s="192">
        <v>5.6249999999999998E-3</v>
      </c>
      <c r="AE35" s="185" t="s">
        <v>376</v>
      </c>
      <c r="AF35" s="195">
        <v>1.2E-2</v>
      </c>
      <c r="AG35" s="185" t="s">
        <v>377</v>
      </c>
      <c r="AH35" s="184">
        <v>44760</v>
      </c>
      <c r="AI35" s="190" t="s">
        <v>225</v>
      </c>
      <c r="AJ35" s="23"/>
      <c r="AK35" s="26"/>
      <c r="AL35" s="27"/>
      <c r="AM35" s="29"/>
      <c r="AN35" s="29"/>
      <c r="AO35" s="35"/>
      <c r="AP35" s="29"/>
      <c r="AQ35" s="35"/>
      <c r="AR35" s="29"/>
      <c r="AS35" s="29"/>
      <c r="AT35" s="29"/>
      <c r="AU35" s="29"/>
      <c r="AV35" s="35"/>
      <c r="AW35" s="29"/>
      <c r="AX35" s="30"/>
      <c r="AY35" s="30"/>
      <c r="AZ35" s="30"/>
      <c r="BA35" s="30"/>
    </row>
    <row r="36" spans="1:53" ht="79.5" customHeight="1">
      <c r="A36" s="179">
        <v>12</v>
      </c>
      <c r="B36" s="277" t="s">
        <v>54</v>
      </c>
      <c r="C36" s="278" t="str">
        <f>IF(B36=Listas!$A$2,Listas!$B$2,IF(B36=Listas!$A$8,Listas!$B$8,IF(B36=Listas!$A$15,Listas!$B$15,IF(B36=Listas!$A$18,Listas!$B$18," "))))</f>
        <v>Incorporar las mejores prácticas organizacionales y tecnológicas que garanticen calidad e integridad de la gestión pública.</v>
      </c>
      <c r="D36" s="278" t="s">
        <v>62</v>
      </c>
      <c r="E36" s="278" t="s">
        <v>372</v>
      </c>
      <c r="F36" s="278" t="s">
        <v>261</v>
      </c>
      <c r="G36" s="279" t="s">
        <v>243</v>
      </c>
      <c r="H36" s="279" t="s">
        <v>261</v>
      </c>
      <c r="I36" s="278" t="s">
        <v>262</v>
      </c>
      <c r="J36" s="285">
        <v>2.5000000000000001E-2</v>
      </c>
      <c r="K36" s="279" t="s">
        <v>23</v>
      </c>
      <c r="L36" s="278" t="s">
        <v>77</v>
      </c>
      <c r="M36" s="278" t="s">
        <v>52</v>
      </c>
      <c r="N36" s="279"/>
      <c r="O36" s="279" t="s">
        <v>201</v>
      </c>
      <c r="P36" s="284"/>
      <c r="Q36" s="282">
        <v>44593</v>
      </c>
      <c r="R36" s="283">
        <v>44926</v>
      </c>
      <c r="S36" s="278" t="s">
        <v>106</v>
      </c>
      <c r="T36" s="278" t="s">
        <v>107</v>
      </c>
      <c r="U36" s="284" t="s">
        <v>77</v>
      </c>
      <c r="V36" s="190" t="s">
        <v>368</v>
      </c>
      <c r="W36" s="192">
        <v>5.6249999999999998E-3</v>
      </c>
      <c r="X36" s="185" t="s">
        <v>378</v>
      </c>
      <c r="Y36" s="192">
        <v>5.6249999999999998E-3</v>
      </c>
      <c r="Z36" s="185" t="s">
        <v>319</v>
      </c>
      <c r="AA36" s="188">
        <v>44670</v>
      </c>
      <c r="AB36" s="185" t="s">
        <v>212</v>
      </c>
      <c r="AC36" s="189">
        <v>44742</v>
      </c>
      <c r="AD36" s="192">
        <v>5.6249999999999998E-3</v>
      </c>
      <c r="AE36" s="181" t="s">
        <v>379</v>
      </c>
      <c r="AF36" s="195">
        <v>1.2E-2</v>
      </c>
      <c r="AG36" s="185" t="s">
        <v>380</v>
      </c>
      <c r="AH36" s="184">
        <v>44760</v>
      </c>
      <c r="AI36" s="190" t="s">
        <v>225</v>
      </c>
      <c r="AJ36" s="23"/>
      <c r="AK36" s="26"/>
      <c r="AL36" s="27"/>
      <c r="AM36" s="29"/>
      <c r="AN36" s="29"/>
      <c r="AO36" s="35"/>
      <c r="AP36" s="29"/>
      <c r="AQ36" s="35"/>
      <c r="AR36" s="29"/>
      <c r="AS36" s="29"/>
      <c r="AT36" s="29"/>
      <c r="AU36" s="29"/>
      <c r="AV36" s="35"/>
      <c r="AW36" s="29"/>
      <c r="AX36" s="30"/>
      <c r="AY36" s="30"/>
      <c r="AZ36" s="30"/>
      <c r="BA36" s="30"/>
    </row>
    <row r="37" spans="1:53" ht="168.75" customHeight="1">
      <c r="A37" s="179">
        <v>1</v>
      </c>
      <c r="B37" s="277" t="s">
        <v>54</v>
      </c>
      <c r="C37" s="278" t="str">
        <f>IF(B37=Listas!$A$2,Listas!$B$2,IF(B37=Listas!$A$8,Listas!$B$8,IF(B37=Listas!$A$15,Listas!$B$15,IF(B37=Listas!$A$18,Listas!$B$18," "))))</f>
        <v>Incorporar las mejores prácticas organizacionales y tecnológicas que garanticen calidad e integridad de la gestión pública.</v>
      </c>
      <c r="D37" s="278" t="s">
        <v>56</v>
      </c>
      <c r="E37" s="278" t="s">
        <v>381</v>
      </c>
      <c r="F37" s="278" t="s">
        <v>382</v>
      </c>
      <c r="G37" s="279">
        <v>1</v>
      </c>
      <c r="H37" s="279" t="s">
        <v>383</v>
      </c>
      <c r="I37" s="278" t="s">
        <v>384</v>
      </c>
      <c r="J37" s="285">
        <v>2.5000000000000001E-2</v>
      </c>
      <c r="K37" s="279" t="s">
        <v>23</v>
      </c>
      <c r="L37" s="278" t="s">
        <v>77</v>
      </c>
      <c r="M37" s="278" t="s">
        <v>39</v>
      </c>
      <c r="N37" s="279"/>
      <c r="O37" s="279" t="s">
        <v>201</v>
      </c>
      <c r="P37" s="284" t="s">
        <v>385</v>
      </c>
      <c r="Q37" s="282">
        <v>44593</v>
      </c>
      <c r="R37" s="283">
        <v>44773</v>
      </c>
      <c r="S37" s="278" t="s">
        <v>48</v>
      </c>
      <c r="T37" s="278" t="s">
        <v>57</v>
      </c>
      <c r="U37" s="284" t="s">
        <v>77</v>
      </c>
      <c r="V37" s="184">
        <v>44926</v>
      </c>
      <c r="W37" s="192">
        <v>6.2500000000000003E-3</v>
      </c>
      <c r="X37" s="185" t="s">
        <v>386</v>
      </c>
      <c r="Y37" s="192">
        <v>6.2500000000000003E-3</v>
      </c>
      <c r="Z37" s="185" t="s">
        <v>387</v>
      </c>
      <c r="AA37" s="188">
        <v>44670</v>
      </c>
      <c r="AB37" s="185" t="s">
        <v>212</v>
      </c>
      <c r="AC37" s="189">
        <v>44742</v>
      </c>
      <c r="AD37" s="193">
        <v>6.2500000000000003E-3</v>
      </c>
      <c r="AE37" s="181" t="s">
        <v>388</v>
      </c>
      <c r="AF37" s="195">
        <v>1.2500000000000001E-2</v>
      </c>
      <c r="AG37" s="185" t="s">
        <v>389</v>
      </c>
      <c r="AH37" s="188">
        <v>44761</v>
      </c>
      <c r="AI37" s="190" t="s">
        <v>225</v>
      </c>
      <c r="AJ37" s="23"/>
      <c r="AK37" s="26"/>
      <c r="AL37" s="27"/>
      <c r="AM37" s="29"/>
      <c r="AN37" s="29"/>
      <c r="AO37" s="35"/>
      <c r="AP37" s="29"/>
      <c r="AQ37" s="35"/>
      <c r="AR37" s="29"/>
      <c r="AS37" s="29"/>
      <c r="AT37" s="29"/>
      <c r="AU37" s="29"/>
      <c r="AV37" s="35"/>
      <c r="AW37" s="29"/>
      <c r="AX37" s="30"/>
      <c r="AY37" s="30"/>
      <c r="AZ37" s="30"/>
      <c r="BA37" s="30"/>
    </row>
    <row r="38" spans="1:53" ht="88.5" customHeight="1">
      <c r="A38" s="179">
        <v>2</v>
      </c>
      <c r="B38" s="277" t="s">
        <v>54</v>
      </c>
      <c r="C38" s="278" t="str">
        <f>IF(B38=Listas!$A$2,Listas!$B$2,IF(B38=Listas!$A$8,Listas!$B$8,IF(B38=Listas!$A$15,Listas!$B$15,IF(B38=Listas!$A$18,Listas!$B$18," "))))</f>
        <v>Incorporar las mejores prácticas organizacionales y tecnológicas que garanticen calidad e integridad de la gestión pública.</v>
      </c>
      <c r="D38" s="278" t="s">
        <v>62</v>
      </c>
      <c r="E38" s="278" t="s">
        <v>390</v>
      </c>
      <c r="F38" s="278" t="s">
        <v>391</v>
      </c>
      <c r="G38" s="279">
        <v>1</v>
      </c>
      <c r="H38" s="279" t="s">
        <v>391</v>
      </c>
      <c r="I38" s="278" t="s">
        <v>392</v>
      </c>
      <c r="J38" s="285">
        <v>2.5000000000000001E-2</v>
      </c>
      <c r="K38" s="279" t="s">
        <v>16</v>
      </c>
      <c r="L38" s="278" t="s">
        <v>44</v>
      </c>
      <c r="M38" s="278" t="s">
        <v>39</v>
      </c>
      <c r="N38" s="279"/>
      <c r="O38" s="279" t="s">
        <v>201</v>
      </c>
      <c r="P38" s="284" t="s">
        <v>385</v>
      </c>
      <c r="Q38" s="282">
        <v>44774</v>
      </c>
      <c r="R38" s="283">
        <v>44895</v>
      </c>
      <c r="S38" s="278" t="s">
        <v>101</v>
      </c>
      <c r="T38" s="278" t="s">
        <v>102</v>
      </c>
      <c r="U38" s="284" t="s">
        <v>43</v>
      </c>
      <c r="V38" s="190" t="s">
        <v>368</v>
      </c>
      <c r="W38" s="192">
        <v>2.5000000000000001E-3</v>
      </c>
      <c r="X38" s="185" t="s">
        <v>393</v>
      </c>
      <c r="Y38" s="192">
        <v>2.5000000000000001E-3</v>
      </c>
      <c r="Z38" s="185" t="s">
        <v>394</v>
      </c>
      <c r="AA38" s="188">
        <v>44670</v>
      </c>
      <c r="AB38" s="185" t="s">
        <v>212</v>
      </c>
      <c r="AC38" s="189">
        <v>44742</v>
      </c>
      <c r="AD38" s="193">
        <v>5.0000000000000001E-3</v>
      </c>
      <c r="AE38" s="181" t="s">
        <v>395</v>
      </c>
      <c r="AF38" s="195">
        <v>8.0000000000000002E-3</v>
      </c>
      <c r="AG38" s="185" t="s">
        <v>396</v>
      </c>
      <c r="AH38" s="188">
        <v>44761</v>
      </c>
      <c r="AI38" s="190" t="s">
        <v>225</v>
      </c>
      <c r="AJ38" s="23"/>
      <c r="AK38" s="26"/>
      <c r="AL38" s="27"/>
      <c r="AM38" s="29"/>
      <c r="AN38" s="29"/>
      <c r="AO38" s="35"/>
      <c r="AP38" s="29"/>
      <c r="AQ38" s="35"/>
      <c r="AR38" s="29"/>
      <c r="AS38" s="29"/>
      <c r="AT38" s="29"/>
      <c r="AU38" s="29"/>
      <c r="AV38" s="35"/>
      <c r="AW38" s="29"/>
      <c r="AX38" s="30"/>
      <c r="AY38" s="30"/>
      <c r="AZ38" s="30"/>
      <c r="BA38" s="30"/>
    </row>
    <row r="39" spans="1:53" ht="93" customHeight="1">
      <c r="A39" s="179">
        <v>3</v>
      </c>
      <c r="B39" s="277" t="s">
        <v>54</v>
      </c>
      <c r="C39" s="278" t="str">
        <f>IF(B39=Listas!$A$2,Listas!$B$2,IF(B39=Listas!$A$8,Listas!$B$8,IF(B39=Listas!$A$15,Listas!$B$15,IF(B39=Listas!$A$18,Listas!$B$18," "))))</f>
        <v>Incorporar las mejores prácticas organizacionales y tecnológicas que garanticen calidad e integridad de la gestión pública.</v>
      </c>
      <c r="D39" s="278" t="s">
        <v>62</v>
      </c>
      <c r="E39" s="278" t="s">
        <v>397</v>
      </c>
      <c r="F39" s="278" t="s">
        <v>398</v>
      </c>
      <c r="G39" s="279">
        <v>1</v>
      </c>
      <c r="H39" s="279" t="s">
        <v>399</v>
      </c>
      <c r="I39" s="278" t="s">
        <v>400</v>
      </c>
      <c r="J39" s="285">
        <v>1.2500000000000001E-2</v>
      </c>
      <c r="K39" s="279" t="s">
        <v>16</v>
      </c>
      <c r="L39" s="278" t="s">
        <v>44</v>
      </c>
      <c r="M39" s="278" t="s">
        <v>39</v>
      </c>
      <c r="N39" s="279"/>
      <c r="O39" s="279" t="s">
        <v>201</v>
      </c>
      <c r="P39" s="284"/>
      <c r="Q39" s="282">
        <v>44866</v>
      </c>
      <c r="R39" s="283">
        <v>44926</v>
      </c>
      <c r="S39" s="278" t="s">
        <v>101</v>
      </c>
      <c r="T39" s="278" t="s">
        <v>14</v>
      </c>
      <c r="U39" s="284" t="s">
        <v>43</v>
      </c>
      <c r="V39" s="184">
        <v>44651</v>
      </c>
      <c r="W39" s="192">
        <v>2.5000000000000001E-3</v>
      </c>
      <c r="X39" s="185" t="s">
        <v>401</v>
      </c>
      <c r="Y39" s="192">
        <v>2.5000000000000001E-3</v>
      </c>
      <c r="Z39" s="185" t="s">
        <v>402</v>
      </c>
      <c r="AA39" s="188">
        <v>44670</v>
      </c>
      <c r="AB39" s="185" t="s">
        <v>212</v>
      </c>
      <c r="AC39" s="189"/>
      <c r="AD39" s="193">
        <v>0</v>
      </c>
      <c r="AE39" s="181"/>
      <c r="AF39" s="195">
        <v>3.0000000000000001E-3</v>
      </c>
      <c r="AG39" s="185" t="s">
        <v>403</v>
      </c>
      <c r="AH39" s="188">
        <v>44761</v>
      </c>
      <c r="AI39" s="190" t="s">
        <v>225</v>
      </c>
      <c r="AJ39" s="23"/>
      <c r="AK39" s="26"/>
      <c r="AL39" s="27"/>
      <c r="AM39" s="29"/>
      <c r="AN39" s="29"/>
      <c r="AO39" s="35"/>
      <c r="AP39" s="29"/>
      <c r="AQ39" s="35"/>
      <c r="AR39" s="29"/>
      <c r="AS39" s="29"/>
      <c r="AT39" s="29"/>
      <c r="AU39" s="29"/>
      <c r="AV39" s="35"/>
      <c r="AW39" s="29"/>
      <c r="AX39" s="30"/>
      <c r="AY39" s="30"/>
      <c r="AZ39" s="30"/>
      <c r="BA39" s="30"/>
    </row>
    <row r="40" spans="1:53" ht="64.5" customHeight="1">
      <c r="A40" s="179">
        <v>4</v>
      </c>
      <c r="B40" s="277" t="s">
        <v>54</v>
      </c>
      <c r="C40" s="278" t="str">
        <f>IF(B40=Listas!$A$2,Listas!$B$2,IF(B40=Listas!$A$8,Listas!$B$8,IF(B40=Listas!$A$15,Listas!$B$15,IF(B40=Listas!$A$18,Listas!$B$18," "))))</f>
        <v>Incorporar las mejores prácticas organizacionales y tecnológicas que garanticen calidad e integridad de la gestión pública.</v>
      </c>
      <c r="D40" s="278" t="s">
        <v>56</v>
      </c>
      <c r="E40" s="278" t="s">
        <v>397</v>
      </c>
      <c r="F40" s="278" t="s">
        <v>404</v>
      </c>
      <c r="G40" s="279">
        <v>1</v>
      </c>
      <c r="H40" s="279" t="s">
        <v>405</v>
      </c>
      <c r="I40" s="278" t="s">
        <v>406</v>
      </c>
      <c r="J40" s="285">
        <v>2.5000000000000001E-2</v>
      </c>
      <c r="K40" s="279" t="s">
        <v>16</v>
      </c>
      <c r="L40" s="278" t="s">
        <v>44</v>
      </c>
      <c r="M40" s="278" t="s">
        <v>39</v>
      </c>
      <c r="N40" s="279"/>
      <c r="O40" s="279" t="s">
        <v>201</v>
      </c>
      <c r="P40" s="284" t="s">
        <v>385</v>
      </c>
      <c r="Q40" s="282">
        <v>44866</v>
      </c>
      <c r="R40" s="283">
        <v>44926</v>
      </c>
      <c r="S40" s="278" t="s">
        <v>101</v>
      </c>
      <c r="T40" s="278" t="s">
        <v>102</v>
      </c>
      <c r="U40" s="284" t="s">
        <v>43</v>
      </c>
      <c r="V40" s="184"/>
      <c r="W40" s="192">
        <v>0</v>
      </c>
      <c r="X40" s="185"/>
      <c r="Y40" s="192">
        <v>0</v>
      </c>
      <c r="Z40" s="182"/>
      <c r="AA40" s="188"/>
      <c r="AB40" s="185" t="s">
        <v>252</v>
      </c>
      <c r="AC40" s="189"/>
      <c r="AD40" s="193">
        <v>0</v>
      </c>
      <c r="AE40" s="181"/>
      <c r="AF40" s="195">
        <v>0</v>
      </c>
      <c r="AG40" s="185" t="s">
        <v>403</v>
      </c>
      <c r="AH40" s="188">
        <v>44761</v>
      </c>
      <c r="AI40" s="190" t="s">
        <v>335</v>
      </c>
      <c r="AJ40" s="23"/>
      <c r="AK40" s="26"/>
      <c r="AL40" s="27"/>
      <c r="AM40" s="29"/>
      <c r="AN40" s="29"/>
      <c r="AO40" s="35"/>
      <c r="AP40" s="29"/>
      <c r="AQ40" s="35"/>
      <c r="AR40" s="29"/>
      <c r="AS40" s="29"/>
      <c r="AT40" s="29"/>
      <c r="AU40" s="29"/>
      <c r="AV40" s="35"/>
      <c r="AW40" s="29"/>
      <c r="AX40" s="30"/>
      <c r="AY40" s="30"/>
      <c r="AZ40" s="30"/>
      <c r="BA40" s="30"/>
    </row>
    <row r="41" spans="1:53" ht="129.75" customHeight="1">
      <c r="A41" s="179">
        <v>5</v>
      </c>
      <c r="B41" s="277" t="s">
        <v>54</v>
      </c>
      <c r="C41" s="278" t="str">
        <f>IF(B41=Listas!$A$2,Listas!$B$2,IF(B41=Listas!$A$8,Listas!$B$8,IF(B41=Listas!$A$15,Listas!$B$15,IF(B41=Listas!$A$18,Listas!$B$18," "))))</f>
        <v>Incorporar las mejores prácticas organizacionales y tecnológicas que garanticen calidad e integridad de la gestión pública.</v>
      </c>
      <c r="D41" s="278" t="s">
        <v>62</v>
      </c>
      <c r="E41" s="278" t="s">
        <v>407</v>
      </c>
      <c r="F41" s="278" t="s">
        <v>408</v>
      </c>
      <c r="G41" s="279">
        <v>1</v>
      </c>
      <c r="H41" s="279" t="s">
        <v>409</v>
      </c>
      <c r="I41" s="278" t="s">
        <v>410</v>
      </c>
      <c r="J41" s="285">
        <v>2.5000000000000001E-2</v>
      </c>
      <c r="K41" s="279" t="s">
        <v>23</v>
      </c>
      <c r="L41" s="278" t="s">
        <v>77</v>
      </c>
      <c r="M41" s="278" t="s">
        <v>39</v>
      </c>
      <c r="N41" s="279"/>
      <c r="O41" s="279" t="s">
        <v>201</v>
      </c>
      <c r="P41" s="284" t="s">
        <v>385</v>
      </c>
      <c r="Q41" s="282">
        <v>44593</v>
      </c>
      <c r="R41" s="283">
        <v>44926</v>
      </c>
      <c r="S41" s="278" t="s">
        <v>13</v>
      </c>
      <c r="T41" s="278" t="s">
        <v>14</v>
      </c>
      <c r="U41" s="284" t="s">
        <v>43</v>
      </c>
      <c r="V41" s="184">
        <v>44651</v>
      </c>
      <c r="W41" s="192">
        <v>6.2500000000000003E-3</v>
      </c>
      <c r="X41" s="185" t="s">
        <v>411</v>
      </c>
      <c r="Y41" s="192">
        <v>6.2500000000000003E-3</v>
      </c>
      <c r="Z41" s="185" t="s">
        <v>412</v>
      </c>
      <c r="AA41" s="188">
        <v>44670</v>
      </c>
      <c r="AB41" s="185" t="s">
        <v>212</v>
      </c>
      <c r="AC41" s="189">
        <v>44742</v>
      </c>
      <c r="AD41" s="193">
        <v>6.2500000000000003E-3</v>
      </c>
      <c r="AE41" s="181" t="s">
        <v>413</v>
      </c>
      <c r="AF41" s="195">
        <v>1.2500000000000001E-2</v>
      </c>
      <c r="AG41" s="185" t="s">
        <v>414</v>
      </c>
      <c r="AH41" s="188">
        <v>44761</v>
      </c>
      <c r="AI41" s="190" t="s">
        <v>225</v>
      </c>
      <c r="AJ41" s="23"/>
      <c r="AK41" s="26"/>
      <c r="AL41" s="27"/>
      <c r="AM41" s="29"/>
      <c r="AN41" s="29"/>
      <c r="AO41" s="35"/>
      <c r="AP41" s="29"/>
      <c r="AQ41" s="35"/>
      <c r="AR41" s="29"/>
      <c r="AS41" s="29"/>
      <c r="AT41" s="29"/>
      <c r="AU41" s="29"/>
      <c r="AV41" s="35"/>
      <c r="AW41" s="29"/>
      <c r="AX41" s="30"/>
      <c r="AY41" s="30"/>
      <c r="AZ41" s="30"/>
      <c r="BA41" s="30"/>
    </row>
    <row r="42" spans="1:53" ht="90">
      <c r="A42" s="179">
        <v>6</v>
      </c>
      <c r="B42" s="277" t="s">
        <v>54</v>
      </c>
      <c r="C42" s="278" t="str">
        <f>IF(B42=Listas!$A$2,Listas!$B$2,IF(B42=Listas!$A$8,Listas!$B$8,IF(B42=Listas!$A$15,Listas!$B$15,IF(B42=Listas!$A$18,Listas!$B$18," "))))</f>
        <v>Incorporar las mejores prácticas organizacionales y tecnológicas que garanticen calidad e integridad de la gestión pública.</v>
      </c>
      <c r="D42" s="278" t="s">
        <v>62</v>
      </c>
      <c r="E42" s="278" t="s">
        <v>415</v>
      </c>
      <c r="F42" s="278" t="s">
        <v>416</v>
      </c>
      <c r="G42" s="279" t="s">
        <v>119</v>
      </c>
      <c r="H42" s="279" t="s">
        <v>417</v>
      </c>
      <c r="I42" s="278" t="s">
        <v>418</v>
      </c>
      <c r="J42" s="285">
        <v>2.5000000000000001E-2</v>
      </c>
      <c r="K42" s="279" t="s">
        <v>23</v>
      </c>
      <c r="L42" s="278" t="s">
        <v>77</v>
      </c>
      <c r="M42" s="278" t="s">
        <v>39</v>
      </c>
      <c r="N42" s="279"/>
      <c r="O42" s="279" t="s">
        <v>201</v>
      </c>
      <c r="P42" s="284" t="s">
        <v>385</v>
      </c>
      <c r="Q42" s="282">
        <v>44593</v>
      </c>
      <c r="R42" s="283">
        <v>44926</v>
      </c>
      <c r="S42" s="278" t="s">
        <v>48</v>
      </c>
      <c r="T42" s="278" t="s">
        <v>57</v>
      </c>
      <c r="U42" s="284" t="s">
        <v>43</v>
      </c>
      <c r="V42" s="184">
        <v>44651</v>
      </c>
      <c r="W42" s="192">
        <v>6.2500000000000003E-3</v>
      </c>
      <c r="X42" s="185" t="s">
        <v>419</v>
      </c>
      <c r="Y42" s="192">
        <v>6.2500000000000003E-3</v>
      </c>
      <c r="Z42" s="185" t="s">
        <v>420</v>
      </c>
      <c r="AA42" s="188">
        <v>44670</v>
      </c>
      <c r="AB42" s="185" t="s">
        <v>212</v>
      </c>
      <c r="AC42" s="189">
        <v>44742</v>
      </c>
      <c r="AD42" s="193">
        <v>6.2500000000000003E-3</v>
      </c>
      <c r="AE42" s="181" t="s">
        <v>421</v>
      </c>
      <c r="AF42" s="195">
        <v>1.2500000000000001E-2</v>
      </c>
      <c r="AG42" s="185" t="s">
        <v>422</v>
      </c>
      <c r="AH42" s="188">
        <v>44761</v>
      </c>
      <c r="AI42" s="190" t="s">
        <v>225</v>
      </c>
      <c r="AJ42" s="23"/>
      <c r="AK42" s="26"/>
      <c r="AL42" s="27"/>
      <c r="AM42" s="29"/>
      <c r="AN42" s="29"/>
      <c r="AO42" s="35"/>
      <c r="AP42" s="29"/>
      <c r="AQ42" s="35"/>
      <c r="AR42" s="29"/>
      <c r="AS42" s="29"/>
      <c r="AT42" s="29"/>
      <c r="AU42" s="29"/>
      <c r="AV42" s="35"/>
      <c r="AW42" s="29"/>
      <c r="AX42" s="30"/>
      <c r="AY42" s="30"/>
      <c r="AZ42" s="30"/>
      <c r="BA42" s="30"/>
    </row>
    <row r="43" spans="1:53" ht="240.75" customHeight="1">
      <c r="A43" s="179">
        <v>7</v>
      </c>
      <c r="B43" s="277" t="s">
        <v>54</v>
      </c>
      <c r="C43" s="278" t="str">
        <f>IF(B43=Listas!$A$2,Listas!$B$2,IF(B43=Listas!$A$8,Listas!$B$8,IF(B43=Listas!$A$15,Listas!$B$15,IF(B43=Listas!$A$18,Listas!$B$18," "))))</f>
        <v>Incorporar las mejores prácticas organizacionales y tecnológicas que garanticen calidad e integridad de la gestión pública.</v>
      </c>
      <c r="D43" s="278" t="s">
        <v>74</v>
      </c>
      <c r="E43" s="278" t="s">
        <v>423</v>
      </c>
      <c r="F43" s="278" t="s">
        <v>424</v>
      </c>
      <c r="G43" s="279">
        <v>12</v>
      </c>
      <c r="H43" s="279" t="s">
        <v>425</v>
      </c>
      <c r="I43" s="278" t="s">
        <v>426</v>
      </c>
      <c r="J43" s="285">
        <v>2.5000000000000001E-2</v>
      </c>
      <c r="K43" s="279" t="s">
        <v>16</v>
      </c>
      <c r="L43" s="278" t="s">
        <v>51</v>
      </c>
      <c r="M43" s="278" t="s">
        <v>39</v>
      </c>
      <c r="N43" s="279" t="s">
        <v>201</v>
      </c>
      <c r="O43" s="281"/>
      <c r="P43" s="284" t="s">
        <v>108</v>
      </c>
      <c r="Q43" s="282">
        <v>44593</v>
      </c>
      <c r="R43" s="283">
        <v>44926</v>
      </c>
      <c r="S43" s="278" t="s">
        <v>48</v>
      </c>
      <c r="T43" s="278" t="s">
        <v>63</v>
      </c>
      <c r="U43" s="284" t="s">
        <v>43</v>
      </c>
      <c r="V43" s="184">
        <v>44629</v>
      </c>
      <c r="W43" s="192">
        <v>6.2500000000000003E-3</v>
      </c>
      <c r="X43" s="185" t="s">
        <v>427</v>
      </c>
      <c r="Y43" s="192">
        <v>6.2500000000000003E-3</v>
      </c>
      <c r="Z43" s="185" t="s">
        <v>412</v>
      </c>
      <c r="AA43" s="188">
        <v>44670</v>
      </c>
      <c r="AB43" s="185" t="s">
        <v>212</v>
      </c>
      <c r="AC43" s="197" t="s">
        <v>428</v>
      </c>
      <c r="AD43" s="193">
        <v>1.2500000000000001E-2</v>
      </c>
      <c r="AE43" s="198" t="s">
        <v>429</v>
      </c>
      <c r="AF43" s="195">
        <v>1.9E-2</v>
      </c>
      <c r="AG43" s="185" t="s">
        <v>430</v>
      </c>
      <c r="AH43" s="188">
        <v>44761</v>
      </c>
      <c r="AI43" s="190" t="s">
        <v>225</v>
      </c>
      <c r="AJ43" s="23"/>
      <c r="AK43" s="26"/>
      <c r="AL43" s="27"/>
      <c r="AM43" s="29"/>
      <c r="AN43" s="29"/>
      <c r="AO43" s="35"/>
      <c r="AP43" s="29"/>
      <c r="AQ43" s="35"/>
      <c r="AR43" s="29"/>
      <c r="AS43" s="29"/>
      <c r="AT43" s="29"/>
      <c r="AU43" s="29"/>
      <c r="AV43" s="35"/>
      <c r="AW43" s="29"/>
      <c r="AX43" s="30"/>
      <c r="AY43" s="30"/>
      <c r="AZ43" s="30"/>
      <c r="BA43" s="30"/>
    </row>
    <row r="44" spans="1:53" ht="64.5" customHeight="1">
      <c r="A44" s="179">
        <v>8</v>
      </c>
      <c r="B44" s="277" t="s">
        <v>54</v>
      </c>
      <c r="C44" s="278" t="str">
        <f>IF(B44=Listas!$A$2,Listas!$B$2,IF(B44=Listas!$A$8,Listas!$B$8,IF(B44=Listas!$A$15,Listas!$B$15,IF(B44=Listas!$A$18,Listas!$B$18," "))))</f>
        <v>Incorporar las mejores prácticas organizacionales y tecnológicas que garanticen calidad e integridad de la gestión pública.</v>
      </c>
      <c r="D44" s="278" t="s">
        <v>90</v>
      </c>
      <c r="E44" s="278" t="s">
        <v>431</v>
      </c>
      <c r="F44" s="278" t="s">
        <v>432</v>
      </c>
      <c r="G44" s="279">
        <v>1</v>
      </c>
      <c r="H44" s="279" t="s">
        <v>208</v>
      </c>
      <c r="I44" s="278" t="s">
        <v>433</v>
      </c>
      <c r="J44" s="285">
        <v>2.5000000000000001E-2</v>
      </c>
      <c r="K44" s="279" t="s">
        <v>23</v>
      </c>
      <c r="L44" s="278" t="s">
        <v>77</v>
      </c>
      <c r="M44" s="278" t="s">
        <v>39</v>
      </c>
      <c r="N44" s="279"/>
      <c r="O44" s="279" t="s">
        <v>201</v>
      </c>
      <c r="P44" s="284"/>
      <c r="Q44" s="282">
        <v>44593</v>
      </c>
      <c r="R44" s="283">
        <v>44926</v>
      </c>
      <c r="S44" s="278" t="s">
        <v>28</v>
      </c>
      <c r="T44" s="278" t="s">
        <v>29</v>
      </c>
      <c r="U44" s="284" t="s">
        <v>77</v>
      </c>
      <c r="V44" s="184">
        <v>44651</v>
      </c>
      <c r="W44" s="192">
        <v>6.2500000000000003E-3</v>
      </c>
      <c r="X44" s="185" t="s">
        <v>434</v>
      </c>
      <c r="Y44" s="192">
        <v>6.2500000000000003E-3</v>
      </c>
      <c r="Z44" s="185" t="s">
        <v>412</v>
      </c>
      <c r="AA44" s="188">
        <v>44670</v>
      </c>
      <c r="AB44" s="185" t="s">
        <v>212</v>
      </c>
      <c r="AC44" s="189">
        <v>44742</v>
      </c>
      <c r="AD44" s="193">
        <v>6.2500000000000003E-3</v>
      </c>
      <c r="AE44" s="181" t="s">
        <v>435</v>
      </c>
      <c r="AF44" s="195">
        <v>1.2500000000000001E-2</v>
      </c>
      <c r="AG44" s="185" t="s">
        <v>436</v>
      </c>
      <c r="AH44" s="188">
        <v>44761</v>
      </c>
      <c r="AI44" s="190" t="s">
        <v>225</v>
      </c>
      <c r="AJ44" s="23"/>
      <c r="AK44" s="26"/>
      <c r="AL44" s="27"/>
      <c r="AM44" s="29"/>
      <c r="AN44" s="29"/>
      <c r="AO44" s="35"/>
      <c r="AP44" s="29"/>
      <c r="AQ44" s="35"/>
      <c r="AR44" s="29"/>
      <c r="AS44" s="29"/>
      <c r="AT44" s="29"/>
      <c r="AU44" s="29"/>
      <c r="AV44" s="35"/>
      <c r="AW44" s="29"/>
      <c r="AX44" s="30"/>
      <c r="AY44" s="30"/>
      <c r="AZ44" s="30"/>
      <c r="BA44" s="30"/>
    </row>
    <row r="45" spans="1:53" ht="64.5" customHeight="1">
      <c r="A45" s="179">
        <v>9</v>
      </c>
      <c r="B45" s="277" t="s">
        <v>54</v>
      </c>
      <c r="C45" s="278" t="s">
        <v>55</v>
      </c>
      <c r="D45" s="278" t="s">
        <v>90</v>
      </c>
      <c r="E45" s="278" t="s">
        <v>437</v>
      </c>
      <c r="F45" s="278" t="s">
        <v>227</v>
      </c>
      <c r="G45" s="281">
        <v>1</v>
      </c>
      <c r="H45" s="279" t="s">
        <v>438</v>
      </c>
      <c r="I45" s="278" t="s">
        <v>439</v>
      </c>
      <c r="J45" s="285">
        <v>2.5000000000000001E-2</v>
      </c>
      <c r="K45" s="279" t="s">
        <v>16</v>
      </c>
      <c r="L45" s="278" t="s">
        <v>44</v>
      </c>
      <c r="M45" s="278" t="s">
        <v>39</v>
      </c>
      <c r="N45" s="279"/>
      <c r="O45" s="279" t="s">
        <v>201</v>
      </c>
      <c r="P45" s="278" t="s">
        <v>230</v>
      </c>
      <c r="Q45" s="282">
        <v>44593</v>
      </c>
      <c r="R45" s="283">
        <v>44926</v>
      </c>
      <c r="S45" s="278" t="s">
        <v>13</v>
      </c>
      <c r="T45" s="278" t="s">
        <v>14</v>
      </c>
      <c r="U45" s="278" t="s">
        <v>43</v>
      </c>
      <c r="V45" s="184">
        <v>44651</v>
      </c>
      <c r="W45" s="192">
        <v>6.2500000000000003E-3</v>
      </c>
      <c r="X45" s="185" t="s">
        <v>440</v>
      </c>
      <c r="Y45" s="192">
        <v>6.2500000000000003E-3</v>
      </c>
      <c r="Z45" s="185" t="s">
        <v>412</v>
      </c>
      <c r="AA45" s="188">
        <v>44670</v>
      </c>
      <c r="AB45" s="185" t="s">
        <v>212</v>
      </c>
      <c r="AC45" s="189">
        <v>44742</v>
      </c>
      <c r="AD45" s="193">
        <v>6.2500000000000003E-3</v>
      </c>
      <c r="AE45" s="181" t="s">
        <v>441</v>
      </c>
      <c r="AF45" s="195">
        <v>1.2500000000000001E-2</v>
      </c>
      <c r="AG45" s="185" t="s">
        <v>436</v>
      </c>
      <c r="AH45" s="188">
        <v>44761</v>
      </c>
      <c r="AI45" s="190" t="s">
        <v>225</v>
      </c>
      <c r="AJ45" s="23"/>
      <c r="AK45" s="26"/>
      <c r="AL45" s="27"/>
      <c r="AM45" s="29"/>
      <c r="AN45" s="29"/>
      <c r="AO45" s="35"/>
      <c r="AP45" s="29"/>
      <c r="AQ45" s="35"/>
      <c r="AR45" s="29"/>
      <c r="AS45" s="29"/>
      <c r="AT45" s="29"/>
      <c r="AU45" s="29"/>
      <c r="AV45" s="35"/>
      <c r="AW45" s="29"/>
      <c r="AX45" s="30"/>
      <c r="AY45" s="30"/>
      <c r="AZ45" s="30"/>
      <c r="BA45" s="30"/>
    </row>
    <row r="46" spans="1:53" ht="98.25" customHeight="1">
      <c r="A46" s="179">
        <v>10</v>
      </c>
      <c r="B46" s="277" t="s">
        <v>54</v>
      </c>
      <c r="C46" s="278" t="str">
        <f>IF(B46=Listas!$A$2,Listas!$B$2,IF(B46=Listas!$A$8,Listas!$B$8,IF(B46=Listas!$A$15,Listas!$B$15,IF(B46=Listas!$A$18,Listas!$B$18," "))))</f>
        <v>Incorporar las mejores prácticas organizacionales y tecnológicas que garanticen calidad e integridad de la gestión pública.</v>
      </c>
      <c r="D46" s="278" t="s">
        <v>90</v>
      </c>
      <c r="E46" s="278" t="s">
        <v>431</v>
      </c>
      <c r="F46" s="278" t="s">
        <v>256</v>
      </c>
      <c r="G46" s="279">
        <v>1</v>
      </c>
      <c r="H46" s="279" t="s">
        <v>442</v>
      </c>
      <c r="I46" s="278" t="s">
        <v>443</v>
      </c>
      <c r="J46" s="280">
        <v>1.2500000000000001E-2</v>
      </c>
      <c r="K46" s="279" t="s">
        <v>23</v>
      </c>
      <c r="L46" s="278" t="s">
        <v>77</v>
      </c>
      <c r="M46" s="278" t="s">
        <v>39</v>
      </c>
      <c r="N46" s="279" t="s">
        <v>201</v>
      </c>
      <c r="O46" s="281"/>
      <c r="P46" s="278" t="s">
        <v>18</v>
      </c>
      <c r="Q46" s="282">
        <v>44593</v>
      </c>
      <c r="R46" s="283">
        <v>44926</v>
      </c>
      <c r="S46" s="278" t="s">
        <v>106</v>
      </c>
      <c r="T46" s="278" t="s">
        <v>107</v>
      </c>
      <c r="U46" s="284" t="s">
        <v>77</v>
      </c>
      <c r="V46" s="184">
        <v>44650</v>
      </c>
      <c r="W46" s="187">
        <v>1.2500000000000001E-2</v>
      </c>
      <c r="X46" s="185" t="s">
        <v>444</v>
      </c>
      <c r="Y46" s="187">
        <v>1.2500000000000001E-2</v>
      </c>
      <c r="Z46" s="185" t="s">
        <v>445</v>
      </c>
      <c r="AA46" s="188">
        <v>44670</v>
      </c>
      <c r="AB46" s="185" t="s">
        <v>204</v>
      </c>
      <c r="AC46" s="189"/>
      <c r="AD46" s="186">
        <v>0</v>
      </c>
      <c r="AE46" s="181"/>
      <c r="AF46" s="183">
        <v>0.01</v>
      </c>
      <c r="AG46" s="185" t="s">
        <v>446</v>
      </c>
      <c r="AH46" s="188">
        <v>44761</v>
      </c>
      <c r="AI46" s="190" t="s">
        <v>204</v>
      </c>
      <c r="AJ46" s="23"/>
      <c r="AK46" s="26"/>
      <c r="AL46" s="27"/>
      <c r="AM46" s="29"/>
      <c r="AN46" s="29"/>
      <c r="AO46" s="35"/>
      <c r="AP46" s="29"/>
      <c r="AQ46" s="35"/>
      <c r="AR46" s="29"/>
      <c r="AS46" s="29"/>
      <c r="AT46" s="29"/>
      <c r="AU46" s="29"/>
      <c r="AV46" s="35"/>
      <c r="AW46" s="29"/>
      <c r="AX46" s="30"/>
      <c r="AY46" s="30"/>
      <c r="AZ46" s="30"/>
      <c r="BA46" s="30"/>
    </row>
    <row r="47" spans="1:53" ht="121.5" customHeight="1">
      <c r="A47" s="179">
        <v>11</v>
      </c>
      <c r="B47" s="277" t="s">
        <v>54</v>
      </c>
      <c r="C47" s="278" t="str">
        <f>IF(B47=Listas!$A$2,Listas!$B$2,IF(B47=Listas!$A$8,Listas!$B$8,IF(B47=Listas!$A$15,Listas!$B$15,IF(B47=Listas!$A$18,Listas!$B$18," "))))</f>
        <v>Incorporar las mejores prácticas organizacionales y tecnológicas que garanticen calidad e integridad de la gestión pública.</v>
      </c>
      <c r="D47" s="278" t="s">
        <v>62</v>
      </c>
      <c r="E47" s="278" t="s">
        <v>431</v>
      </c>
      <c r="F47" s="278" t="s">
        <v>447</v>
      </c>
      <c r="G47" s="279" t="s">
        <v>448</v>
      </c>
      <c r="H47" s="279" t="s">
        <v>449</v>
      </c>
      <c r="I47" s="278" t="s">
        <v>450</v>
      </c>
      <c r="J47" s="285">
        <v>1.2500000000000001E-2</v>
      </c>
      <c r="K47" s="279" t="s">
        <v>23</v>
      </c>
      <c r="L47" s="278" t="s">
        <v>77</v>
      </c>
      <c r="M47" s="278" t="s">
        <v>39</v>
      </c>
      <c r="N47" s="279" t="s">
        <v>201</v>
      </c>
      <c r="O47" s="281"/>
      <c r="P47" s="284" t="s">
        <v>108</v>
      </c>
      <c r="Q47" s="282">
        <v>44593</v>
      </c>
      <c r="R47" s="283">
        <v>44926</v>
      </c>
      <c r="S47" s="278" t="s">
        <v>106</v>
      </c>
      <c r="T47" s="278" t="s">
        <v>107</v>
      </c>
      <c r="U47" s="284" t="s">
        <v>77</v>
      </c>
      <c r="V47" s="184">
        <v>44628</v>
      </c>
      <c r="W47" s="192">
        <v>3.1250000000000002E-3</v>
      </c>
      <c r="X47" s="185" t="s">
        <v>451</v>
      </c>
      <c r="Y47" s="192">
        <v>3.1250000000000002E-3</v>
      </c>
      <c r="Z47" s="185" t="s">
        <v>412</v>
      </c>
      <c r="AA47" s="188">
        <v>44670</v>
      </c>
      <c r="AB47" s="185" t="s">
        <v>212</v>
      </c>
      <c r="AC47" s="189">
        <v>44742</v>
      </c>
      <c r="AD47" s="193">
        <v>4.3750000000000004E-3</v>
      </c>
      <c r="AE47" s="181" t="s">
        <v>452</v>
      </c>
      <c r="AF47" s="195">
        <v>7.0000000000000001E-3</v>
      </c>
      <c r="AG47" s="185" t="s">
        <v>453</v>
      </c>
      <c r="AH47" s="188">
        <v>44761</v>
      </c>
      <c r="AI47" s="190" t="s">
        <v>225</v>
      </c>
      <c r="AJ47" s="23"/>
      <c r="AK47" s="26"/>
      <c r="AL47" s="27"/>
      <c r="AM47" s="29"/>
      <c r="AN47" s="29"/>
      <c r="AO47" s="35"/>
      <c r="AP47" s="29"/>
      <c r="AQ47" s="35"/>
      <c r="AR47" s="29"/>
      <c r="AS47" s="29"/>
      <c r="AT47" s="29"/>
      <c r="AU47" s="29"/>
      <c r="AV47" s="35"/>
      <c r="AW47" s="29"/>
      <c r="AX47" s="30"/>
      <c r="AY47" s="30"/>
      <c r="AZ47" s="30"/>
      <c r="BA47" s="30"/>
    </row>
    <row r="48" spans="1:53" ht="64.5" customHeight="1">
      <c r="A48" s="179">
        <v>12</v>
      </c>
      <c r="B48" s="277" t="s">
        <v>54</v>
      </c>
      <c r="C48" s="278" t="str">
        <f>IF(B48=Listas!$A$2,Listas!$B$2,IF(B48=Listas!$A$8,Listas!$B$8,IF(B48=Listas!$A$15,Listas!$B$15,IF(B48=Listas!$A$18,Listas!$B$18," "))))</f>
        <v>Incorporar las mejores prácticas organizacionales y tecnológicas que garanticen calidad e integridad de la gestión pública.</v>
      </c>
      <c r="D48" s="278" t="s">
        <v>62</v>
      </c>
      <c r="E48" s="278" t="s">
        <v>431</v>
      </c>
      <c r="F48" s="278" t="s">
        <v>454</v>
      </c>
      <c r="G48" s="279" t="s">
        <v>448</v>
      </c>
      <c r="H48" s="279" t="s">
        <v>455</v>
      </c>
      <c r="I48" s="278" t="s">
        <v>456</v>
      </c>
      <c r="J48" s="285">
        <v>1.2500000000000001E-2</v>
      </c>
      <c r="K48" s="279" t="s">
        <v>23</v>
      </c>
      <c r="L48" s="278" t="s">
        <v>77</v>
      </c>
      <c r="M48" s="278" t="s">
        <v>39</v>
      </c>
      <c r="N48" s="279"/>
      <c r="O48" s="279" t="s">
        <v>201</v>
      </c>
      <c r="P48" s="284"/>
      <c r="Q48" s="282">
        <v>44593</v>
      </c>
      <c r="R48" s="283">
        <v>44926</v>
      </c>
      <c r="S48" s="278" t="s">
        <v>106</v>
      </c>
      <c r="T48" s="278" t="s">
        <v>107</v>
      </c>
      <c r="U48" s="284" t="s">
        <v>77</v>
      </c>
      <c r="V48" s="184">
        <v>44651</v>
      </c>
      <c r="W48" s="192">
        <v>3.1250000000000002E-3</v>
      </c>
      <c r="X48" s="185" t="s">
        <v>457</v>
      </c>
      <c r="Y48" s="192">
        <v>3.1250000000000002E-3</v>
      </c>
      <c r="Z48" s="185" t="s">
        <v>412</v>
      </c>
      <c r="AA48" s="188">
        <v>44670</v>
      </c>
      <c r="AB48" s="185" t="s">
        <v>212</v>
      </c>
      <c r="AC48" s="189">
        <v>44742</v>
      </c>
      <c r="AD48" s="193">
        <v>4.3750000000000004E-3</v>
      </c>
      <c r="AE48" s="181" t="s">
        <v>458</v>
      </c>
      <c r="AF48" s="195">
        <v>7.0000000000000001E-3</v>
      </c>
      <c r="AG48" s="185" t="s">
        <v>453</v>
      </c>
      <c r="AH48" s="188">
        <v>44761</v>
      </c>
      <c r="AI48" s="190" t="s">
        <v>225</v>
      </c>
      <c r="AJ48" s="23"/>
      <c r="AK48" s="26"/>
      <c r="AL48" s="27"/>
      <c r="AM48" s="29"/>
      <c r="AN48" s="29"/>
      <c r="AO48" s="35"/>
      <c r="AP48" s="29"/>
      <c r="AQ48" s="35"/>
      <c r="AR48" s="29"/>
      <c r="AS48" s="29"/>
      <c r="AT48" s="29"/>
      <c r="AU48" s="29"/>
      <c r="AV48" s="35"/>
      <c r="AW48" s="29"/>
      <c r="AX48" s="30"/>
      <c r="AY48" s="30"/>
      <c r="AZ48" s="30"/>
      <c r="BA48" s="30"/>
    </row>
    <row r="49" spans="1:53" ht="64.5" customHeight="1">
      <c r="A49" s="179">
        <v>1</v>
      </c>
      <c r="B49" s="277" t="s">
        <v>54</v>
      </c>
      <c r="C49" s="278" t="str">
        <f>IF(B49=Listas!$A$2,Listas!$B$2,IF(B49=Listas!$A$8,Listas!$B$8,IF(B49=Listas!$A$15,Listas!$B$15,IF(B49=Listas!$A$18,Listas!$B$18," "))))</f>
        <v>Incorporar las mejores prácticas organizacionales y tecnológicas que garanticen calidad e integridad de la gestión pública.</v>
      </c>
      <c r="D49" s="278" t="s">
        <v>56</v>
      </c>
      <c r="E49" s="278" t="s">
        <v>459</v>
      </c>
      <c r="F49" s="278" t="s">
        <v>460</v>
      </c>
      <c r="G49" s="279">
        <v>1</v>
      </c>
      <c r="H49" s="279" t="s">
        <v>461</v>
      </c>
      <c r="I49" s="278" t="s">
        <v>462</v>
      </c>
      <c r="J49" s="280">
        <v>0.05</v>
      </c>
      <c r="K49" s="279" t="s">
        <v>31</v>
      </c>
      <c r="L49" s="278" t="s">
        <v>44</v>
      </c>
      <c r="M49" s="278" t="s">
        <v>18</v>
      </c>
      <c r="N49" s="279"/>
      <c r="O49" s="279" t="s">
        <v>201</v>
      </c>
      <c r="P49" s="284"/>
      <c r="Q49" s="282">
        <v>44593</v>
      </c>
      <c r="R49" s="283">
        <v>44681</v>
      </c>
      <c r="S49" s="278" t="s">
        <v>28</v>
      </c>
      <c r="T49" s="278" t="s">
        <v>29</v>
      </c>
      <c r="U49" s="284" t="s">
        <v>77</v>
      </c>
      <c r="V49" s="184">
        <v>44651</v>
      </c>
      <c r="W49" s="187">
        <v>0.05</v>
      </c>
      <c r="X49" s="185" t="s">
        <v>463</v>
      </c>
      <c r="Y49" s="187">
        <v>0.05</v>
      </c>
      <c r="Z49" s="181" t="s">
        <v>464</v>
      </c>
      <c r="AA49" s="188">
        <v>44670</v>
      </c>
      <c r="AB49" s="185" t="s">
        <v>204</v>
      </c>
      <c r="AC49" s="189"/>
      <c r="AD49" s="186"/>
      <c r="AE49" s="181"/>
      <c r="AF49" s="183">
        <v>0.05</v>
      </c>
      <c r="AG49" s="185" t="s">
        <v>446</v>
      </c>
      <c r="AH49" s="188">
        <v>44761</v>
      </c>
      <c r="AI49" s="190" t="s">
        <v>204</v>
      </c>
      <c r="AJ49" s="23"/>
      <c r="AK49" s="26"/>
      <c r="AL49" s="27"/>
      <c r="AM49" s="29"/>
      <c r="AN49" s="29"/>
      <c r="AO49" s="35"/>
      <c r="AP49" s="29"/>
      <c r="AQ49" s="35"/>
      <c r="AR49" s="29"/>
      <c r="AS49" s="29"/>
      <c r="AT49" s="29"/>
      <c r="AU49" s="29"/>
      <c r="AV49" s="35"/>
      <c r="AW49" s="29"/>
      <c r="AX49" s="30"/>
      <c r="AY49" s="30"/>
      <c r="AZ49" s="30"/>
      <c r="BA49" s="30"/>
    </row>
    <row r="50" spans="1:53" ht="76.5" customHeight="1">
      <c r="A50" s="179">
        <v>2</v>
      </c>
      <c r="B50" s="277" t="s">
        <v>54</v>
      </c>
      <c r="C50" s="278" t="str">
        <f>IF(B50=Listas!$A$2,Listas!$B$2,IF(B50=Listas!$A$8,Listas!$B$8,IF(B50=Listas!$A$15,Listas!$B$15,IF(B50=Listas!$A$18,Listas!$B$18," "))))</f>
        <v>Incorporar las mejores prácticas organizacionales y tecnológicas que garanticen calidad e integridad de la gestión pública.</v>
      </c>
      <c r="D50" s="278" t="s">
        <v>56</v>
      </c>
      <c r="E50" s="278" t="s">
        <v>459</v>
      </c>
      <c r="F50" s="278" t="s">
        <v>465</v>
      </c>
      <c r="G50" s="281">
        <v>1</v>
      </c>
      <c r="H50" s="279" t="s">
        <v>438</v>
      </c>
      <c r="I50" s="278" t="s">
        <v>466</v>
      </c>
      <c r="J50" s="280">
        <v>0.15</v>
      </c>
      <c r="K50" s="279" t="s">
        <v>31</v>
      </c>
      <c r="L50" s="278" t="s">
        <v>44</v>
      </c>
      <c r="M50" s="278" t="s">
        <v>18</v>
      </c>
      <c r="N50" s="279" t="s">
        <v>201</v>
      </c>
      <c r="O50" s="281"/>
      <c r="P50" s="284" t="s">
        <v>467</v>
      </c>
      <c r="Q50" s="282">
        <v>44593</v>
      </c>
      <c r="R50" s="283">
        <v>44895</v>
      </c>
      <c r="S50" s="278" t="s">
        <v>48</v>
      </c>
      <c r="T50" s="278" t="s">
        <v>57</v>
      </c>
      <c r="U50" s="284" t="s">
        <v>77</v>
      </c>
      <c r="V50" s="184">
        <v>44651</v>
      </c>
      <c r="W50" s="192">
        <v>3.7499999999999999E-2</v>
      </c>
      <c r="X50" s="185" t="s">
        <v>468</v>
      </c>
      <c r="Y50" s="192">
        <v>3.7499999999999999E-2</v>
      </c>
      <c r="Z50" s="185" t="s">
        <v>469</v>
      </c>
      <c r="AA50" s="188">
        <v>44670</v>
      </c>
      <c r="AB50" s="185" t="s">
        <v>212</v>
      </c>
      <c r="AC50" s="189">
        <v>44742</v>
      </c>
      <c r="AD50" s="193">
        <v>3.7499999999999999E-2</v>
      </c>
      <c r="AE50" s="181" t="s">
        <v>470</v>
      </c>
      <c r="AF50" s="195">
        <v>3.7499999999999999E-2</v>
      </c>
      <c r="AG50" s="185" t="s">
        <v>471</v>
      </c>
      <c r="AH50" s="188">
        <v>44761</v>
      </c>
      <c r="AI50" s="190" t="s">
        <v>225</v>
      </c>
      <c r="AJ50" s="23"/>
      <c r="AK50" s="26"/>
      <c r="AL50" s="27"/>
      <c r="AM50" s="29"/>
      <c r="AN50" s="29"/>
      <c r="AO50" s="35"/>
      <c r="AP50" s="29"/>
      <c r="AQ50" s="35"/>
      <c r="AR50" s="29"/>
      <c r="AS50" s="29"/>
      <c r="AT50" s="29"/>
      <c r="AU50" s="29"/>
      <c r="AV50" s="35"/>
      <c r="AW50" s="29"/>
      <c r="AX50" s="30"/>
      <c r="AY50" s="30"/>
      <c r="AZ50" s="30"/>
      <c r="BA50" s="30"/>
    </row>
    <row r="51" spans="1:53" ht="147" customHeight="1">
      <c r="A51" s="179">
        <v>3</v>
      </c>
      <c r="B51" s="277" t="s">
        <v>54</v>
      </c>
      <c r="C51" s="278" t="str">
        <f>IF(B51=Listas!$A$2,Listas!$B$2,IF(B51=Listas!$A$8,Listas!$B$8,IF(B51=Listas!$A$15,Listas!$B$15,IF(B51=Listas!$A$18,Listas!$B$18," "))))</f>
        <v>Incorporar las mejores prácticas organizacionales y tecnológicas que garanticen calidad e integridad de la gestión pública.</v>
      </c>
      <c r="D51" s="278" t="s">
        <v>56</v>
      </c>
      <c r="E51" s="278" t="s">
        <v>459</v>
      </c>
      <c r="F51" s="278" t="s">
        <v>472</v>
      </c>
      <c r="G51" s="279">
        <v>3</v>
      </c>
      <c r="H51" s="279" t="s">
        <v>461</v>
      </c>
      <c r="I51" s="278" t="s">
        <v>473</v>
      </c>
      <c r="J51" s="280">
        <v>0.05</v>
      </c>
      <c r="K51" s="279" t="s">
        <v>31</v>
      </c>
      <c r="L51" s="278" t="s">
        <v>44</v>
      </c>
      <c r="M51" s="278" t="s">
        <v>18</v>
      </c>
      <c r="N51" s="279" t="s">
        <v>201</v>
      </c>
      <c r="O51" s="281"/>
      <c r="P51" s="284" t="s">
        <v>108</v>
      </c>
      <c r="Q51" s="282">
        <v>44593</v>
      </c>
      <c r="R51" s="283">
        <v>44681</v>
      </c>
      <c r="S51" s="278" t="s">
        <v>48</v>
      </c>
      <c r="T51" s="278" t="s">
        <v>57</v>
      </c>
      <c r="U51" s="284" t="s">
        <v>77</v>
      </c>
      <c r="V51" s="184">
        <v>44651</v>
      </c>
      <c r="W51" s="187">
        <v>0.05</v>
      </c>
      <c r="X51" s="198" t="s">
        <v>474</v>
      </c>
      <c r="Y51" s="187">
        <v>0.05</v>
      </c>
      <c r="Z51" s="181" t="s">
        <v>464</v>
      </c>
      <c r="AA51" s="188">
        <v>44670</v>
      </c>
      <c r="AB51" s="185" t="s">
        <v>204</v>
      </c>
      <c r="AC51" s="189"/>
      <c r="AD51" s="186"/>
      <c r="AE51" s="181"/>
      <c r="AF51" s="183">
        <v>0.05</v>
      </c>
      <c r="AG51" s="185" t="s">
        <v>446</v>
      </c>
      <c r="AH51" s="188">
        <v>44761</v>
      </c>
      <c r="AI51" s="190" t="s">
        <v>204</v>
      </c>
      <c r="AJ51" s="23"/>
      <c r="AK51" s="26"/>
      <c r="AL51" s="27"/>
      <c r="AM51" s="29"/>
      <c r="AN51" s="29"/>
      <c r="AO51" s="35"/>
      <c r="AP51" s="29"/>
      <c r="AQ51" s="35"/>
      <c r="AR51" s="29"/>
      <c r="AS51" s="29"/>
      <c r="AT51" s="29"/>
      <c r="AU51" s="29"/>
      <c r="AV51" s="35"/>
      <c r="AW51" s="29"/>
      <c r="AX51" s="30"/>
      <c r="AY51" s="30"/>
      <c r="AZ51" s="30"/>
      <c r="BA51" s="30"/>
    </row>
    <row r="52" spans="1:53" ht="64.5" customHeight="1">
      <c r="A52" s="179">
        <v>4</v>
      </c>
      <c r="B52" s="277" t="s">
        <v>54</v>
      </c>
      <c r="C52" s="278" t="str">
        <f>IF(B52=Listas!$A$2,Listas!$B$2,IF(B52=Listas!$A$8,Listas!$B$8,IF(B52=Listas!$A$15,Listas!$B$15,IF(B52=Listas!$A$18,Listas!$B$18," "))))</f>
        <v>Incorporar las mejores prácticas organizacionales y tecnológicas que garanticen calidad e integridad de la gestión pública.</v>
      </c>
      <c r="D52" s="278" t="s">
        <v>56</v>
      </c>
      <c r="E52" s="278" t="s">
        <v>459</v>
      </c>
      <c r="F52" s="278" t="s">
        <v>475</v>
      </c>
      <c r="G52" s="279">
        <v>1</v>
      </c>
      <c r="H52" s="279" t="s">
        <v>208</v>
      </c>
      <c r="I52" s="278" t="s">
        <v>476</v>
      </c>
      <c r="J52" s="285">
        <v>0.1</v>
      </c>
      <c r="K52" s="279" t="s">
        <v>23</v>
      </c>
      <c r="L52" s="278" t="s">
        <v>77</v>
      </c>
      <c r="M52" s="278" t="s">
        <v>18</v>
      </c>
      <c r="N52" s="279"/>
      <c r="O52" s="279" t="s">
        <v>201</v>
      </c>
      <c r="P52" s="284"/>
      <c r="Q52" s="282">
        <v>44593</v>
      </c>
      <c r="R52" s="283">
        <v>44742</v>
      </c>
      <c r="S52" s="278" t="s">
        <v>48</v>
      </c>
      <c r="T52" s="278" t="s">
        <v>57</v>
      </c>
      <c r="U52" s="284" t="s">
        <v>77</v>
      </c>
      <c r="V52" s="184">
        <v>44651</v>
      </c>
      <c r="W52" s="192">
        <v>0.03</v>
      </c>
      <c r="X52" s="185" t="s">
        <v>477</v>
      </c>
      <c r="Y52" s="192">
        <v>0.03</v>
      </c>
      <c r="Z52" s="185" t="s">
        <v>478</v>
      </c>
      <c r="AA52" s="188">
        <v>44670</v>
      </c>
      <c r="AB52" s="185" t="s">
        <v>212</v>
      </c>
      <c r="AC52" s="189"/>
      <c r="AD52" s="193"/>
      <c r="AE52" s="181"/>
      <c r="AF52" s="195">
        <v>0.03</v>
      </c>
      <c r="AG52" s="185" t="s">
        <v>479</v>
      </c>
      <c r="AH52" s="188">
        <v>44761</v>
      </c>
      <c r="AI52" s="190" t="s">
        <v>480</v>
      </c>
      <c r="AJ52" s="23"/>
      <c r="AK52" s="26"/>
      <c r="AL52" s="27"/>
      <c r="AM52" s="29"/>
      <c r="AN52" s="29"/>
      <c r="AO52" s="35"/>
      <c r="AP52" s="29"/>
      <c r="AQ52" s="35"/>
      <c r="AR52" s="29"/>
      <c r="AS52" s="29"/>
      <c r="AT52" s="29"/>
      <c r="AU52" s="29"/>
      <c r="AV52" s="35"/>
      <c r="AW52" s="29"/>
      <c r="AX52" s="30"/>
      <c r="AY52" s="30"/>
      <c r="AZ52" s="30"/>
      <c r="BA52" s="30"/>
    </row>
    <row r="53" spans="1:53" ht="117.75" customHeight="1">
      <c r="A53" s="179">
        <v>5</v>
      </c>
      <c r="B53" s="277" t="s">
        <v>54</v>
      </c>
      <c r="C53" s="278" t="str">
        <f>IF(B53=Listas!$A$2,Listas!$B$2,IF(B53=Listas!$A$8,Listas!$B$8,IF(B53=Listas!$A$15,Listas!$B$15,IF(B53=Listas!$A$18,Listas!$B$18," "))))</f>
        <v>Incorporar las mejores prácticas organizacionales y tecnológicas que garanticen calidad e integridad de la gestión pública.</v>
      </c>
      <c r="D53" s="278" t="s">
        <v>56</v>
      </c>
      <c r="E53" s="278" t="s">
        <v>459</v>
      </c>
      <c r="F53" s="278" t="s">
        <v>481</v>
      </c>
      <c r="G53" s="279">
        <v>3</v>
      </c>
      <c r="H53" s="279" t="s">
        <v>461</v>
      </c>
      <c r="I53" s="278" t="s">
        <v>482</v>
      </c>
      <c r="J53" s="285">
        <v>0.1</v>
      </c>
      <c r="K53" s="279" t="s">
        <v>23</v>
      </c>
      <c r="L53" s="278" t="s">
        <v>77</v>
      </c>
      <c r="M53" s="278" t="s">
        <v>18</v>
      </c>
      <c r="N53" s="279"/>
      <c r="O53" s="279" t="s">
        <v>201</v>
      </c>
      <c r="P53" s="284"/>
      <c r="Q53" s="282">
        <v>44593</v>
      </c>
      <c r="R53" s="283">
        <v>44742</v>
      </c>
      <c r="S53" s="278" t="s">
        <v>48</v>
      </c>
      <c r="T53" s="278" t="s">
        <v>57</v>
      </c>
      <c r="U53" s="284" t="s">
        <v>77</v>
      </c>
      <c r="V53" s="184">
        <v>44651</v>
      </c>
      <c r="W53" s="192">
        <v>2.5000000000000001E-3</v>
      </c>
      <c r="X53" s="185" t="s">
        <v>483</v>
      </c>
      <c r="Y53" s="192">
        <v>2.5000000000000001E-3</v>
      </c>
      <c r="Z53" s="185" t="s">
        <v>478</v>
      </c>
      <c r="AA53" s="188">
        <v>44670</v>
      </c>
      <c r="AB53" s="185" t="s">
        <v>212</v>
      </c>
      <c r="AC53" s="189">
        <v>44742</v>
      </c>
      <c r="AD53" s="193">
        <v>0.02</v>
      </c>
      <c r="AE53" s="194" t="s">
        <v>484</v>
      </c>
      <c r="AF53" s="195">
        <v>0.02</v>
      </c>
      <c r="AG53" s="185" t="s">
        <v>485</v>
      </c>
      <c r="AH53" s="188">
        <v>44761</v>
      </c>
      <c r="AI53" s="190" t="s">
        <v>480</v>
      </c>
      <c r="AJ53" s="23"/>
      <c r="AK53" s="26"/>
      <c r="AL53" s="27"/>
      <c r="AM53" s="29"/>
      <c r="AN53" s="29"/>
      <c r="AO53" s="35"/>
      <c r="AP53" s="29"/>
      <c r="AQ53" s="35"/>
      <c r="AR53" s="29"/>
      <c r="AS53" s="29"/>
      <c r="AT53" s="29"/>
      <c r="AU53" s="29"/>
      <c r="AV53" s="35"/>
      <c r="AW53" s="29"/>
      <c r="AX53" s="30"/>
      <c r="AY53" s="30"/>
      <c r="AZ53" s="30"/>
      <c r="BA53" s="30"/>
    </row>
    <row r="54" spans="1:53" ht="168.75" customHeight="1">
      <c r="A54" s="179">
        <v>6</v>
      </c>
      <c r="B54" s="277" t="s">
        <v>54</v>
      </c>
      <c r="C54" s="278" t="str">
        <f>IF(B54=Listas!$A$2,Listas!$B$2,IF(B54=Listas!$A$8,Listas!$B$8,IF(B54=Listas!$A$15,Listas!$B$15,IF(B54=Listas!$A$18,Listas!$B$18," "))))</f>
        <v>Incorporar las mejores prácticas organizacionales y tecnológicas que garanticen calidad e integridad de la gestión pública.</v>
      </c>
      <c r="D54" s="278" t="s">
        <v>56</v>
      </c>
      <c r="E54" s="278" t="s">
        <v>459</v>
      </c>
      <c r="F54" s="278" t="s">
        <v>486</v>
      </c>
      <c r="G54" s="279">
        <v>1</v>
      </c>
      <c r="H54" s="279" t="s">
        <v>461</v>
      </c>
      <c r="I54" s="278" t="s">
        <v>487</v>
      </c>
      <c r="J54" s="280">
        <v>0.1</v>
      </c>
      <c r="K54" s="279" t="s">
        <v>23</v>
      </c>
      <c r="L54" s="278" t="s">
        <v>77</v>
      </c>
      <c r="M54" s="278" t="s">
        <v>18</v>
      </c>
      <c r="N54" s="279" t="s">
        <v>201</v>
      </c>
      <c r="O54" s="281"/>
      <c r="P54" s="284" t="s">
        <v>488</v>
      </c>
      <c r="Q54" s="282">
        <v>44562</v>
      </c>
      <c r="R54" s="283">
        <v>44592</v>
      </c>
      <c r="S54" s="278" t="s">
        <v>48</v>
      </c>
      <c r="T54" s="278" t="s">
        <v>75</v>
      </c>
      <c r="U54" s="284" t="s">
        <v>70</v>
      </c>
      <c r="V54" s="184">
        <v>44591</v>
      </c>
      <c r="W54" s="187">
        <f>J54</f>
        <v>0.1</v>
      </c>
      <c r="X54" s="185" t="s">
        <v>489</v>
      </c>
      <c r="Y54" s="187">
        <v>0.1</v>
      </c>
      <c r="Z54" s="185" t="s">
        <v>282</v>
      </c>
      <c r="AA54" s="188">
        <v>44670</v>
      </c>
      <c r="AB54" s="185" t="s">
        <v>204</v>
      </c>
      <c r="AC54" s="189"/>
      <c r="AD54" s="186"/>
      <c r="AE54" s="181"/>
      <c r="AF54" s="186">
        <v>0.1</v>
      </c>
      <c r="AG54" s="181" t="s">
        <v>446</v>
      </c>
      <c r="AH54" s="188">
        <v>44761</v>
      </c>
      <c r="AI54" s="190" t="s">
        <v>204</v>
      </c>
      <c r="AJ54" s="23"/>
      <c r="AK54" s="26"/>
      <c r="AL54" s="27"/>
      <c r="AM54" s="29"/>
      <c r="AN54" s="29"/>
      <c r="AO54" s="35"/>
      <c r="AP54" s="29"/>
      <c r="AQ54" s="35"/>
      <c r="AR54" s="29"/>
      <c r="AS54" s="29"/>
      <c r="AT54" s="29"/>
      <c r="AU54" s="29"/>
      <c r="AV54" s="35"/>
      <c r="AW54" s="29"/>
      <c r="AX54" s="30"/>
      <c r="AY54" s="30"/>
      <c r="AZ54" s="30"/>
      <c r="BA54" s="30"/>
    </row>
    <row r="55" spans="1:53" ht="121.5" customHeight="1">
      <c r="A55" s="179">
        <v>7</v>
      </c>
      <c r="B55" s="277" t="s">
        <v>54</v>
      </c>
      <c r="C55" s="278" t="str">
        <f>IF(B55=Listas!$A$2,Listas!$B$2,IF(B55=Listas!$A$8,Listas!$B$8,IF(B55=Listas!$A$15,Listas!$B$15,IF(B55=Listas!$A$18,Listas!$B$18," "))))</f>
        <v>Incorporar las mejores prácticas organizacionales y tecnológicas que garanticen calidad e integridad de la gestión pública.</v>
      </c>
      <c r="D55" s="278" t="s">
        <v>56</v>
      </c>
      <c r="E55" s="278" t="s">
        <v>459</v>
      </c>
      <c r="F55" s="278" t="s">
        <v>490</v>
      </c>
      <c r="G55" s="279">
        <v>1</v>
      </c>
      <c r="H55" s="279" t="s">
        <v>461</v>
      </c>
      <c r="I55" s="278" t="s">
        <v>491</v>
      </c>
      <c r="J55" s="280">
        <v>0.05</v>
      </c>
      <c r="K55" s="279" t="s">
        <v>31</v>
      </c>
      <c r="L55" s="278" t="s">
        <v>44</v>
      </c>
      <c r="M55" s="278" t="s">
        <v>18</v>
      </c>
      <c r="N55" s="279" t="s">
        <v>201</v>
      </c>
      <c r="O55" s="281"/>
      <c r="P55" s="284" t="s">
        <v>492</v>
      </c>
      <c r="Q55" s="282">
        <v>44593</v>
      </c>
      <c r="R55" s="283">
        <v>44742</v>
      </c>
      <c r="S55" s="278" t="s">
        <v>48</v>
      </c>
      <c r="T55" s="278" t="s">
        <v>57</v>
      </c>
      <c r="U55" s="284" t="s">
        <v>70</v>
      </c>
      <c r="V55" s="184"/>
      <c r="W55" s="187">
        <v>0</v>
      </c>
      <c r="X55" s="185"/>
      <c r="Y55" s="187"/>
      <c r="Z55" s="190"/>
      <c r="AA55" s="184"/>
      <c r="AB55" s="185" t="s">
        <v>252</v>
      </c>
      <c r="AC55" s="189">
        <v>44742</v>
      </c>
      <c r="AD55" s="186">
        <v>0.05</v>
      </c>
      <c r="AE55" s="181" t="s">
        <v>493</v>
      </c>
      <c r="AF55" s="183">
        <v>0.05</v>
      </c>
      <c r="AG55" s="185" t="s">
        <v>494</v>
      </c>
      <c r="AH55" s="188">
        <v>44761</v>
      </c>
      <c r="AI55" s="190" t="s">
        <v>204</v>
      </c>
      <c r="AJ55" s="23"/>
      <c r="AK55" s="26"/>
      <c r="AL55" s="27"/>
      <c r="AM55" s="29"/>
      <c r="AN55" s="29"/>
      <c r="AO55" s="28"/>
      <c r="AP55" s="29"/>
      <c r="AQ55" s="28"/>
      <c r="AR55" s="29"/>
      <c r="AS55" s="29"/>
      <c r="AT55" s="29"/>
      <c r="AU55" s="29"/>
      <c r="AV55" s="28"/>
      <c r="AW55" s="29"/>
      <c r="AX55" s="30"/>
      <c r="AY55" s="30"/>
      <c r="AZ55" s="30"/>
      <c r="BA55" s="30"/>
    </row>
    <row r="56" spans="1:53" ht="123.75" customHeight="1">
      <c r="A56" s="179">
        <v>8</v>
      </c>
      <c r="B56" s="277" t="s">
        <v>54</v>
      </c>
      <c r="C56" s="278" t="str">
        <f>IF(B56=Listas!$A$2,Listas!$B$2,IF(B56=Listas!$A$8,Listas!$B$8,IF(B56=Listas!$A$15,Listas!$B$15,IF(B56=Listas!$A$18,Listas!$B$18," "))))</f>
        <v>Incorporar las mejores prácticas organizacionales y tecnológicas que garanticen calidad e integridad de la gestión pública.</v>
      </c>
      <c r="D56" s="278" t="s">
        <v>56</v>
      </c>
      <c r="E56" s="278" t="s">
        <v>495</v>
      </c>
      <c r="F56" s="278" t="s">
        <v>496</v>
      </c>
      <c r="G56" s="279">
        <v>1</v>
      </c>
      <c r="H56" s="279" t="s">
        <v>208</v>
      </c>
      <c r="I56" s="278" t="s">
        <v>497</v>
      </c>
      <c r="J56" s="280">
        <v>0.05</v>
      </c>
      <c r="K56" s="279" t="s">
        <v>31</v>
      </c>
      <c r="L56" s="278" t="s">
        <v>44</v>
      </c>
      <c r="M56" s="278" t="s">
        <v>18</v>
      </c>
      <c r="N56" s="279"/>
      <c r="O56" s="279" t="s">
        <v>201</v>
      </c>
      <c r="P56" s="284"/>
      <c r="Q56" s="282">
        <v>44593</v>
      </c>
      <c r="R56" s="283">
        <v>44650</v>
      </c>
      <c r="S56" s="278" t="s">
        <v>28</v>
      </c>
      <c r="T56" s="278" t="s">
        <v>29</v>
      </c>
      <c r="U56" s="284" t="s">
        <v>77</v>
      </c>
      <c r="V56" s="184">
        <v>44599</v>
      </c>
      <c r="W56" s="187">
        <f t="shared" ref="W56:W57" si="0">J56</f>
        <v>0.05</v>
      </c>
      <c r="X56" s="198" t="s">
        <v>498</v>
      </c>
      <c r="Y56" s="187">
        <v>0.05</v>
      </c>
      <c r="Z56" s="185" t="s">
        <v>282</v>
      </c>
      <c r="AA56" s="188">
        <v>44670</v>
      </c>
      <c r="AB56" s="185" t="s">
        <v>204</v>
      </c>
      <c r="AC56" s="189"/>
      <c r="AD56" s="186"/>
      <c r="AE56" s="181"/>
      <c r="AF56" s="186">
        <v>0.05</v>
      </c>
      <c r="AG56" s="181" t="s">
        <v>446</v>
      </c>
      <c r="AH56" s="188">
        <v>44761</v>
      </c>
      <c r="AI56" s="190" t="s">
        <v>204</v>
      </c>
      <c r="AJ56" s="23"/>
      <c r="AK56" s="26"/>
      <c r="AL56" s="27"/>
      <c r="AM56" s="29"/>
      <c r="AN56" s="29"/>
      <c r="AO56" s="28"/>
      <c r="AP56" s="29"/>
      <c r="AQ56" s="28"/>
      <c r="AR56" s="29"/>
      <c r="AS56" s="29"/>
      <c r="AT56" s="29"/>
      <c r="AU56" s="29"/>
      <c r="AV56" s="28"/>
      <c r="AW56" s="29"/>
      <c r="AX56" s="30"/>
      <c r="AY56" s="30"/>
      <c r="AZ56" s="30"/>
      <c r="BA56" s="30"/>
    </row>
    <row r="57" spans="1:53" ht="156.75" customHeight="1">
      <c r="A57" s="179">
        <v>9</v>
      </c>
      <c r="B57" s="277" t="s">
        <v>54</v>
      </c>
      <c r="C57" s="278" t="str">
        <f>IF(B57=Listas!$A$2,Listas!$B$2,IF(B57=Listas!$A$8,Listas!$B$8,IF(B57=Listas!$A$15,Listas!$B$15,IF(B57=Listas!$A$18,Listas!$B$18," "))))</f>
        <v>Incorporar las mejores prácticas organizacionales y tecnológicas que garanticen calidad e integridad de la gestión pública.</v>
      </c>
      <c r="D57" s="278" t="s">
        <v>56</v>
      </c>
      <c r="E57" s="278" t="s">
        <v>495</v>
      </c>
      <c r="F57" s="278" t="s">
        <v>499</v>
      </c>
      <c r="G57" s="281">
        <v>1</v>
      </c>
      <c r="H57" s="279" t="s">
        <v>438</v>
      </c>
      <c r="I57" s="278" t="s">
        <v>500</v>
      </c>
      <c r="J57" s="280">
        <v>0.05</v>
      </c>
      <c r="K57" s="279" t="s">
        <v>31</v>
      </c>
      <c r="L57" s="278" t="s">
        <v>44</v>
      </c>
      <c r="M57" s="278" t="s">
        <v>18</v>
      </c>
      <c r="N57" s="279"/>
      <c r="O57" s="279" t="s">
        <v>201</v>
      </c>
      <c r="P57" s="284"/>
      <c r="Q57" s="282">
        <v>44593</v>
      </c>
      <c r="R57" s="283">
        <v>44650</v>
      </c>
      <c r="S57" s="278" t="s">
        <v>28</v>
      </c>
      <c r="T57" s="278" t="s">
        <v>29</v>
      </c>
      <c r="U57" s="284" t="s">
        <v>77</v>
      </c>
      <c r="V57" s="184">
        <v>44650</v>
      </c>
      <c r="W57" s="187">
        <f t="shared" si="0"/>
        <v>0.05</v>
      </c>
      <c r="X57" s="185" t="s">
        <v>501</v>
      </c>
      <c r="Y57" s="187">
        <v>0.05</v>
      </c>
      <c r="Z57" s="185" t="s">
        <v>502</v>
      </c>
      <c r="AA57" s="184">
        <v>44670</v>
      </c>
      <c r="AB57" s="185" t="s">
        <v>204</v>
      </c>
      <c r="AC57" s="189"/>
      <c r="AD57" s="186"/>
      <c r="AE57" s="181"/>
      <c r="AF57" s="186">
        <v>0.05</v>
      </c>
      <c r="AG57" s="181" t="s">
        <v>446</v>
      </c>
      <c r="AH57" s="188">
        <v>44761</v>
      </c>
      <c r="AI57" s="190" t="s">
        <v>204</v>
      </c>
      <c r="AJ57" s="23"/>
      <c r="AK57" s="26"/>
      <c r="AL57" s="27"/>
      <c r="AM57" s="29"/>
      <c r="AN57" s="29"/>
      <c r="AO57" s="28"/>
      <c r="AP57" s="29"/>
      <c r="AQ57" s="28"/>
      <c r="AR57" s="29"/>
      <c r="AS57" s="29"/>
      <c r="AT57" s="29"/>
      <c r="AU57" s="29"/>
      <c r="AV57" s="28"/>
      <c r="AW57" s="29"/>
      <c r="AX57" s="30"/>
      <c r="AY57" s="30"/>
      <c r="AZ57" s="30"/>
      <c r="BA57" s="30"/>
    </row>
    <row r="58" spans="1:53" ht="132" customHeight="1">
      <c r="A58" s="179">
        <v>10</v>
      </c>
      <c r="B58" s="277" t="s">
        <v>54</v>
      </c>
      <c r="C58" s="278" t="str">
        <f>IF(B58=Listas!$A$2,Listas!$B$2,IF(B58=Listas!$A$8,Listas!$B$8,IF(B58=Listas!$A$15,Listas!$B$15,IF(B58=Listas!$A$18,Listas!$B$18," "))))</f>
        <v>Incorporar las mejores prácticas organizacionales y tecnológicas que garanticen calidad e integridad de la gestión pública.</v>
      </c>
      <c r="D58" s="278" t="s">
        <v>56</v>
      </c>
      <c r="E58" s="278" t="s">
        <v>495</v>
      </c>
      <c r="F58" s="278" t="s">
        <v>503</v>
      </c>
      <c r="G58" s="281">
        <v>1</v>
      </c>
      <c r="H58" s="279" t="s">
        <v>438</v>
      </c>
      <c r="I58" s="278" t="s">
        <v>504</v>
      </c>
      <c r="J58" s="280">
        <v>0.05</v>
      </c>
      <c r="K58" s="279" t="s">
        <v>31</v>
      </c>
      <c r="L58" s="278" t="s">
        <v>44</v>
      </c>
      <c r="M58" s="278" t="s">
        <v>18</v>
      </c>
      <c r="N58" s="279"/>
      <c r="O58" s="279" t="s">
        <v>201</v>
      </c>
      <c r="P58" s="284"/>
      <c r="Q58" s="282">
        <v>44593</v>
      </c>
      <c r="R58" s="283">
        <v>44742</v>
      </c>
      <c r="S58" s="278" t="s">
        <v>28</v>
      </c>
      <c r="T58" s="278" t="s">
        <v>29</v>
      </c>
      <c r="U58" s="284" t="s">
        <v>77</v>
      </c>
      <c r="V58" s="184"/>
      <c r="W58" s="187">
        <v>0</v>
      </c>
      <c r="X58" s="185"/>
      <c r="Y58" s="192"/>
      <c r="Z58" s="190"/>
      <c r="AA58" s="184"/>
      <c r="AB58" s="185" t="s">
        <v>252</v>
      </c>
      <c r="AC58" s="189"/>
      <c r="AD58" s="186"/>
      <c r="AE58" s="181"/>
      <c r="AF58" s="183">
        <v>0.05</v>
      </c>
      <c r="AG58" s="185" t="s">
        <v>505</v>
      </c>
      <c r="AH58" s="184">
        <v>44742</v>
      </c>
      <c r="AI58" s="190" t="s">
        <v>204</v>
      </c>
      <c r="AJ58" s="23"/>
      <c r="AK58" s="26"/>
      <c r="AL58" s="27"/>
      <c r="AM58" s="29"/>
      <c r="AN58" s="29"/>
      <c r="AO58" s="28"/>
      <c r="AP58" s="29"/>
      <c r="AQ58" s="28"/>
      <c r="AR58" s="29"/>
      <c r="AS58" s="29"/>
      <c r="AT58" s="29"/>
      <c r="AU58" s="29"/>
      <c r="AV58" s="28"/>
      <c r="AW58" s="29"/>
      <c r="AX58" s="30"/>
      <c r="AY58" s="30"/>
      <c r="AZ58" s="30"/>
      <c r="BA58" s="30"/>
    </row>
    <row r="59" spans="1:53" ht="106.5" customHeight="1">
      <c r="A59" s="179">
        <v>11</v>
      </c>
      <c r="B59" s="277" t="s">
        <v>54</v>
      </c>
      <c r="C59" s="278" t="str">
        <f>IF(B59=Listas!$A$2,Listas!$B$2,IF(B59=Listas!$A$8,Listas!$B$8,IF(B59=Listas!$A$15,Listas!$B$15,IF(B59=Listas!$A$18,Listas!$B$18," "))))</f>
        <v>Incorporar las mejores prácticas organizacionales y tecnológicas que garanticen calidad e integridad de la gestión pública.</v>
      </c>
      <c r="D59" s="278" t="s">
        <v>56</v>
      </c>
      <c r="E59" s="278" t="s">
        <v>506</v>
      </c>
      <c r="F59" s="278" t="s">
        <v>507</v>
      </c>
      <c r="G59" s="279">
        <v>1</v>
      </c>
      <c r="H59" s="279" t="s">
        <v>461</v>
      </c>
      <c r="I59" s="278" t="s">
        <v>508</v>
      </c>
      <c r="J59" s="280">
        <v>0.05</v>
      </c>
      <c r="K59" s="279" t="s">
        <v>23</v>
      </c>
      <c r="L59" s="278" t="s">
        <v>77</v>
      </c>
      <c r="M59" s="278" t="s">
        <v>18</v>
      </c>
      <c r="N59" s="279"/>
      <c r="O59" s="279" t="s">
        <v>201</v>
      </c>
      <c r="P59" s="284"/>
      <c r="Q59" s="282">
        <v>44593</v>
      </c>
      <c r="R59" s="283">
        <v>44650</v>
      </c>
      <c r="S59" s="278" t="s">
        <v>28</v>
      </c>
      <c r="T59" s="278" t="s">
        <v>36</v>
      </c>
      <c r="U59" s="284" t="s">
        <v>22</v>
      </c>
      <c r="V59" s="184">
        <v>44644</v>
      </c>
      <c r="W59" s="187">
        <f>J59</f>
        <v>0.05</v>
      </c>
      <c r="X59" s="185" t="s">
        <v>509</v>
      </c>
      <c r="Y59" s="187">
        <v>0.05</v>
      </c>
      <c r="Z59" s="185" t="s">
        <v>203</v>
      </c>
      <c r="AA59" s="184">
        <v>44670</v>
      </c>
      <c r="AB59" s="185" t="s">
        <v>204</v>
      </c>
      <c r="AC59" s="189"/>
      <c r="AD59" s="186"/>
      <c r="AE59" s="181"/>
      <c r="AF59" s="186">
        <v>0.05</v>
      </c>
      <c r="AG59" s="181" t="s">
        <v>446</v>
      </c>
      <c r="AH59" s="188">
        <v>44761</v>
      </c>
      <c r="AI59" s="190" t="s">
        <v>204</v>
      </c>
      <c r="AJ59" s="23"/>
      <c r="AK59" s="26"/>
      <c r="AL59" s="27"/>
      <c r="AM59" s="29"/>
      <c r="AN59" s="29"/>
      <c r="AO59" s="28"/>
      <c r="AP59" s="29"/>
      <c r="AQ59" s="28"/>
      <c r="AR59" s="29"/>
      <c r="AS59" s="29"/>
      <c r="AT59" s="29"/>
      <c r="AU59" s="29"/>
      <c r="AV59" s="28"/>
      <c r="AW59" s="29"/>
      <c r="AX59" s="30"/>
      <c r="AY59" s="30"/>
      <c r="AZ59" s="30"/>
      <c r="BA59" s="30"/>
    </row>
    <row r="60" spans="1:53" ht="114" customHeight="1">
      <c r="A60" s="179">
        <v>12</v>
      </c>
      <c r="B60" s="277" t="s">
        <v>54</v>
      </c>
      <c r="C60" s="278" t="str">
        <f>IF(B60=Listas!$A$2,Listas!$B$2,IF(B60=Listas!$A$8,Listas!$B$8,IF(B60=Listas!$A$15,Listas!$B$15,IF(B60=Listas!$A$18,Listas!$B$18," "))))</f>
        <v>Incorporar las mejores prácticas organizacionales y tecnológicas que garanticen calidad e integridad de la gestión pública.</v>
      </c>
      <c r="D60" s="278" t="s">
        <v>56</v>
      </c>
      <c r="E60" s="278" t="s">
        <v>506</v>
      </c>
      <c r="F60" s="278" t="s">
        <v>510</v>
      </c>
      <c r="G60" s="279">
        <v>10</v>
      </c>
      <c r="H60" s="279" t="s">
        <v>461</v>
      </c>
      <c r="I60" s="278" t="s">
        <v>511</v>
      </c>
      <c r="J60" s="280">
        <v>0.1</v>
      </c>
      <c r="K60" s="279" t="s">
        <v>23</v>
      </c>
      <c r="L60" s="278" t="s">
        <v>44</v>
      </c>
      <c r="M60" s="278" t="s">
        <v>18</v>
      </c>
      <c r="N60" s="279" t="s">
        <v>201</v>
      </c>
      <c r="O60" s="281"/>
      <c r="P60" s="284" t="s">
        <v>467</v>
      </c>
      <c r="Q60" s="282">
        <v>44630</v>
      </c>
      <c r="R60" s="283">
        <v>44926</v>
      </c>
      <c r="S60" s="278" t="s">
        <v>28</v>
      </c>
      <c r="T60" s="278" t="s">
        <v>36</v>
      </c>
      <c r="U60" s="284" t="s">
        <v>22</v>
      </c>
      <c r="V60" s="184">
        <v>44650</v>
      </c>
      <c r="W60" s="192"/>
      <c r="X60" s="185"/>
      <c r="Y60" s="192"/>
      <c r="Z60" s="190"/>
      <c r="AA60" s="200"/>
      <c r="AB60" s="185" t="s">
        <v>212</v>
      </c>
      <c r="AC60" s="189">
        <v>44742</v>
      </c>
      <c r="AD60" s="193">
        <v>0.04</v>
      </c>
      <c r="AE60" s="198" t="s">
        <v>512</v>
      </c>
      <c r="AF60" s="195">
        <v>0.04</v>
      </c>
      <c r="AG60" s="185" t="s">
        <v>513</v>
      </c>
      <c r="AH60" s="184">
        <v>44733</v>
      </c>
      <c r="AI60" s="190" t="s">
        <v>225</v>
      </c>
      <c r="AJ60" s="23"/>
      <c r="AK60" s="26"/>
      <c r="AL60" s="27"/>
      <c r="AM60" s="29"/>
      <c r="AN60" s="29"/>
      <c r="AO60" s="28"/>
      <c r="AP60" s="29"/>
      <c r="AQ60" s="28"/>
      <c r="AR60" s="29"/>
      <c r="AS60" s="29"/>
      <c r="AT60" s="29"/>
      <c r="AU60" s="29"/>
      <c r="AV60" s="28"/>
      <c r="AW60" s="29"/>
      <c r="AX60" s="30"/>
      <c r="AY60" s="30"/>
      <c r="AZ60" s="30"/>
      <c r="BA60" s="30"/>
    </row>
    <row r="61" spans="1:53" ht="105" customHeight="1">
      <c r="A61" s="179">
        <v>13</v>
      </c>
      <c r="B61" s="277" t="s">
        <v>54</v>
      </c>
      <c r="C61" s="278" t="str">
        <f>IF(B61=Listas!$A$2,Listas!$B$2,IF(B61=Listas!$A$8,Listas!$B$8,IF(B61=Listas!$A$15,Listas!$B$15,IF(B61=Listas!$A$18,Listas!$B$18," "))))</f>
        <v>Incorporar las mejores prácticas organizacionales y tecnológicas que garanticen calidad e integridad de la gestión pública.</v>
      </c>
      <c r="D61" s="278" t="s">
        <v>68</v>
      </c>
      <c r="E61" s="278" t="s">
        <v>514</v>
      </c>
      <c r="F61" s="278" t="s">
        <v>515</v>
      </c>
      <c r="G61" s="279">
        <v>1</v>
      </c>
      <c r="H61" s="279" t="s">
        <v>461</v>
      </c>
      <c r="I61" s="278" t="s">
        <v>516</v>
      </c>
      <c r="J61" s="285">
        <v>0.1</v>
      </c>
      <c r="K61" s="279" t="s">
        <v>31</v>
      </c>
      <c r="L61" s="278" t="s">
        <v>44</v>
      </c>
      <c r="M61" s="278" t="s">
        <v>18</v>
      </c>
      <c r="N61" s="279" t="s">
        <v>201</v>
      </c>
      <c r="O61" s="281"/>
      <c r="P61" s="284" t="s">
        <v>467</v>
      </c>
      <c r="Q61" s="282">
        <v>44593</v>
      </c>
      <c r="R61" s="283">
        <v>44742</v>
      </c>
      <c r="S61" s="278" t="s">
        <v>106</v>
      </c>
      <c r="T61" s="278" t="s">
        <v>107</v>
      </c>
      <c r="U61" s="284" t="s">
        <v>22</v>
      </c>
      <c r="V61" s="184">
        <v>44650</v>
      </c>
      <c r="W61" s="192"/>
      <c r="X61" s="185"/>
      <c r="Y61" s="192"/>
      <c r="Z61" s="190"/>
      <c r="AA61" s="200"/>
      <c r="AB61" s="185" t="s">
        <v>212</v>
      </c>
      <c r="AC61" s="189">
        <v>44742</v>
      </c>
      <c r="AD61" s="193">
        <v>0.08</v>
      </c>
      <c r="AE61" s="194" t="s">
        <v>517</v>
      </c>
      <c r="AF61" s="195">
        <v>0.08</v>
      </c>
      <c r="AG61" s="185" t="s">
        <v>518</v>
      </c>
      <c r="AH61" s="184">
        <v>44733</v>
      </c>
      <c r="AI61" s="190" t="s">
        <v>480</v>
      </c>
      <c r="AJ61" s="23"/>
      <c r="AK61" s="26"/>
      <c r="AL61" s="27"/>
      <c r="AM61" s="29"/>
      <c r="AN61" s="29"/>
      <c r="AO61" s="28"/>
      <c r="AP61" s="29"/>
      <c r="AQ61" s="28"/>
      <c r="AR61" s="29"/>
      <c r="AS61" s="29"/>
      <c r="AT61" s="29"/>
      <c r="AU61" s="29"/>
      <c r="AV61" s="28"/>
      <c r="AW61" s="29"/>
      <c r="AX61" s="30"/>
      <c r="AY61" s="30"/>
      <c r="AZ61" s="30"/>
      <c r="BA61" s="30"/>
    </row>
    <row r="62" spans="1:53" ht="75" customHeight="1">
      <c r="A62" s="179">
        <v>1</v>
      </c>
      <c r="B62" s="277" t="s">
        <v>94</v>
      </c>
      <c r="C62" s="278" t="str">
        <f>IF(B62=Listas!$A$2,Listas!$B$2,IF(B62=Listas!$A$8,Listas!$B$8,IF(B62=Listas!$A$15,Listas!$B$15,IF(B62=Listas!$A$18,Listas!$B$18," "))))</f>
        <v>Orientar el aprovechamiento y uso eficiente y responsable de los recursos minero – energéticos.</v>
      </c>
      <c r="D62" s="278" t="s">
        <v>100</v>
      </c>
      <c r="E62" s="278" t="s">
        <v>519</v>
      </c>
      <c r="F62" s="278" t="s">
        <v>520</v>
      </c>
      <c r="G62" s="279" t="s">
        <v>521</v>
      </c>
      <c r="H62" s="279" t="s">
        <v>522</v>
      </c>
      <c r="I62" s="278" t="s">
        <v>523</v>
      </c>
      <c r="J62" s="280">
        <v>0.04</v>
      </c>
      <c r="K62" s="279" t="s">
        <v>23</v>
      </c>
      <c r="L62" s="278" t="s">
        <v>77</v>
      </c>
      <c r="M62" s="278" t="s">
        <v>83</v>
      </c>
      <c r="N62" s="279" t="s">
        <v>201</v>
      </c>
      <c r="O62" s="281"/>
      <c r="P62" s="284" t="s">
        <v>78</v>
      </c>
      <c r="Q62" s="282">
        <v>44562</v>
      </c>
      <c r="R62" s="283">
        <v>44621</v>
      </c>
      <c r="S62" s="284"/>
      <c r="T62" s="284"/>
      <c r="U62" s="284"/>
      <c r="V62" s="184">
        <v>44650</v>
      </c>
      <c r="W62" s="187">
        <f>100%*J62</f>
        <v>0.04</v>
      </c>
      <c r="X62" s="185" t="s">
        <v>524</v>
      </c>
      <c r="Y62" s="183">
        <v>0.04</v>
      </c>
      <c r="Z62" s="185" t="s">
        <v>525</v>
      </c>
      <c r="AA62" s="188">
        <v>44670</v>
      </c>
      <c r="AB62" s="185" t="s">
        <v>204</v>
      </c>
      <c r="AC62" s="189">
        <v>44711</v>
      </c>
      <c r="AD62" s="171">
        <f t="shared" ref="AD62:AD65" si="1">100%*J62</f>
        <v>0.04</v>
      </c>
      <c r="AE62" s="181" t="s">
        <v>526</v>
      </c>
      <c r="AF62" s="183">
        <v>0.04</v>
      </c>
      <c r="AG62" s="185" t="s">
        <v>527</v>
      </c>
      <c r="AH62" s="188">
        <v>44761</v>
      </c>
      <c r="AI62" s="190" t="s">
        <v>204</v>
      </c>
      <c r="AJ62" s="33">
        <v>44711</v>
      </c>
      <c r="AK62" s="36">
        <v>0.04</v>
      </c>
      <c r="AL62" s="31" t="s">
        <v>527</v>
      </c>
      <c r="AM62" s="34"/>
      <c r="AN62" s="29"/>
      <c r="AO62" s="28"/>
      <c r="AP62" s="29"/>
      <c r="AQ62" s="28"/>
      <c r="AR62" s="29"/>
      <c r="AS62" s="29"/>
      <c r="AT62" s="29"/>
      <c r="AU62" s="29"/>
      <c r="AV62" s="28"/>
      <c r="AW62" s="29"/>
      <c r="AX62" s="30"/>
      <c r="AY62" s="30"/>
      <c r="AZ62" s="30"/>
      <c r="BA62" s="30"/>
    </row>
    <row r="63" spans="1:53" ht="96.75" customHeight="1">
      <c r="A63" s="179">
        <v>2</v>
      </c>
      <c r="B63" s="277" t="s">
        <v>94</v>
      </c>
      <c r="C63" s="278" t="str">
        <f>IF(B63=Listas!$A$2,Listas!$B$2,IF(B63=Listas!$A$8,Listas!$B$8,IF(B63=Listas!$A$15,Listas!$B$15,IF(B63=Listas!$A$18,Listas!$B$18," "))))</f>
        <v>Orientar el aprovechamiento y uso eficiente y responsable de los recursos minero – energéticos.</v>
      </c>
      <c r="D63" s="278" t="s">
        <v>100</v>
      </c>
      <c r="E63" s="278" t="s">
        <v>519</v>
      </c>
      <c r="F63" s="278" t="s">
        <v>520</v>
      </c>
      <c r="G63" s="279" t="s">
        <v>521</v>
      </c>
      <c r="H63" s="279" t="s">
        <v>522</v>
      </c>
      <c r="I63" s="278" t="s">
        <v>528</v>
      </c>
      <c r="J63" s="280">
        <v>0.1</v>
      </c>
      <c r="K63" s="279" t="s">
        <v>23</v>
      </c>
      <c r="L63" s="278" t="s">
        <v>77</v>
      </c>
      <c r="M63" s="278" t="s">
        <v>83</v>
      </c>
      <c r="N63" s="279"/>
      <c r="O63" s="279" t="s">
        <v>201</v>
      </c>
      <c r="P63" s="284"/>
      <c r="Q63" s="282">
        <v>44621</v>
      </c>
      <c r="R63" s="283">
        <v>44696</v>
      </c>
      <c r="S63" s="284"/>
      <c r="T63" s="284"/>
      <c r="U63" s="284"/>
      <c r="V63" s="184">
        <v>44651</v>
      </c>
      <c r="W63" s="187">
        <v>0.1</v>
      </c>
      <c r="X63" s="185" t="s">
        <v>529</v>
      </c>
      <c r="Y63" s="187">
        <v>0.05</v>
      </c>
      <c r="Z63" s="185" t="s">
        <v>530</v>
      </c>
      <c r="AA63" s="188">
        <v>44670</v>
      </c>
      <c r="AB63" s="185" t="s">
        <v>212</v>
      </c>
      <c r="AC63" s="189">
        <v>44742</v>
      </c>
      <c r="AD63" s="186">
        <f t="shared" si="1"/>
        <v>0.1</v>
      </c>
      <c r="AE63" s="181" t="s">
        <v>531</v>
      </c>
      <c r="AF63" s="183">
        <v>0.1</v>
      </c>
      <c r="AG63" s="185" t="s">
        <v>532</v>
      </c>
      <c r="AH63" s="188">
        <v>44761</v>
      </c>
      <c r="AI63" s="190" t="s">
        <v>204</v>
      </c>
      <c r="AJ63" s="24">
        <v>44772</v>
      </c>
      <c r="AK63" s="37">
        <v>0.1</v>
      </c>
      <c r="AL63" s="25" t="s">
        <v>533</v>
      </c>
      <c r="AM63" s="34"/>
      <c r="AN63" s="29"/>
      <c r="AO63" s="28"/>
      <c r="AP63" s="29"/>
      <c r="AQ63" s="28"/>
      <c r="AR63" s="29"/>
      <c r="AS63" s="29"/>
      <c r="AT63" s="29"/>
      <c r="AU63" s="29"/>
      <c r="AV63" s="28"/>
      <c r="AW63" s="29"/>
      <c r="AX63" s="30"/>
      <c r="AY63" s="30"/>
      <c r="AZ63" s="30"/>
      <c r="BA63" s="30"/>
    </row>
    <row r="64" spans="1:53" ht="93.75" customHeight="1">
      <c r="A64" s="179">
        <v>3</v>
      </c>
      <c r="B64" s="277" t="s">
        <v>94</v>
      </c>
      <c r="C64" s="278" t="str">
        <f>IF(B64=Listas!$A$2,Listas!$B$2,IF(B64=Listas!$A$8,Listas!$B$8,IF(B64=Listas!$A$15,Listas!$B$15,IF(B64=Listas!$A$18,Listas!$B$18," "))))</f>
        <v>Orientar el aprovechamiento y uso eficiente y responsable de los recursos minero – energéticos.</v>
      </c>
      <c r="D64" s="278" t="s">
        <v>100</v>
      </c>
      <c r="E64" s="278" t="s">
        <v>519</v>
      </c>
      <c r="F64" s="278" t="s">
        <v>520</v>
      </c>
      <c r="G64" s="279" t="s">
        <v>521</v>
      </c>
      <c r="H64" s="279" t="s">
        <v>522</v>
      </c>
      <c r="I64" s="278" t="s">
        <v>534</v>
      </c>
      <c r="J64" s="280">
        <v>0.1</v>
      </c>
      <c r="K64" s="279" t="s">
        <v>23</v>
      </c>
      <c r="L64" s="278" t="s">
        <v>77</v>
      </c>
      <c r="M64" s="278" t="s">
        <v>83</v>
      </c>
      <c r="N64" s="279" t="s">
        <v>201</v>
      </c>
      <c r="O64" s="281"/>
      <c r="P64" s="284" t="s">
        <v>108</v>
      </c>
      <c r="Q64" s="282">
        <v>44621</v>
      </c>
      <c r="R64" s="283">
        <v>44742</v>
      </c>
      <c r="S64" s="284"/>
      <c r="T64" s="284"/>
      <c r="U64" s="284"/>
      <c r="V64" s="184"/>
      <c r="W64" s="187">
        <v>0</v>
      </c>
      <c r="X64" s="185" t="s">
        <v>535</v>
      </c>
      <c r="Y64" s="183"/>
      <c r="Z64" s="190"/>
      <c r="AA64" s="184"/>
      <c r="AB64" s="185" t="s">
        <v>252</v>
      </c>
      <c r="AC64" s="189">
        <v>44742</v>
      </c>
      <c r="AD64" s="186">
        <f t="shared" si="1"/>
        <v>0.1</v>
      </c>
      <c r="AE64" s="181" t="s">
        <v>536</v>
      </c>
      <c r="AF64" s="183">
        <v>0.1</v>
      </c>
      <c r="AG64" s="185" t="s">
        <v>537</v>
      </c>
      <c r="AH64" s="188">
        <v>44761</v>
      </c>
      <c r="AI64" s="190" t="s">
        <v>204</v>
      </c>
      <c r="AJ64" s="24">
        <v>44772</v>
      </c>
      <c r="AK64" s="37">
        <v>0.1</v>
      </c>
      <c r="AL64" s="25" t="s">
        <v>533</v>
      </c>
      <c r="AM64" s="34"/>
      <c r="AN64" s="29"/>
      <c r="AO64" s="28"/>
      <c r="AP64" s="29"/>
      <c r="AQ64" s="28"/>
      <c r="AR64" s="29"/>
      <c r="AS64" s="29"/>
      <c r="AT64" s="29"/>
      <c r="AU64" s="29"/>
      <c r="AV64" s="28"/>
      <c r="AW64" s="29"/>
      <c r="AX64" s="30"/>
      <c r="AY64" s="30"/>
      <c r="AZ64" s="30"/>
      <c r="BA64" s="30"/>
    </row>
    <row r="65" spans="1:53" ht="88.5" customHeight="1">
      <c r="A65" s="179">
        <v>4</v>
      </c>
      <c r="B65" s="277" t="s">
        <v>94</v>
      </c>
      <c r="C65" s="278" t="str">
        <f>IF(B65=Listas!$A$2,Listas!$B$2,IF(B65=Listas!$A$8,Listas!$B$8,IF(B65=Listas!$A$15,Listas!$B$15,IF(B65=Listas!$A$18,Listas!$B$18," "))))</f>
        <v>Orientar el aprovechamiento y uso eficiente y responsable de los recursos minero – energéticos.</v>
      </c>
      <c r="D65" s="278" t="s">
        <v>96</v>
      </c>
      <c r="E65" s="278" t="s">
        <v>538</v>
      </c>
      <c r="F65" s="278" t="s">
        <v>539</v>
      </c>
      <c r="G65" s="279">
        <v>1</v>
      </c>
      <c r="H65" s="279" t="s">
        <v>208</v>
      </c>
      <c r="I65" s="278" t="s">
        <v>540</v>
      </c>
      <c r="J65" s="280">
        <v>0.04</v>
      </c>
      <c r="K65" s="279" t="s">
        <v>23</v>
      </c>
      <c r="L65" s="278" t="s">
        <v>77</v>
      </c>
      <c r="M65" s="278" t="s">
        <v>83</v>
      </c>
      <c r="N65" s="279"/>
      <c r="O65" s="279" t="s">
        <v>201</v>
      </c>
      <c r="P65" s="284"/>
      <c r="Q65" s="282">
        <v>44593</v>
      </c>
      <c r="R65" s="283">
        <v>44612</v>
      </c>
      <c r="S65" s="284"/>
      <c r="T65" s="284"/>
      <c r="U65" s="284"/>
      <c r="V65" s="184">
        <v>44620</v>
      </c>
      <c r="W65" s="187">
        <f>100%*J65</f>
        <v>0.04</v>
      </c>
      <c r="X65" s="185" t="s">
        <v>541</v>
      </c>
      <c r="Y65" s="183">
        <v>0.04</v>
      </c>
      <c r="Z65" s="185" t="s">
        <v>542</v>
      </c>
      <c r="AA65" s="188">
        <v>44670</v>
      </c>
      <c r="AB65" s="185" t="s">
        <v>204</v>
      </c>
      <c r="AC65" s="189">
        <v>44742</v>
      </c>
      <c r="AD65" s="186">
        <f t="shared" si="1"/>
        <v>0.04</v>
      </c>
      <c r="AE65" s="181" t="s">
        <v>543</v>
      </c>
      <c r="AF65" s="183">
        <v>0.04</v>
      </c>
      <c r="AG65" s="185" t="s">
        <v>544</v>
      </c>
      <c r="AH65" s="188">
        <v>44761</v>
      </c>
      <c r="AI65" s="190" t="s">
        <v>204</v>
      </c>
      <c r="AJ65" s="32">
        <v>44620</v>
      </c>
      <c r="AK65" s="37">
        <v>0.04</v>
      </c>
      <c r="AL65" s="25" t="s">
        <v>545</v>
      </c>
      <c r="AM65" s="34"/>
      <c r="AN65" s="29"/>
      <c r="AO65" s="28"/>
      <c r="AP65" s="29"/>
      <c r="AQ65" s="28"/>
      <c r="AR65" s="29"/>
      <c r="AS65" s="29"/>
      <c r="AT65" s="29"/>
      <c r="AU65" s="29"/>
      <c r="AV65" s="28"/>
      <c r="AW65" s="29"/>
      <c r="AX65" s="30"/>
      <c r="AY65" s="30"/>
      <c r="AZ65" s="30"/>
      <c r="BA65" s="30"/>
    </row>
    <row r="66" spans="1:53" ht="64.5" customHeight="1">
      <c r="A66" s="179">
        <v>5</v>
      </c>
      <c r="B66" s="277" t="s">
        <v>94</v>
      </c>
      <c r="C66" s="278" t="str">
        <f>IF(B66=Listas!$A$2,Listas!$B$2,IF(B66=Listas!$A$8,Listas!$B$8,IF(B66=Listas!$A$15,Listas!$B$15,IF(B66=Listas!$A$18,Listas!$B$18," "))))</f>
        <v>Orientar el aprovechamiento y uso eficiente y responsable de los recursos minero – energéticos.</v>
      </c>
      <c r="D66" s="278" t="s">
        <v>96</v>
      </c>
      <c r="E66" s="278" t="s">
        <v>538</v>
      </c>
      <c r="F66" s="278" t="s">
        <v>539</v>
      </c>
      <c r="G66" s="279"/>
      <c r="H66" s="279"/>
      <c r="I66" s="278" t="s">
        <v>546</v>
      </c>
      <c r="J66" s="285">
        <v>0.06</v>
      </c>
      <c r="K66" s="279" t="s">
        <v>16</v>
      </c>
      <c r="L66" s="278" t="s">
        <v>32</v>
      </c>
      <c r="M66" s="278" t="s">
        <v>83</v>
      </c>
      <c r="N66" s="279" t="s">
        <v>201</v>
      </c>
      <c r="O66" s="281"/>
      <c r="P66" s="278" t="s">
        <v>115</v>
      </c>
      <c r="Q66" s="282">
        <v>44621</v>
      </c>
      <c r="R66" s="283">
        <v>44742</v>
      </c>
      <c r="S66" s="284"/>
      <c r="T66" s="284"/>
      <c r="U66" s="284"/>
      <c r="V66" s="184">
        <v>44651</v>
      </c>
      <c r="W66" s="192">
        <f>50%*J66</f>
        <v>0.03</v>
      </c>
      <c r="X66" s="185" t="s">
        <v>547</v>
      </c>
      <c r="Y66" s="195">
        <v>0.03</v>
      </c>
      <c r="Z66" s="185" t="s">
        <v>548</v>
      </c>
      <c r="AA66" s="188">
        <v>44670</v>
      </c>
      <c r="AB66" s="185" t="s">
        <v>212</v>
      </c>
      <c r="AC66" s="189">
        <v>44742</v>
      </c>
      <c r="AD66" s="193">
        <f>50%*J66</f>
        <v>0.03</v>
      </c>
      <c r="AE66" s="181" t="s">
        <v>549</v>
      </c>
      <c r="AF66" s="195">
        <v>0.03</v>
      </c>
      <c r="AG66" s="185" t="s">
        <v>550</v>
      </c>
      <c r="AH66" s="188">
        <v>44761</v>
      </c>
      <c r="AI66" s="190" t="s">
        <v>480</v>
      </c>
      <c r="AJ66" s="24">
        <v>44824</v>
      </c>
      <c r="AK66" s="37">
        <v>0.06</v>
      </c>
      <c r="AL66" s="25" t="s">
        <v>551</v>
      </c>
      <c r="AM66" s="34"/>
      <c r="AN66" s="29"/>
      <c r="AO66" s="28"/>
      <c r="AP66" s="29"/>
      <c r="AQ66" s="28"/>
      <c r="AR66" s="29"/>
      <c r="AS66" s="29"/>
      <c r="AT66" s="29"/>
      <c r="AU66" s="29"/>
      <c r="AV66" s="28"/>
      <c r="AW66" s="29"/>
      <c r="AX66" s="30"/>
      <c r="AY66" s="30"/>
      <c r="AZ66" s="30"/>
      <c r="BA66" s="30"/>
    </row>
    <row r="67" spans="1:53" ht="64.5" customHeight="1">
      <c r="A67" s="179">
        <v>6</v>
      </c>
      <c r="B67" s="277" t="s">
        <v>94</v>
      </c>
      <c r="C67" s="278" t="str">
        <f>IF(B67=Listas!$A$2,Listas!$B$2,IF(B67=Listas!$A$8,Listas!$B$8,IF(B67=Listas!$A$15,Listas!$B$15,IF(B67=Listas!$A$18,Listas!$B$18," "))))</f>
        <v>Orientar el aprovechamiento y uso eficiente y responsable de los recursos minero – energéticos.</v>
      </c>
      <c r="D67" s="278" t="s">
        <v>96</v>
      </c>
      <c r="E67" s="278" t="s">
        <v>538</v>
      </c>
      <c r="F67" s="278" t="s">
        <v>539</v>
      </c>
      <c r="G67" s="279"/>
      <c r="H67" s="279"/>
      <c r="I67" s="278" t="s">
        <v>552</v>
      </c>
      <c r="J67" s="285">
        <v>0.06</v>
      </c>
      <c r="K67" s="279" t="s">
        <v>23</v>
      </c>
      <c r="L67" s="278" t="s">
        <v>77</v>
      </c>
      <c r="M67" s="278" t="s">
        <v>83</v>
      </c>
      <c r="N67" s="279"/>
      <c r="O67" s="279" t="s">
        <v>201</v>
      </c>
      <c r="P67" s="284"/>
      <c r="Q67" s="282">
        <v>44713</v>
      </c>
      <c r="R67" s="283">
        <v>44864</v>
      </c>
      <c r="S67" s="284"/>
      <c r="T67" s="284"/>
      <c r="U67" s="284"/>
      <c r="V67" s="184"/>
      <c r="W67" s="192">
        <v>0</v>
      </c>
      <c r="X67" s="185"/>
      <c r="Y67" s="195"/>
      <c r="Z67" s="190"/>
      <c r="AA67" s="184"/>
      <c r="AB67" s="185" t="s">
        <v>252</v>
      </c>
      <c r="AC67" s="189"/>
      <c r="AD67" s="193">
        <v>0</v>
      </c>
      <c r="AE67" s="181"/>
      <c r="AF67" s="195">
        <v>0</v>
      </c>
      <c r="AG67" s="185" t="s">
        <v>553</v>
      </c>
      <c r="AH67" s="188">
        <v>44761</v>
      </c>
      <c r="AI67" s="190" t="s">
        <v>335</v>
      </c>
      <c r="AJ67" s="24">
        <v>44826</v>
      </c>
      <c r="AK67" s="37">
        <v>0.02</v>
      </c>
      <c r="AL67" s="25" t="s">
        <v>554</v>
      </c>
      <c r="AM67" s="34"/>
      <c r="AN67" s="29"/>
      <c r="AO67" s="28"/>
      <c r="AP67" s="29"/>
      <c r="AQ67" s="28"/>
      <c r="AR67" s="29"/>
      <c r="AS67" s="29"/>
      <c r="AT67" s="29"/>
      <c r="AU67" s="29"/>
      <c r="AV67" s="28"/>
      <c r="AW67" s="29"/>
      <c r="AX67" s="30"/>
      <c r="AY67" s="30"/>
      <c r="AZ67" s="30"/>
      <c r="BA67" s="30"/>
    </row>
    <row r="68" spans="1:53" ht="64.5" customHeight="1">
      <c r="A68" s="179">
        <v>7</v>
      </c>
      <c r="B68" s="277" t="s">
        <v>94</v>
      </c>
      <c r="C68" s="278" t="str">
        <f>IF(B68=Listas!$A$2,Listas!$B$2,IF(B68=Listas!$A$8,Listas!$B$8,IF(B68=Listas!$A$15,Listas!$B$15,IF(B68=Listas!$A$18,Listas!$B$18," "))))</f>
        <v>Orientar el aprovechamiento y uso eficiente y responsable de los recursos minero – energéticos.</v>
      </c>
      <c r="D68" s="278" t="s">
        <v>96</v>
      </c>
      <c r="E68" s="278" t="s">
        <v>538</v>
      </c>
      <c r="F68" s="278" t="s">
        <v>539</v>
      </c>
      <c r="G68" s="279"/>
      <c r="H68" s="279"/>
      <c r="I68" s="278" t="s">
        <v>555</v>
      </c>
      <c r="J68" s="285">
        <v>0.09</v>
      </c>
      <c r="K68" s="279" t="s">
        <v>23</v>
      </c>
      <c r="L68" s="278" t="s">
        <v>77</v>
      </c>
      <c r="M68" s="278" t="s">
        <v>83</v>
      </c>
      <c r="N68" s="279" t="s">
        <v>201</v>
      </c>
      <c r="O68" s="281"/>
      <c r="P68" s="284" t="s">
        <v>108</v>
      </c>
      <c r="Q68" s="282">
        <v>44713</v>
      </c>
      <c r="R68" s="283">
        <v>44925</v>
      </c>
      <c r="S68" s="284"/>
      <c r="T68" s="284"/>
      <c r="U68" s="284"/>
      <c r="V68" s="184"/>
      <c r="W68" s="192">
        <v>0</v>
      </c>
      <c r="X68" s="185"/>
      <c r="Y68" s="195"/>
      <c r="Z68" s="190"/>
      <c r="AA68" s="184"/>
      <c r="AB68" s="185" t="s">
        <v>252</v>
      </c>
      <c r="AC68" s="189"/>
      <c r="AD68" s="193">
        <v>0</v>
      </c>
      <c r="AE68" s="181"/>
      <c r="AF68" s="195">
        <v>0</v>
      </c>
      <c r="AG68" s="185" t="s">
        <v>556</v>
      </c>
      <c r="AH68" s="188">
        <v>44761</v>
      </c>
      <c r="AI68" s="190" t="s">
        <v>335</v>
      </c>
      <c r="AJ68" s="23"/>
      <c r="AK68" s="37">
        <v>0</v>
      </c>
      <c r="AL68" s="25" t="s">
        <v>557</v>
      </c>
      <c r="AM68" s="34"/>
      <c r="AN68" s="29"/>
      <c r="AO68" s="28"/>
      <c r="AP68" s="29"/>
      <c r="AQ68" s="28"/>
      <c r="AR68" s="29"/>
      <c r="AS68" s="29"/>
      <c r="AT68" s="29"/>
      <c r="AU68" s="29"/>
      <c r="AV68" s="28"/>
      <c r="AW68" s="29"/>
      <c r="AX68" s="30"/>
      <c r="AY68" s="30"/>
      <c r="AZ68" s="30"/>
      <c r="BA68" s="30"/>
    </row>
    <row r="69" spans="1:53" ht="64.5" customHeight="1">
      <c r="A69" s="179">
        <v>8</v>
      </c>
      <c r="B69" s="277" t="s">
        <v>110</v>
      </c>
      <c r="C69" s="278" t="str">
        <f>IF(B69=Listas!$A$2,Listas!$B$2,IF(B69=Listas!$A$8,Listas!$B$8,IF(B69=Listas!$A$15,Listas!$B$15,IF(B69=Listas!$A$18,Listas!$B$18," "))))</f>
        <v>Desarrollar las acciones necesarias que permitan materializar los planes, programas y proyectos en el sector minero energético.</v>
      </c>
      <c r="D69" s="278" t="s">
        <v>117</v>
      </c>
      <c r="E69" s="278" t="s">
        <v>558</v>
      </c>
      <c r="F69" s="278" t="s">
        <v>559</v>
      </c>
      <c r="G69" s="279">
        <v>1</v>
      </c>
      <c r="H69" s="279" t="s">
        <v>208</v>
      </c>
      <c r="I69" s="278" t="s">
        <v>560</v>
      </c>
      <c r="J69" s="285">
        <v>0.05</v>
      </c>
      <c r="K69" s="279" t="s">
        <v>23</v>
      </c>
      <c r="L69" s="278" t="s">
        <v>77</v>
      </c>
      <c r="M69" s="278" t="s">
        <v>88</v>
      </c>
      <c r="N69" s="279"/>
      <c r="O69" s="279" t="s">
        <v>201</v>
      </c>
      <c r="P69" s="284"/>
      <c r="Q69" s="282">
        <v>44575</v>
      </c>
      <c r="R69" s="283">
        <v>44681</v>
      </c>
      <c r="S69" s="284"/>
      <c r="T69" s="284"/>
      <c r="U69" s="284"/>
      <c r="V69" s="184">
        <v>44651</v>
      </c>
      <c r="W69" s="192">
        <f>80%*J69</f>
        <v>4.0000000000000008E-2</v>
      </c>
      <c r="X69" s="185" t="s">
        <v>561</v>
      </c>
      <c r="Y69" s="195">
        <v>0.04</v>
      </c>
      <c r="Z69" s="185" t="s">
        <v>562</v>
      </c>
      <c r="AA69" s="188">
        <v>44670</v>
      </c>
      <c r="AB69" s="185" t="s">
        <v>212</v>
      </c>
      <c r="AC69" s="189">
        <v>44694</v>
      </c>
      <c r="AD69" s="193">
        <f>80%*J69</f>
        <v>4.0000000000000008E-2</v>
      </c>
      <c r="AE69" s="181" t="s">
        <v>563</v>
      </c>
      <c r="AF69" s="195">
        <v>0.04</v>
      </c>
      <c r="AG69" s="185" t="s">
        <v>564</v>
      </c>
      <c r="AH69" s="188">
        <v>44761</v>
      </c>
      <c r="AI69" s="190" t="s">
        <v>480</v>
      </c>
      <c r="AJ69" s="24">
        <v>44778</v>
      </c>
      <c r="AK69" s="37">
        <v>0.05</v>
      </c>
      <c r="AL69" s="25" t="s">
        <v>565</v>
      </c>
      <c r="AM69" s="34"/>
      <c r="AN69" s="29"/>
      <c r="AO69" s="28"/>
      <c r="AP69" s="29"/>
      <c r="AQ69" s="28"/>
      <c r="AR69" s="29"/>
      <c r="AS69" s="29"/>
      <c r="AT69" s="29"/>
      <c r="AU69" s="29"/>
      <c r="AV69" s="28"/>
      <c r="AW69" s="29"/>
      <c r="AX69" s="30"/>
      <c r="AY69" s="30"/>
      <c r="AZ69" s="30"/>
      <c r="BA69" s="30"/>
    </row>
    <row r="70" spans="1:53" ht="64.5" customHeight="1">
      <c r="A70" s="179">
        <v>9</v>
      </c>
      <c r="B70" s="277" t="s">
        <v>110</v>
      </c>
      <c r="C70" s="278" t="str">
        <f>IF(B70=Listas!$A$2,Listas!$B$2,IF(B70=Listas!$A$8,Listas!$B$8,IF(B70=Listas!$A$15,Listas!$B$15,IF(B70=Listas!$A$18,Listas!$B$18," "))))</f>
        <v>Desarrollar las acciones necesarias que permitan materializar los planes, programas y proyectos en el sector minero energético.</v>
      </c>
      <c r="D70" s="278" t="s">
        <v>117</v>
      </c>
      <c r="E70" s="278" t="s">
        <v>558</v>
      </c>
      <c r="F70" s="278" t="s">
        <v>559</v>
      </c>
      <c r="G70" s="279">
        <v>1</v>
      </c>
      <c r="H70" s="279" t="s">
        <v>208</v>
      </c>
      <c r="I70" s="278" t="s">
        <v>566</v>
      </c>
      <c r="J70" s="285">
        <v>0.05</v>
      </c>
      <c r="K70" s="279" t="s">
        <v>23</v>
      </c>
      <c r="L70" s="278" t="s">
        <v>77</v>
      </c>
      <c r="M70" s="278" t="s">
        <v>88</v>
      </c>
      <c r="N70" s="279"/>
      <c r="O70" s="279" t="s">
        <v>201</v>
      </c>
      <c r="P70" s="284"/>
      <c r="Q70" s="282">
        <v>44562</v>
      </c>
      <c r="R70" s="283">
        <v>44742</v>
      </c>
      <c r="S70" s="284"/>
      <c r="T70" s="284"/>
      <c r="U70" s="284"/>
      <c r="V70" s="184">
        <v>44651</v>
      </c>
      <c r="W70" s="192">
        <f>40%*J70</f>
        <v>2.0000000000000004E-2</v>
      </c>
      <c r="X70" s="185" t="s">
        <v>567</v>
      </c>
      <c r="Y70" s="195">
        <v>0.02</v>
      </c>
      <c r="Z70" s="185" t="s">
        <v>568</v>
      </c>
      <c r="AA70" s="188">
        <v>44670</v>
      </c>
      <c r="AB70" s="185" t="s">
        <v>212</v>
      </c>
      <c r="AC70" s="189"/>
      <c r="AD70" s="193">
        <f t="shared" ref="AD70:AD71" si="2">50%*J70</f>
        <v>2.5000000000000001E-2</v>
      </c>
      <c r="AE70" s="181" t="s">
        <v>569</v>
      </c>
      <c r="AF70" s="195">
        <v>2.5000000000000001E-2</v>
      </c>
      <c r="AG70" s="185" t="s">
        <v>570</v>
      </c>
      <c r="AH70" s="188">
        <v>44761</v>
      </c>
      <c r="AI70" s="190" t="s">
        <v>480</v>
      </c>
      <c r="AJ70" s="24">
        <v>44778</v>
      </c>
      <c r="AK70" s="38">
        <v>4.4999999999999998E-2</v>
      </c>
      <c r="AL70" s="25" t="s">
        <v>571</v>
      </c>
      <c r="AM70" s="34"/>
      <c r="AN70" s="29"/>
      <c r="AO70" s="28"/>
      <c r="AP70" s="29"/>
      <c r="AQ70" s="28"/>
      <c r="AR70" s="29"/>
      <c r="AS70" s="29"/>
      <c r="AT70" s="29"/>
      <c r="AU70" s="29"/>
      <c r="AV70" s="28"/>
      <c r="AW70" s="29"/>
      <c r="AX70" s="30"/>
      <c r="AY70" s="30"/>
      <c r="AZ70" s="30"/>
      <c r="BA70" s="30"/>
    </row>
    <row r="71" spans="1:53" ht="64.5" customHeight="1">
      <c r="A71" s="179">
        <v>10</v>
      </c>
      <c r="B71" s="277" t="s">
        <v>110</v>
      </c>
      <c r="C71" s="278" t="str">
        <f>IF(B71=Listas!$A$2,Listas!$B$2,IF(B71=Listas!$A$8,Listas!$B$8,IF(B71=Listas!$A$15,Listas!$B$15,IF(B71=Listas!$A$18,Listas!$B$18," "))))</f>
        <v>Desarrollar las acciones necesarias que permitan materializar los planes, programas y proyectos en el sector minero energético.</v>
      </c>
      <c r="D71" s="278" t="s">
        <v>117</v>
      </c>
      <c r="E71" s="278" t="s">
        <v>558</v>
      </c>
      <c r="F71" s="278" t="s">
        <v>572</v>
      </c>
      <c r="G71" s="279">
        <v>1</v>
      </c>
      <c r="H71" s="279" t="s">
        <v>208</v>
      </c>
      <c r="I71" s="278" t="s">
        <v>573</v>
      </c>
      <c r="J71" s="280">
        <v>0.05</v>
      </c>
      <c r="K71" s="279" t="s">
        <v>16</v>
      </c>
      <c r="L71" s="278" t="s">
        <v>32</v>
      </c>
      <c r="M71" s="278" t="s">
        <v>88</v>
      </c>
      <c r="N71" s="279"/>
      <c r="O71" s="279" t="s">
        <v>201</v>
      </c>
      <c r="P71" s="284"/>
      <c r="Q71" s="282">
        <v>44621</v>
      </c>
      <c r="R71" s="283">
        <v>44772</v>
      </c>
      <c r="S71" s="284"/>
      <c r="T71" s="284"/>
      <c r="U71" s="284"/>
      <c r="V71" s="184">
        <v>44651</v>
      </c>
      <c r="W71" s="192">
        <f>30%*J71</f>
        <v>1.4999999999999999E-2</v>
      </c>
      <c r="X71" s="185" t="s">
        <v>574</v>
      </c>
      <c r="Y71" s="195">
        <v>1.4999999999999999E-2</v>
      </c>
      <c r="Z71" s="185" t="s">
        <v>575</v>
      </c>
      <c r="AA71" s="188">
        <v>44670</v>
      </c>
      <c r="AB71" s="185" t="s">
        <v>212</v>
      </c>
      <c r="AC71" s="189"/>
      <c r="AD71" s="193">
        <f t="shared" si="2"/>
        <v>2.5000000000000001E-2</v>
      </c>
      <c r="AE71" s="181" t="s">
        <v>576</v>
      </c>
      <c r="AF71" s="195">
        <v>2.5000000000000001E-2</v>
      </c>
      <c r="AG71" s="185" t="s">
        <v>577</v>
      </c>
      <c r="AH71" s="188">
        <v>44761</v>
      </c>
      <c r="AI71" s="190" t="s">
        <v>225</v>
      </c>
      <c r="AJ71" s="24">
        <v>44778</v>
      </c>
      <c r="AK71" s="37">
        <v>0.05</v>
      </c>
      <c r="AL71" s="39" t="s">
        <v>578</v>
      </c>
      <c r="AM71" s="34"/>
      <c r="AN71" s="29"/>
      <c r="AO71" s="28"/>
      <c r="AP71" s="29"/>
      <c r="AQ71" s="28"/>
      <c r="AR71" s="29"/>
      <c r="AS71" s="29"/>
      <c r="AT71" s="29"/>
      <c r="AU71" s="29"/>
      <c r="AV71" s="28"/>
      <c r="AW71" s="29"/>
      <c r="AX71" s="30"/>
      <c r="AY71" s="30"/>
      <c r="AZ71" s="30"/>
      <c r="BA71" s="30"/>
    </row>
    <row r="72" spans="1:53" ht="64.5" customHeight="1">
      <c r="A72" s="179">
        <v>11</v>
      </c>
      <c r="B72" s="277" t="s">
        <v>110</v>
      </c>
      <c r="C72" s="278" t="str">
        <f>IF(B72=Listas!$A$2,Listas!$B$2,IF(B72=Listas!$A$8,Listas!$B$8,IF(B72=Listas!$A$15,Listas!$B$15,IF(B72=Listas!$A$18,Listas!$B$18," "))))</f>
        <v>Desarrollar las acciones necesarias que permitan materializar los planes, programas y proyectos en el sector minero energético.</v>
      </c>
      <c r="D72" s="278" t="s">
        <v>117</v>
      </c>
      <c r="E72" s="278" t="s">
        <v>558</v>
      </c>
      <c r="F72" s="278" t="s">
        <v>572</v>
      </c>
      <c r="G72" s="279">
        <v>1</v>
      </c>
      <c r="H72" s="279" t="s">
        <v>208</v>
      </c>
      <c r="I72" s="278" t="s">
        <v>579</v>
      </c>
      <c r="J72" s="285">
        <v>0.05</v>
      </c>
      <c r="K72" s="279" t="s">
        <v>16</v>
      </c>
      <c r="L72" s="278" t="s">
        <v>32</v>
      </c>
      <c r="M72" s="278" t="s">
        <v>88</v>
      </c>
      <c r="N72" s="279"/>
      <c r="O72" s="279" t="s">
        <v>201</v>
      </c>
      <c r="P72" s="284"/>
      <c r="Q72" s="282">
        <v>44562</v>
      </c>
      <c r="R72" s="283">
        <v>44742</v>
      </c>
      <c r="S72" s="284"/>
      <c r="T72" s="284"/>
      <c r="U72" s="284"/>
      <c r="V72" s="184">
        <v>44651</v>
      </c>
      <c r="W72" s="192">
        <f>50%*J72</f>
        <v>2.5000000000000001E-2</v>
      </c>
      <c r="X72" s="185" t="s">
        <v>580</v>
      </c>
      <c r="Y72" s="195">
        <v>2.5000000000000001E-2</v>
      </c>
      <c r="Z72" s="185" t="s">
        <v>548</v>
      </c>
      <c r="AA72" s="188">
        <v>44670</v>
      </c>
      <c r="AB72" s="185" t="s">
        <v>212</v>
      </c>
      <c r="AC72" s="189"/>
      <c r="AD72" s="193">
        <f>80%*J72</f>
        <v>4.0000000000000008E-2</v>
      </c>
      <c r="AE72" s="181" t="s">
        <v>581</v>
      </c>
      <c r="AF72" s="195">
        <v>0.04</v>
      </c>
      <c r="AG72" s="185" t="s">
        <v>582</v>
      </c>
      <c r="AH72" s="188">
        <v>44761</v>
      </c>
      <c r="AI72" s="190" t="s">
        <v>480</v>
      </c>
      <c r="AJ72" s="24">
        <v>44778</v>
      </c>
      <c r="AK72" s="37">
        <v>0.05</v>
      </c>
      <c r="AL72" s="39" t="s">
        <v>583</v>
      </c>
      <c r="AM72" s="34"/>
      <c r="AN72" s="29"/>
      <c r="AO72" s="28"/>
      <c r="AP72" s="29"/>
      <c r="AQ72" s="28"/>
      <c r="AR72" s="29"/>
      <c r="AS72" s="29"/>
      <c r="AT72" s="29"/>
      <c r="AU72" s="29"/>
      <c r="AV72" s="28"/>
      <c r="AW72" s="29"/>
      <c r="AX72" s="30"/>
      <c r="AY72" s="30"/>
      <c r="AZ72" s="30"/>
      <c r="BA72" s="30"/>
    </row>
    <row r="73" spans="1:53" ht="64.5" customHeight="1">
      <c r="A73" s="179">
        <v>12</v>
      </c>
      <c r="B73" s="277" t="s">
        <v>110</v>
      </c>
      <c r="C73" s="278" t="str">
        <f>IF(B73=Listas!$A$2,Listas!$B$2,IF(B73=Listas!$A$8,Listas!$B$8,IF(B73=Listas!$A$15,Listas!$B$15,IF(B73=Listas!$A$18,Listas!$B$18," "))))</f>
        <v>Desarrollar las acciones necesarias que permitan materializar los planes, programas y proyectos en el sector minero energético.</v>
      </c>
      <c r="D73" s="278" t="s">
        <v>117</v>
      </c>
      <c r="E73" s="278" t="s">
        <v>558</v>
      </c>
      <c r="F73" s="278" t="s">
        <v>572</v>
      </c>
      <c r="G73" s="279">
        <v>1</v>
      </c>
      <c r="H73" s="279" t="s">
        <v>208</v>
      </c>
      <c r="I73" s="278" t="s">
        <v>584</v>
      </c>
      <c r="J73" s="280">
        <v>0.05</v>
      </c>
      <c r="K73" s="279" t="s">
        <v>16</v>
      </c>
      <c r="L73" s="278" t="s">
        <v>32</v>
      </c>
      <c r="M73" s="278" t="s">
        <v>88</v>
      </c>
      <c r="N73" s="279"/>
      <c r="O73" s="279" t="s">
        <v>201</v>
      </c>
      <c r="P73" s="284"/>
      <c r="Q73" s="282">
        <v>44652</v>
      </c>
      <c r="R73" s="283">
        <v>44834</v>
      </c>
      <c r="S73" s="284"/>
      <c r="T73" s="284"/>
      <c r="U73" s="284"/>
      <c r="V73" s="184">
        <v>44651</v>
      </c>
      <c r="W73" s="192">
        <f t="shared" ref="W73:W74" si="3">10%*J73</f>
        <v>5.000000000000001E-3</v>
      </c>
      <c r="X73" s="185" t="s">
        <v>585</v>
      </c>
      <c r="Y73" s="192">
        <v>5.0000000000000001E-3</v>
      </c>
      <c r="Z73" s="185"/>
      <c r="AA73" s="200"/>
      <c r="AB73" s="185" t="s">
        <v>212</v>
      </c>
      <c r="AC73" s="189"/>
      <c r="AD73" s="193">
        <f t="shared" ref="AD73:AD74" si="4">30%*J73</f>
        <v>1.4999999999999999E-2</v>
      </c>
      <c r="AE73" s="181" t="s">
        <v>586</v>
      </c>
      <c r="AF73" s="195">
        <v>1.4999999999999999E-2</v>
      </c>
      <c r="AG73" s="185" t="s">
        <v>587</v>
      </c>
      <c r="AH73" s="188">
        <v>44761</v>
      </c>
      <c r="AI73" s="190" t="s">
        <v>225</v>
      </c>
      <c r="AJ73" s="24">
        <v>44834</v>
      </c>
      <c r="AK73" s="38">
        <v>0.05</v>
      </c>
      <c r="AL73" s="25" t="s">
        <v>588</v>
      </c>
      <c r="AM73" s="34"/>
      <c r="AN73" s="29"/>
      <c r="AO73" s="28"/>
      <c r="AP73" s="29"/>
      <c r="AQ73" s="28"/>
      <c r="AR73" s="29"/>
      <c r="AS73" s="29"/>
      <c r="AT73" s="29"/>
      <c r="AU73" s="29"/>
      <c r="AV73" s="28"/>
      <c r="AW73" s="29"/>
      <c r="AX73" s="30"/>
      <c r="AY73" s="30"/>
      <c r="AZ73" s="30"/>
      <c r="BA73" s="30"/>
    </row>
    <row r="74" spans="1:53" ht="64.5" customHeight="1">
      <c r="A74" s="179">
        <v>13</v>
      </c>
      <c r="B74" s="277" t="s">
        <v>94</v>
      </c>
      <c r="C74" s="278" t="str">
        <f>IF(B74=Listas!$A$2,Listas!$B$2,IF(B74=Listas!$A$8,Listas!$B$8,IF(B74=Listas!$A$15,Listas!$B$15,IF(B74=Listas!$A$18,Listas!$B$18," "))))</f>
        <v>Orientar el aprovechamiento y uso eficiente y responsable de los recursos minero – energéticos.</v>
      </c>
      <c r="D74" s="278" t="s">
        <v>96</v>
      </c>
      <c r="E74" s="278" t="s">
        <v>589</v>
      </c>
      <c r="F74" s="278" t="s">
        <v>590</v>
      </c>
      <c r="G74" s="279">
        <v>1</v>
      </c>
      <c r="H74" s="279" t="s">
        <v>442</v>
      </c>
      <c r="I74" s="278" t="s">
        <v>591</v>
      </c>
      <c r="J74" s="285">
        <v>0.18</v>
      </c>
      <c r="K74" s="279" t="s">
        <v>23</v>
      </c>
      <c r="L74" s="278" t="s">
        <v>77</v>
      </c>
      <c r="M74" s="278" t="s">
        <v>83</v>
      </c>
      <c r="N74" s="279"/>
      <c r="O74" s="279" t="s">
        <v>201</v>
      </c>
      <c r="P74" s="278"/>
      <c r="Q74" s="282">
        <v>44650</v>
      </c>
      <c r="R74" s="283">
        <v>44834</v>
      </c>
      <c r="S74" s="278"/>
      <c r="T74" s="278"/>
      <c r="U74" s="278"/>
      <c r="V74" s="184">
        <v>44651</v>
      </c>
      <c r="W74" s="192">
        <f t="shared" si="3"/>
        <v>1.7999999999999999E-2</v>
      </c>
      <c r="X74" s="185" t="s">
        <v>592</v>
      </c>
      <c r="Y74" s="195">
        <v>1.7999999999999999E-2</v>
      </c>
      <c r="Z74" s="185" t="s">
        <v>542</v>
      </c>
      <c r="AA74" s="188">
        <v>44670</v>
      </c>
      <c r="AB74" s="185" t="s">
        <v>204</v>
      </c>
      <c r="AC74" s="189">
        <v>44742</v>
      </c>
      <c r="AD74" s="193">
        <f t="shared" si="4"/>
        <v>5.3999999999999999E-2</v>
      </c>
      <c r="AE74" s="181" t="s">
        <v>593</v>
      </c>
      <c r="AF74" s="195">
        <v>7.1999999999999995E-2</v>
      </c>
      <c r="AG74" s="185" t="s">
        <v>594</v>
      </c>
      <c r="AH74" s="188">
        <v>44761</v>
      </c>
      <c r="AI74" s="190" t="s">
        <v>225</v>
      </c>
      <c r="AJ74" s="24">
        <v>44805</v>
      </c>
      <c r="AK74" s="37">
        <v>0.18</v>
      </c>
      <c r="AL74" s="25" t="s">
        <v>595</v>
      </c>
      <c r="AM74" s="29"/>
      <c r="AN74" s="29"/>
      <c r="AO74" s="28"/>
      <c r="AP74" s="29"/>
      <c r="AQ74" s="28"/>
      <c r="AR74" s="29"/>
      <c r="AS74" s="29"/>
      <c r="AT74" s="29"/>
      <c r="AU74" s="29"/>
      <c r="AV74" s="28"/>
      <c r="AW74" s="29"/>
      <c r="AX74" s="30"/>
      <c r="AY74" s="30"/>
      <c r="AZ74" s="30"/>
      <c r="BA74" s="30"/>
    </row>
    <row r="75" spans="1:53" ht="64.5" customHeight="1">
      <c r="A75" s="179">
        <v>14</v>
      </c>
      <c r="B75" s="277" t="s">
        <v>94</v>
      </c>
      <c r="C75" s="278" t="str">
        <f>IF(B75=Listas!$A$2,Listas!$B$2,IF(B75=Listas!$A$8,Listas!$B$8,IF(B75=Listas!$A$15,Listas!$B$15,IF(B75=Listas!$A$18,Listas!$B$18," "))))</f>
        <v>Orientar el aprovechamiento y uso eficiente y responsable de los recursos minero – energéticos.</v>
      </c>
      <c r="D75" s="278" t="s">
        <v>96</v>
      </c>
      <c r="E75" s="278"/>
      <c r="F75" s="278"/>
      <c r="G75" s="279"/>
      <c r="H75" s="279"/>
      <c r="I75" s="278" t="s">
        <v>596</v>
      </c>
      <c r="J75" s="285">
        <v>0.04</v>
      </c>
      <c r="K75" s="279" t="s">
        <v>23</v>
      </c>
      <c r="L75" s="278" t="s">
        <v>77</v>
      </c>
      <c r="M75" s="278" t="s">
        <v>83</v>
      </c>
      <c r="N75" s="279"/>
      <c r="O75" s="279" t="s">
        <v>201</v>
      </c>
      <c r="P75" s="284"/>
      <c r="Q75" s="282">
        <v>44835</v>
      </c>
      <c r="R75" s="283">
        <v>44839</v>
      </c>
      <c r="S75" s="284"/>
      <c r="T75" s="284"/>
      <c r="U75" s="284"/>
      <c r="V75" s="184"/>
      <c r="W75" s="192">
        <v>0</v>
      </c>
      <c r="X75" s="185"/>
      <c r="Y75" s="195"/>
      <c r="Z75" s="190"/>
      <c r="AA75" s="184"/>
      <c r="AB75" s="185" t="s">
        <v>252</v>
      </c>
      <c r="AC75" s="189"/>
      <c r="AD75" s="193">
        <v>0</v>
      </c>
      <c r="AE75" s="181"/>
      <c r="AF75" s="195">
        <v>0</v>
      </c>
      <c r="AG75" s="181" t="s">
        <v>597</v>
      </c>
      <c r="AH75" s="188">
        <v>44761</v>
      </c>
      <c r="AI75" s="190" t="s">
        <v>335</v>
      </c>
      <c r="AJ75" s="24">
        <v>44811</v>
      </c>
      <c r="AK75" s="37">
        <v>0.04</v>
      </c>
      <c r="AL75" s="25" t="s">
        <v>598</v>
      </c>
      <c r="AM75" s="29"/>
      <c r="AN75" s="29"/>
      <c r="AO75" s="28"/>
      <c r="AP75" s="29"/>
      <c r="AQ75" s="28"/>
      <c r="AR75" s="29"/>
      <c r="AS75" s="29"/>
      <c r="AT75" s="29"/>
      <c r="AU75" s="29"/>
      <c r="AV75" s="28"/>
      <c r="AW75" s="29"/>
      <c r="AX75" s="30"/>
      <c r="AY75" s="30"/>
      <c r="AZ75" s="30"/>
      <c r="BA75" s="30"/>
    </row>
    <row r="76" spans="1:53" ht="64.5" customHeight="1">
      <c r="A76" s="179">
        <v>15</v>
      </c>
      <c r="B76" s="277" t="s">
        <v>94</v>
      </c>
      <c r="C76" s="278" t="str">
        <f>IF(B76=Listas!$A$2,Listas!$B$2,IF(B76=Listas!$A$8,Listas!$B$8,IF(B76=Listas!$A$15,Listas!$B$15,IF(B76=Listas!$A$18,Listas!$B$18," "))))</f>
        <v>Orientar el aprovechamiento y uso eficiente y responsable de los recursos minero – energéticos.</v>
      </c>
      <c r="D76" s="278" t="s">
        <v>96</v>
      </c>
      <c r="E76" s="278"/>
      <c r="F76" s="278"/>
      <c r="G76" s="279"/>
      <c r="H76" s="279"/>
      <c r="I76" s="278" t="s">
        <v>599</v>
      </c>
      <c r="J76" s="285">
        <v>0.04</v>
      </c>
      <c r="K76" s="279" t="s">
        <v>23</v>
      </c>
      <c r="L76" s="278" t="s">
        <v>77</v>
      </c>
      <c r="M76" s="278" t="s">
        <v>83</v>
      </c>
      <c r="N76" s="279"/>
      <c r="O76" s="279" t="s">
        <v>201</v>
      </c>
      <c r="P76" s="284"/>
      <c r="Q76" s="282">
        <v>44839</v>
      </c>
      <c r="R76" s="283">
        <v>44844</v>
      </c>
      <c r="S76" s="284"/>
      <c r="T76" s="284"/>
      <c r="U76" s="284"/>
      <c r="V76" s="184"/>
      <c r="W76" s="192">
        <v>0</v>
      </c>
      <c r="X76" s="185"/>
      <c r="Y76" s="195"/>
      <c r="Z76" s="190"/>
      <c r="AA76" s="184"/>
      <c r="AB76" s="185" t="s">
        <v>252</v>
      </c>
      <c r="AC76" s="189"/>
      <c r="AD76" s="193">
        <v>0</v>
      </c>
      <c r="AE76" s="181"/>
      <c r="AF76" s="195">
        <v>0</v>
      </c>
      <c r="AG76" s="181" t="s">
        <v>597</v>
      </c>
      <c r="AH76" s="188">
        <v>44761</v>
      </c>
      <c r="AI76" s="190" t="s">
        <v>335</v>
      </c>
      <c r="AJ76" s="24">
        <v>44827</v>
      </c>
      <c r="AK76" s="37">
        <v>0.04</v>
      </c>
      <c r="AL76" s="25" t="s">
        <v>600</v>
      </c>
      <c r="AM76" s="29"/>
      <c r="AN76" s="29"/>
      <c r="AO76" s="28"/>
      <c r="AP76" s="29"/>
      <c r="AQ76" s="28"/>
      <c r="AR76" s="29"/>
      <c r="AS76" s="29"/>
      <c r="AT76" s="29"/>
      <c r="AU76" s="29"/>
      <c r="AV76" s="28"/>
      <c r="AW76" s="29"/>
      <c r="AX76" s="30"/>
      <c r="AY76" s="30"/>
      <c r="AZ76" s="30"/>
      <c r="BA76" s="30"/>
    </row>
    <row r="77" spans="1:53" ht="163.5" customHeight="1">
      <c r="A77" s="179">
        <v>1</v>
      </c>
      <c r="B77" s="277" t="s">
        <v>110</v>
      </c>
      <c r="C77" s="278" t="str">
        <f>IF(B77=Listas!$A$2,Listas!$B$2,IF(B77=Listas!$A$8,Listas!$B$8,IF(B77=Listas!$A$15,Listas!$B$15,IF(B77=Listas!$A$18,Listas!$B$18," "))))</f>
        <v>Desarrollar las acciones necesarias que permitan materializar los planes, programas y proyectos en el sector minero energético.</v>
      </c>
      <c r="D77" s="278" t="s">
        <v>120</v>
      </c>
      <c r="E77" s="278" t="s">
        <v>601</v>
      </c>
      <c r="F77" s="278" t="s">
        <v>602</v>
      </c>
      <c r="G77" s="281">
        <v>1</v>
      </c>
      <c r="H77" s="279" t="s">
        <v>438</v>
      </c>
      <c r="I77" s="278" t="s">
        <v>603</v>
      </c>
      <c r="J77" s="280">
        <v>0.3</v>
      </c>
      <c r="K77" s="279" t="s">
        <v>31</v>
      </c>
      <c r="L77" s="278" t="s">
        <v>59</v>
      </c>
      <c r="M77" s="278" t="s">
        <v>103</v>
      </c>
      <c r="N77" s="279"/>
      <c r="O77" s="279" t="s">
        <v>201</v>
      </c>
      <c r="P77" s="284" t="s">
        <v>119</v>
      </c>
      <c r="Q77" s="282">
        <v>44593</v>
      </c>
      <c r="R77" s="283">
        <v>44926</v>
      </c>
      <c r="S77" s="278" t="s">
        <v>48</v>
      </c>
      <c r="T77" s="278" t="s">
        <v>57</v>
      </c>
      <c r="U77" s="284" t="s">
        <v>77</v>
      </c>
      <c r="V77" s="201">
        <v>44651</v>
      </c>
      <c r="W77" s="195">
        <v>7.4999999999999997E-2</v>
      </c>
      <c r="X77" s="185" t="s">
        <v>604</v>
      </c>
      <c r="Y77" s="195">
        <v>7.4999999999999997E-2</v>
      </c>
      <c r="Z77" s="185" t="s">
        <v>605</v>
      </c>
      <c r="AA77" s="188">
        <v>44670</v>
      </c>
      <c r="AB77" s="185" t="s">
        <v>212</v>
      </c>
      <c r="AC77" s="189">
        <v>44742</v>
      </c>
      <c r="AD77" s="193">
        <v>7.4999999999999997E-2</v>
      </c>
      <c r="AE77" s="181" t="s">
        <v>606</v>
      </c>
      <c r="AF77" s="195">
        <v>0.15</v>
      </c>
      <c r="AG77" s="185" t="s">
        <v>607</v>
      </c>
      <c r="AH77" s="188">
        <v>44761</v>
      </c>
      <c r="AI77" s="190" t="s">
        <v>225</v>
      </c>
      <c r="AJ77" s="23"/>
      <c r="AK77" s="26"/>
      <c r="AL77" s="27"/>
      <c r="AM77" s="29"/>
      <c r="AN77" s="29"/>
      <c r="AO77" s="28"/>
      <c r="AP77" s="29"/>
      <c r="AQ77" s="28"/>
      <c r="AR77" s="29"/>
      <c r="AS77" s="29"/>
      <c r="AT77" s="29"/>
      <c r="AU77" s="29"/>
      <c r="AV77" s="28"/>
      <c r="AW77" s="29"/>
      <c r="AX77" s="30"/>
      <c r="AY77" s="30"/>
      <c r="AZ77" s="30"/>
      <c r="BA77" s="30"/>
    </row>
    <row r="78" spans="1:53" ht="135.75" customHeight="1">
      <c r="A78" s="179">
        <v>2</v>
      </c>
      <c r="B78" s="277" t="s">
        <v>110</v>
      </c>
      <c r="C78" s="278" t="str">
        <f>IF(B78=Listas!$A$2,Listas!$B$2,IF(B78=Listas!$A$8,Listas!$B$8,IF(B78=Listas!$A$15,Listas!$B$15,IF(B78=Listas!$A$18,Listas!$B$18," "))))</f>
        <v>Desarrollar las acciones necesarias que permitan materializar los planes, programas y proyectos en el sector minero energético.</v>
      </c>
      <c r="D78" s="278" t="s">
        <v>120</v>
      </c>
      <c r="E78" s="278" t="s">
        <v>601</v>
      </c>
      <c r="F78" s="278" t="s">
        <v>608</v>
      </c>
      <c r="G78" s="281">
        <v>1</v>
      </c>
      <c r="H78" s="279" t="s">
        <v>438</v>
      </c>
      <c r="I78" s="278" t="s">
        <v>609</v>
      </c>
      <c r="J78" s="280">
        <v>0.05</v>
      </c>
      <c r="K78" s="279" t="s">
        <v>31</v>
      </c>
      <c r="L78" s="278" t="s">
        <v>59</v>
      </c>
      <c r="M78" s="278" t="s">
        <v>103</v>
      </c>
      <c r="N78" s="279"/>
      <c r="O78" s="279" t="s">
        <v>201</v>
      </c>
      <c r="P78" s="284" t="s">
        <v>119</v>
      </c>
      <c r="Q78" s="282">
        <v>44593</v>
      </c>
      <c r="R78" s="283">
        <v>44926</v>
      </c>
      <c r="S78" s="278" t="s">
        <v>48</v>
      </c>
      <c r="T78" s="278" t="s">
        <v>57</v>
      </c>
      <c r="U78" s="284" t="s">
        <v>77</v>
      </c>
      <c r="V78" s="184">
        <v>44651</v>
      </c>
      <c r="W78" s="195">
        <v>2.5000000000000001E-2</v>
      </c>
      <c r="X78" s="185" t="s">
        <v>610</v>
      </c>
      <c r="Y78" s="195">
        <v>2.5000000000000001E-2</v>
      </c>
      <c r="Z78" s="185" t="s">
        <v>611</v>
      </c>
      <c r="AA78" s="188">
        <v>44670</v>
      </c>
      <c r="AB78" s="185" t="s">
        <v>204</v>
      </c>
      <c r="AC78" s="189">
        <v>44742</v>
      </c>
      <c r="AD78" s="193">
        <v>0</v>
      </c>
      <c r="AE78" s="181" t="s">
        <v>612</v>
      </c>
      <c r="AF78" s="195">
        <v>2.5000000000000001E-2</v>
      </c>
      <c r="AG78" s="185" t="s">
        <v>613</v>
      </c>
      <c r="AH78" s="188">
        <v>44761</v>
      </c>
      <c r="AI78" s="190" t="s">
        <v>225</v>
      </c>
      <c r="AJ78" s="23"/>
      <c r="AK78" s="26"/>
      <c r="AL78" s="27"/>
      <c r="AM78" s="29"/>
      <c r="AN78" s="29"/>
      <c r="AO78" s="28"/>
      <c r="AP78" s="29"/>
      <c r="AQ78" s="28"/>
      <c r="AR78" s="29"/>
      <c r="AS78" s="29"/>
      <c r="AT78" s="29"/>
      <c r="AU78" s="29"/>
      <c r="AV78" s="28"/>
      <c r="AW78" s="29"/>
      <c r="AX78" s="30"/>
      <c r="AY78" s="30"/>
      <c r="AZ78" s="30"/>
      <c r="BA78" s="30"/>
    </row>
    <row r="79" spans="1:53" ht="84" customHeight="1">
      <c r="A79" s="179">
        <v>3</v>
      </c>
      <c r="B79" s="277" t="s">
        <v>110</v>
      </c>
      <c r="C79" s="278" t="str">
        <f>IF(B79=Listas!$A$2,Listas!$B$2,IF(B79=Listas!$A$8,Listas!$B$8,IF(B79=Listas!$A$15,Listas!$B$15,IF(B79=Listas!$A$18,Listas!$B$18," "))))</f>
        <v>Desarrollar las acciones necesarias que permitan materializar los planes, programas y proyectos en el sector minero energético.</v>
      </c>
      <c r="D79" s="278" t="s">
        <v>120</v>
      </c>
      <c r="E79" s="278" t="s">
        <v>614</v>
      </c>
      <c r="F79" s="278" t="s">
        <v>615</v>
      </c>
      <c r="G79" s="281">
        <v>1</v>
      </c>
      <c r="H79" s="279" t="s">
        <v>438</v>
      </c>
      <c r="I79" s="278" t="s">
        <v>616</v>
      </c>
      <c r="J79" s="280">
        <v>2.5000000000000001E-2</v>
      </c>
      <c r="K79" s="279" t="s">
        <v>31</v>
      </c>
      <c r="L79" s="278" t="s">
        <v>59</v>
      </c>
      <c r="M79" s="278" t="s">
        <v>103</v>
      </c>
      <c r="N79" s="279" t="s">
        <v>201</v>
      </c>
      <c r="O79" s="281"/>
      <c r="P79" s="284" t="s">
        <v>108</v>
      </c>
      <c r="Q79" s="282">
        <v>44593</v>
      </c>
      <c r="R79" s="283">
        <v>44926</v>
      </c>
      <c r="S79" s="278" t="s">
        <v>48</v>
      </c>
      <c r="T79" s="278" t="s">
        <v>57</v>
      </c>
      <c r="U79" s="284" t="s">
        <v>77</v>
      </c>
      <c r="V79" s="184">
        <v>44651</v>
      </c>
      <c r="W79" s="195">
        <v>7.4999999999999997E-3</v>
      </c>
      <c r="X79" s="185" t="s">
        <v>617</v>
      </c>
      <c r="Y79" s="195">
        <v>7.4999999999999997E-3</v>
      </c>
      <c r="Z79" s="185" t="s">
        <v>618</v>
      </c>
      <c r="AA79" s="188">
        <v>44670</v>
      </c>
      <c r="AB79" s="185" t="s">
        <v>212</v>
      </c>
      <c r="AC79" s="189">
        <v>44742</v>
      </c>
      <c r="AD79" s="193">
        <v>7.4999999999999997E-3</v>
      </c>
      <c r="AE79" s="181" t="s">
        <v>619</v>
      </c>
      <c r="AF79" s="195">
        <v>1.4999999999999999E-2</v>
      </c>
      <c r="AG79" s="185" t="s">
        <v>620</v>
      </c>
      <c r="AH79" s="188">
        <v>44761</v>
      </c>
      <c r="AI79" s="190" t="s">
        <v>225</v>
      </c>
      <c r="AJ79" s="23"/>
      <c r="AK79" s="26"/>
      <c r="AL79" s="27"/>
      <c r="AM79" s="29"/>
      <c r="AN79" s="29"/>
      <c r="AO79" s="28"/>
      <c r="AP79" s="29"/>
      <c r="AQ79" s="28"/>
      <c r="AR79" s="29"/>
      <c r="AS79" s="29"/>
      <c r="AT79" s="29"/>
      <c r="AU79" s="29"/>
      <c r="AV79" s="28"/>
      <c r="AW79" s="29"/>
      <c r="AX79" s="30"/>
      <c r="AY79" s="30"/>
      <c r="AZ79" s="30"/>
      <c r="BA79" s="30"/>
    </row>
    <row r="80" spans="1:53" ht="64.5" customHeight="1">
      <c r="A80" s="179">
        <v>4</v>
      </c>
      <c r="B80" s="277" t="s">
        <v>110</v>
      </c>
      <c r="C80" s="278" t="str">
        <f>IF(B80=Listas!$A$2,Listas!$B$2,IF(B80=Listas!$A$8,Listas!$B$8,IF(B80=Listas!$A$15,Listas!$B$15,IF(B80=Listas!$A$18,Listas!$B$18," "))))</f>
        <v>Desarrollar las acciones necesarias que permitan materializar los planes, programas y proyectos en el sector minero energético.</v>
      </c>
      <c r="D80" s="278" t="s">
        <v>120</v>
      </c>
      <c r="E80" s="278" t="s">
        <v>614</v>
      </c>
      <c r="F80" s="278" t="s">
        <v>621</v>
      </c>
      <c r="G80" s="281">
        <v>1</v>
      </c>
      <c r="H80" s="279" t="s">
        <v>438</v>
      </c>
      <c r="I80" s="278" t="s">
        <v>622</v>
      </c>
      <c r="J80" s="280">
        <v>2.5000000000000001E-2</v>
      </c>
      <c r="K80" s="279" t="s">
        <v>23</v>
      </c>
      <c r="L80" s="278" t="s">
        <v>77</v>
      </c>
      <c r="M80" s="278" t="s">
        <v>103</v>
      </c>
      <c r="N80" s="279" t="s">
        <v>201</v>
      </c>
      <c r="O80" s="281"/>
      <c r="P80" s="284" t="s">
        <v>108</v>
      </c>
      <c r="Q80" s="282">
        <v>44593</v>
      </c>
      <c r="R80" s="283">
        <v>44926</v>
      </c>
      <c r="S80" s="278" t="s">
        <v>48</v>
      </c>
      <c r="T80" s="278" t="s">
        <v>57</v>
      </c>
      <c r="U80" s="284" t="s">
        <v>77</v>
      </c>
      <c r="V80" s="184">
        <v>44804</v>
      </c>
      <c r="W80" s="195">
        <v>7.4999999999999997E-3</v>
      </c>
      <c r="X80" s="185" t="s">
        <v>623</v>
      </c>
      <c r="Y80" s="195">
        <v>7.4999999999999997E-3</v>
      </c>
      <c r="Z80" s="185" t="s">
        <v>624</v>
      </c>
      <c r="AA80" s="188">
        <v>44670</v>
      </c>
      <c r="AB80" s="185" t="s">
        <v>212</v>
      </c>
      <c r="AC80" s="189">
        <v>44742</v>
      </c>
      <c r="AD80" s="193">
        <v>7.4999999999999997E-3</v>
      </c>
      <c r="AE80" s="181" t="s">
        <v>625</v>
      </c>
      <c r="AF80" s="195">
        <v>1.4999999999999999E-2</v>
      </c>
      <c r="AG80" s="185" t="s">
        <v>620</v>
      </c>
      <c r="AH80" s="188">
        <v>44761</v>
      </c>
      <c r="AI80" s="190" t="s">
        <v>225</v>
      </c>
      <c r="AJ80" s="23"/>
      <c r="AK80" s="26"/>
      <c r="AL80" s="27"/>
      <c r="AM80" s="29"/>
      <c r="AN80" s="29"/>
      <c r="AO80" s="28"/>
      <c r="AP80" s="29"/>
      <c r="AQ80" s="28"/>
      <c r="AR80" s="29"/>
      <c r="AS80" s="29"/>
      <c r="AT80" s="29"/>
      <c r="AU80" s="29"/>
      <c r="AV80" s="28"/>
      <c r="AW80" s="29"/>
      <c r="AX80" s="30"/>
      <c r="AY80" s="30"/>
      <c r="AZ80" s="30"/>
      <c r="BA80" s="30"/>
    </row>
    <row r="81" spans="1:53" ht="64.5" customHeight="1">
      <c r="A81" s="179">
        <v>5</v>
      </c>
      <c r="B81" s="277" t="s">
        <v>110</v>
      </c>
      <c r="C81" s="278" t="str">
        <f>IF(B81=Listas!$A$2,Listas!$B$2,IF(B81=Listas!$A$8,Listas!$B$8,IF(B81=Listas!$A$15,Listas!$B$15,IF(B81=Listas!$A$18,Listas!$B$18," "))))</f>
        <v>Desarrollar las acciones necesarias que permitan materializar los planes, programas y proyectos en el sector minero energético.</v>
      </c>
      <c r="D81" s="278" t="s">
        <v>120</v>
      </c>
      <c r="E81" s="278" t="s">
        <v>626</v>
      </c>
      <c r="F81" s="278" t="s">
        <v>627</v>
      </c>
      <c r="G81" s="281">
        <v>1</v>
      </c>
      <c r="H81" s="279" t="s">
        <v>438</v>
      </c>
      <c r="I81" s="278" t="s">
        <v>628</v>
      </c>
      <c r="J81" s="280">
        <v>0.1</v>
      </c>
      <c r="K81" s="279" t="s">
        <v>23</v>
      </c>
      <c r="L81" s="278" t="s">
        <v>77</v>
      </c>
      <c r="M81" s="278" t="s">
        <v>103</v>
      </c>
      <c r="N81" s="279" t="s">
        <v>201</v>
      </c>
      <c r="O81" s="281"/>
      <c r="P81" s="284" t="s">
        <v>108</v>
      </c>
      <c r="Q81" s="282">
        <v>44593</v>
      </c>
      <c r="R81" s="283">
        <v>44926</v>
      </c>
      <c r="S81" s="278" t="s">
        <v>48</v>
      </c>
      <c r="T81" s="278" t="s">
        <v>57</v>
      </c>
      <c r="U81" s="284" t="s">
        <v>77</v>
      </c>
      <c r="V81" s="184">
        <v>44651</v>
      </c>
      <c r="W81" s="202">
        <v>2.5000000000000001E-2</v>
      </c>
      <c r="X81" s="185" t="s">
        <v>629</v>
      </c>
      <c r="Y81" s="195">
        <v>2.5000000000000001E-2</v>
      </c>
      <c r="Z81" s="185" t="s">
        <v>630</v>
      </c>
      <c r="AA81" s="188">
        <v>44670</v>
      </c>
      <c r="AB81" s="185" t="s">
        <v>212</v>
      </c>
      <c r="AC81" s="189">
        <v>44742</v>
      </c>
      <c r="AD81" s="193">
        <v>2.5000000000000001E-2</v>
      </c>
      <c r="AE81" s="181" t="s">
        <v>631</v>
      </c>
      <c r="AF81" s="195">
        <v>0.05</v>
      </c>
      <c r="AG81" s="185" t="s">
        <v>632</v>
      </c>
      <c r="AH81" s="188">
        <v>44761</v>
      </c>
      <c r="AI81" s="190" t="s">
        <v>225</v>
      </c>
      <c r="AJ81" s="23"/>
      <c r="AK81" s="26"/>
      <c r="AL81" s="27"/>
      <c r="AM81" s="29"/>
      <c r="AN81" s="29"/>
      <c r="AO81" s="28"/>
      <c r="AP81" s="29"/>
      <c r="AQ81" s="28"/>
      <c r="AR81" s="29"/>
      <c r="AS81" s="29"/>
      <c r="AT81" s="29"/>
      <c r="AU81" s="29"/>
      <c r="AV81" s="28"/>
      <c r="AW81" s="29"/>
      <c r="AX81" s="30"/>
      <c r="AY81" s="30"/>
      <c r="AZ81" s="30"/>
      <c r="BA81" s="30"/>
    </row>
    <row r="82" spans="1:53" ht="89.25" customHeight="1">
      <c r="A82" s="179">
        <v>6</v>
      </c>
      <c r="B82" s="277" t="s">
        <v>110</v>
      </c>
      <c r="C82" s="278" t="str">
        <f>IF(B82=Listas!$A$2,Listas!$B$2,IF(B82=Listas!$A$8,Listas!$B$8,IF(B82=Listas!$A$15,Listas!$B$15,IF(B82=Listas!$A$18,Listas!$B$18," "))))</f>
        <v>Desarrollar las acciones necesarias que permitan materializar los planes, programas y proyectos en el sector minero energético.</v>
      </c>
      <c r="D82" s="278" t="s">
        <v>120</v>
      </c>
      <c r="E82" s="278" t="s">
        <v>626</v>
      </c>
      <c r="F82" s="278" t="s">
        <v>633</v>
      </c>
      <c r="G82" s="281">
        <v>1</v>
      </c>
      <c r="H82" s="279" t="s">
        <v>438</v>
      </c>
      <c r="I82" s="278" t="s">
        <v>634</v>
      </c>
      <c r="J82" s="280">
        <v>2.5000000000000001E-2</v>
      </c>
      <c r="K82" s="279" t="s">
        <v>23</v>
      </c>
      <c r="L82" s="278" t="s">
        <v>77</v>
      </c>
      <c r="M82" s="278" t="s">
        <v>103</v>
      </c>
      <c r="N82" s="279"/>
      <c r="O82" s="279" t="s">
        <v>201</v>
      </c>
      <c r="P82" s="284" t="s">
        <v>119</v>
      </c>
      <c r="Q82" s="282">
        <v>44593</v>
      </c>
      <c r="R82" s="283">
        <v>44926</v>
      </c>
      <c r="S82" s="278" t="s">
        <v>48</v>
      </c>
      <c r="T82" s="278" t="s">
        <v>57</v>
      </c>
      <c r="U82" s="284" t="s">
        <v>77</v>
      </c>
      <c r="V82" s="203">
        <v>44651</v>
      </c>
      <c r="W82" s="204">
        <v>0.03</v>
      </c>
      <c r="X82" s="185" t="s">
        <v>635</v>
      </c>
      <c r="Y82" s="183">
        <v>0.03</v>
      </c>
      <c r="Z82" s="185" t="s">
        <v>636</v>
      </c>
      <c r="AA82" s="188">
        <v>44670</v>
      </c>
      <c r="AB82" s="185" t="s">
        <v>204</v>
      </c>
      <c r="AC82" s="189">
        <v>44698</v>
      </c>
      <c r="AD82" s="186">
        <v>0</v>
      </c>
      <c r="AE82" s="205" t="s">
        <v>637</v>
      </c>
      <c r="AF82" s="183">
        <v>0.03</v>
      </c>
      <c r="AG82" s="185" t="s">
        <v>638</v>
      </c>
      <c r="AH82" s="188">
        <v>44761</v>
      </c>
      <c r="AI82" s="190" t="s">
        <v>204</v>
      </c>
      <c r="AJ82" s="23"/>
      <c r="AK82" s="26"/>
      <c r="AL82" s="27"/>
      <c r="AM82" s="29"/>
      <c r="AN82" s="29"/>
      <c r="AO82" s="28"/>
      <c r="AP82" s="29"/>
      <c r="AQ82" s="28"/>
      <c r="AR82" s="29"/>
      <c r="AS82" s="29"/>
      <c r="AT82" s="29"/>
      <c r="AU82" s="29"/>
      <c r="AV82" s="28"/>
      <c r="AW82" s="29"/>
      <c r="AX82" s="30"/>
      <c r="AY82" s="30"/>
      <c r="AZ82" s="30"/>
      <c r="BA82" s="30"/>
    </row>
    <row r="83" spans="1:53" ht="64.5" customHeight="1">
      <c r="A83" s="179">
        <v>7</v>
      </c>
      <c r="B83" s="277" t="s">
        <v>110</v>
      </c>
      <c r="C83" s="278" t="str">
        <f>IF(B83=Listas!$A$2,Listas!$B$2,IF(B83=Listas!$A$8,Listas!$B$8,IF(B83=Listas!$A$15,Listas!$B$15,IF(B83=Listas!$A$18,Listas!$B$18," "))))</f>
        <v>Desarrollar las acciones necesarias que permitan materializar los planes, programas y proyectos en el sector minero energético.</v>
      </c>
      <c r="D83" s="278" t="s">
        <v>120</v>
      </c>
      <c r="E83" s="278" t="s">
        <v>626</v>
      </c>
      <c r="F83" s="278" t="s">
        <v>639</v>
      </c>
      <c r="G83" s="281">
        <v>1</v>
      </c>
      <c r="H83" s="279" t="s">
        <v>438</v>
      </c>
      <c r="I83" s="278" t="s">
        <v>640</v>
      </c>
      <c r="J83" s="280">
        <v>2.5000000000000001E-2</v>
      </c>
      <c r="K83" s="279" t="s">
        <v>23</v>
      </c>
      <c r="L83" s="278" t="s">
        <v>77</v>
      </c>
      <c r="M83" s="278" t="s">
        <v>103</v>
      </c>
      <c r="N83" s="279" t="s">
        <v>201</v>
      </c>
      <c r="O83" s="281"/>
      <c r="P83" s="284" t="s">
        <v>108</v>
      </c>
      <c r="Q83" s="282">
        <v>44593</v>
      </c>
      <c r="R83" s="283">
        <v>44926</v>
      </c>
      <c r="S83" s="278" t="s">
        <v>48</v>
      </c>
      <c r="T83" s="278" t="s">
        <v>57</v>
      </c>
      <c r="U83" s="284" t="s">
        <v>77</v>
      </c>
      <c r="V83" s="203">
        <v>44651</v>
      </c>
      <c r="W83" s="195">
        <v>3.0000000000000001E-3</v>
      </c>
      <c r="X83" s="185" t="s">
        <v>641</v>
      </c>
      <c r="Y83" s="195">
        <v>3.0000000000000001E-3</v>
      </c>
      <c r="Z83" s="206" t="s">
        <v>642</v>
      </c>
      <c r="AA83" s="188">
        <v>44670</v>
      </c>
      <c r="AB83" s="185" t="s">
        <v>212</v>
      </c>
      <c r="AC83" s="189">
        <v>44742</v>
      </c>
      <c r="AD83" s="193">
        <v>7.4999999999999997E-3</v>
      </c>
      <c r="AE83" s="185" t="s">
        <v>643</v>
      </c>
      <c r="AF83" s="195">
        <v>0.01</v>
      </c>
      <c r="AG83" s="185" t="s">
        <v>644</v>
      </c>
      <c r="AH83" s="188">
        <v>44761</v>
      </c>
      <c r="AI83" s="190" t="s">
        <v>225</v>
      </c>
      <c r="AJ83" s="23"/>
      <c r="AK83" s="26"/>
      <c r="AL83" s="27"/>
      <c r="AM83" s="29"/>
      <c r="AN83" s="29"/>
      <c r="AO83" s="35"/>
      <c r="AP83" s="29"/>
      <c r="AQ83" s="35"/>
      <c r="AR83" s="29"/>
      <c r="AS83" s="29"/>
      <c r="AT83" s="29"/>
      <c r="AU83" s="29"/>
      <c r="AV83" s="35"/>
      <c r="AW83" s="29"/>
      <c r="AX83" s="30"/>
      <c r="AY83" s="30"/>
      <c r="AZ83" s="30"/>
      <c r="BA83" s="30"/>
    </row>
    <row r="84" spans="1:53" ht="93" customHeight="1">
      <c r="A84" s="179">
        <v>8</v>
      </c>
      <c r="B84" s="277" t="s">
        <v>110</v>
      </c>
      <c r="C84" s="278" t="str">
        <f>IF(B84=Listas!$A$2,Listas!$B$2,IF(B84=Listas!$A$8,Listas!$B$8,IF(B84=Listas!$A$15,Listas!$B$15,IF(B84=Listas!$A$18,Listas!$B$18," "))))</f>
        <v>Desarrollar las acciones necesarias que permitan materializar los planes, programas y proyectos en el sector minero energético.</v>
      </c>
      <c r="D84" s="278" t="s">
        <v>120</v>
      </c>
      <c r="E84" s="278" t="s">
        <v>645</v>
      </c>
      <c r="F84" s="278" t="s">
        <v>646</v>
      </c>
      <c r="G84" s="281">
        <v>1</v>
      </c>
      <c r="H84" s="279" t="s">
        <v>438</v>
      </c>
      <c r="I84" s="278" t="s">
        <v>647</v>
      </c>
      <c r="J84" s="280">
        <v>0.1</v>
      </c>
      <c r="K84" s="279" t="s">
        <v>23</v>
      </c>
      <c r="L84" s="278" t="s">
        <v>77</v>
      </c>
      <c r="M84" s="278" t="s">
        <v>103</v>
      </c>
      <c r="N84" s="279"/>
      <c r="O84" s="279" t="s">
        <v>201</v>
      </c>
      <c r="P84" s="284" t="s">
        <v>119</v>
      </c>
      <c r="Q84" s="282">
        <v>44593</v>
      </c>
      <c r="R84" s="283">
        <v>44926</v>
      </c>
      <c r="S84" s="278" t="s">
        <v>48</v>
      </c>
      <c r="T84" s="278" t="s">
        <v>57</v>
      </c>
      <c r="U84" s="284" t="s">
        <v>77</v>
      </c>
      <c r="V84" s="184">
        <v>44651</v>
      </c>
      <c r="W84" s="195">
        <v>0.02</v>
      </c>
      <c r="X84" s="185" t="s">
        <v>648</v>
      </c>
      <c r="Y84" s="195">
        <v>0.02</v>
      </c>
      <c r="Z84" s="206" t="s">
        <v>649</v>
      </c>
      <c r="AA84" s="188">
        <v>44670</v>
      </c>
      <c r="AB84" s="185" t="s">
        <v>212</v>
      </c>
      <c r="AC84" s="189">
        <v>44742</v>
      </c>
      <c r="AD84" s="193">
        <v>0.02</v>
      </c>
      <c r="AE84" s="181" t="s">
        <v>650</v>
      </c>
      <c r="AF84" s="195">
        <v>0.04</v>
      </c>
      <c r="AG84" s="185" t="s">
        <v>651</v>
      </c>
      <c r="AH84" s="188">
        <v>44761</v>
      </c>
      <c r="AI84" s="190" t="s">
        <v>225</v>
      </c>
      <c r="AJ84" s="23"/>
      <c r="AK84" s="26"/>
      <c r="AL84" s="27"/>
      <c r="AM84" s="29"/>
      <c r="AN84" s="29"/>
      <c r="AO84" s="35"/>
      <c r="AP84" s="29"/>
      <c r="AQ84" s="35"/>
      <c r="AR84" s="29"/>
      <c r="AS84" s="29"/>
      <c r="AT84" s="29"/>
      <c r="AU84" s="29"/>
      <c r="AV84" s="35"/>
      <c r="AW84" s="29"/>
      <c r="AX84" s="30"/>
      <c r="AY84" s="30"/>
      <c r="AZ84" s="30"/>
      <c r="BA84" s="30"/>
    </row>
    <row r="85" spans="1:53" ht="113.25" customHeight="1">
      <c r="A85" s="179">
        <v>9</v>
      </c>
      <c r="B85" s="277" t="s">
        <v>110</v>
      </c>
      <c r="C85" s="278" t="str">
        <f>IF(B85=Listas!$A$2,Listas!$B$2,IF(B85=Listas!$A$8,Listas!$B$8,IF(B85=Listas!$A$15,Listas!$B$15,IF(B85=Listas!$A$18,Listas!$B$18," "))))</f>
        <v>Desarrollar las acciones necesarias que permitan materializar los planes, programas y proyectos en el sector minero energético.</v>
      </c>
      <c r="D85" s="278" t="s">
        <v>120</v>
      </c>
      <c r="E85" s="278" t="s">
        <v>645</v>
      </c>
      <c r="F85" s="278" t="s">
        <v>652</v>
      </c>
      <c r="G85" s="281">
        <v>1</v>
      </c>
      <c r="H85" s="279" t="s">
        <v>438</v>
      </c>
      <c r="I85" s="278" t="s">
        <v>653</v>
      </c>
      <c r="J85" s="280">
        <v>0.1</v>
      </c>
      <c r="K85" s="279" t="s">
        <v>23</v>
      </c>
      <c r="L85" s="278" t="s">
        <v>77</v>
      </c>
      <c r="M85" s="278" t="s">
        <v>103</v>
      </c>
      <c r="N85" s="279"/>
      <c r="O85" s="279" t="s">
        <v>201</v>
      </c>
      <c r="P85" s="284" t="s">
        <v>119</v>
      </c>
      <c r="Q85" s="282">
        <v>44593</v>
      </c>
      <c r="R85" s="283">
        <v>44926</v>
      </c>
      <c r="S85" s="278" t="s">
        <v>48</v>
      </c>
      <c r="T85" s="278" t="s">
        <v>57</v>
      </c>
      <c r="U85" s="284" t="s">
        <v>77</v>
      </c>
      <c r="V85" s="184">
        <v>44651</v>
      </c>
      <c r="W85" s="195">
        <v>2.5000000000000001E-2</v>
      </c>
      <c r="X85" s="185" t="s">
        <v>654</v>
      </c>
      <c r="Y85" s="195">
        <v>2.5000000000000001E-2</v>
      </c>
      <c r="Z85" s="206" t="s">
        <v>655</v>
      </c>
      <c r="AA85" s="188">
        <v>44670</v>
      </c>
      <c r="AB85" s="185" t="s">
        <v>212</v>
      </c>
      <c r="AC85" s="189">
        <v>44742</v>
      </c>
      <c r="AD85" s="193">
        <v>2.5000000000000001E-2</v>
      </c>
      <c r="AE85" s="181" t="s">
        <v>656</v>
      </c>
      <c r="AF85" s="195">
        <v>0.05</v>
      </c>
      <c r="AG85" s="185" t="s">
        <v>657</v>
      </c>
      <c r="AH85" s="188">
        <v>44761</v>
      </c>
      <c r="AI85" s="190" t="s">
        <v>225</v>
      </c>
      <c r="AJ85" s="23"/>
      <c r="AK85" s="26"/>
      <c r="AL85" s="27"/>
      <c r="AM85" s="29"/>
      <c r="AN85" s="29"/>
      <c r="AO85" s="35"/>
      <c r="AP85" s="29"/>
      <c r="AQ85" s="35"/>
      <c r="AR85" s="29"/>
      <c r="AS85" s="29"/>
      <c r="AT85" s="29"/>
      <c r="AU85" s="29"/>
      <c r="AV85" s="35"/>
      <c r="AW85" s="29"/>
      <c r="AX85" s="30"/>
      <c r="AY85" s="30"/>
      <c r="AZ85" s="30"/>
      <c r="BA85" s="30"/>
    </row>
    <row r="86" spans="1:53" ht="64.5" customHeight="1">
      <c r="A86" s="179">
        <v>10</v>
      </c>
      <c r="B86" s="277" t="s">
        <v>110</v>
      </c>
      <c r="C86" s="278" t="str">
        <f>IF(B86=Listas!$A$2,Listas!$B$2,IF(B86=Listas!$A$8,Listas!$B$8,IF(B86=Listas!$A$15,Listas!$B$15,IF(B86=Listas!$A$18,Listas!$B$18," "))))</f>
        <v>Desarrollar las acciones necesarias que permitan materializar los planes, programas y proyectos en el sector minero energético.</v>
      </c>
      <c r="D86" s="278" t="s">
        <v>120</v>
      </c>
      <c r="E86" s="278" t="s">
        <v>645</v>
      </c>
      <c r="F86" s="278" t="s">
        <v>652</v>
      </c>
      <c r="G86" s="281">
        <v>1</v>
      </c>
      <c r="H86" s="279" t="s">
        <v>438</v>
      </c>
      <c r="I86" s="278" t="s">
        <v>658</v>
      </c>
      <c r="J86" s="285">
        <v>0.1</v>
      </c>
      <c r="K86" s="279" t="s">
        <v>31</v>
      </c>
      <c r="L86" s="278" t="s">
        <v>59</v>
      </c>
      <c r="M86" s="278" t="s">
        <v>103</v>
      </c>
      <c r="N86" s="279"/>
      <c r="O86" s="279" t="s">
        <v>201</v>
      </c>
      <c r="P86" s="284" t="s">
        <v>119</v>
      </c>
      <c r="Q86" s="282">
        <v>44593</v>
      </c>
      <c r="R86" s="283">
        <v>44926</v>
      </c>
      <c r="S86" s="278" t="s">
        <v>48</v>
      </c>
      <c r="T86" s="278" t="s">
        <v>57</v>
      </c>
      <c r="U86" s="284" t="s">
        <v>77</v>
      </c>
      <c r="V86" s="184"/>
      <c r="W86" s="192">
        <v>0</v>
      </c>
      <c r="X86" s="185" t="s">
        <v>659</v>
      </c>
      <c r="Y86" s="195"/>
      <c r="Z86" s="206"/>
      <c r="AA86" s="188"/>
      <c r="AB86" s="185" t="s">
        <v>252</v>
      </c>
      <c r="AC86" s="189">
        <v>44742</v>
      </c>
      <c r="AD86" s="193">
        <v>0</v>
      </c>
      <c r="AE86" s="181" t="s">
        <v>660</v>
      </c>
      <c r="AF86" s="195">
        <v>0</v>
      </c>
      <c r="AG86" s="185" t="s">
        <v>661</v>
      </c>
      <c r="AH86" s="188">
        <v>44761</v>
      </c>
      <c r="AI86" s="190" t="s">
        <v>335</v>
      </c>
      <c r="AJ86" s="23"/>
      <c r="AK86" s="26"/>
      <c r="AL86" s="27"/>
      <c r="AM86" s="29"/>
      <c r="AN86" s="29"/>
      <c r="AO86" s="35"/>
      <c r="AP86" s="29"/>
      <c r="AQ86" s="35"/>
      <c r="AR86" s="29"/>
      <c r="AS86" s="29"/>
      <c r="AT86" s="29"/>
      <c r="AU86" s="29"/>
      <c r="AV86" s="35"/>
      <c r="AW86" s="29"/>
      <c r="AX86" s="30"/>
      <c r="AY86" s="30"/>
      <c r="AZ86" s="30"/>
      <c r="BA86" s="30"/>
    </row>
    <row r="87" spans="1:53" ht="64.5" customHeight="1">
      <c r="A87" s="179">
        <v>11</v>
      </c>
      <c r="B87" s="277" t="s">
        <v>110</v>
      </c>
      <c r="C87" s="278" t="str">
        <f>IF(B87=Listas!$A$2,Listas!$B$2,IF(B87=Listas!$A$8,Listas!$B$8,IF(B87=Listas!$A$15,Listas!$B$15,IF(B87=Listas!$A$18,Listas!$B$18," "))))</f>
        <v>Desarrollar las acciones necesarias que permitan materializar los planes, programas y proyectos en el sector minero energético.</v>
      </c>
      <c r="D87" s="278" t="s">
        <v>120</v>
      </c>
      <c r="E87" s="278" t="s">
        <v>645</v>
      </c>
      <c r="F87" s="278" t="s">
        <v>662</v>
      </c>
      <c r="G87" s="281">
        <v>1</v>
      </c>
      <c r="H87" s="279" t="s">
        <v>438</v>
      </c>
      <c r="I87" s="278" t="s">
        <v>663</v>
      </c>
      <c r="J87" s="285">
        <v>0.05</v>
      </c>
      <c r="K87" s="279" t="s">
        <v>23</v>
      </c>
      <c r="L87" s="278" t="s">
        <v>77</v>
      </c>
      <c r="M87" s="278" t="s">
        <v>103</v>
      </c>
      <c r="N87" s="279"/>
      <c r="O87" s="279" t="s">
        <v>201</v>
      </c>
      <c r="P87" s="284" t="s">
        <v>119</v>
      </c>
      <c r="Q87" s="282">
        <v>44593</v>
      </c>
      <c r="R87" s="283">
        <v>44926</v>
      </c>
      <c r="S87" s="278" t="s">
        <v>48</v>
      </c>
      <c r="T87" s="278" t="s">
        <v>57</v>
      </c>
      <c r="U87" s="284" t="s">
        <v>77</v>
      </c>
      <c r="V87" s="184"/>
      <c r="W87" s="192">
        <v>0</v>
      </c>
      <c r="X87" s="185"/>
      <c r="Y87" s="195"/>
      <c r="Z87" s="206"/>
      <c r="AA87" s="188"/>
      <c r="AB87" s="185" t="s">
        <v>252</v>
      </c>
      <c r="AC87" s="189">
        <v>44742</v>
      </c>
      <c r="AD87" s="193">
        <v>1.6E-2</v>
      </c>
      <c r="AE87" s="181" t="s">
        <v>664</v>
      </c>
      <c r="AF87" s="195">
        <v>1.6E-2</v>
      </c>
      <c r="AG87" s="185" t="s">
        <v>665</v>
      </c>
      <c r="AH87" s="188">
        <v>44761</v>
      </c>
      <c r="AI87" s="190" t="s">
        <v>225</v>
      </c>
      <c r="AJ87" s="23"/>
      <c r="AK87" s="26"/>
      <c r="AL87" s="27"/>
      <c r="AM87" s="29"/>
      <c r="AN87" s="29"/>
      <c r="AO87" s="35"/>
      <c r="AP87" s="29"/>
      <c r="AQ87" s="35"/>
      <c r="AR87" s="29"/>
      <c r="AS87" s="29"/>
      <c r="AT87" s="29"/>
      <c r="AU87" s="29"/>
      <c r="AV87" s="35"/>
      <c r="AW87" s="29"/>
      <c r="AX87" s="30"/>
      <c r="AY87" s="30"/>
      <c r="AZ87" s="30"/>
      <c r="BA87" s="30"/>
    </row>
    <row r="88" spans="1:53" ht="64.5" customHeight="1">
      <c r="A88" s="179">
        <v>12</v>
      </c>
      <c r="B88" s="277" t="s">
        <v>110</v>
      </c>
      <c r="C88" s="278" t="str">
        <f>IF(B88=Listas!$A$2,Listas!$B$2,IF(B88=Listas!$A$8,Listas!$B$8,IF(B88=Listas!$A$15,Listas!$B$15,IF(B88=Listas!$A$18,Listas!$B$18," "))))</f>
        <v>Desarrollar las acciones necesarias que permitan materializar los planes, programas y proyectos en el sector minero energético.</v>
      </c>
      <c r="D88" s="278" t="s">
        <v>126</v>
      </c>
      <c r="E88" s="278" t="s">
        <v>666</v>
      </c>
      <c r="F88" s="278" t="s">
        <v>667</v>
      </c>
      <c r="G88" s="281">
        <v>1</v>
      </c>
      <c r="H88" s="279" t="s">
        <v>438</v>
      </c>
      <c r="I88" s="278" t="s">
        <v>668</v>
      </c>
      <c r="J88" s="285">
        <v>2.5000000000000001E-2</v>
      </c>
      <c r="K88" s="279" t="s">
        <v>23</v>
      </c>
      <c r="L88" s="278" t="s">
        <v>77</v>
      </c>
      <c r="M88" s="278" t="s">
        <v>103</v>
      </c>
      <c r="N88" s="279"/>
      <c r="O88" s="279" t="s">
        <v>201</v>
      </c>
      <c r="P88" s="284" t="s">
        <v>119</v>
      </c>
      <c r="Q88" s="282">
        <v>44593</v>
      </c>
      <c r="R88" s="283">
        <v>44926</v>
      </c>
      <c r="S88" s="278" t="s">
        <v>48</v>
      </c>
      <c r="T88" s="278" t="s">
        <v>57</v>
      </c>
      <c r="U88" s="284" t="s">
        <v>77</v>
      </c>
      <c r="V88" s="184">
        <v>44651</v>
      </c>
      <c r="W88" s="195">
        <v>5.0000000000000001E-3</v>
      </c>
      <c r="X88" s="185" t="s">
        <v>669</v>
      </c>
      <c r="Y88" s="195">
        <v>5.0000000000000001E-3</v>
      </c>
      <c r="Z88" s="206" t="s">
        <v>670</v>
      </c>
      <c r="AA88" s="188">
        <v>44670</v>
      </c>
      <c r="AB88" s="185" t="s">
        <v>212</v>
      </c>
      <c r="AC88" s="189">
        <v>44742</v>
      </c>
      <c r="AD88" s="193"/>
      <c r="AE88" s="181" t="s">
        <v>671</v>
      </c>
      <c r="AF88" s="195">
        <v>5.0000000000000001E-3</v>
      </c>
      <c r="AG88" s="185" t="s">
        <v>672</v>
      </c>
      <c r="AH88" s="188">
        <v>44761</v>
      </c>
      <c r="AI88" s="190" t="s">
        <v>225</v>
      </c>
      <c r="AJ88" s="23"/>
      <c r="AK88" s="26"/>
      <c r="AL88" s="27"/>
      <c r="AM88" s="29"/>
      <c r="AN88" s="29"/>
      <c r="AO88" s="35"/>
      <c r="AP88" s="29"/>
      <c r="AQ88" s="35"/>
      <c r="AR88" s="29"/>
      <c r="AS88" s="29"/>
      <c r="AT88" s="29"/>
      <c r="AU88" s="29"/>
      <c r="AV88" s="35"/>
      <c r="AW88" s="29"/>
      <c r="AX88" s="30"/>
      <c r="AY88" s="30"/>
      <c r="AZ88" s="30"/>
      <c r="BA88" s="30"/>
    </row>
    <row r="89" spans="1:53" ht="72" customHeight="1">
      <c r="A89" s="179">
        <v>13</v>
      </c>
      <c r="B89" s="277" t="s">
        <v>110</v>
      </c>
      <c r="C89" s="278" t="str">
        <f>IF(B89=Listas!$A$2,Listas!$B$2,IF(B89=Listas!$A$8,Listas!$B$8,IF(B89=Listas!$A$15,Listas!$B$15,IF(B89=Listas!$A$18,Listas!$B$18," "))))</f>
        <v>Desarrollar las acciones necesarias que permitan materializar los planes, programas y proyectos en el sector minero energético.</v>
      </c>
      <c r="D89" s="278" t="s">
        <v>126</v>
      </c>
      <c r="E89" s="278" t="s">
        <v>666</v>
      </c>
      <c r="F89" s="278" t="s">
        <v>673</v>
      </c>
      <c r="G89" s="281">
        <v>1</v>
      </c>
      <c r="H89" s="279" t="s">
        <v>438</v>
      </c>
      <c r="I89" s="278" t="s">
        <v>674</v>
      </c>
      <c r="J89" s="285">
        <v>2.5000000000000001E-2</v>
      </c>
      <c r="K89" s="279" t="s">
        <v>23</v>
      </c>
      <c r="L89" s="278" t="s">
        <v>77</v>
      </c>
      <c r="M89" s="278" t="s">
        <v>103</v>
      </c>
      <c r="N89" s="279"/>
      <c r="O89" s="279" t="s">
        <v>201</v>
      </c>
      <c r="P89" s="284" t="s">
        <v>119</v>
      </c>
      <c r="Q89" s="282">
        <v>44593</v>
      </c>
      <c r="R89" s="283">
        <v>44926</v>
      </c>
      <c r="S89" s="278" t="s">
        <v>48</v>
      </c>
      <c r="T89" s="278" t="s">
        <v>57</v>
      </c>
      <c r="U89" s="284" t="s">
        <v>77</v>
      </c>
      <c r="V89" s="184">
        <v>44651</v>
      </c>
      <c r="W89" s="195">
        <v>7.4999999999999997E-3</v>
      </c>
      <c r="X89" s="185" t="s">
        <v>675</v>
      </c>
      <c r="Y89" s="195">
        <v>7.4999999999999997E-3</v>
      </c>
      <c r="Z89" s="206" t="s">
        <v>676</v>
      </c>
      <c r="AA89" s="188">
        <v>44670</v>
      </c>
      <c r="AB89" s="185" t="s">
        <v>204</v>
      </c>
      <c r="AC89" s="189">
        <v>44742</v>
      </c>
      <c r="AD89" s="193">
        <v>7.4999999999999997E-3</v>
      </c>
      <c r="AE89" s="181" t="s">
        <v>677</v>
      </c>
      <c r="AF89" s="195">
        <v>1.4999999999999999E-2</v>
      </c>
      <c r="AG89" s="185" t="s">
        <v>678</v>
      </c>
      <c r="AH89" s="188">
        <v>44761</v>
      </c>
      <c r="AI89" s="190" t="s">
        <v>225</v>
      </c>
      <c r="AJ89" s="23"/>
      <c r="AK89" s="26"/>
      <c r="AL89" s="27"/>
      <c r="AM89" s="29"/>
      <c r="AN89" s="29"/>
      <c r="AO89" s="35"/>
      <c r="AP89" s="29"/>
      <c r="AQ89" s="35"/>
      <c r="AR89" s="29"/>
      <c r="AS89" s="29"/>
      <c r="AT89" s="29"/>
      <c r="AU89" s="29"/>
      <c r="AV89" s="35"/>
      <c r="AW89" s="29"/>
      <c r="AX89" s="30"/>
      <c r="AY89" s="30"/>
      <c r="AZ89" s="30"/>
      <c r="BA89" s="30"/>
    </row>
    <row r="90" spans="1:53" ht="78" customHeight="1">
      <c r="A90" s="179">
        <v>14</v>
      </c>
      <c r="B90" s="277" t="s">
        <v>110</v>
      </c>
      <c r="C90" s="278" t="str">
        <f>IF(B90=Listas!$A$2,Listas!$B$2,IF(B90=Listas!$A$8,Listas!$B$8,IF(B90=Listas!$A$15,Listas!$B$15,IF(B90=Listas!$A$18,Listas!$B$18," "))))</f>
        <v>Desarrollar las acciones necesarias que permitan materializar los planes, programas y proyectos en el sector minero energético.</v>
      </c>
      <c r="D90" s="278" t="s">
        <v>126</v>
      </c>
      <c r="E90" s="278" t="s">
        <v>666</v>
      </c>
      <c r="F90" s="278" t="s">
        <v>679</v>
      </c>
      <c r="G90" s="281">
        <v>1</v>
      </c>
      <c r="H90" s="279" t="s">
        <v>438</v>
      </c>
      <c r="I90" s="278" t="s">
        <v>680</v>
      </c>
      <c r="J90" s="280">
        <v>2.5000000000000001E-2</v>
      </c>
      <c r="K90" s="279" t="s">
        <v>23</v>
      </c>
      <c r="L90" s="278" t="s">
        <v>77</v>
      </c>
      <c r="M90" s="278" t="s">
        <v>103</v>
      </c>
      <c r="N90" s="279"/>
      <c r="O90" s="279" t="s">
        <v>201</v>
      </c>
      <c r="P90" s="284" t="s">
        <v>119</v>
      </c>
      <c r="Q90" s="282">
        <v>44593</v>
      </c>
      <c r="R90" s="283">
        <v>44926</v>
      </c>
      <c r="S90" s="278" t="s">
        <v>48</v>
      </c>
      <c r="T90" s="278" t="s">
        <v>57</v>
      </c>
      <c r="U90" s="284" t="s">
        <v>77</v>
      </c>
      <c r="V90" s="184">
        <v>44651</v>
      </c>
      <c r="W90" s="183">
        <v>0.03</v>
      </c>
      <c r="X90" s="185" t="s">
        <v>681</v>
      </c>
      <c r="Y90" s="183">
        <v>0.03</v>
      </c>
      <c r="Z90" s="206" t="s">
        <v>682</v>
      </c>
      <c r="AA90" s="188">
        <v>44670</v>
      </c>
      <c r="AB90" s="185" t="s">
        <v>204</v>
      </c>
      <c r="AC90" s="189">
        <v>44742</v>
      </c>
      <c r="AD90" s="186">
        <v>0</v>
      </c>
      <c r="AE90" s="181" t="s">
        <v>683</v>
      </c>
      <c r="AF90" s="183">
        <v>0.03</v>
      </c>
      <c r="AG90" s="185" t="s">
        <v>684</v>
      </c>
      <c r="AH90" s="188">
        <v>44761</v>
      </c>
      <c r="AI90" s="190" t="s">
        <v>225</v>
      </c>
      <c r="AJ90" s="23"/>
      <c r="AK90" s="26"/>
      <c r="AL90" s="27"/>
      <c r="AM90" s="29"/>
      <c r="AN90" s="29"/>
      <c r="AO90" s="35"/>
      <c r="AP90" s="29"/>
      <c r="AQ90" s="35"/>
      <c r="AR90" s="29"/>
      <c r="AS90" s="29"/>
      <c r="AT90" s="29"/>
      <c r="AU90" s="29"/>
      <c r="AV90" s="35"/>
      <c r="AW90" s="29"/>
      <c r="AX90" s="30"/>
      <c r="AY90" s="30"/>
      <c r="AZ90" s="30"/>
      <c r="BA90" s="30"/>
    </row>
    <row r="91" spans="1:53" ht="64.5" customHeight="1">
      <c r="A91" s="179">
        <v>15</v>
      </c>
      <c r="B91" s="277" t="s">
        <v>110</v>
      </c>
      <c r="C91" s="278" t="str">
        <f>IF(B91=Listas!$A$2,Listas!$B$2,IF(B91=Listas!$A$8,Listas!$B$8,IF(B91=Listas!$A$15,Listas!$B$15,IF(B91=Listas!$A$18,Listas!$B$18," "))))</f>
        <v>Desarrollar las acciones necesarias que permitan materializar los planes, programas y proyectos en el sector minero energético.</v>
      </c>
      <c r="D91" s="278" t="s">
        <v>126</v>
      </c>
      <c r="E91" s="278" t="s">
        <v>666</v>
      </c>
      <c r="F91" s="278" t="s">
        <v>685</v>
      </c>
      <c r="G91" s="281">
        <v>1</v>
      </c>
      <c r="H91" s="279" t="s">
        <v>438</v>
      </c>
      <c r="I91" s="278" t="s">
        <v>686</v>
      </c>
      <c r="J91" s="285">
        <v>2.5000000000000001E-2</v>
      </c>
      <c r="K91" s="279" t="s">
        <v>31</v>
      </c>
      <c r="L91" s="278" t="s">
        <v>59</v>
      </c>
      <c r="M91" s="278" t="s">
        <v>103</v>
      </c>
      <c r="N91" s="279"/>
      <c r="O91" s="279" t="s">
        <v>201</v>
      </c>
      <c r="P91" s="284" t="s">
        <v>119</v>
      </c>
      <c r="Q91" s="282">
        <v>44593</v>
      </c>
      <c r="R91" s="283">
        <v>44926</v>
      </c>
      <c r="S91" s="278" t="s">
        <v>48</v>
      </c>
      <c r="T91" s="278" t="s">
        <v>57</v>
      </c>
      <c r="U91" s="284" t="s">
        <v>77</v>
      </c>
      <c r="V91" s="184">
        <v>44651</v>
      </c>
      <c r="W91" s="195">
        <v>0.03</v>
      </c>
      <c r="X91" s="185" t="s">
        <v>687</v>
      </c>
      <c r="Y91" s="195">
        <v>7.4999999999999997E-3</v>
      </c>
      <c r="Z91" s="206" t="s">
        <v>688</v>
      </c>
      <c r="AA91" s="188">
        <v>44670</v>
      </c>
      <c r="AB91" s="185" t="s">
        <v>204</v>
      </c>
      <c r="AC91" s="189">
        <v>44742</v>
      </c>
      <c r="AD91" s="193">
        <v>7.4999999999999997E-3</v>
      </c>
      <c r="AE91" s="181" t="s">
        <v>689</v>
      </c>
      <c r="AF91" s="195">
        <v>1.4999999999999999E-2</v>
      </c>
      <c r="AG91" s="185" t="s">
        <v>690</v>
      </c>
      <c r="AH91" s="188">
        <v>44761</v>
      </c>
      <c r="AI91" s="190" t="s">
        <v>225</v>
      </c>
      <c r="AJ91" s="23"/>
      <c r="AK91" s="26"/>
      <c r="AL91" s="27"/>
      <c r="AM91" s="29"/>
      <c r="AN91" s="29"/>
      <c r="AO91" s="35"/>
      <c r="AP91" s="29"/>
      <c r="AQ91" s="35"/>
      <c r="AR91" s="29"/>
      <c r="AS91" s="29"/>
      <c r="AT91" s="29"/>
      <c r="AU91" s="29"/>
      <c r="AV91" s="35"/>
      <c r="AW91" s="29"/>
      <c r="AX91" s="30"/>
      <c r="AY91" s="30"/>
      <c r="AZ91" s="30"/>
      <c r="BA91" s="30"/>
    </row>
    <row r="92" spans="1:53" ht="105" customHeight="1">
      <c r="A92" s="179">
        <v>1</v>
      </c>
      <c r="B92" s="277" t="s">
        <v>54</v>
      </c>
      <c r="C92" s="278" t="str">
        <f>IF(B92=Listas!$A$2,Listas!$B$2,IF(B92=Listas!$A$8,Listas!$B$8,IF(B92=Listas!$A$15,Listas!$B$15,IF(B92=Listas!$A$18,Listas!$B$18," "))))</f>
        <v>Incorporar las mejores prácticas organizacionales y tecnológicas que garanticen calidad e integridad de la gestión pública.</v>
      </c>
      <c r="D92" s="278" t="s">
        <v>80</v>
      </c>
      <c r="E92" s="278" t="s">
        <v>691</v>
      </c>
      <c r="F92" s="278" t="s">
        <v>692</v>
      </c>
      <c r="G92" s="281">
        <v>1</v>
      </c>
      <c r="H92" s="279" t="s">
        <v>438</v>
      </c>
      <c r="I92" s="278" t="s">
        <v>693</v>
      </c>
      <c r="J92" s="280">
        <v>0.04</v>
      </c>
      <c r="K92" s="279" t="s">
        <v>16</v>
      </c>
      <c r="L92" s="278" t="s">
        <v>44</v>
      </c>
      <c r="M92" s="278" t="s">
        <v>108</v>
      </c>
      <c r="N92" s="279" t="s">
        <v>201</v>
      </c>
      <c r="O92" s="281"/>
      <c r="P92" s="284" t="s">
        <v>694</v>
      </c>
      <c r="Q92" s="282">
        <v>44584</v>
      </c>
      <c r="R92" s="283">
        <v>44926</v>
      </c>
      <c r="S92" s="278" t="s">
        <v>48</v>
      </c>
      <c r="T92" s="278" t="s">
        <v>49</v>
      </c>
      <c r="U92" s="284" t="s">
        <v>695</v>
      </c>
      <c r="V92" s="184">
        <v>44651</v>
      </c>
      <c r="W92" s="195">
        <v>1.2999999999999999E-2</v>
      </c>
      <c r="X92" s="198" t="s">
        <v>696</v>
      </c>
      <c r="Y92" s="195">
        <v>1.2999999999999999E-2</v>
      </c>
      <c r="Z92" s="206" t="s">
        <v>697</v>
      </c>
      <c r="AA92" s="188">
        <v>44670</v>
      </c>
      <c r="AB92" s="185" t="s">
        <v>212</v>
      </c>
      <c r="AC92" s="184">
        <v>44692</v>
      </c>
      <c r="AD92" s="195">
        <v>1.2999999999999999E-2</v>
      </c>
      <c r="AE92" s="207" t="s">
        <v>698</v>
      </c>
      <c r="AF92" s="195">
        <v>2.5999999999999999E-2</v>
      </c>
      <c r="AG92" s="185" t="s">
        <v>699</v>
      </c>
      <c r="AH92" s="188">
        <v>44761</v>
      </c>
      <c r="AI92" s="190" t="s">
        <v>225</v>
      </c>
      <c r="AJ92" s="23"/>
      <c r="AK92" s="26"/>
      <c r="AL92" s="27"/>
      <c r="AM92" s="29"/>
      <c r="AN92" s="29"/>
      <c r="AO92" s="35"/>
      <c r="AP92" s="29"/>
      <c r="AQ92" s="35"/>
      <c r="AR92" s="29"/>
      <c r="AS92" s="29"/>
      <c r="AT92" s="29"/>
      <c r="AU92" s="29"/>
      <c r="AV92" s="35"/>
      <c r="AW92" s="29"/>
      <c r="AX92" s="30"/>
      <c r="AY92" s="30"/>
      <c r="AZ92" s="30"/>
      <c r="BA92" s="30"/>
    </row>
    <row r="93" spans="1:53" ht="106.5" customHeight="1">
      <c r="A93" s="179">
        <v>2</v>
      </c>
      <c r="B93" s="277" t="s">
        <v>54</v>
      </c>
      <c r="C93" s="278" t="str">
        <f>IF(B93=Listas!$A$2,Listas!$B$2,IF(B93=Listas!$A$8,Listas!$B$8,IF(B93=Listas!$A$15,Listas!$B$15,IF(B93=Listas!$A$18,Listas!$B$18," "))))</f>
        <v>Incorporar las mejores prácticas organizacionales y tecnológicas que garanticen calidad e integridad de la gestión pública.</v>
      </c>
      <c r="D93" s="278" t="s">
        <v>80</v>
      </c>
      <c r="E93" s="278" t="s">
        <v>691</v>
      </c>
      <c r="F93" s="278" t="s">
        <v>692</v>
      </c>
      <c r="G93" s="281">
        <v>1</v>
      </c>
      <c r="H93" s="279" t="s">
        <v>438</v>
      </c>
      <c r="I93" s="278" t="s">
        <v>700</v>
      </c>
      <c r="J93" s="280">
        <v>0.02</v>
      </c>
      <c r="K93" s="279" t="s">
        <v>16</v>
      </c>
      <c r="L93" s="278" t="s">
        <v>44</v>
      </c>
      <c r="M93" s="278" t="s">
        <v>108</v>
      </c>
      <c r="N93" s="279" t="s">
        <v>201</v>
      </c>
      <c r="O93" s="281"/>
      <c r="P93" s="284" t="s">
        <v>694</v>
      </c>
      <c r="Q93" s="282">
        <v>44584</v>
      </c>
      <c r="R93" s="283">
        <v>44926</v>
      </c>
      <c r="S93" s="278" t="s">
        <v>48</v>
      </c>
      <c r="T93" s="278" t="s">
        <v>49</v>
      </c>
      <c r="U93" s="284" t="s">
        <v>695</v>
      </c>
      <c r="V93" s="184">
        <v>44651</v>
      </c>
      <c r="W93" s="195">
        <v>6.0000000000000001E-3</v>
      </c>
      <c r="X93" s="198" t="s">
        <v>701</v>
      </c>
      <c r="Y93" s="195">
        <v>6.0000000000000001E-3</v>
      </c>
      <c r="Z93" s="206" t="s">
        <v>702</v>
      </c>
      <c r="AA93" s="188">
        <v>44670</v>
      </c>
      <c r="AB93" s="185" t="s">
        <v>212</v>
      </c>
      <c r="AC93" s="184">
        <v>44727</v>
      </c>
      <c r="AD93" s="195">
        <v>6.0000000000000001E-3</v>
      </c>
      <c r="AE93" s="208" t="s">
        <v>703</v>
      </c>
      <c r="AF93" s="195">
        <v>1.2E-2</v>
      </c>
      <c r="AG93" s="185" t="s">
        <v>704</v>
      </c>
      <c r="AH93" s="188">
        <v>44761</v>
      </c>
      <c r="AI93" s="190" t="s">
        <v>225</v>
      </c>
      <c r="AJ93" s="23"/>
      <c r="AK93" s="26"/>
      <c r="AL93" s="27"/>
      <c r="AM93" s="29"/>
      <c r="AN93" s="29"/>
      <c r="AO93" s="35"/>
      <c r="AP93" s="29"/>
      <c r="AQ93" s="35"/>
      <c r="AR93" s="29"/>
      <c r="AS93" s="29"/>
      <c r="AT93" s="29"/>
      <c r="AU93" s="29"/>
      <c r="AV93" s="35"/>
      <c r="AW93" s="29"/>
      <c r="AX93" s="30"/>
      <c r="AY93" s="30"/>
      <c r="AZ93" s="30"/>
      <c r="BA93" s="30"/>
    </row>
    <row r="94" spans="1:53" ht="148.5" customHeight="1">
      <c r="A94" s="179">
        <v>3</v>
      </c>
      <c r="B94" s="277" t="s">
        <v>54</v>
      </c>
      <c r="C94" s="278" t="str">
        <f>IF(B94=Listas!$A$2,Listas!$B$2,IF(B94=Listas!$A$8,Listas!$B$8,IF(B94=Listas!$A$15,Listas!$B$15,IF(B94=Listas!$A$18,Listas!$B$18," "))))</f>
        <v>Incorporar las mejores prácticas organizacionales y tecnológicas que garanticen calidad e integridad de la gestión pública.</v>
      </c>
      <c r="D94" s="278" t="s">
        <v>80</v>
      </c>
      <c r="E94" s="278" t="s">
        <v>691</v>
      </c>
      <c r="F94" s="278" t="s">
        <v>692</v>
      </c>
      <c r="G94" s="281">
        <v>1</v>
      </c>
      <c r="H94" s="279" t="s">
        <v>438</v>
      </c>
      <c r="I94" s="278" t="s">
        <v>705</v>
      </c>
      <c r="J94" s="280">
        <v>0.02</v>
      </c>
      <c r="K94" s="279" t="s">
        <v>16</v>
      </c>
      <c r="L94" s="278" t="s">
        <v>44</v>
      </c>
      <c r="M94" s="278" t="s">
        <v>108</v>
      </c>
      <c r="N94" s="279" t="s">
        <v>201</v>
      </c>
      <c r="O94" s="281"/>
      <c r="P94" s="284" t="s">
        <v>694</v>
      </c>
      <c r="Q94" s="282">
        <v>44584</v>
      </c>
      <c r="R94" s="283">
        <v>44926</v>
      </c>
      <c r="S94" s="278" t="s">
        <v>48</v>
      </c>
      <c r="T94" s="278" t="s">
        <v>49</v>
      </c>
      <c r="U94" s="284" t="s">
        <v>695</v>
      </c>
      <c r="V94" s="184">
        <v>44651</v>
      </c>
      <c r="W94" s="195">
        <v>6.0000000000000001E-3</v>
      </c>
      <c r="X94" s="198" t="s">
        <v>706</v>
      </c>
      <c r="Y94" s="195">
        <v>6.0000000000000001E-3</v>
      </c>
      <c r="Z94" s="206" t="s">
        <v>707</v>
      </c>
      <c r="AA94" s="188">
        <v>44670</v>
      </c>
      <c r="AB94" s="185" t="s">
        <v>212</v>
      </c>
      <c r="AC94" s="184">
        <v>44728</v>
      </c>
      <c r="AD94" s="195">
        <v>6.0000000000000001E-3</v>
      </c>
      <c r="AE94" s="209" t="s">
        <v>708</v>
      </c>
      <c r="AF94" s="195">
        <v>1.2E-2</v>
      </c>
      <c r="AG94" s="185" t="s">
        <v>709</v>
      </c>
      <c r="AH94" s="188">
        <v>44761</v>
      </c>
      <c r="AI94" s="190" t="s">
        <v>225</v>
      </c>
      <c r="AJ94" s="23"/>
      <c r="AK94" s="26"/>
      <c r="AL94" s="27"/>
      <c r="AM94" s="29"/>
      <c r="AN94" s="29"/>
      <c r="AO94" s="28"/>
      <c r="AP94" s="29"/>
      <c r="AQ94" s="28"/>
      <c r="AR94" s="29"/>
      <c r="AS94" s="29"/>
      <c r="AT94" s="29"/>
      <c r="AU94" s="29"/>
      <c r="AV94" s="28"/>
      <c r="AW94" s="29"/>
      <c r="AX94" s="30"/>
      <c r="AY94" s="30"/>
      <c r="AZ94" s="30"/>
      <c r="BA94" s="30"/>
    </row>
    <row r="95" spans="1:53" ht="95.25" customHeight="1">
      <c r="A95" s="179">
        <v>4</v>
      </c>
      <c r="B95" s="277" t="s">
        <v>54</v>
      </c>
      <c r="C95" s="278" t="str">
        <f>IF(B95=Listas!$A$2,Listas!$B$2,IF(B95=Listas!$A$8,Listas!$B$8,IF(B95=Listas!$A$15,Listas!$B$15,IF(B95=Listas!$A$18,Listas!$B$18," "))))</f>
        <v>Incorporar las mejores prácticas organizacionales y tecnológicas que garanticen calidad e integridad de la gestión pública.</v>
      </c>
      <c r="D95" s="278" t="s">
        <v>80</v>
      </c>
      <c r="E95" s="278" t="s">
        <v>710</v>
      </c>
      <c r="F95" s="278" t="s">
        <v>711</v>
      </c>
      <c r="G95" s="281">
        <v>1</v>
      </c>
      <c r="H95" s="279" t="s">
        <v>438</v>
      </c>
      <c r="I95" s="278" t="s">
        <v>712</v>
      </c>
      <c r="J95" s="280">
        <v>0.03</v>
      </c>
      <c r="K95" s="279" t="s">
        <v>16</v>
      </c>
      <c r="L95" s="278" t="s">
        <v>44</v>
      </c>
      <c r="M95" s="278" t="s">
        <v>108</v>
      </c>
      <c r="N95" s="279" t="s">
        <v>201</v>
      </c>
      <c r="O95" s="281"/>
      <c r="P95" s="284" t="s">
        <v>694</v>
      </c>
      <c r="Q95" s="282">
        <v>44584</v>
      </c>
      <c r="R95" s="283">
        <v>44926</v>
      </c>
      <c r="S95" s="278" t="s">
        <v>48</v>
      </c>
      <c r="T95" s="278" t="s">
        <v>49</v>
      </c>
      <c r="U95" s="284" t="s">
        <v>695</v>
      </c>
      <c r="V95" s="184">
        <v>44651</v>
      </c>
      <c r="W95" s="195">
        <v>8.0000000000000002E-3</v>
      </c>
      <c r="X95" s="185" t="s">
        <v>713</v>
      </c>
      <c r="Y95" s="195">
        <v>8.0000000000000002E-3</v>
      </c>
      <c r="Z95" s="206" t="s">
        <v>707</v>
      </c>
      <c r="AA95" s="188">
        <v>44670</v>
      </c>
      <c r="AB95" s="185" t="s">
        <v>212</v>
      </c>
      <c r="AC95" s="189">
        <v>44741</v>
      </c>
      <c r="AD95" s="193">
        <v>8.0000000000000002E-3</v>
      </c>
      <c r="AE95" s="205" t="s">
        <v>714</v>
      </c>
      <c r="AF95" s="195">
        <v>1.6E-2</v>
      </c>
      <c r="AG95" s="185" t="s">
        <v>715</v>
      </c>
      <c r="AH95" s="188">
        <v>44761</v>
      </c>
      <c r="AI95" s="190" t="s">
        <v>225</v>
      </c>
      <c r="AJ95" s="23"/>
      <c r="AK95" s="26"/>
      <c r="AL95" s="27"/>
      <c r="AM95" s="29"/>
      <c r="AN95" s="29"/>
      <c r="AO95" s="28"/>
      <c r="AP95" s="29"/>
      <c r="AQ95" s="28"/>
      <c r="AR95" s="29"/>
      <c r="AS95" s="29"/>
      <c r="AT95" s="29"/>
      <c r="AU95" s="29"/>
      <c r="AV95" s="28"/>
      <c r="AW95" s="29"/>
      <c r="AX95" s="30"/>
      <c r="AY95" s="30"/>
      <c r="AZ95" s="30"/>
      <c r="BA95" s="30"/>
    </row>
    <row r="96" spans="1:53" ht="84.75" customHeight="1">
      <c r="A96" s="179">
        <v>5</v>
      </c>
      <c r="B96" s="277" t="s">
        <v>54</v>
      </c>
      <c r="C96" s="278" t="str">
        <f>IF(B96=Listas!$A$2,Listas!$B$2,IF(B96=Listas!$A$8,Listas!$B$8,IF(B96=Listas!$A$15,Listas!$B$15,IF(B96=Listas!$A$18,Listas!$B$18," "))))</f>
        <v>Incorporar las mejores prácticas organizacionales y tecnológicas que garanticen calidad e integridad de la gestión pública.</v>
      </c>
      <c r="D96" s="278" t="s">
        <v>80</v>
      </c>
      <c r="E96" s="278" t="s">
        <v>710</v>
      </c>
      <c r="F96" s="278" t="s">
        <v>711</v>
      </c>
      <c r="G96" s="281">
        <v>1</v>
      </c>
      <c r="H96" s="279" t="s">
        <v>438</v>
      </c>
      <c r="I96" s="278" t="s">
        <v>716</v>
      </c>
      <c r="J96" s="280">
        <v>0.02</v>
      </c>
      <c r="K96" s="279" t="s">
        <v>16</v>
      </c>
      <c r="L96" s="278" t="s">
        <v>44</v>
      </c>
      <c r="M96" s="278" t="s">
        <v>108</v>
      </c>
      <c r="N96" s="279" t="s">
        <v>201</v>
      </c>
      <c r="O96" s="281"/>
      <c r="P96" s="284" t="s">
        <v>694</v>
      </c>
      <c r="Q96" s="282">
        <v>44584</v>
      </c>
      <c r="R96" s="283">
        <v>44926</v>
      </c>
      <c r="S96" s="278" t="s">
        <v>48</v>
      </c>
      <c r="T96" s="278" t="s">
        <v>49</v>
      </c>
      <c r="U96" s="284" t="s">
        <v>695</v>
      </c>
      <c r="V96" s="184">
        <v>44651</v>
      </c>
      <c r="W96" s="195">
        <v>5.0000000000000001E-3</v>
      </c>
      <c r="X96" s="185" t="s">
        <v>717</v>
      </c>
      <c r="Y96" s="195">
        <v>5.0000000000000001E-3</v>
      </c>
      <c r="Z96" s="206" t="s">
        <v>702</v>
      </c>
      <c r="AA96" s="188">
        <v>44670</v>
      </c>
      <c r="AB96" s="185" t="s">
        <v>212</v>
      </c>
      <c r="AC96" s="189">
        <v>44741</v>
      </c>
      <c r="AD96" s="193">
        <v>5.0000000000000001E-3</v>
      </c>
      <c r="AE96" s="205" t="s">
        <v>718</v>
      </c>
      <c r="AF96" s="195">
        <v>0.01</v>
      </c>
      <c r="AG96" s="185" t="s">
        <v>719</v>
      </c>
      <c r="AH96" s="188">
        <v>44761</v>
      </c>
      <c r="AI96" s="190" t="s">
        <v>225</v>
      </c>
      <c r="AJ96" s="23"/>
      <c r="AK96" s="26"/>
      <c r="AL96" s="27"/>
      <c r="AM96" s="29"/>
      <c r="AN96" s="29"/>
      <c r="AO96" s="28"/>
      <c r="AP96" s="29"/>
      <c r="AQ96" s="28"/>
      <c r="AR96" s="29"/>
      <c r="AS96" s="29"/>
      <c r="AT96" s="29"/>
      <c r="AU96" s="29"/>
      <c r="AV96" s="28"/>
      <c r="AW96" s="29"/>
      <c r="AX96" s="30"/>
      <c r="AY96" s="30"/>
      <c r="AZ96" s="30"/>
      <c r="BA96" s="30"/>
    </row>
    <row r="97" spans="1:53" ht="116.25" customHeight="1">
      <c r="A97" s="179">
        <v>6</v>
      </c>
      <c r="B97" s="277" t="s">
        <v>54</v>
      </c>
      <c r="C97" s="278" t="str">
        <f>IF(B97=Listas!$A$2,Listas!$B$2,IF(B97=Listas!$A$8,Listas!$B$8,IF(B97=Listas!$A$15,Listas!$B$15,IF(B97=Listas!$A$18,Listas!$B$18," "))))</f>
        <v>Incorporar las mejores prácticas organizacionales y tecnológicas que garanticen calidad e integridad de la gestión pública.</v>
      </c>
      <c r="D97" s="278" t="s">
        <v>80</v>
      </c>
      <c r="E97" s="278" t="s">
        <v>710</v>
      </c>
      <c r="F97" s="278" t="s">
        <v>711</v>
      </c>
      <c r="G97" s="281">
        <v>1</v>
      </c>
      <c r="H97" s="279" t="s">
        <v>438</v>
      </c>
      <c r="I97" s="278" t="s">
        <v>720</v>
      </c>
      <c r="J97" s="280">
        <v>0.02</v>
      </c>
      <c r="K97" s="279" t="s">
        <v>16</v>
      </c>
      <c r="L97" s="278" t="s">
        <v>44</v>
      </c>
      <c r="M97" s="278" t="s">
        <v>108</v>
      </c>
      <c r="N97" s="279" t="s">
        <v>201</v>
      </c>
      <c r="O97" s="281"/>
      <c r="P97" s="284" t="s">
        <v>694</v>
      </c>
      <c r="Q97" s="282">
        <v>44584</v>
      </c>
      <c r="R97" s="283">
        <v>44926</v>
      </c>
      <c r="S97" s="278" t="s">
        <v>48</v>
      </c>
      <c r="T97" s="278" t="s">
        <v>49</v>
      </c>
      <c r="U97" s="284" t="s">
        <v>695</v>
      </c>
      <c r="V97" s="184">
        <v>44651</v>
      </c>
      <c r="W97" s="195">
        <v>8.0000000000000002E-3</v>
      </c>
      <c r="X97" s="185" t="s">
        <v>721</v>
      </c>
      <c r="Y97" s="195">
        <v>8.0000000000000002E-3</v>
      </c>
      <c r="Z97" s="206" t="s">
        <v>707</v>
      </c>
      <c r="AA97" s="188">
        <v>44670</v>
      </c>
      <c r="AB97" s="185" t="s">
        <v>212</v>
      </c>
      <c r="AC97" s="189">
        <v>44741</v>
      </c>
      <c r="AD97" s="193">
        <v>8.0000000000000002E-3</v>
      </c>
      <c r="AE97" s="210" t="s">
        <v>722</v>
      </c>
      <c r="AF97" s="195">
        <v>1.6E-2</v>
      </c>
      <c r="AG97" s="185" t="s">
        <v>723</v>
      </c>
      <c r="AH97" s="188">
        <v>44761</v>
      </c>
      <c r="AI97" s="190" t="s">
        <v>225</v>
      </c>
      <c r="AJ97" s="23"/>
      <c r="AK97" s="26"/>
      <c r="AL97" s="27"/>
      <c r="AM97" s="29"/>
      <c r="AN97" s="29"/>
      <c r="AO97" s="28"/>
      <c r="AP97" s="29"/>
      <c r="AQ97" s="28"/>
      <c r="AR97" s="29"/>
      <c r="AS97" s="29"/>
      <c r="AT97" s="29"/>
      <c r="AU97" s="29"/>
      <c r="AV97" s="28"/>
      <c r="AW97" s="29"/>
      <c r="AX97" s="30"/>
      <c r="AY97" s="30"/>
      <c r="AZ97" s="30"/>
      <c r="BA97" s="30"/>
    </row>
    <row r="98" spans="1:53" ht="64.5" customHeight="1">
      <c r="A98" s="179">
        <v>7</v>
      </c>
      <c r="B98" s="277" t="s">
        <v>54</v>
      </c>
      <c r="C98" s="278" t="str">
        <f>IF(B98=Listas!$A$2,Listas!$B$2,IF(B98=Listas!$A$8,Listas!$B$8,IF(B98=Listas!$A$15,Listas!$B$15,IF(B98=Listas!$A$18,Listas!$B$18," "))))</f>
        <v>Incorporar las mejores prácticas organizacionales y tecnológicas que garanticen calidad e integridad de la gestión pública.</v>
      </c>
      <c r="D98" s="278" t="s">
        <v>68</v>
      </c>
      <c r="E98" s="278" t="s">
        <v>724</v>
      </c>
      <c r="F98" s="278" t="s">
        <v>725</v>
      </c>
      <c r="G98" s="279">
        <v>6</v>
      </c>
      <c r="H98" s="279" t="s">
        <v>726</v>
      </c>
      <c r="I98" s="278" t="s">
        <v>727</v>
      </c>
      <c r="J98" s="280">
        <v>0.01</v>
      </c>
      <c r="K98" s="279" t="s">
        <v>16</v>
      </c>
      <c r="L98" s="278" t="s">
        <v>44</v>
      </c>
      <c r="M98" s="278" t="s">
        <v>108</v>
      </c>
      <c r="N98" s="279" t="s">
        <v>201</v>
      </c>
      <c r="O98" s="281"/>
      <c r="P98" s="278" t="s">
        <v>728</v>
      </c>
      <c r="Q98" s="282">
        <v>44621</v>
      </c>
      <c r="R98" s="283">
        <v>44650</v>
      </c>
      <c r="S98" s="278" t="s">
        <v>48</v>
      </c>
      <c r="T98" s="278" t="s">
        <v>81</v>
      </c>
      <c r="U98" s="284" t="s">
        <v>76</v>
      </c>
      <c r="V98" s="184">
        <v>44637</v>
      </c>
      <c r="W98" s="183">
        <v>0.01</v>
      </c>
      <c r="X98" s="185" t="s">
        <v>729</v>
      </c>
      <c r="Y98" s="183">
        <v>0.01</v>
      </c>
      <c r="Z98" s="181" t="s">
        <v>730</v>
      </c>
      <c r="AA98" s="188">
        <v>44670</v>
      </c>
      <c r="AB98" s="185" t="s">
        <v>204</v>
      </c>
      <c r="AC98" s="184">
        <v>44742</v>
      </c>
      <c r="AD98" s="186">
        <v>0.01</v>
      </c>
      <c r="AE98" s="211" t="s">
        <v>731</v>
      </c>
      <c r="AF98" s="183">
        <v>0.01</v>
      </c>
      <c r="AG98" s="185" t="s">
        <v>638</v>
      </c>
      <c r="AH98" s="188">
        <v>44761</v>
      </c>
      <c r="AI98" s="190" t="s">
        <v>204</v>
      </c>
      <c r="AJ98" s="23"/>
      <c r="AK98" s="26"/>
      <c r="AL98" s="27"/>
      <c r="AM98" s="29"/>
      <c r="AN98" s="29"/>
      <c r="AO98" s="28"/>
      <c r="AP98" s="29"/>
      <c r="AQ98" s="28"/>
      <c r="AR98" s="29"/>
      <c r="AS98" s="29"/>
      <c r="AT98" s="29"/>
      <c r="AU98" s="29"/>
      <c r="AV98" s="28"/>
      <c r="AW98" s="29"/>
      <c r="AX98" s="30"/>
      <c r="AY98" s="30"/>
      <c r="AZ98" s="30"/>
      <c r="BA98" s="30"/>
    </row>
    <row r="99" spans="1:53" ht="177" customHeight="1">
      <c r="A99" s="179">
        <v>8</v>
      </c>
      <c r="B99" s="277" t="s">
        <v>54</v>
      </c>
      <c r="C99" s="278" t="str">
        <f>IF(B99=Listas!$A$2,Listas!$B$2,IF(B99=Listas!$A$8,Listas!$B$8,IF(B99=Listas!$A$15,Listas!$B$15,IF(B99=Listas!$A$18,Listas!$B$18," "))))</f>
        <v>Incorporar las mejores prácticas organizacionales y tecnológicas que garanticen calidad e integridad de la gestión pública.</v>
      </c>
      <c r="D99" s="278" t="s">
        <v>68</v>
      </c>
      <c r="E99" s="278" t="s">
        <v>724</v>
      </c>
      <c r="F99" s="278" t="s">
        <v>725</v>
      </c>
      <c r="G99" s="279">
        <v>6</v>
      </c>
      <c r="H99" s="279" t="s">
        <v>726</v>
      </c>
      <c r="I99" s="278" t="s">
        <v>732</v>
      </c>
      <c r="J99" s="285">
        <v>0.03</v>
      </c>
      <c r="K99" s="279" t="s">
        <v>16</v>
      </c>
      <c r="L99" s="278" t="s">
        <v>44</v>
      </c>
      <c r="M99" s="278" t="s">
        <v>108</v>
      </c>
      <c r="N99" s="279" t="s">
        <v>201</v>
      </c>
      <c r="O99" s="281"/>
      <c r="P99" s="278" t="s">
        <v>733</v>
      </c>
      <c r="Q99" s="282">
        <v>44563</v>
      </c>
      <c r="R99" s="283">
        <v>44742</v>
      </c>
      <c r="S99" s="278" t="s">
        <v>48</v>
      </c>
      <c r="T99" s="278" t="s">
        <v>81</v>
      </c>
      <c r="U99" s="284" t="s">
        <v>76</v>
      </c>
      <c r="V99" s="184">
        <v>44651</v>
      </c>
      <c r="W99" s="195">
        <v>0.01</v>
      </c>
      <c r="X99" s="185" t="s">
        <v>734</v>
      </c>
      <c r="Y99" s="195">
        <v>0.01</v>
      </c>
      <c r="Z99" s="181" t="s">
        <v>735</v>
      </c>
      <c r="AA99" s="188">
        <v>44670</v>
      </c>
      <c r="AB99" s="185" t="s">
        <v>212</v>
      </c>
      <c r="AC99" s="184">
        <v>44742</v>
      </c>
      <c r="AD99" s="193">
        <v>0.02</v>
      </c>
      <c r="AE99" s="212" t="s">
        <v>736</v>
      </c>
      <c r="AF99" s="195">
        <v>0.03</v>
      </c>
      <c r="AG99" s="185" t="s">
        <v>737</v>
      </c>
      <c r="AH99" s="188">
        <v>44761</v>
      </c>
      <c r="AI99" s="190" t="s">
        <v>204</v>
      </c>
      <c r="AJ99" s="23"/>
      <c r="AK99" s="26"/>
      <c r="AL99" s="27"/>
      <c r="AM99" s="29"/>
      <c r="AN99" s="29"/>
      <c r="AO99" s="28"/>
      <c r="AP99" s="29"/>
      <c r="AQ99" s="28"/>
      <c r="AR99" s="29"/>
      <c r="AS99" s="29"/>
      <c r="AT99" s="29"/>
      <c r="AU99" s="29"/>
      <c r="AV99" s="28"/>
      <c r="AW99" s="29"/>
      <c r="AX99" s="30"/>
      <c r="AY99" s="30"/>
      <c r="AZ99" s="30"/>
      <c r="BA99" s="30"/>
    </row>
    <row r="100" spans="1:53" ht="111" customHeight="1">
      <c r="A100" s="179">
        <v>9</v>
      </c>
      <c r="B100" s="277" t="s">
        <v>54</v>
      </c>
      <c r="C100" s="278" t="str">
        <f>IF(B100=Listas!$A$2,Listas!$B$2,IF(B100=Listas!$A$8,Listas!$B$8,IF(B100=Listas!$A$15,Listas!$B$15,IF(B100=Listas!$A$18,Listas!$B$18," "))))</f>
        <v>Incorporar las mejores prácticas organizacionales y tecnológicas que garanticen calidad e integridad de la gestión pública.</v>
      </c>
      <c r="D100" s="278" t="s">
        <v>68</v>
      </c>
      <c r="E100" s="278" t="s">
        <v>724</v>
      </c>
      <c r="F100" s="278" t="s">
        <v>725</v>
      </c>
      <c r="G100" s="279">
        <v>6</v>
      </c>
      <c r="H100" s="279" t="s">
        <v>726</v>
      </c>
      <c r="I100" s="278" t="s">
        <v>738</v>
      </c>
      <c r="J100" s="280">
        <v>0.01</v>
      </c>
      <c r="K100" s="279" t="s">
        <v>16</v>
      </c>
      <c r="L100" s="278" t="s">
        <v>44</v>
      </c>
      <c r="M100" s="278" t="s">
        <v>108</v>
      </c>
      <c r="N100" s="279" t="s">
        <v>201</v>
      </c>
      <c r="O100" s="281"/>
      <c r="P100" s="284" t="s">
        <v>739</v>
      </c>
      <c r="Q100" s="282">
        <v>44568</v>
      </c>
      <c r="R100" s="283">
        <v>44895</v>
      </c>
      <c r="S100" s="278" t="s">
        <v>48</v>
      </c>
      <c r="T100" s="278" t="s">
        <v>81</v>
      </c>
      <c r="U100" s="284" t="s">
        <v>76</v>
      </c>
      <c r="V100" s="184">
        <v>44651</v>
      </c>
      <c r="W100" s="195">
        <v>1E-3</v>
      </c>
      <c r="X100" s="185" t="s">
        <v>740</v>
      </c>
      <c r="Y100" s="195">
        <v>1E-3</v>
      </c>
      <c r="Z100" s="206" t="s">
        <v>741</v>
      </c>
      <c r="AA100" s="188">
        <v>44670</v>
      </c>
      <c r="AB100" s="185" t="s">
        <v>212</v>
      </c>
      <c r="AC100" s="184">
        <v>44742</v>
      </c>
      <c r="AD100" s="193">
        <v>2E-3</v>
      </c>
      <c r="AE100" s="211" t="s">
        <v>742</v>
      </c>
      <c r="AF100" s="195">
        <v>3.0000000000000001E-3</v>
      </c>
      <c r="AG100" s="185" t="s">
        <v>743</v>
      </c>
      <c r="AH100" s="188">
        <v>44761</v>
      </c>
      <c r="AI100" s="190" t="s">
        <v>225</v>
      </c>
      <c r="AJ100" s="23"/>
      <c r="AK100" s="26"/>
      <c r="AL100" s="27"/>
      <c r="AM100" s="29"/>
      <c r="AN100" s="29"/>
      <c r="AO100" s="28"/>
      <c r="AP100" s="29"/>
      <c r="AQ100" s="28"/>
      <c r="AR100" s="29"/>
      <c r="AS100" s="29"/>
      <c r="AT100" s="29"/>
      <c r="AU100" s="29"/>
      <c r="AV100" s="28"/>
      <c r="AW100" s="29"/>
      <c r="AX100" s="30"/>
      <c r="AY100" s="30"/>
      <c r="AZ100" s="30"/>
      <c r="BA100" s="30"/>
    </row>
    <row r="101" spans="1:53" ht="96" customHeight="1">
      <c r="A101" s="179">
        <v>10</v>
      </c>
      <c r="B101" s="277" t="s">
        <v>54</v>
      </c>
      <c r="C101" s="278" t="str">
        <f>IF(B101=Listas!$A$2,Listas!$B$2,IF(B101=Listas!$A$8,Listas!$B$8,IF(B101=Listas!$A$15,Listas!$B$15,IF(B101=Listas!$A$18,Listas!$B$18," "))))</f>
        <v>Incorporar las mejores prácticas organizacionales y tecnológicas que garanticen calidad e integridad de la gestión pública.</v>
      </c>
      <c r="D101" s="278" t="s">
        <v>68</v>
      </c>
      <c r="E101" s="278" t="s">
        <v>744</v>
      </c>
      <c r="F101" s="278" t="s">
        <v>745</v>
      </c>
      <c r="G101" s="281">
        <v>1</v>
      </c>
      <c r="H101" s="279" t="s">
        <v>438</v>
      </c>
      <c r="I101" s="278" t="s">
        <v>746</v>
      </c>
      <c r="J101" s="280">
        <v>0.06</v>
      </c>
      <c r="K101" s="279" t="s">
        <v>16</v>
      </c>
      <c r="L101" s="278" t="s">
        <v>44</v>
      </c>
      <c r="M101" s="278" t="s">
        <v>108</v>
      </c>
      <c r="N101" s="279" t="s">
        <v>201</v>
      </c>
      <c r="O101" s="281"/>
      <c r="P101" s="284" t="s">
        <v>694</v>
      </c>
      <c r="Q101" s="282">
        <v>44621</v>
      </c>
      <c r="R101" s="283">
        <v>44650</v>
      </c>
      <c r="S101" s="278" t="s">
        <v>48</v>
      </c>
      <c r="T101" s="278" t="s">
        <v>81</v>
      </c>
      <c r="U101" s="284" t="s">
        <v>76</v>
      </c>
      <c r="V101" s="184">
        <v>44651</v>
      </c>
      <c r="W101" s="183">
        <v>0.05</v>
      </c>
      <c r="X101" s="185" t="s">
        <v>747</v>
      </c>
      <c r="Y101" s="183">
        <v>0.05</v>
      </c>
      <c r="Z101" s="181" t="s">
        <v>748</v>
      </c>
      <c r="AA101" s="188">
        <v>44670</v>
      </c>
      <c r="AB101" s="185" t="s">
        <v>212</v>
      </c>
      <c r="AC101" s="189">
        <v>44728</v>
      </c>
      <c r="AD101" s="186">
        <v>0.06</v>
      </c>
      <c r="AE101" s="181" t="s">
        <v>749</v>
      </c>
      <c r="AF101" s="183">
        <v>0.06</v>
      </c>
      <c r="AG101" s="185" t="s">
        <v>750</v>
      </c>
      <c r="AH101" s="188">
        <v>44761</v>
      </c>
      <c r="AI101" s="190" t="s">
        <v>204</v>
      </c>
      <c r="AJ101" s="23"/>
      <c r="AK101" s="26"/>
      <c r="AL101" s="27"/>
      <c r="AM101" s="29"/>
      <c r="AN101" s="29"/>
      <c r="AO101" s="28"/>
      <c r="AP101" s="29"/>
      <c r="AQ101" s="28"/>
      <c r="AR101" s="29"/>
      <c r="AS101" s="29"/>
      <c r="AT101" s="29"/>
      <c r="AU101" s="29"/>
      <c r="AV101" s="28"/>
      <c r="AW101" s="29"/>
      <c r="AX101" s="30"/>
      <c r="AY101" s="30"/>
      <c r="AZ101" s="30"/>
      <c r="BA101" s="30"/>
    </row>
    <row r="102" spans="1:53" ht="77.25" customHeight="1">
      <c r="A102" s="179">
        <v>11</v>
      </c>
      <c r="B102" s="277" t="s">
        <v>54</v>
      </c>
      <c r="C102" s="278" t="str">
        <f>IF(B102=Listas!$A$2,Listas!$B$2,IF(B102=Listas!$A$8,Listas!$B$8,IF(B102=Listas!$A$15,Listas!$B$15,IF(B102=Listas!$A$18,Listas!$B$18," "))))</f>
        <v>Incorporar las mejores prácticas organizacionales y tecnológicas que garanticen calidad e integridad de la gestión pública.</v>
      </c>
      <c r="D102" s="278" t="s">
        <v>68</v>
      </c>
      <c r="E102" s="278" t="s">
        <v>744</v>
      </c>
      <c r="F102" s="278" t="s">
        <v>745</v>
      </c>
      <c r="G102" s="281">
        <v>1</v>
      </c>
      <c r="H102" s="279" t="s">
        <v>438</v>
      </c>
      <c r="I102" s="278" t="s">
        <v>751</v>
      </c>
      <c r="J102" s="280">
        <v>0.04</v>
      </c>
      <c r="K102" s="279" t="s">
        <v>16</v>
      </c>
      <c r="L102" s="278" t="s">
        <v>44</v>
      </c>
      <c r="M102" s="278" t="s">
        <v>108</v>
      </c>
      <c r="N102" s="279" t="s">
        <v>201</v>
      </c>
      <c r="O102" s="281"/>
      <c r="P102" s="284" t="s">
        <v>694</v>
      </c>
      <c r="Q102" s="282">
        <v>44563</v>
      </c>
      <c r="R102" s="283">
        <v>44895</v>
      </c>
      <c r="S102" s="278" t="s">
        <v>48</v>
      </c>
      <c r="T102" s="278" t="s">
        <v>81</v>
      </c>
      <c r="U102" s="284" t="s">
        <v>76</v>
      </c>
      <c r="V102" s="184">
        <v>44651</v>
      </c>
      <c r="W102" s="195">
        <v>0.01</v>
      </c>
      <c r="X102" s="185" t="s">
        <v>752</v>
      </c>
      <c r="Y102" s="195">
        <v>0.01</v>
      </c>
      <c r="Z102" s="206" t="s">
        <v>741</v>
      </c>
      <c r="AA102" s="188">
        <v>44670</v>
      </c>
      <c r="AB102" s="185" t="s">
        <v>212</v>
      </c>
      <c r="AC102" s="189">
        <v>44701</v>
      </c>
      <c r="AD102" s="193">
        <v>0.02</v>
      </c>
      <c r="AE102" s="181" t="s">
        <v>753</v>
      </c>
      <c r="AF102" s="195">
        <v>0.03</v>
      </c>
      <c r="AG102" s="185" t="s">
        <v>754</v>
      </c>
      <c r="AH102" s="188">
        <v>44761</v>
      </c>
      <c r="AI102" s="190" t="s">
        <v>225</v>
      </c>
      <c r="AJ102" s="23"/>
      <c r="AK102" s="26"/>
      <c r="AL102" s="27"/>
      <c r="AM102" s="29"/>
      <c r="AN102" s="29"/>
      <c r="AO102" s="28"/>
      <c r="AP102" s="29"/>
      <c r="AQ102" s="28"/>
      <c r="AR102" s="29"/>
      <c r="AS102" s="29"/>
      <c r="AT102" s="29"/>
      <c r="AU102" s="29"/>
      <c r="AV102" s="28"/>
      <c r="AW102" s="29"/>
      <c r="AX102" s="30"/>
      <c r="AY102" s="30"/>
      <c r="AZ102" s="30"/>
      <c r="BA102" s="30"/>
    </row>
    <row r="103" spans="1:53" ht="64.5" customHeight="1">
      <c r="A103" s="179">
        <v>12</v>
      </c>
      <c r="B103" s="277" t="s">
        <v>54</v>
      </c>
      <c r="C103" s="278" t="str">
        <f>IF(B103=Listas!$A$2,Listas!$B$2,IF(B103=Listas!$A$8,Listas!$B$8,IF(B103=Listas!$A$15,Listas!$B$15,IF(B103=Listas!$A$18,Listas!$B$18," "))))</f>
        <v>Incorporar las mejores prácticas organizacionales y tecnológicas que garanticen calidad e integridad de la gestión pública.</v>
      </c>
      <c r="D103" s="278" t="s">
        <v>68</v>
      </c>
      <c r="E103" s="278" t="s">
        <v>744</v>
      </c>
      <c r="F103" s="278" t="s">
        <v>745</v>
      </c>
      <c r="G103" s="281">
        <v>1</v>
      </c>
      <c r="H103" s="279" t="s">
        <v>438</v>
      </c>
      <c r="I103" s="278" t="s">
        <v>755</v>
      </c>
      <c r="J103" s="280">
        <v>0.02</v>
      </c>
      <c r="K103" s="279" t="s">
        <v>16</v>
      </c>
      <c r="L103" s="278" t="s">
        <v>44</v>
      </c>
      <c r="M103" s="278" t="s">
        <v>108</v>
      </c>
      <c r="N103" s="279" t="s">
        <v>201</v>
      </c>
      <c r="O103" s="281"/>
      <c r="P103" s="284" t="s">
        <v>694</v>
      </c>
      <c r="Q103" s="282">
        <v>44565</v>
      </c>
      <c r="R103" s="283">
        <v>44925</v>
      </c>
      <c r="S103" s="278" t="s">
        <v>48</v>
      </c>
      <c r="T103" s="278" t="s">
        <v>81</v>
      </c>
      <c r="U103" s="284" t="s">
        <v>76</v>
      </c>
      <c r="V103" s="184">
        <v>44651</v>
      </c>
      <c r="W103" s="183">
        <v>1E-3</v>
      </c>
      <c r="X103" s="185" t="s">
        <v>756</v>
      </c>
      <c r="Y103" s="183">
        <v>1E-3</v>
      </c>
      <c r="Z103" s="206" t="s">
        <v>757</v>
      </c>
      <c r="AA103" s="188">
        <v>44670</v>
      </c>
      <c r="AB103" s="185" t="s">
        <v>212</v>
      </c>
      <c r="AC103" s="189">
        <v>44713</v>
      </c>
      <c r="AD103" s="186">
        <v>0.02</v>
      </c>
      <c r="AE103" s="181" t="s">
        <v>758</v>
      </c>
      <c r="AF103" s="183">
        <v>0.02</v>
      </c>
      <c r="AG103" s="185" t="s">
        <v>759</v>
      </c>
      <c r="AH103" s="188">
        <v>44761</v>
      </c>
      <c r="AI103" s="190" t="s">
        <v>204</v>
      </c>
      <c r="AJ103" s="23"/>
      <c r="AK103" s="26"/>
      <c r="AL103" s="27"/>
      <c r="AM103" s="29"/>
      <c r="AN103" s="29"/>
      <c r="AO103" s="28"/>
      <c r="AP103" s="29"/>
      <c r="AQ103" s="28"/>
      <c r="AR103" s="29"/>
      <c r="AS103" s="29"/>
      <c r="AT103" s="29"/>
      <c r="AU103" s="29"/>
      <c r="AV103" s="28"/>
      <c r="AW103" s="29"/>
      <c r="AX103" s="30"/>
      <c r="AY103" s="30"/>
      <c r="AZ103" s="30"/>
      <c r="BA103" s="30"/>
    </row>
    <row r="104" spans="1:53" ht="115.5" customHeight="1">
      <c r="A104" s="179">
        <v>13</v>
      </c>
      <c r="B104" s="277" t="s">
        <v>54</v>
      </c>
      <c r="C104" s="278" t="str">
        <f>IF(B104=Listas!$A$2,Listas!$B$2,IF(B104=Listas!$A$8,Listas!$B$8,IF(B104=Listas!$A$15,Listas!$B$15,IF(B104=Listas!$A$18,Listas!$B$18," "))))</f>
        <v>Incorporar las mejores prácticas organizacionales y tecnológicas que garanticen calidad e integridad de la gestión pública.</v>
      </c>
      <c r="D104" s="278" t="s">
        <v>68</v>
      </c>
      <c r="E104" s="278" t="s">
        <v>760</v>
      </c>
      <c r="F104" s="278" t="s">
        <v>761</v>
      </c>
      <c r="G104" s="281">
        <v>1</v>
      </c>
      <c r="H104" s="279" t="s">
        <v>438</v>
      </c>
      <c r="I104" s="278" t="s">
        <v>762</v>
      </c>
      <c r="J104" s="280">
        <v>0.01</v>
      </c>
      <c r="K104" s="279" t="s">
        <v>16</v>
      </c>
      <c r="L104" s="278" t="s">
        <v>44</v>
      </c>
      <c r="M104" s="278" t="s">
        <v>108</v>
      </c>
      <c r="N104" s="279" t="s">
        <v>201</v>
      </c>
      <c r="O104" s="281"/>
      <c r="P104" s="284" t="s">
        <v>694</v>
      </c>
      <c r="Q104" s="282">
        <v>44621</v>
      </c>
      <c r="R104" s="283">
        <v>44650</v>
      </c>
      <c r="S104" s="278" t="s">
        <v>48</v>
      </c>
      <c r="T104" s="278" t="s">
        <v>81</v>
      </c>
      <c r="U104" s="284" t="s">
        <v>76</v>
      </c>
      <c r="V104" s="201">
        <v>44638</v>
      </c>
      <c r="W104" s="204">
        <v>0.01</v>
      </c>
      <c r="X104" s="185" t="s">
        <v>763</v>
      </c>
      <c r="Y104" s="183">
        <v>0.01</v>
      </c>
      <c r="Z104" s="181" t="s">
        <v>764</v>
      </c>
      <c r="AA104" s="188">
        <v>44670</v>
      </c>
      <c r="AB104" s="185" t="s">
        <v>204</v>
      </c>
      <c r="AC104" s="189"/>
      <c r="AD104" s="186"/>
      <c r="AE104" s="181"/>
      <c r="AF104" s="183">
        <v>0.01</v>
      </c>
      <c r="AG104" s="185" t="s">
        <v>765</v>
      </c>
      <c r="AH104" s="188">
        <v>44761</v>
      </c>
      <c r="AI104" s="190" t="s">
        <v>204</v>
      </c>
      <c r="AJ104" s="23"/>
      <c r="AK104" s="26"/>
      <c r="AL104" s="27"/>
      <c r="AM104" s="29"/>
      <c r="AN104" s="29"/>
      <c r="AO104" s="28"/>
      <c r="AP104" s="29"/>
      <c r="AQ104" s="28"/>
      <c r="AR104" s="29"/>
      <c r="AS104" s="29"/>
      <c r="AT104" s="29"/>
      <c r="AU104" s="29"/>
      <c r="AV104" s="28"/>
      <c r="AW104" s="29"/>
      <c r="AX104" s="30"/>
      <c r="AY104" s="30"/>
      <c r="AZ104" s="30"/>
      <c r="BA104" s="30"/>
    </row>
    <row r="105" spans="1:53" ht="118.5" customHeight="1">
      <c r="A105" s="179">
        <v>14</v>
      </c>
      <c r="B105" s="277" t="s">
        <v>54</v>
      </c>
      <c r="C105" s="278" t="str">
        <f>IF(B105=Listas!$A$2,Listas!$B$2,IF(B105=Listas!$A$8,Listas!$B$8,IF(B105=Listas!$A$15,Listas!$B$15,IF(B105=Listas!$A$18,Listas!$B$18," "))))</f>
        <v>Incorporar las mejores prácticas organizacionales y tecnológicas que garanticen calidad e integridad de la gestión pública.</v>
      </c>
      <c r="D105" s="278" t="s">
        <v>68</v>
      </c>
      <c r="E105" s="278" t="s">
        <v>760</v>
      </c>
      <c r="F105" s="278" t="s">
        <v>761</v>
      </c>
      <c r="G105" s="281">
        <v>1</v>
      </c>
      <c r="H105" s="279" t="s">
        <v>438</v>
      </c>
      <c r="I105" s="278" t="s">
        <v>766</v>
      </c>
      <c r="J105" s="285">
        <v>0.04</v>
      </c>
      <c r="K105" s="279" t="s">
        <v>16</v>
      </c>
      <c r="L105" s="278" t="s">
        <v>44</v>
      </c>
      <c r="M105" s="278" t="s">
        <v>108</v>
      </c>
      <c r="N105" s="279" t="s">
        <v>201</v>
      </c>
      <c r="O105" s="281"/>
      <c r="P105" s="284" t="s">
        <v>694</v>
      </c>
      <c r="Q105" s="282">
        <v>44563</v>
      </c>
      <c r="R105" s="283">
        <v>44895</v>
      </c>
      <c r="S105" s="278" t="s">
        <v>48</v>
      </c>
      <c r="T105" s="278" t="s">
        <v>81</v>
      </c>
      <c r="U105" s="284" t="s">
        <v>76</v>
      </c>
      <c r="V105" s="184">
        <v>44651</v>
      </c>
      <c r="W105" s="195">
        <f>J105*(5/19)</f>
        <v>1.0526315789473684E-2</v>
      </c>
      <c r="X105" s="185" t="s">
        <v>767</v>
      </c>
      <c r="Y105" s="195">
        <v>1.0500000000000001E-2</v>
      </c>
      <c r="Z105" s="181" t="s">
        <v>741</v>
      </c>
      <c r="AA105" s="188">
        <v>44670</v>
      </c>
      <c r="AB105" s="185" t="s">
        <v>212</v>
      </c>
      <c r="AC105" s="184">
        <v>44742</v>
      </c>
      <c r="AD105" s="195">
        <v>8.0000000000000002E-3</v>
      </c>
      <c r="AE105" s="213" t="s">
        <v>768</v>
      </c>
      <c r="AF105" s="195">
        <v>1.89E-2</v>
      </c>
      <c r="AG105" s="185" t="s">
        <v>769</v>
      </c>
      <c r="AH105" s="188">
        <v>44761</v>
      </c>
      <c r="AI105" s="190" t="s">
        <v>225</v>
      </c>
      <c r="AJ105" s="23"/>
      <c r="AK105" s="26"/>
      <c r="AL105" s="27"/>
      <c r="AM105" s="29"/>
      <c r="AN105" s="29"/>
      <c r="AO105" s="28"/>
      <c r="AP105" s="29"/>
      <c r="AQ105" s="28"/>
      <c r="AR105" s="29"/>
      <c r="AS105" s="29"/>
      <c r="AT105" s="29"/>
      <c r="AU105" s="29"/>
      <c r="AV105" s="28"/>
      <c r="AW105" s="29"/>
      <c r="AX105" s="30"/>
      <c r="AY105" s="30"/>
      <c r="AZ105" s="30"/>
      <c r="BA105" s="30"/>
    </row>
    <row r="106" spans="1:53" ht="91.5" customHeight="1">
      <c r="A106" s="179">
        <v>15</v>
      </c>
      <c r="B106" s="277" t="s">
        <v>54</v>
      </c>
      <c r="C106" s="278" t="str">
        <f>IF(B106=Listas!$A$2,Listas!$B$2,IF(B106=Listas!$A$8,Listas!$B$8,IF(B106=Listas!$A$15,Listas!$B$15,IF(B106=Listas!$A$18,Listas!$B$18," "))))</f>
        <v>Incorporar las mejores prácticas organizacionales y tecnológicas que garanticen calidad e integridad de la gestión pública.</v>
      </c>
      <c r="D106" s="278" t="s">
        <v>68</v>
      </c>
      <c r="E106" s="278" t="s">
        <v>770</v>
      </c>
      <c r="F106" s="278" t="s">
        <v>771</v>
      </c>
      <c r="G106" s="281">
        <v>1</v>
      </c>
      <c r="H106" s="279" t="s">
        <v>438</v>
      </c>
      <c r="I106" s="278" t="s">
        <v>772</v>
      </c>
      <c r="J106" s="280">
        <v>0.04</v>
      </c>
      <c r="K106" s="279" t="s">
        <v>16</v>
      </c>
      <c r="L106" s="278" t="s">
        <v>44</v>
      </c>
      <c r="M106" s="278" t="s">
        <v>108</v>
      </c>
      <c r="N106" s="279" t="s">
        <v>201</v>
      </c>
      <c r="O106" s="281"/>
      <c r="P106" s="284" t="s">
        <v>694</v>
      </c>
      <c r="Q106" s="282">
        <v>44563</v>
      </c>
      <c r="R106" s="283">
        <v>44925</v>
      </c>
      <c r="S106" s="278" t="s">
        <v>48</v>
      </c>
      <c r="T106" s="278" t="s">
        <v>81</v>
      </c>
      <c r="U106" s="284" t="s">
        <v>76</v>
      </c>
      <c r="V106" s="184">
        <v>44651</v>
      </c>
      <c r="W106" s="195">
        <f>J106*0.15</f>
        <v>6.0000000000000001E-3</v>
      </c>
      <c r="X106" s="185" t="s">
        <v>773</v>
      </c>
      <c r="Y106" s="195">
        <v>6.0000000000000001E-3</v>
      </c>
      <c r="Z106" s="181" t="s">
        <v>702</v>
      </c>
      <c r="AA106" s="188">
        <v>44670</v>
      </c>
      <c r="AB106" s="185" t="s">
        <v>212</v>
      </c>
      <c r="AC106" s="189">
        <v>44712</v>
      </c>
      <c r="AD106" s="193">
        <f>(6/7)*J106</f>
        <v>3.4285714285714287E-2</v>
      </c>
      <c r="AE106" s="181" t="s">
        <v>774</v>
      </c>
      <c r="AF106" s="195">
        <v>3.4299999999999997E-2</v>
      </c>
      <c r="AG106" s="185" t="s">
        <v>775</v>
      </c>
      <c r="AH106" s="188">
        <v>44761</v>
      </c>
      <c r="AI106" s="190" t="s">
        <v>225</v>
      </c>
      <c r="AJ106" s="23"/>
      <c r="AK106" s="26"/>
      <c r="AL106" s="27"/>
      <c r="AM106" s="29"/>
      <c r="AN106" s="29"/>
      <c r="AO106" s="28"/>
      <c r="AP106" s="29"/>
      <c r="AQ106" s="28"/>
      <c r="AR106" s="29"/>
      <c r="AS106" s="29"/>
      <c r="AT106" s="29"/>
      <c r="AU106" s="29"/>
      <c r="AV106" s="28"/>
      <c r="AW106" s="29"/>
      <c r="AX106" s="30"/>
      <c r="AY106" s="30"/>
      <c r="AZ106" s="30"/>
      <c r="BA106" s="30"/>
    </row>
    <row r="107" spans="1:53" ht="64.5" customHeight="1">
      <c r="A107" s="179">
        <v>16</v>
      </c>
      <c r="B107" s="277" t="s">
        <v>54</v>
      </c>
      <c r="C107" s="278" t="str">
        <f>IF(B107=Listas!$A$2,Listas!$B$2,IF(B107=Listas!$A$8,Listas!$B$8,IF(B107=Listas!$A$15,Listas!$B$15,IF(B107=Listas!$A$18,Listas!$B$18," "))))</f>
        <v>Incorporar las mejores prácticas organizacionales y tecnológicas que garanticen calidad e integridad de la gestión pública.</v>
      </c>
      <c r="D107" s="278" t="s">
        <v>68</v>
      </c>
      <c r="E107" s="278" t="s">
        <v>770</v>
      </c>
      <c r="F107" s="278" t="s">
        <v>771</v>
      </c>
      <c r="G107" s="281">
        <v>1</v>
      </c>
      <c r="H107" s="279" t="s">
        <v>438</v>
      </c>
      <c r="I107" s="278" t="s">
        <v>776</v>
      </c>
      <c r="J107" s="280">
        <v>0.01</v>
      </c>
      <c r="K107" s="279" t="s">
        <v>16</v>
      </c>
      <c r="L107" s="278" t="s">
        <v>44</v>
      </c>
      <c r="M107" s="278" t="s">
        <v>108</v>
      </c>
      <c r="N107" s="279" t="s">
        <v>201</v>
      </c>
      <c r="O107" s="281"/>
      <c r="P107" s="284" t="s">
        <v>694</v>
      </c>
      <c r="Q107" s="282">
        <v>44563</v>
      </c>
      <c r="R107" s="283">
        <v>44925</v>
      </c>
      <c r="S107" s="278" t="s">
        <v>48</v>
      </c>
      <c r="T107" s="278" t="s">
        <v>81</v>
      </c>
      <c r="U107" s="284" t="s">
        <v>76</v>
      </c>
      <c r="V107" s="184">
        <v>44651</v>
      </c>
      <c r="W107" s="195">
        <f>J107*3/24</f>
        <v>1.25E-3</v>
      </c>
      <c r="X107" s="185" t="s">
        <v>777</v>
      </c>
      <c r="Y107" s="195">
        <v>1.2999999999999999E-3</v>
      </c>
      <c r="Z107" s="181" t="s">
        <v>702</v>
      </c>
      <c r="AA107" s="188">
        <v>44670</v>
      </c>
      <c r="AB107" s="185" t="s">
        <v>212</v>
      </c>
      <c r="AC107" s="189">
        <v>44712</v>
      </c>
      <c r="AD107" s="193">
        <f>0.3789*J107</f>
        <v>3.7890000000000003E-3</v>
      </c>
      <c r="AE107" s="181" t="s">
        <v>778</v>
      </c>
      <c r="AF107" s="195">
        <v>5.0000000000000001E-3</v>
      </c>
      <c r="AG107" s="185" t="s">
        <v>779</v>
      </c>
      <c r="AH107" s="188">
        <v>44761</v>
      </c>
      <c r="AI107" s="190" t="s">
        <v>225</v>
      </c>
      <c r="AJ107" s="23"/>
      <c r="AK107" s="26"/>
      <c r="AL107" s="27"/>
      <c r="AM107" s="29"/>
      <c r="AN107" s="29"/>
      <c r="AO107" s="28"/>
      <c r="AP107" s="29"/>
      <c r="AQ107" s="28"/>
      <c r="AR107" s="29"/>
      <c r="AS107" s="29"/>
      <c r="AT107" s="29"/>
      <c r="AU107" s="29"/>
      <c r="AV107" s="28"/>
      <c r="AW107" s="29"/>
      <c r="AX107" s="30"/>
      <c r="AY107" s="30"/>
      <c r="AZ107" s="30"/>
      <c r="BA107" s="30"/>
    </row>
    <row r="108" spans="1:53" ht="156" customHeight="1">
      <c r="A108" s="179">
        <v>17</v>
      </c>
      <c r="B108" s="277" t="s">
        <v>54</v>
      </c>
      <c r="C108" s="278" t="str">
        <f>IF(B108=Listas!$A$2,Listas!$B$2,IF(B108=Listas!$A$8,Listas!$B$8,IF(B108=Listas!$A$15,Listas!$B$15,IF(B108=Listas!$A$18,Listas!$B$18," "))))</f>
        <v>Incorporar las mejores prácticas organizacionales y tecnológicas que garanticen calidad e integridad de la gestión pública.</v>
      </c>
      <c r="D108" s="278" t="s">
        <v>68</v>
      </c>
      <c r="E108" s="278" t="s">
        <v>780</v>
      </c>
      <c r="F108" s="278" t="s">
        <v>781</v>
      </c>
      <c r="G108" s="281">
        <v>1</v>
      </c>
      <c r="H108" s="279" t="s">
        <v>438</v>
      </c>
      <c r="I108" s="278" t="s">
        <v>782</v>
      </c>
      <c r="J108" s="280">
        <v>0.08</v>
      </c>
      <c r="K108" s="279" t="s">
        <v>16</v>
      </c>
      <c r="L108" s="278" t="s">
        <v>44</v>
      </c>
      <c r="M108" s="278" t="s">
        <v>108</v>
      </c>
      <c r="N108" s="279" t="s">
        <v>201</v>
      </c>
      <c r="O108" s="281"/>
      <c r="P108" s="278" t="s">
        <v>783</v>
      </c>
      <c r="Q108" s="282">
        <v>44563</v>
      </c>
      <c r="R108" s="283">
        <v>44895</v>
      </c>
      <c r="S108" s="278" t="s">
        <v>48</v>
      </c>
      <c r="T108" s="278" t="s">
        <v>81</v>
      </c>
      <c r="U108" s="284" t="s">
        <v>76</v>
      </c>
      <c r="V108" s="184">
        <v>44651</v>
      </c>
      <c r="W108" s="195">
        <v>1.2999999999999999E-2</v>
      </c>
      <c r="X108" s="185" t="s">
        <v>784</v>
      </c>
      <c r="Y108" s="195">
        <v>1.2999999999999999E-2</v>
      </c>
      <c r="Z108" s="181" t="s">
        <v>741</v>
      </c>
      <c r="AA108" s="188">
        <v>44670</v>
      </c>
      <c r="AB108" s="185" t="s">
        <v>212</v>
      </c>
      <c r="AC108" s="189">
        <v>44742</v>
      </c>
      <c r="AD108" s="193">
        <v>0.04</v>
      </c>
      <c r="AE108" s="181" t="s">
        <v>785</v>
      </c>
      <c r="AF108" s="195">
        <v>5.2999999999999999E-2</v>
      </c>
      <c r="AG108" s="185" t="s">
        <v>786</v>
      </c>
      <c r="AH108" s="188">
        <v>44761</v>
      </c>
      <c r="AI108" s="190" t="s">
        <v>225</v>
      </c>
      <c r="AJ108" s="23"/>
      <c r="AK108" s="26"/>
      <c r="AL108" s="27"/>
      <c r="AM108" s="29"/>
      <c r="AN108" s="29"/>
      <c r="AO108" s="28"/>
      <c r="AP108" s="29"/>
      <c r="AQ108" s="28"/>
      <c r="AR108" s="29"/>
      <c r="AS108" s="29"/>
      <c r="AT108" s="29"/>
      <c r="AU108" s="29"/>
      <c r="AV108" s="28"/>
      <c r="AW108" s="29"/>
      <c r="AX108" s="30"/>
      <c r="AY108" s="30"/>
      <c r="AZ108" s="30"/>
      <c r="BA108" s="30"/>
    </row>
    <row r="109" spans="1:53" ht="101.25" customHeight="1">
      <c r="A109" s="179">
        <v>18</v>
      </c>
      <c r="B109" s="277" t="s">
        <v>54</v>
      </c>
      <c r="C109" s="278" t="str">
        <f>IF(B109=Listas!$A$2,Listas!$B$2,IF(B109=Listas!$A$8,Listas!$B$8,IF(B109=Listas!$A$15,Listas!$B$15,IF(B109=Listas!$A$18,Listas!$B$18," "))))</f>
        <v>Incorporar las mejores prácticas organizacionales y tecnológicas que garanticen calidad e integridad de la gestión pública.</v>
      </c>
      <c r="D109" s="278" t="s">
        <v>68</v>
      </c>
      <c r="E109" s="278" t="s">
        <v>780</v>
      </c>
      <c r="F109" s="278" t="s">
        <v>781</v>
      </c>
      <c r="G109" s="281">
        <v>1</v>
      </c>
      <c r="H109" s="279" t="s">
        <v>438</v>
      </c>
      <c r="I109" s="278" t="s">
        <v>787</v>
      </c>
      <c r="J109" s="280">
        <v>0.04</v>
      </c>
      <c r="K109" s="279" t="s">
        <v>16</v>
      </c>
      <c r="L109" s="278" t="s">
        <v>44</v>
      </c>
      <c r="M109" s="278" t="s">
        <v>108</v>
      </c>
      <c r="N109" s="279" t="s">
        <v>201</v>
      </c>
      <c r="O109" s="281"/>
      <c r="P109" s="278" t="s">
        <v>783</v>
      </c>
      <c r="Q109" s="282">
        <v>44563</v>
      </c>
      <c r="R109" s="283">
        <v>44895</v>
      </c>
      <c r="S109" s="278" t="s">
        <v>48</v>
      </c>
      <c r="T109" s="278" t="s">
        <v>81</v>
      </c>
      <c r="U109" s="284" t="s">
        <v>76</v>
      </c>
      <c r="V109" s="184">
        <v>44651</v>
      </c>
      <c r="W109" s="195">
        <v>2E-3</v>
      </c>
      <c r="X109" s="185" t="s">
        <v>788</v>
      </c>
      <c r="Y109" s="195">
        <v>2E-3</v>
      </c>
      <c r="Z109" s="181" t="s">
        <v>741</v>
      </c>
      <c r="AA109" s="188">
        <v>44670</v>
      </c>
      <c r="AB109" s="185" t="s">
        <v>212</v>
      </c>
      <c r="AC109" s="189">
        <v>44742</v>
      </c>
      <c r="AD109" s="193">
        <v>0.02</v>
      </c>
      <c r="AE109" s="181" t="s">
        <v>789</v>
      </c>
      <c r="AF109" s="195">
        <v>2.1999999999999999E-2</v>
      </c>
      <c r="AG109" s="185" t="s">
        <v>790</v>
      </c>
      <c r="AH109" s="188">
        <v>44761</v>
      </c>
      <c r="AI109" s="190" t="s">
        <v>225</v>
      </c>
      <c r="AJ109" s="23"/>
      <c r="AK109" s="26"/>
      <c r="AL109" s="27"/>
      <c r="AM109" s="29"/>
      <c r="AN109" s="29"/>
      <c r="AO109" s="28"/>
      <c r="AP109" s="29"/>
      <c r="AQ109" s="28"/>
      <c r="AR109" s="29"/>
      <c r="AS109" s="29"/>
      <c r="AT109" s="29"/>
      <c r="AU109" s="29"/>
      <c r="AV109" s="28"/>
      <c r="AW109" s="29"/>
      <c r="AX109" s="30"/>
      <c r="AY109" s="30"/>
      <c r="AZ109" s="30"/>
      <c r="BA109" s="30"/>
    </row>
    <row r="110" spans="1:53" ht="64.5" customHeight="1">
      <c r="A110" s="179">
        <v>19</v>
      </c>
      <c r="B110" s="277" t="s">
        <v>54</v>
      </c>
      <c r="C110" s="278" t="str">
        <f>IF(B110=Listas!$A$2,Listas!$B$2,IF(B110=Listas!$A$8,Listas!$B$8,IF(B110=Listas!$A$15,Listas!$B$15,IF(B110=Listas!$A$18,Listas!$B$18," "))))</f>
        <v>Incorporar las mejores prácticas organizacionales y tecnológicas que garanticen calidad e integridad de la gestión pública.</v>
      </c>
      <c r="D110" s="278" t="s">
        <v>68</v>
      </c>
      <c r="E110" s="278" t="s">
        <v>780</v>
      </c>
      <c r="F110" s="278" t="s">
        <v>781</v>
      </c>
      <c r="G110" s="281">
        <v>1</v>
      </c>
      <c r="H110" s="279" t="s">
        <v>438</v>
      </c>
      <c r="I110" s="278" t="s">
        <v>791</v>
      </c>
      <c r="J110" s="280">
        <v>0.03</v>
      </c>
      <c r="K110" s="279" t="s">
        <v>16</v>
      </c>
      <c r="L110" s="278" t="s">
        <v>44</v>
      </c>
      <c r="M110" s="278" t="s">
        <v>108</v>
      </c>
      <c r="N110" s="279" t="s">
        <v>201</v>
      </c>
      <c r="O110" s="281"/>
      <c r="P110" s="284" t="s">
        <v>792</v>
      </c>
      <c r="Q110" s="282">
        <v>44563</v>
      </c>
      <c r="R110" s="283">
        <v>44895</v>
      </c>
      <c r="S110" s="278" t="s">
        <v>48</v>
      </c>
      <c r="T110" s="278" t="s">
        <v>81</v>
      </c>
      <c r="U110" s="284" t="s">
        <v>76</v>
      </c>
      <c r="V110" s="184">
        <v>44651</v>
      </c>
      <c r="W110" s="195">
        <v>1E-3</v>
      </c>
      <c r="X110" s="185" t="s">
        <v>793</v>
      </c>
      <c r="Y110" s="195">
        <v>1E-3</v>
      </c>
      <c r="Z110" s="181" t="s">
        <v>741</v>
      </c>
      <c r="AA110" s="188">
        <v>44670</v>
      </c>
      <c r="AB110" s="185" t="s">
        <v>212</v>
      </c>
      <c r="AC110" s="189">
        <v>44742</v>
      </c>
      <c r="AD110" s="193">
        <v>1.4999999999999999E-2</v>
      </c>
      <c r="AE110" s="181" t="s">
        <v>794</v>
      </c>
      <c r="AF110" s="195">
        <v>1.6E-2</v>
      </c>
      <c r="AG110" s="185" t="s">
        <v>795</v>
      </c>
      <c r="AH110" s="188">
        <v>44761</v>
      </c>
      <c r="AI110" s="190" t="s">
        <v>225</v>
      </c>
      <c r="AJ110" s="23"/>
      <c r="AK110" s="26"/>
      <c r="AL110" s="27"/>
      <c r="AM110" s="29"/>
      <c r="AN110" s="29"/>
      <c r="AO110" s="28"/>
      <c r="AP110" s="29"/>
      <c r="AQ110" s="28"/>
      <c r="AR110" s="29"/>
      <c r="AS110" s="29"/>
      <c r="AT110" s="29"/>
      <c r="AU110" s="29"/>
      <c r="AV110" s="28"/>
      <c r="AW110" s="29"/>
      <c r="AX110" s="30"/>
      <c r="AY110" s="30"/>
      <c r="AZ110" s="30"/>
      <c r="BA110" s="30"/>
    </row>
    <row r="111" spans="1:53" ht="64.5" customHeight="1">
      <c r="A111" s="179">
        <v>20</v>
      </c>
      <c r="B111" s="277" t="s">
        <v>54</v>
      </c>
      <c r="C111" s="278" t="str">
        <f>IF(B111=Listas!$A$2,Listas!$B$2,IF(B111=Listas!$A$8,Listas!$B$8,IF(B111=Listas!$A$15,Listas!$B$15,IF(B111=Listas!$A$18,Listas!$B$18," "))))</f>
        <v>Incorporar las mejores prácticas organizacionales y tecnológicas que garanticen calidad e integridad de la gestión pública.</v>
      </c>
      <c r="D111" s="278" t="s">
        <v>68</v>
      </c>
      <c r="E111" s="278" t="s">
        <v>796</v>
      </c>
      <c r="F111" s="278" t="s">
        <v>797</v>
      </c>
      <c r="G111" s="279">
        <v>1</v>
      </c>
      <c r="H111" s="279" t="s">
        <v>461</v>
      </c>
      <c r="I111" s="278" t="s">
        <v>798</v>
      </c>
      <c r="J111" s="280">
        <v>0.04</v>
      </c>
      <c r="K111" s="279" t="s">
        <v>16</v>
      </c>
      <c r="L111" s="278" t="s">
        <v>44</v>
      </c>
      <c r="M111" s="278" t="s">
        <v>108</v>
      </c>
      <c r="N111" s="279" t="s">
        <v>201</v>
      </c>
      <c r="O111" s="281"/>
      <c r="P111" s="284" t="s">
        <v>694</v>
      </c>
      <c r="Q111" s="282">
        <v>44563</v>
      </c>
      <c r="R111" s="283">
        <v>44925</v>
      </c>
      <c r="S111" s="278" t="s">
        <v>48</v>
      </c>
      <c r="T111" s="278" t="s">
        <v>81</v>
      </c>
      <c r="U111" s="284" t="s">
        <v>76</v>
      </c>
      <c r="V111" s="184">
        <v>44651</v>
      </c>
      <c r="W111" s="195">
        <v>3.0000000000000001E-3</v>
      </c>
      <c r="X111" s="185" t="s">
        <v>799</v>
      </c>
      <c r="Y111" s="195">
        <v>3.0000000000000001E-3</v>
      </c>
      <c r="Z111" s="181" t="s">
        <v>702</v>
      </c>
      <c r="AA111" s="188">
        <v>44670</v>
      </c>
      <c r="AB111" s="185" t="s">
        <v>212</v>
      </c>
      <c r="AC111" s="184">
        <v>44742</v>
      </c>
      <c r="AD111" s="193">
        <v>8.9999999999999993E-3</v>
      </c>
      <c r="AE111" s="190" t="s">
        <v>800</v>
      </c>
      <c r="AF111" s="195">
        <v>1.2E-2</v>
      </c>
      <c r="AG111" s="185" t="s">
        <v>801</v>
      </c>
      <c r="AH111" s="188">
        <v>44761</v>
      </c>
      <c r="AI111" s="190" t="s">
        <v>225</v>
      </c>
      <c r="AJ111" s="23"/>
      <c r="AK111" s="26"/>
      <c r="AL111" s="27"/>
      <c r="AM111" s="29"/>
      <c r="AN111" s="29"/>
      <c r="AO111" s="28"/>
      <c r="AP111" s="29"/>
      <c r="AQ111" s="28"/>
      <c r="AR111" s="29"/>
      <c r="AS111" s="29"/>
      <c r="AT111" s="29"/>
      <c r="AU111" s="29"/>
      <c r="AV111" s="28"/>
      <c r="AW111" s="29"/>
      <c r="AX111" s="30"/>
      <c r="AY111" s="30"/>
      <c r="AZ111" s="30"/>
      <c r="BA111" s="30"/>
    </row>
    <row r="112" spans="1:53" ht="64.5" customHeight="1">
      <c r="A112" s="179">
        <v>21</v>
      </c>
      <c r="B112" s="277" t="s">
        <v>54</v>
      </c>
      <c r="C112" s="278" t="str">
        <f>IF(B112=Listas!$A$2,Listas!$B$2,IF(B112=Listas!$A$8,Listas!$B$8,IF(B112=Listas!$A$15,Listas!$B$15,IF(B112=Listas!$A$18,Listas!$B$18," "))))</f>
        <v>Incorporar las mejores prácticas organizacionales y tecnológicas que garanticen calidad e integridad de la gestión pública.</v>
      </c>
      <c r="D112" s="278" t="s">
        <v>68</v>
      </c>
      <c r="E112" s="278" t="s">
        <v>796</v>
      </c>
      <c r="F112" s="278" t="s">
        <v>797</v>
      </c>
      <c r="G112" s="279">
        <v>1</v>
      </c>
      <c r="H112" s="279" t="s">
        <v>461</v>
      </c>
      <c r="I112" s="278" t="s">
        <v>802</v>
      </c>
      <c r="J112" s="280">
        <v>0.01</v>
      </c>
      <c r="K112" s="279" t="s">
        <v>16</v>
      </c>
      <c r="L112" s="278" t="s">
        <v>44</v>
      </c>
      <c r="M112" s="278" t="s">
        <v>108</v>
      </c>
      <c r="N112" s="279" t="s">
        <v>201</v>
      </c>
      <c r="O112" s="281"/>
      <c r="P112" s="284" t="s">
        <v>694</v>
      </c>
      <c r="Q112" s="282">
        <v>44563</v>
      </c>
      <c r="R112" s="283">
        <v>44925</v>
      </c>
      <c r="S112" s="278" t="s">
        <v>48</v>
      </c>
      <c r="T112" s="278" t="s">
        <v>81</v>
      </c>
      <c r="U112" s="284" t="s">
        <v>76</v>
      </c>
      <c r="V112" s="184">
        <v>44651</v>
      </c>
      <c r="W112" s="195">
        <v>1E-3</v>
      </c>
      <c r="X112" s="185" t="s">
        <v>803</v>
      </c>
      <c r="Y112" s="195">
        <v>1E-3</v>
      </c>
      <c r="Z112" s="181" t="s">
        <v>702</v>
      </c>
      <c r="AA112" s="188">
        <v>44670</v>
      </c>
      <c r="AB112" s="185" t="s">
        <v>212</v>
      </c>
      <c r="AC112" s="184">
        <v>44742</v>
      </c>
      <c r="AD112" s="193">
        <v>1.5E-3</v>
      </c>
      <c r="AE112" s="185" t="s">
        <v>804</v>
      </c>
      <c r="AF112" s="195">
        <v>3.0000000000000001E-3</v>
      </c>
      <c r="AG112" s="185" t="s">
        <v>805</v>
      </c>
      <c r="AH112" s="188">
        <v>44761</v>
      </c>
      <c r="AI112" s="190" t="s">
        <v>225</v>
      </c>
      <c r="AJ112" s="23"/>
      <c r="AK112" s="26"/>
      <c r="AL112" s="27"/>
      <c r="AM112" s="29"/>
      <c r="AN112" s="29"/>
      <c r="AO112" s="28"/>
      <c r="AP112" s="29"/>
      <c r="AQ112" s="28"/>
      <c r="AR112" s="29"/>
      <c r="AS112" s="29"/>
      <c r="AT112" s="29"/>
      <c r="AU112" s="29"/>
      <c r="AV112" s="28"/>
      <c r="AW112" s="29"/>
      <c r="AX112" s="30"/>
      <c r="AY112" s="30"/>
      <c r="AZ112" s="30"/>
      <c r="BA112" s="30"/>
    </row>
    <row r="113" spans="1:53" ht="64.5" customHeight="1">
      <c r="A113" s="179">
        <v>22</v>
      </c>
      <c r="B113" s="277" t="s">
        <v>54</v>
      </c>
      <c r="C113" s="278" t="str">
        <f>IF(B113=Listas!$A$2,Listas!$B$2,IF(B113=Listas!$A$8,Listas!$B$8,IF(B113=Listas!$A$15,Listas!$B$15,IF(B113=Listas!$A$18,Listas!$B$18," "))))</f>
        <v>Incorporar las mejores prácticas organizacionales y tecnológicas que garanticen calidad e integridad de la gestión pública.</v>
      </c>
      <c r="D113" s="278" t="s">
        <v>68</v>
      </c>
      <c r="E113" s="278" t="s">
        <v>806</v>
      </c>
      <c r="F113" s="278" t="s">
        <v>807</v>
      </c>
      <c r="G113" s="281">
        <v>1</v>
      </c>
      <c r="H113" s="279" t="s">
        <v>438</v>
      </c>
      <c r="I113" s="278" t="s">
        <v>808</v>
      </c>
      <c r="J113" s="285">
        <v>0.05</v>
      </c>
      <c r="K113" s="279" t="s">
        <v>16</v>
      </c>
      <c r="L113" s="278" t="s">
        <v>44</v>
      </c>
      <c r="M113" s="278" t="s">
        <v>108</v>
      </c>
      <c r="N113" s="279" t="s">
        <v>201</v>
      </c>
      <c r="O113" s="281"/>
      <c r="P113" s="284" t="s">
        <v>694</v>
      </c>
      <c r="Q113" s="282">
        <v>44563</v>
      </c>
      <c r="R113" s="283">
        <v>44925</v>
      </c>
      <c r="S113" s="278" t="s">
        <v>48</v>
      </c>
      <c r="T113" s="278" t="s">
        <v>86</v>
      </c>
      <c r="U113" s="284" t="s">
        <v>76</v>
      </c>
      <c r="V113" s="184">
        <v>44651</v>
      </c>
      <c r="W113" s="195">
        <f>J113*0.1813</f>
        <v>9.0650000000000001E-3</v>
      </c>
      <c r="X113" s="185" t="s">
        <v>809</v>
      </c>
      <c r="Y113" s="195">
        <v>9.1000000000000004E-3</v>
      </c>
      <c r="Z113" s="181" t="s">
        <v>702</v>
      </c>
      <c r="AA113" s="188">
        <v>44670</v>
      </c>
      <c r="AB113" s="185" t="s">
        <v>212</v>
      </c>
      <c r="AC113" s="197"/>
      <c r="AD113" s="193"/>
      <c r="AE113" s="181"/>
      <c r="AF113" s="195">
        <v>8.9999999999999993E-3</v>
      </c>
      <c r="AG113" s="185" t="s">
        <v>672</v>
      </c>
      <c r="AH113" s="188">
        <v>44761</v>
      </c>
      <c r="AI113" s="190" t="s">
        <v>225</v>
      </c>
      <c r="AJ113" s="23"/>
      <c r="AK113" s="26"/>
      <c r="AL113" s="27"/>
      <c r="AM113" s="29"/>
      <c r="AN113" s="29"/>
      <c r="AO113" s="28"/>
      <c r="AP113" s="29"/>
      <c r="AQ113" s="28"/>
      <c r="AR113" s="29"/>
      <c r="AS113" s="29"/>
      <c r="AT113" s="29"/>
      <c r="AU113" s="29"/>
      <c r="AV113" s="28"/>
      <c r="AW113" s="29"/>
      <c r="AX113" s="30"/>
      <c r="AY113" s="30"/>
      <c r="AZ113" s="30"/>
      <c r="BA113" s="30"/>
    </row>
    <row r="114" spans="1:53" ht="64.5" customHeight="1">
      <c r="A114" s="179">
        <v>23</v>
      </c>
      <c r="B114" s="277" t="s">
        <v>54</v>
      </c>
      <c r="C114" s="278" t="str">
        <f>IF(B114=Listas!$A$2,Listas!$B$2,IF(B114=Listas!$A$8,Listas!$B$8,IF(B114=Listas!$A$15,Listas!$B$15,IF(B114=Listas!$A$18,Listas!$B$18," "))))</f>
        <v>Incorporar las mejores prácticas organizacionales y tecnológicas que garanticen calidad e integridad de la gestión pública.</v>
      </c>
      <c r="D114" s="278" t="s">
        <v>68</v>
      </c>
      <c r="E114" s="278" t="s">
        <v>806</v>
      </c>
      <c r="F114" s="278" t="s">
        <v>807</v>
      </c>
      <c r="G114" s="281">
        <v>1</v>
      </c>
      <c r="H114" s="279" t="s">
        <v>438</v>
      </c>
      <c r="I114" s="278" t="s">
        <v>810</v>
      </c>
      <c r="J114" s="285">
        <v>0.03</v>
      </c>
      <c r="K114" s="279" t="s">
        <v>16</v>
      </c>
      <c r="L114" s="278" t="s">
        <v>44</v>
      </c>
      <c r="M114" s="278" t="s">
        <v>108</v>
      </c>
      <c r="N114" s="279" t="s">
        <v>201</v>
      </c>
      <c r="O114" s="281"/>
      <c r="P114" s="284" t="s">
        <v>694</v>
      </c>
      <c r="Q114" s="282">
        <v>44563</v>
      </c>
      <c r="R114" s="283">
        <v>44925</v>
      </c>
      <c r="S114" s="278" t="s">
        <v>48</v>
      </c>
      <c r="T114" s="278" t="s">
        <v>86</v>
      </c>
      <c r="U114" s="284" t="s">
        <v>76</v>
      </c>
      <c r="V114" s="184">
        <v>44651</v>
      </c>
      <c r="W114" s="195">
        <f>J114*0.133333333</f>
        <v>3.9999999900000001E-3</v>
      </c>
      <c r="X114" s="185" t="s">
        <v>811</v>
      </c>
      <c r="Y114" s="195">
        <v>4.0000000000000001E-3</v>
      </c>
      <c r="Z114" s="181" t="s">
        <v>702</v>
      </c>
      <c r="AA114" s="188">
        <v>44670</v>
      </c>
      <c r="AB114" s="185" t="s">
        <v>212</v>
      </c>
      <c r="AC114" s="189"/>
      <c r="AD114" s="193"/>
      <c r="AE114" s="181"/>
      <c r="AF114" s="195">
        <v>4.0000000000000001E-3</v>
      </c>
      <c r="AG114" s="185" t="s">
        <v>672</v>
      </c>
      <c r="AH114" s="188">
        <v>44761</v>
      </c>
      <c r="AI114" s="190" t="s">
        <v>225</v>
      </c>
      <c r="AJ114" s="23"/>
      <c r="AK114" s="26"/>
      <c r="AL114" s="27"/>
      <c r="AM114" s="29"/>
      <c r="AN114" s="29"/>
      <c r="AO114" s="28"/>
      <c r="AP114" s="29"/>
      <c r="AQ114" s="28"/>
      <c r="AR114" s="29"/>
      <c r="AS114" s="29"/>
      <c r="AT114" s="29"/>
      <c r="AU114" s="29"/>
      <c r="AV114" s="28"/>
      <c r="AW114" s="29"/>
      <c r="AX114" s="30"/>
      <c r="AY114" s="30"/>
      <c r="AZ114" s="30"/>
      <c r="BA114" s="30"/>
    </row>
    <row r="115" spans="1:53" ht="77.25" customHeight="1">
      <c r="A115" s="179">
        <v>24</v>
      </c>
      <c r="B115" s="277" t="s">
        <v>54</v>
      </c>
      <c r="C115" s="278" t="str">
        <f>IF(B115=Listas!$A$2,Listas!$B$2,IF(B115=Listas!$A$8,Listas!$B$8,IF(B115=Listas!$A$15,Listas!$B$15,IF(B115=Listas!$A$18,Listas!$B$18," "))))</f>
        <v>Incorporar las mejores prácticas organizacionales y tecnológicas que garanticen calidad e integridad de la gestión pública.</v>
      </c>
      <c r="D115" s="278" t="s">
        <v>68</v>
      </c>
      <c r="E115" s="278" t="s">
        <v>812</v>
      </c>
      <c r="F115" s="278" t="s">
        <v>813</v>
      </c>
      <c r="G115" s="279">
        <v>10</v>
      </c>
      <c r="H115" s="279" t="s">
        <v>461</v>
      </c>
      <c r="I115" s="278" t="s">
        <v>814</v>
      </c>
      <c r="J115" s="280">
        <v>0.02</v>
      </c>
      <c r="K115" s="279" t="s">
        <v>16</v>
      </c>
      <c r="L115" s="278" t="s">
        <v>44</v>
      </c>
      <c r="M115" s="278" t="s">
        <v>108</v>
      </c>
      <c r="N115" s="279" t="s">
        <v>201</v>
      </c>
      <c r="O115" s="281"/>
      <c r="P115" s="284" t="s">
        <v>694</v>
      </c>
      <c r="Q115" s="282">
        <v>44621</v>
      </c>
      <c r="R115" s="283">
        <v>44925</v>
      </c>
      <c r="S115" s="278" t="s">
        <v>48</v>
      </c>
      <c r="T115" s="278" t="s">
        <v>81</v>
      </c>
      <c r="U115" s="284" t="s">
        <v>76</v>
      </c>
      <c r="V115" s="184">
        <v>44651</v>
      </c>
      <c r="W115" s="183">
        <v>1.0999999999999999E-2</v>
      </c>
      <c r="X115" s="198" t="s">
        <v>815</v>
      </c>
      <c r="Y115" s="183">
        <v>1.0999999999999999E-2</v>
      </c>
      <c r="Z115" s="181" t="s">
        <v>816</v>
      </c>
      <c r="AA115" s="188">
        <v>44670</v>
      </c>
      <c r="AB115" s="185" t="s">
        <v>817</v>
      </c>
      <c r="AC115" s="189">
        <v>44658</v>
      </c>
      <c r="AD115" s="186">
        <v>0.02</v>
      </c>
      <c r="AE115" s="181" t="s">
        <v>818</v>
      </c>
      <c r="AF115" s="183">
        <v>0.02</v>
      </c>
      <c r="AG115" s="185" t="s">
        <v>819</v>
      </c>
      <c r="AH115" s="188">
        <v>44761</v>
      </c>
      <c r="AI115" s="190" t="s">
        <v>204</v>
      </c>
      <c r="AJ115" s="23"/>
      <c r="AK115" s="26"/>
      <c r="AL115" s="27"/>
      <c r="AM115" s="29"/>
      <c r="AN115" s="29"/>
      <c r="AO115" s="28"/>
      <c r="AP115" s="29"/>
      <c r="AQ115" s="28"/>
      <c r="AR115" s="29"/>
      <c r="AS115" s="29"/>
      <c r="AT115" s="29"/>
      <c r="AU115" s="29"/>
      <c r="AV115" s="28"/>
      <c r="AW115" s="29"/>
      <c r="AX115" s="30"/>
      <c r="AY115" s="30"/>
      <c r="AZ115" s="30"/>
      <c r="BA115" s="30"/>
    </row>
    <row r="116" spans="1:53" ht="64.5" customHeight="1">
      <c r="A116" s="179">
        <v>25</v>
      </c>
      <c r="B116" s="277" t="s">
        <v>54</v>
      </c>
      <c r="C116" s="278" t="str">
        <f>IF(B116=Listas!$A$2,Listas!$B$2,IF(B116=Listas!$A$8,Listas!$B$8,IF(B116=Listas!$A$15,Listas!$B$15,IF(B116=Listas!$A$18,Listas!$B$18," "))))</f>
        <v>Incorporar las mejores prácticas organizacionales y tecnológicas que garanticen calidad e integridad de la gestión pública.</v>
      </c>
      <c r="D116" s="278" t="s">
        <v>68</v>
      </c>
      <c r="E116" s="278" t="s">
        <v>812</v>
      </c>
      <c r="F116" s="278" t="s">
        <v>813</v>
      </c>
      <c r="G116" s="279">
        <v>10</v>
      </c>
      <c r="H116" s="279" t="s">
        <v>461</v>
      </c>
      <c r="I116" s="278" t="s">
        <v>820</v>
      </c>
      <c r="J116" s="280">
        <v>0.02</v>
      </c>
      <c r="K116" s="279" t="s">
        <v>16</v>
      </c>
      <c r="L116" s="278" t="s">
        <v>44</v>
      </c>
      <c r="M116" s="278" t="s">
        <v>108</v>
      </c>
      <c r="N116" s="279" t="s">
        <v>201</v>
      </c>
      <c r="O116" s="281"/>
      <c r="P116" s="284" t="s">
        <v>694</v>
      </c>
      <c r="Q116" s="282">
        <v>44621</v>
      </c>
      <c r="R116" s="283">
        <v>44925</v>
      </c>
      <c r="S116" s="278" t="s">
        <v>48</v>
      </c>
      <c r="T116" s="278" t="s">
        <v>81</v>
      </c>
      <c r="U116" s="284" t="s">
        <v>22</v>
      </c>
      <c r="V116" s="201">
        <v>44609</v>
      </c>
      <c r="W116" s="183">
        <f>J116</f>
        <v>0.02</v>
      </c>
      <c r="X116" s="185" t="s">
        <v>821</v>
      </c>
      <c r="Y116" s="183">
        <v>0.02</v>
      </c>
      <c r="Z116" s="185" t="s">
        <v>822</v>
      </c>
      <c r="AA116" s="188">
        <v>44670</v>
      </c>
      <c r="AB116" s="185" t="s">
        <v>204</v>
      </c>
      <c r="AC116" s="189"/>
      <c r="AD116" s="186"/>
      <c r="AE116" s="181"/>
      <c r="AF116" s="183">
        <v>0.02</v>
      </c>
      <c r="AG116" s="185" t="s">
        <v>446</v>
      </c>
      <c r="AH116" s="188">
        <v>44761</v>
      </c>
      <c r="AI116" s="190" t="s">
        <v>204</v>
      </c>
      <c r="AJ116" s="23"/>
      <c r="AK116" s="26"/>
      <c r="AL116" s="27"/>
      <c r="AM116" s="29"/>
      <c r="AN116" s="29"/>
      <c r="AO116" s="28"/>
      <c r="AP116" s="29"/>
      <c r="AQ116" s="28"/>
      <c r="AR116" s="29"/>
      <c r="AS116" s="29"/>
      <c r="AT116" s="29"/>
      <c r="AU116" s="29"/>
      <c r="AV116" s="28"/>
      <c r="AW116" s="29"/>
      <c r="AX116" s="30"/>
      <c r="AY116" s="30"/>
      <c r="AZ116" s="30"/>
      <c r="BA116" s="30"/>
    </row>
    <row r="117" spans="1:53" ht="64.5" customHeight="1">
      <c r="A117" s="179">
        <v>26</v>
      </c>
      <c r="B117" s="277" t="s">
        <v>54</v>
      </c>
      <c r="C117" s="278" t="str">
        <f>IF(B117=Listas!$A$2,Listas!$B$2,IF(B117=Listas!$A$8,Listas!$B$8,IF(B117=Listas!$A$15,Listas!$B$15,IF(B117=Listas!$A$18,Listas!$B$18," "))))</f>
        <v>Incorporar las mejores prácticas organizacionales y tecnológicas que garanticen calidad e integridad de la gestión pública.</v>
      </c>
      <c r="D117" s="278" t="s">
        <v>68</v>
      </c>
      <c r="E117" s="278" t="s">
        <v>812</v>
      </c>
      <c r="F117" s="278" t="s">
        <v>813</v>
      </c>
      <c r="G117" s="279">
        <v>10</v>
      </c>
      <c r="H117" s="279" t="s">
        <v>461</v>
      </c>
      <c r="I117" s="278" t="s">
        <v>823</v>
      </c>
      <c r="J117" s="280">
        <v>0.01</v>
      </c>
      <c r="K117" s="279" t="s">
        <v>16</v>
      </c>
      <c r="L117" s="278" t="s">
        <v>44</v>
      </c>
      <c r="M117" s="278" t="s">
        <v>108</v>
      </c>
      <c r="N117" s="279" t="s">
        <v>201</v>
      </c>
      <c r="O117" s="281"/>
      <c r="P117" s="284" t="s">
        <v>694</v>
      </c>
      <c r="Q117" s="282">
        <v>44621</v>
      </c>
      <c r="R117" s="283">
        <v>44925</v>
      </c>
      <c r="S117" s="278" t="s">
        <v>48</v>
      </c>
      <c r="T117" s="278" t="s">
        <v>81</v>
      </c>
      <c r="U117" s="284" t="s">
        <v>22</v>
      </c>
      <c r="V117" s="184">
        <v>44651</v>
      </c>
      <c r="W117" s="195">
        <f>0.0008</f>
        <v>8.0000000000000004E-4</v>
      </c>
      <c r="X117" s="214" t="s">
        <v>824</v>
      </c>
      <c r="Y117" s="195">
        <v>8.0000000000000004E-4</v>
      </c>
      <c r="Z117" s="181" t="s">
        <v>702</v>
      </c>
      <c r="AA117" s="188">
        <v>44670</v>
      </c>
      <c r="AB117" s="185" t="s">
        <v>212</v>
      </c>
      <c r="AC117" s="184">
        <v>44742</v>
      </c>
      <c r="AD117" s="195">
        <f>0.0008</f>
        <v>8.0000000000000004E-4</v>
      </c>
      <c r="AE117" s="214" t="s">
        <v>824</v>
      </c>
      <c r="AF117" s="195">
        <v>2E-3</v>
      </c>
      <c r="AG117" s="185" t="s">
        <v>825</v>
      </c>
      <c r="AH117" s="188">
        <v>44761</v>
      </c>
      <c r="AI117" s="190" t="s">
        <v>225</v>
      </c>
      <c r="AJ117" s="23"/>
      <c r="AK117" s="26"/>
      <c r="AL117" s="27"/>
      <c r="AM117" s="29"/>
      <c r="AN117" s="29"/>
      <c r="AO117" s="28"/>
      <c r="AP117" s="29"/>
      <c r="AQ117" s="28"/>
      <c r="AR117" s="29"/>
      <c r="AS117" s="29"/>
      <c r="AT117" s="29"/>
      <c r="AU117" s="29"/>
      <c r="AV117" s="28"/>
      <c r="AW117" s="29"/>
      <c r="AX117" s="30"/>
      <c r="AY117" s="30"/>
      <c r="AZ117" s="30"/>
      <c r="BA117" s="30"/>
    </row>
    <row r="118" spans="1:53" ht="64.5" customHeight="1">
      <c r="A118" s="179">
        <v>27</v>
      </c>
      <c r="B118" s="277" t="s">
        <v>54</v>
      </c>
      <c r="C118" s="278" t="str">
        <f>IF(B118=Listas!$A$2,Listas!$B$2,IF(B118=Listas!$A$8,Listas!$B$8,IF(B118=Listas!$A$15,Listas!$B$15,IF(B118=Listas!$A$18,Listas!$B$18," "))))</f>
        <v>Incorporar las mejores prácticas organizacionales y tecnológicas que garanticen calidad e integridad de la gestión pública.</v>
      </c>
      <c r="D118" s="278" t="s">
        <v>68</v>
      </c>
      <c r="E118" s="278" t="s">
        <v>826</v>
      </c>
      <c r="F118" s="278" t="s">
        <v>827</v>
      </c>
      <c r="G118" s="281">
        <v>1</v>
      </c>
      <c r="H118" s="279" t="s">
        <v>438</v>
      </c>
      <c r="I118" s="278" t="s">
        <v>828</v>
      </c>
      <c r="J118" s="280">
        <v>0.03</v>
      </c>
      <c r="K118" s="279" t="s">
        <v>16</v>
      </c>
      <c r="L118" s="278" t="s">
        <v>44</v>
      </c>
      <c r="M118" s="278" t="s">
        <v>108</v>
      </c>
      <c r="N118" s="279"/>
      <c r="O118" s="279" t="s">
        <v>201</v>
      </c>
      <c r="P118" s="284"/>
      <c r="Q118" s="282">
        <v>44621</v>
      </c>
      <c r="R118" s="283">
        <v>44681</v>
      </c>
      <c r="S118" s="278" t="s">
        <v>48</v>
      </c>
      <c r="T118" s="278" t="s">
        <v>81</v>
      </c>
      <c r="U118" s="284" t="s">
        <v>76</v>
      </c>
      <c r="V118" s="184">
        <v>44651</v>
      </c>
      <c r="W118" s="183">
        <f>0.012</f>
        <v>1.2E-2</v>
      </c>
      <c r="X118" s="185" t="s">
        <v>829</v>
      </c>
      <c r="Y118" s="183">
        <v>1.2E-2</v>
      </c>
      <c r="Z118" s="181" t="s">
        <v>830</v>
      </c>
      <c r="AA118" s="188">
        <v>44670</v>
      </c>
      <c r="AB118" s="185" t="s">
        <v>212</v>
      </c>
      <c r="AC118" s="189">
        <v>44660</v>
      </c>
      <c r="AD118" s="183">
        <v>0.03</v>
      </c>
      <c r="AE118" s="181" t="s">
        <v>831</v>
      </c>
      <c r="AF118" s="183">
        <v>0.03</v>
      </c>
      <c r="AG118" s="185" t="s">
        <v>832</v>
      </c>
      <c r="AH118" s="188">
        <v>44761</v>
      </c>
      <c r="AI118" s="190" t="s">
        <v>204</v>
      </c>
      <c r="AJ118" s="23"/>
      <c r="AK118" s="26"/>
      <c r="AL118" s="27"/>
      <c r="AM118" s="29"/>
      <c r="AN118" s="29"/>
      <c r="AO118" s="28"/>
      <c r="AP118" s="29"/>
      <c r="AQ118" s="28"/>
      <c r="AR118" s="29"/>
      <c r="AS118" s="29"/>
      <c r="AT118" s="29"/>
      <c r="AU118" s="29"/>
      <c r="AV118" s="28"/>
      <c r="AW118" s="29"/>
      <c r="AX118" s="30"/>
      <c r="AY118" s="30"/>
      <c r="AZ118" s="30"/>
      <c r="BA118" s="30"/>
    </row>
    <row r="119" spans="1:53" ht="64.5" customHeight="1">
      <c r="A119" s="179">
        <v>28</v>
      </c>
      <c r="B119" s="277" t="s">
        <v>54</v>
      </c>
      <c r="C119" s="278" t="str">
        <f>IF(B119=Listas!$A$2,Listas!$B$2,IF(B119=Listas!$A$8,Listas!$B$8,IF(B119=Listas!$A$15,Listas!$B$15,IF(B119=Listas!$A$18,Listas!$B$18," "))))</f>
        <v>Incorporar las mejores prácticas organizacionales y tecnológicas que garanticen calidad e integridad de la gestión pública.</v>
      </c>
      <c r="D119" s="278" t="s">
        <v>68</v>
      </c>
      <c r="E119" s="278" t="s">
        <v>826</v>
      </c>
      <c r="F119" s="278" t="s">
        <v>827</v>
      </c>
      <c r="G119" s="281">
        <v>1</v>
      </c>
      <c r="H119" s="279" t="s">
        <v>438</v>
      </c>
      <c r="I119" s="278" t="s">
        <v>833</v>
      </c>
      <c r="J119" s="280">
        <v>0.02</v>
      </c>
      <c r="K119" s="279" t="s">
        <v>16</v>
      </c>
      <c r="L119" s="278" t="s">
        <v>44</v>
      </c>
      <c r="M119" s="278" t="s">
        <v>108</v>
      </c>
      <c r="N119" s="279"/>
      <c r="O119" s="279" t="s">
        <v>201</v>
      </c>
      <c r="P119" s="284"/>
      <c r="Q119" s="282">
        <v>44666</v>
      </c>
      <c r="R119" s="283">
        <v>44742</v>
      </c>
      <c r="S119" s="278" t="s">
        <v>48</v>
      </c>
      <c r="T119" s="278" t="s">
        <v>81</v>
      </c>
      <c r="U119" s="284" t="s">
        <v>76</v>
      </c>
      <c r="V119" s="184">
        <v>44651</v>
      </c>
      <c r="W119" s="183">
        <f>0.006</f>
        <v>6.0000000000000001E-3</v>
      </c>
      <c r="X119" s="185" t="s">
        <v>834</v>
      </c>
      <c r="Y119" s="183">
        <f>0.006</f>
        <v>6.0000000000000001E-3</v>
      </c>
      <c r="Z119" s="215"/>
      <c r="AA119" s="216"/>
      <c r="AB119" s="185" t="s">
        <v>212</v>
      </c>
      <c r="AC119" s="189">
        <v>44660</v>
      </c>
      <c r="AD119" s="171">
        <v>0.02</v>
      </c>
      <c r="AE119" s="185" t="s">
        <v>835</v>
      </c>
      <c r="AF119" s="183">
        <v>0.02</v>
      </c>
      <c r="AG119" s="185" t="s">
        <v>836</v>
      </c>
      <c r="AH119" s="188">
        <v>44761</v>
      </c>
      <c r="AI119" s="190" t="s">
        <v>204</v>
      </c>
      <c r="AJ119" s="23"/>
      <c r="AK119" s="26"/>
      <c r="AL119" s="27"/>
      <c r="AM119" s="29"/>
      <c r="AN119" s="29"/>
      <c r="AO119" s="28"/>
      <c r="AP119" s="29"/>
      <c r="AQ119" s="28"/>
      <c r="AR119" s="29"/>
      <c r="AS119" s="29"/>
      <c r="AT119" s="29"/>
      <c r="AU119" s="29"/>
      <c r="AV119" s="28"/>
      <c r="AW119" s="29"/>
      <c r="AX119" s="30"/>
      <c r="AY119" s="30"/>
      <c r="AZ119" s="30"/>
      <c r="BA119" s="30"/>
    </row>
    <row r="120" spans="1:53" ht="57.75" customHeight="1">
      <c r="A120" s="179">
        <v>29</v>
      </c>
      <c r="B120" s="277" t="s">
        <v>54</v>
      </c>
      <c r="C120" s="278" t="str">
        <f>IF(B120=Listas!$A$2,Listas!$B$2,IF(B120=Listas!$A$8,Listas!$B$8,IF(B120=Listas!$A$15,Listas!$B$15,IF(B120=Listas!$A$18,Listas!$B$18," "))))</f>
        <v>Incorporar las mejores prácticas organizacionales y tecnológicas que garanticen calidad e integridad de la gestión pública.</v>
      </c>
      <c r="D120" s="278" t="s">
        <v>68</v>
      </c>
      <c r="E120" s="278" t="s">
        <v>837</v>
      </c>
      <c r="F120" s="278" t="s">
        <v>838</v>
      </c>
      <c r="G120" s="281">
        <v>1</v>
      </c>
      <c r="H120" s="279" t="s">
        <v>438</v>
      </c>
      <c r="I120" s="278" t="s">
        <v>839</v>
      </c>
      <c r="J120" s="280">
        <v>0.03</v>
      </c>
      <c r="K120" s="279" t="s">
        <v>16</v>
      </c>
      <c r="L120" s="278" t="s">
        <v>44</v>
      </c>
      <c r="M120" s="278" t="s">
        <v>108</v>
      </c>
      <c r="N120" s="279"/>
      <c r="O120" s="279" t="s">
        <v>201</v>
      </c>
      <c r="P120" s="284"/>
      <c r="Q120" s="282">
        <v>44563</v>
      </c>
      <c r="R120" s="283">
        <v>44681</v>
      </c>
      <c r="S120" s="278" t="s">
        <v>48</v>
      </c>
      <c r="T120" s="278" t="s">
        <v>86</v>
      </c>
      <c r="U120" s="284" t="s">
        <v>76</v>
      </c>
      <c r="V120" s="184">
        <v>44651</v>
      </c>
      <c r="W120" s="183">
        <f>0.005</f>
        <v>5.0000000000000001E-3</v>
      </c>
      <c r="X120" s="185" t="s">
        <v>840</v>
      </c>
      <c r="Y120" s="183">
        <v>5.0000000000000001E-3</v>
      </c>
      <c r="Z120" s="181" t="s">
        <v>830</v>
      </c>
      <c r="AA120" s="188">
        <v>44670</v>
      </c>
      <c r="AB120" s="185" t="s">
        <v>212</v>
      </c>
      <c r="AC120" s="189">
        <v>44680</v>
      </c>
      <c r="AD120" s="186">
        <v>0.03</v>
      </c>
      <c r="AE120" s="181" t="s">
        <v>841</v>
      </c>
      <c r="AF120" s="183">
        <v>0.03</v>
      </c>
      <c r="AG120" s="185" t="s">
        <v>842</v>
      </c>
      <c r="AH120" s="188">
        <v>44761</v>
      </c>
      <c r="AI120" s="190" t="s">
        <v>204</v>
      </c>
      <c r="AJ120" s="23"/>
      <c r="AK120" s="26"/>
      <c r="AL120" s="27"/>
      <c r="AM120" s="29"/>
      <c r="AN120" s="29"/>
      <c r="AO120" s="28"/>
      <c r="AP120" s="29"/>
      <c r="AQ120" s="28"/>
      <c r="AR120" s="29"/>
      <c r="AS120" s="29"/>
      <c r="AT120" s="29"/>
      <c r="AU120" s="29"/>
      <c r="AV120" s="28"/>
      <c r="AW120" s="29"/>
      <c r="AX120" s="30"/>
      <c r="AY120" s="30"/>
      <c r="AZ120" s="30"/>
      <c r="BA120" s="30"/>
    </row>
    <row r="121" spans="1:53" ht="114.75" customHeight="1">
      <c r="A121" s="179">
        <v>30</v>
      </c>
      <c r="B121" s="277" t="s">
        <v>54</v>
      </c>
      <c r="C121" s="278" t="str">
        <f>IF(B121=Listas!$A$2,Listas!$B$2,IF(B121=Listas!$A$8,Listas!$B$8,IF(B121=Listas!$A$15,Listas!$B$15,IF(B121=Listas!$A$18,Listas!$B$18," "))))</f>
        <v>Incorporar las mejores prácticas organizacionales y tecnológicas que garanticen calidad e integridad de la gestión pública.</v>
      </c>
      <c r="D121" s="278" t="s">
        <v>68</v>
      </c>
      <c r="E121" s="278" t="s">
        <v>837</v>
      </c>
      <c r="F121" s="278" t="s">
        <v>838</v>
      </c>
      <c r="G121" s="281">
        <v>1</v>
      </c>
      <c r="H121" s="279" t="s">
        <v>438</v>
      </c>
      <c r="I121" s="278" t="s">
        <v>843</v>
      </c>
      <c r="J121" s="280">
        <v>7.0000000000000007E-2</v>
      </c>
      <c r="K121" s="279" t="s">
        <v>16</v>
      </c>
      <c r="L121" s="278" t="s">
        <v>44</v>
      </c>
      <c r="M121" s="278" t="s">
        <v>108</v>
      </c>
      <c r="N121" s="279"/>
      <c r="O121" s="279" t="s">
        <v>201</v>
      </c>
      <c r="P121" s="284"/>
      <c r="Q121" s="282">
        <v>44566</v>
      </c>
      <c r="R121" s="283">
        <v>44925</v>
      </c>
      <c r="S121" s="278" t="s">
        <v>48</v>
      </c>
      <c r="T121" s="278" t="s">
        <v>86</v>
      </c>
      <c r="U121" s="284" t="s">
        <v>76</v>
      </c>
      <c r="V121" s="184"/>
      <c r="W121" s="202">
        <v>0</v>
      </c>
      <c r="X121" s="185"/>
      <c r="Y121" s="195"/>
      <c r="Z121" s="185"/>
      <c r="AA121" s="184"/>
      <c r="AB121" s="185" t="s">
        <v>252</v>
      </c>
      <c r="AC121" s="189">
        <v>44733</v>
      </c>
      <c r="AD121" s="193">
        <v>0.02</v>
      </c>
      <c r="AE121" s="181" t="s">
        <v>844</v>
      </c>
      <c r="AF121" s="195">
        <v>0.02</v>
      </c>
      <c r="AG121" s="185" t="s">
        <v>845</v>
      </c>
      <c r="AH121" s="188">
        <v>44761</v>
      </c>
      <c r="AI121" s="190" t="s">
        <v>225</v>
      </c>
      <c r="AJ121" s="23"/>
      <c r="AK121" s="26"/>
      <c r="AL121" s="27"/>
      <c r="AM121" s="29"/>
      <c r="AN121" s="29"/>
      <c r="AO121" s="28"/>
      <c r="AP121" s="29"/>
      <c r="AQ121" s="28"/>
      <c r="AR121" s="29"/>
      <c r="AS121" s="29"/>
      <c r="AT121" s="29"/>
      <c r="AU121" s="29"/>
      <c r="AV121" s="28"/>
      <c r="AW121" s="29"/>
      <c r="AX121" s="30"/>
      <c r="AY121" s="30"/>
      <c r="AZ121" s="30"/>
      <c r="BA121" s="30"/>
    </row>
    <row r="122" spans="1:53" ht="138.75" customHeight="1">
      <c r="A122" s="179">
        <v>31</v>
      </c>
      <c r="B122" s="277" t="s">
        <v>54</v>
      </c>
      <c r="C122" s="278" t="str">
        <f>IF(B122=Listas!$A$2,Listas!$B$2,IF(B122=Listas!$A$8,Listas!$B$8,IF(B122=Listas!$A$15,Listas!$B$15,IF(B122=Listas!$A$18,Listas!$B$18," "))))</f>
        <v>Incorporar las mejores prácticas organizacionales y tecnológicas que garanticen calidad e integridad de la gestión pública.</v>
      </c>
      <c r="D122" s="278" t="s">
        <v>68</v>
      </c>
      <c r="E122" s="278" t="s">
        <v>846</v>
      </c>
      <c r="F122" s="278" t="s">
        <v>847</v>
      </c>
      <c r="G122" s="281">
        <v>1</v>
      </c>
      <c r="H122" s="279" t="s">
        <v>438</v>
      </c>
      <c r="I122" s="278" t="s">
        <v>848</v>
      </c>
      <c r="J122" s="280">
        <v>0.03</v>
      </c>
      <c r="K122" s="279" t="s">
        <v>16</v>
      </c>
      <c r="L122" s="278" t="s">
        <v>44</v>
      </c>
      <c r="M122" s="278" t="s">
        <v>108</v>
      </c>
      <c r="N122" s="279"/>
      <c r="O122" s="279" t="s">
        <v>201</v>
      </c>
      <c r="P122" s="284"/>
      <c r="Q122" s="282">
        <v>44564</v>
      </c>
      <c r="R122" s="283">
        <v>44880</v>
      </c>
      <c r="S122" s="278" t="s">
        <v>48</v>
      </c>
      <c r="T122" s="278" t="s">
        <v>81</v>
      </c>
      <c r="U122" s="284" t="s">
        <v>22</v>
      </c>
      <c r="V122" s="184">
        <v>44651</v>
      </c>
      <c r="W122" s="195">
        <v>1.26E-2</v>
      </c>
      <c r="X122" s="185" t="s">
        <v>849</v>
      </c>
      <c r="Y122" s="195">
        <v>1.26E-2</v>
      </c>
      <c r="Z122" s="181" t="s">
        <v>850</v>
      </c>
      <c r="AA122" s="188">
        <v>44670</v>
      </c>
      <c r="AB122" s="185" t="s">
        <v>212</v>
      </c>
      <c r="AC122" s="189">
        <v>44742</v>
      </c>
      <c r="AD122" s="193">
        <v>1.7000000000000001E-2</v>
      </c>
      <c r="AE122" s="181" t="s">
        <v>851</v>
      </c>
      <c r="AF122" s="195">
        <v>0.03</v>
      </c>
      <c r="AG122" s="185" t="s">
        <v>852</v>
      </c>
      <c r="AH122" s="188">
        <v>44761</v>
      </c>
      <c r="AI122" s="190" t="s">
        <v>204</v>
      </c>
      <c r="AJ122" s="23"/>
      <c r="AK122" s="26"/>
      <c r="AL122" s="27"/>
      <c r="AM122" s="29"/>
      <c r="AN122" s="29"/>
      <c r="AO122" s="28"/>
      <c r="AP122" s="29"/>
      <c r="AQ122" s="28"/>
      <c r="AR122" s="29"/>
      <c r="AS122" s="29"/>
      <c r="AT122" s="29"/>
      <c r="AU122" s="29"/>
      <c r="AV122" s="28"/>
      <c r="AW122" s="29"/>
      <c r="AX122" s="30"/>
      <c r="AY122" s="30"/>
      <c r="AZ122" s="30"/>
      <c r="BA122" s="30"/>
    </row>
    <row r="123" spans="1:53" ht="144.75" customHeight="1">
      <c r="A123" s="179">
        <v>32</v>
      </c>
      <c r="B123" s="277" t="s">
        <v>54</v>
      </c>
      <c r="C123" s="278" t="str">
        <f>IF(B123=Listas!$A$2,Listas!$B$2,IF(B123=Listas!$A$8,Listas!$B$8,IF(B123=Listas!$A$15,Listas!$B$15,IF(B123=Listas!$A$18,Listas!$B$18," "))))</f>
        <v>Incorporar las mejores prácticas organizacionales y tecnológicas que garanticen calidad e integridad de la gestión pública.</v>
      </c>
      <c r="D123" s="278" t="s">
        <v>68</v>
      </c>
      <c r="E123" s="278" t="s">
        <v>846</v>
      </c>
      <c r="F123" s="278" t="s">
        <v>847</v>
      </c>
      <c r="G123" s="281">
        <v>1</v>
      </c>
      <c r="H123" s="279" t="s">
        <v>438</v>
      </c>
      <c r="I123" s="278" t="s">
        <v>853</v>
      </c>
      <c r="J123" s="280">
        <v>0.03</v>
      </c>
      <c r="K123" s="279" t="s">
        <v>16</v>
      </c>
      <c r="L123" s="278" t="s">
        <v>44</v>
      </c>
      <c r="M123" s="278" t="s">
        <v>108</v>
      </c>
      <c r="N123" s="279"/>
      <c r="O123" s="279" t="s">
        <v>201</v>
      </c>
      <c r="P123" s="284"/>
      <c r="Q123" s="282">
        <v>44564</v>
      </c>
      <c r="R123" s="283">
        <v>44880</v>
      </c>
      <c r="S123" s="278" t="s">
        <v>48</v>
      </c>
      <c r="T123" s="278" t="s">
        <v>81</v>
      </c>
      <c r="U123" s="284" t="s">
        <v>22</v>
      </c>
      <c r="V123" s="184">
        <v>44651</v>
      </c>
      <c r="W123" s="192">
        <v>1.26E-2</v>
      </c>
      <c r="X123" s="185" t="s">
        <v>854</v>
      </c>
      <c r="Y123" s="195">
        <v>1.26E-2</v>
      </c>
      <c r="Z123" s="181" t="s">
        <v>850</v>
      </c>
      <c r="AA123" s="188">
        <v>44670</v>
      </c>
      <c r="AB123" s="185" t="s">
        <v>212</v>
      </c>
      <c r="AC123" s="189">
        <v>44742</v>
      </c>
      <c r="AD123" s="193">
        <v>0.01</v>
      </c>
      <c r="AE123" s="181" t="s">
        <v>855</v>
      </c>
      <c r="AF123" s="195">
        <v>0.03</v>
      </c>
      <c r="AG123" s="185" t="s">
        <v>852</v>
      </c>
      <c r="AH123" s="188">
        <v>44761</v>
      </c>
      <c r="AI123" s="190" t="s">
        <v>204</v>
      </c>
      <c r="AJ123" s="23"/>
      <c r="AK123" s="26"/>
      <c r="AL123" s="27"/>
      <c r="AM123" s="29"/>
      <c r="AN123" s="29"/>
      <c r="AO123" s="28"/>
      <c r="AP123" s="29"/>
      <c r="AQ123" s="28"/>
      <c r="AR123" s="29"/>
      <c r="AS123" s="29"/>
      <c r="AT123" s="29"/>
      <c r="AU123" s="29"/>
      <c r="AV123" s="28"/>
      <c r="AW123" s="29"/>
      <c r="AX123" s="30"/>
      <c r="AY123" s="30"/>
      <c r="AZ123" s="30"/>
      <c r="BA123" s="30"/>
    </row>
    <row r="124" spans="1:53" ht="138.75" customHeight="1">
      <c r="A124" s="179">
        <v>33</v>
      </c>
      <c r="B124" s="277" t="s">
        <v>54</v>
      </c>
      <c r="C124" s="278" t="str">
        <f>IF(B124=Listas!$A$2,Listas!$B$2,IF(B124=Listas!$A$8,Listas!$B$8,IF(B124=Listas!$A$15,Listas!$B$15,IF(B124=Listas!$A$18,Listas!$B$18," "))))</f>
        <v>Incorporar las mejores prácticas organizacionales y tecnológicas que garanticen calidad e integridad de la gestión pública.</v>
      </c>
      <c r="D124" s="278" t="s">
        <v>856</v>
      </c>
      <c r="E124" s="278" t="s">
        <v>846</v>
      </c>
      <c r="F124" s="278" t="s">
        <v>847</v>
      </c>
      <c r="G124" s="281">
        <v>1</v>
      </c>
      <c r="H124" s="279" t="s">
        <v>438</v>
      </c>
      <c r="I124" s="278" t="s">
        <v>857</v>
      </c>
      <c r="J124" s="280">
        <v>0.04</v>
      </c>
      <c r="K124" s="279" t="s">
        <v>16</v>
      </c>
      <c r="L124" s="278" t="s">
        <v>44</v>
      </c>
      <c r="M124" s="278" t="s">
        <v>108</v>
      </c>
      <c r="N124" s="279"/>
      <c r="O124" s="279" t="s">
        <v>201</v>
      </c>
      <c r="P124" s="284"/>
      <c r="Q124" s="282">
        <v>44564</v>
      </c>
      <c r="R124" s="283">
        <v>44880</v>
      </c>
      <c r="S124" s="278" t="s">
        <v>48</v>
      </c>
      <c r="T124" s="278" t="s">
        <v>81</v>
      </c>
      <c r="U124" s="284" t="s">
        <v>22</v>
      </c>
      <c r="V124" s="184">
        <v>44651</v>
      </c>
      <c r="W124" s="195">
        <v>1.6799999999999999E-2</v>
      </c>
      <c r="X124" s="185" t="s">
        <v>854</v>
      </c>
      <c r="Y124" s="195">
        <v>1.6799999999999999E-2</v>
      </c>
      <c r="Z124" s="181" t="s">
        <v>850</v>
      </c>
      <c r="AA124" s="188">
        <v>44670</v>
      </c>
      <c r="AB124" s="185" t="s">
        <v>212</v>
      </c>
      <c r="AC124" s="189">
        <v>44742</v>
      </c>
      <c r="AD124" s="193">
        <v>2.3E-2</v>
      </c>
      <c r="AE124" s="181" t="s">
        <v>858</v>
      </c>
      <c r="AF124" s="195">
        <v>0.04</v>
      </c>
      <c r="AG124" s="185" t="s">
        <v>852</v>
      </c>
      <c r="AH124" s="188">
        <v>44761</v>
      </c>
      <c r="AI124" s="190" t="s">
        <v>204</v>
      </c>
      <c r="AJ124" s="23"/>
      <c r="AK124" s="26"/>
      <c r="AL124" s="27"/>
      <c r="AM124" s="29"/>
      <c r="AN124" s="29"/>
      <c r="AO124" s="28"/>
      <c r="AP124" s="29"/>
      <c r="AQ124" s="28"/>
      <c r="AR124" s="29"/>
      <c r="AS124" s="29"/>
      <c r="AT124" s="29"/>
      <c r="AU124" s="29"/>
      <c r="AV124" s="28"/>
      <c r="AW124" s="29"/>
      <c r="AX124" s="30"/>
      <c r="AY124" s="30"/>
      <c r="AZ124" s="30"/>
      <c r="BA124" s="30"/>
    </row>
    <row r="125" spans="1:53" ht="93" customHeight="1">
      <c r="A125" s="179">
        <v>1</v>
      </c>
      <c r="B125" s="277" t="s">
        <v>54</v>
      </c>
      <c r="C125" s="278" t="str">
        <f>IF(B125=Listas!$A$2,Listas!$B$2,IF(B125=Listas!$A$8,Listas!$B$8,IF(B125=Listas!$A$15,Listas!$B$15,IF(B125=Listas!$A$18,Listas!$B$18," "))))</f>
        <v>Incorporar las mejores prácticas organizacionales y tecnológicas que garanticen calidad e integridad de la gestión pública.</v>
      </c>
      <c r="D125" s="278" t="s">
        <v>56</v>
      </c>
      <c r="E125" s="278" t="s">
        <v>859</v>
      </c>
      <c r="F125" s="278" t="s">
        <v>860</v>
      </c>
      <c r="G125" s="279">
        <v>1</v>
      </c>
      <c r="H125" s="279" t="s">
        <v>461</v>
      </c>
      <c r="I125" s="278" t="s">
        <v>861</v>
      </c>
      <c r="J125" s="280">
        <v>0.1</v>
      </c>
      <c r="K125" s="279" t="s">
        <v>31</v>
      </c>
      <c r="L125" s="278" t="s">
        <v>51</v>
      </c>
      <c r="M125" s="278" t="s">
        <v>25</v>
      </c>
      <c r="N125" s="279"/>
      <c r="O125" s="279" t="s">
        <v>201</v>
      </c>
      <c r="P125" s="284"/>
      <c r="Q125" s="282">
        <v>44562</v>
      </c>
      <c r="R125" s="283">
        <v>44592</v>
      </c>
      <c r="S125" s="278" t="s">
        <v>121</v>
      </c>
      <c r="T125" s="278" t="s">
        <v>122</v>
      </c>
      <c r="U125" s="284" t="s">
        <v>77</v>
      </c>
      <c r="V125" s="188">
        <v>44587</v>
      </c>
      <c r="W125" s="187">
        <v>0.1</v>
      </c>
      <c r="X125" s="217" t="s">
        <v>862</v>
      </c>
      <c r="Y125" s="183">
        <v>0.1</v>
      </c>
      <c r="Z125" s="185" t="s">
        <v>863</v>
      </c>
      <c r="AA125" s="188">
        <v>44670</v>
      </c>
      <c r="AB125" s="185" t="s">
        <v>204</v>
      </c>
      <c r="AC125" s="189"/>
      <c r="AD125" s="186"/>
      <c r="AE125" s="181"/>
      <c r="AF125" s="183">
        <v>0.1</v>
      </c>
      <c r="AG125" s="185" t="s">
        <v>446</v>
      </c>
      <c r="AH125" s="188">
        <v>44761</v>
      </c>
      <c r="AI125" s="190" t="s">
        <v>204</v>
      </c>
      <c r="AJ125" s="23"/>
      <c r="AK125" s="26"/>
      <c r="AL125" s="27"/>
      <c r="AM125" s="29"/>
      <c r="AN125" s="29"/>
      <c r="AO125" s="28"/>
      <c r="AP125" s="29"/>
      <c r="AQ125" s="28"/>
      <c r="AR125" s="29"/>
      <c r="AS125" s="29"/>
      <c r="AT125" s="29"/>
      <c r="AU125" s="29"/>
      <c r="AV125" s="28"/>
      <c r="AW125" s="29"/>
      <c r="AX125" s="30"/>
      <c r="AY125" s="30"/>
      <c r="AZ125" s="30"/>
      <c r="BA125" s="30"/>
    </row>
    <row r="126" spans="1:53" ht="76.5" customHeight="1">
      <c r="A126" s="179">
        <v>2</v>
      </c>
      <c r="B126" s="277" t="s">
        <v>54</v>
      </c>
      <c r="C126" s="278" t="str">
        <f>IF(B126=Listas!$A$2,Listas!$B$2,IF(B126=Listas!$A$8,Listas!$B$8,IF(B126=Listas!$A$15,Listas!$B$15,IF(B126=Listas!$A$18,Listas!$B$18," "))))</f>
        <v>Incorporar las mejores prácticas organizacionales y tecnológicas que garanticen calidad e integridad de la gestión pública.</v>
      </c>
      <c r="D126" s="278" t="s">
        <v>56</v>
      </c>
      <c r="E126" s="278" t="s">
        <v>864</v>
      </c>
      <c r="F126" s="278" t="s">
        <v>865</v>
      </c>
      <c r="G126" s="279">
        <v>10</v>
      </c>
      <c r="H126" s="279" t="s">
        <v>461</v>
      </c>
      <c r="I126" s="278" t="s">
        <v>866</v>
      </c>
      <c r="J126" s="280">
        <v>0.4</v>
      </c>
      <c r="K126" s="279" t="s">
        <v>31</v>
      </c>
      <c r="L126" s="278" t="s">
        <v>51</v>
      </c>
      <c r="M126" s="278" t="s">
        <v>25</v>
      </c>
      <c r="N126" s="279" t="s">
        <v>201</v>
      </c>
      <c r="O126" s="281"/>
      <c r="P126" s="284"/>
      <c r="Q126" s="282">
        <v>44593</v>
      </c>
      <c r="R126" s="283">
        <v>44926</v>
      </c>
      <c r="S126" s="278" t="s">
        <v>121</v>
      </c>
      <c r="T126" s="278" t="s">
        <v>122</v>
      </c>
      <c r="U126" s="284" t="s">
        <v>77</v>
      </c>
      <c r="V126" s="188">
        <v>44651</v>
      </c>
      <c r="W126" s="192">
        <v>0.08</v>
      </c>
      <c r="X126" s="217" t="s">
        <v>867</v>
      </c>
      <c r="Y126" s="195">
        <v>0.08</v>
      </c>
      <c r="Z126" s="185" t="s">
        <v>868</v>
      </c>
      <c r="AA126" s="188">
        <v>44670</v>
      </c>
      <c r="AB126" s="185" t="s">
        <v>212</v>
      </c>
      <c r="AC126" s="189">
        <v>44742</v>
      </c>
      <c r="AD126" s="218">
        <v>0.16</v>
      </c>
      <c r="AE126" s="185" t="s">
        <v>869</v>
      </c>
      <c r="AF126" s="195">
        <v>0.16</v>
      </c>
      <c r="AG126" s="185" t="s">
        <v>870</v>
      </c>
      <c r="AH126" s="188">
        <v>44761</v>
      </c>
      <c r="AI126" s="190" t="s">
        <v>225</v>
      </c>
      <c r="AJ126" s="23"/>
      <c r="AK126" s="26"/>
      <c r="AL126" s="27"/>
      <c r="AM126" s="29"/>
      <c r="AN126" s="29"/>
      <c r="AO126" s="28"/>
      <c r="AP126" s="29"/>
      <c r="AQ126" s="28"/>
      <c r="AR126" s="29"/>
      <c r="AS126" s="29"/>
      <c r="AT126" s="29"/>
      <c r="AU126" s="29"/>
      <c r="AV126" s="28"/>
      <c r="AW126" s="29"/>
      <c r="AX126" s="30"/>
      <c r="AY126" s="30"/>
      <c r="AZ126" s="30"/>
      <c r="BA126" s="30"/>
    </row>
    <row r="127" spans="1:53" ht="75" customHeight="1">
      <c r="A127" s="179">
        <v>3</v>
      </c>
      <c r="B127" s="277" t="s">
        <v>54</v>
      </c>
      <c r="C127" s="278" t="str">
        <f>IF(B127=Listas!$A$2,Listas!$B$2,IF(B127=Listas!$A$8,Listas!$B$8,IF(B127=Listas!$A$15,Listas!$B$15,IF(B127=Listas!$A$18,Listas!$B$18," "))))</f>
        <v>Incorporar las mejores prácticas organizacionales y tecnológicas que garanticen calidad e integridad de la gestión pública.</v>
      </c>
      <c r="D127" s="278" t="s">
        <v>56</v>
      </c>
      <c r="E127" s="278" t="s">
        <v>871</v>
      </c>
      <c r="F127" s="278" t="s">
        <v>872</v>
      </c>
      <c r="G127" s="279">
        <v>47</v>
      </c>
      <c r="H127" s="279" t="s">
        <v>461</v>
      </c>
      <c r="I127" s="278" t="s">
        <v>873</v>
      </c>
      <c r="J127" s="280">
        <v>0.1</v>
      </c>
      <c r="K127" s="279" t="s">
        <v>31</v>
      </c>
      <c r="L127" s="278" t="s">
        <v>44</v>
      </c>
      <c r="M127" s="278" t="s">
        <v>25</v>
      </c>
      <c r="N127" s="279" t="s">
        <v>201</v>
      </c>
      <c r="O127" s="281"/>
      <c r="P127" s="284"/>
      <c r="Q127" s="282">
        <v>44562</v>
      </c>
      <c r="R127" s="283">
        <v>44926</v>
      </c>
      <c r="S127" s="278" t="s">
        <v>121</v>
      </c>
      <c r="T127" s="278" t="s">
        <v>122</v>
      </c>
      <c r="U127" s="284" t="s">
        <v>77</v>
      </c>
      <c r="V127" s="188">
        <v>44651</v>
      </c>
      <c r="W127" s="192">
        <v>0.04</v>
      </c>
      <c r="X127" s="217" t="s">
        <v>874</v>
      </c>
      <c r="Y127" s="195">
        <v>0.04</v>
      </c>
      <c r="Z127" s="185" t="s">
        <v>868</v>
      </c>
      <c r="AA127" s="188">
        <v>44670</v>
      </c>
      <c r="AB127" s="185" t="s">
        <v>212</v>
      </c>
      <c r="AC127" s="189">
        <v>44742</v>
      </c>
      <c r="AD127" s="218">
        <v>0.05</v>
      </c>
      <c r="AE127" s="185" t="s">
        <v>875</v>
      </c>
      <c r="AF127" s="195">
        <v>0.05</v>
      </c>
      <c r="AG127" s="185" t="s">
        <v>876</v>
      </c>
      <c r="AH127" s="188">
        <v>44761</v>
      </c>
      <c r="AI127" s="190" t="s">
        <v>225</v>
      </c>
      <c r="AJ127" s="23"/>
      <c r="AK127" s="26"/>
      <c r="AL127" s="27"/>
      <c r="AM127" s="29"/>
      <c r="AN127" s="29"/>
      <c r="AO127" s="28"/>
      <c r="AP127" s="29"/>
      <c r="AQ127" s="28"/>
      <c r="AR127" s="29"/>
      <c r="AS127" s="29"/>
      <c r="AT127" s="29"/>
      <c r="AU127" s="29"/>
      <c r="AV127" s="28"/>
      <c r="AW127" s="29"/>
      <c r="AX127" s="30"/>
      <c r="AY127" s="30"/>
      <c r="AZ127" s="30"/>
      <c r="BA127" s="30"/>
    </row>
    <row r="128" spans="1:53" ht="64.5" customHeight="1">
      <c r="A128" s="179">
        <v>4</v>
      </c>
      <c r="B128" s="277" t="s">
        <v>54</v>
      </c>
      <c r="C128" s="278" t="str">
        <f>IF(B128=Listas!$A$2,Listas!$B$2,IF(B128=Listas!$A$8,Listas!$B$8,IF(B128=Listas!$A$15,Listas!$B$15,IF(B128=Listas!$A$18,Listas!$B$18," "))))</f>
        <v>Incorporar las mejores prácticas organizacionales y tecnológicas que garanticen calidad e integridad de la gestión pública.</v>
      </c>
      <c r="D128" s="278" t="s">
        <v>56</v>
      </c>
      <c r="E128" s="278" t="s">
        <v>877</v>
      </c>
      <c r="F128" s="278" t="s">
        <v>878</v>
      </c>
      <c r="G128" s="279">
        <v>24</v>
      </c>
      <c r="H128" s="279" t="s">
        <v>461</v>
      </c>
      <c r="I128" s="278" t="s">
        <v>879</v>
      </c>
      <c r="J128" s="280">
        <v>0.1</v>
      </c>
      <c r="K128" s="279" t="s">
        <v>31</v>
      </c>
      <c r="L128" s="278" t="s">
        <v>44</v>
      </c>
      <c r="M128" s="278" t="s">
        <v>25</v>
      </c>
      <c r="N128" s="279" t="s">
        <v>201</v>
      </c>
      <c r="O128" s="281"/>
      <c r="P128" s="284"/>
      <c r="Q128" s="282">
        <v>44562</v>
      </c>
      <c r="R128" s="283">
        <v>44926</v>
      </c>
      <c r="S128" s="278" t="s">
        <v>121</v>
      </c>
      <c r="T128" s="278" t="s">
        <v>122</v>
      </c>
      <c r="U128" s="284" t="s">
        <v>77</v>
      </c>
      <c r="V128" s="188">
        <v>44651</v>
      </c>
      <c r="W128" s="192">
        <v>2.5000000000000001E-2</v>
      </c>
      <c r="X128" s="217" t="s">
        <v>880</v>
      </c>
      <c r="Y128" s="195">
        <v>2.5000000000000001E-2</v>
      </c>
      <c r="Z128" s="185" t="s">
        <v>868</v>
      </c>
      <c r="AA128" s="188">
        <v>44670</v>
      </c>
      <c r="AB128" s="185" t="s">
        <v>212</v>
      </c>
      <c r="AC128" s="189">
        <v>44742</v>
      </c>
      <c r="AD128" s="218">
        <v>0.05</v>
      </c>
      <c r="AE128" s="185" t="s">
        <v>881</v>
      </c>
      <c r="AF128" s="195">
        <v>0.05</v>
      </c>
      <c r="AG128" s="185" t="s">
        <v>882</v>
      </c>
      <c r="AH128" s="188">
        <v>44761</v>
      </c>
      <c r="AI128" s="190" t="s">
        <v>225</v>
      </c>
      <c r="AJ128" s="23"/>
      <c r="AK128" s="26"/>
      <c r="AL128" s="27"/>
      <c r="AM128" s="29"/>
      <c r="AN128" s="29"/>
      <c r="AO128" s="28"/>
      <c r="AP128" s="29"/>
      <c r="AQ128" s="28"/>
      <c r="AR128" s="29"/>
      <c r="AS128" s="29"/>
      <c r="AT128" s="29"/>
      <c r="AU128" s="29"/>
      <c r="AV128" s="28"/>
      <c r="AW128" s="29"/>
      <c r="AX128" s="30"/>
      <c r="AY128" s="30"/>
      <c r="AZ128" s="30"/>
      <c r="BA128" s="30"/>
    </row>
    <row r="129" spans="1:53" ht="86.25" customHeight="1">
      <c r="A129" s="179">
        <v>5</v>
      </c>
      <c r="B129" s="277" t="s">
        <v>54</v>
      </c>
      <c r="C129" s="278" t="str">
        <f>IF(B129=Listas!$A$2,Listas!$B$2,IF(B129=Listas!$A$8,Listas!$B$8,IF(B129=Listas!$A$15,Listas!$B$15,IF(B129=Listas!$A$18,Listas!$B$18," "))))</f>
        <v>Incorporar las mejores prácticas organizacionales y tecnológicas que garanticen calidad e integridad de la gestión pública.</v>
      </c>
      <c r="D129" s="278" t="s">
        <v>56</v>
      </c>
      <c r="E129" s="278" t="s">
        <v>883</v>
      </c>
      <c r="F129" s="278" t="s">
        <v>884</v>
      </c>
      <c r="G129" s="281">
        <v>1</v>
      </c>
      <c r="H129" s="279" t="s">
        <v>438</v>
      </c>
      <c r="I129" s="278" t="s">
        <v>885</v>
      </c>
      <c r="J129" s="280">
        <v>0.2</v>
      </c>
      <c r="K129" s="279" t="s">
        <v>31</v>
      </c>
      <c r="L129" s="278" t="s">
        <v>44</v>
      </c>
      <c r="M129" s="278" t="s">
        <v>25</v>
      </c>
      <c r="N129" s="279" t="s">
        <v>201</v>
      </c>
      <c r="O129" s="281"/>
      <c r="P129" s="284"/>
      <c r="Q129" s="282">
        <v>44562</v>
      </c>
      <c r="R129" s="283">
        <v>44926</v>
      </c>
      <c r="S129" s="278" t="s">
        <v>121</v>
      </c>
      <c r="T129" s="278" t="s">
        <v>122</v>
      </c>
      <c r="U129" s="284" t="s">
        <v>77</v>
      </c>
      <c r="V129" s="188">
        <v>44651</v>
      </c>
      <c r="W129" s="192">
        <v>0.05</v>
      </c>
      <c r="X129" s="217" t="s">
        <v>886</v>
      </c>
      <c r="Y129" s="195">
        <v>0.05</v>
      </c>
      <c r="Z129" s="185" t="s">
        <v>887</v>
      </c>
      <c r="AA129" s="188">
        <v>44670</v>
      </c>
      <c r="AB129" s="185" t="s">
        <v>212</v>
      </c>
      <c r="AC129" s="189">
        <v>44742</v>
      </c>
      <c r="AD129" s="218">
        <v>0.05</v>
      </c>
      <c r="AE129" s="185" t="s">
        <v>888</v>
      </c>
      <c r="AF129" s="195">
        <v>0.1</v>
      </c>
      <c r="AG129" s="185" t="s">
        <v>889</v>
      </c>
      <c r="AH129" s="188">
        <v>44761</v>
      </c>
      <c r="AI129" s="190" t="s">
        <v>225</v>
      </c>
      <c r="AJ129" s="23"/>
      <c r="AK129" s="26"/>
      <c r="AL129" s="27"/>
      <c r="AM129" s="29"/>
      <c r="AN129" s="29"/>
      <c r="AO129" s="28"/>
      <c r="AP129" s="29"/>
      <c r="AQ129" s="28"/>
      <c r="AR129" s="29"/>
      <c r="AS129" s="29"/>
      <c r="AT129" s="29"/>
      <c r="AU129" s="29"/>
      <c r="AV129" s="28"/>
      <c r="AW129" s="29"/>
      <c r="AX129" s="30"/>
      <c r="AY129" s="30"/>
      <c r="AZ129" s="30"/>
      <c r="BA129" s="30"/>
    </row>
    <row r="130" spans="1:53" ht="64.5" customHeight="1">
      <c r="A130" s="179">
        <v>6</v>
      </c>
      <c r="B130" s="277" t="s">
        <v>54</v>
      </c>
      <c r="C130" s="278" t="str">
        <f>IF(B130=Listas!$A$2,Listas!$B$2,IF(B130=Listas!$A$8,Listas!$B$8,IF(B130=Listas!$A$15,Listas!$B$15,IF(B130=Listas!$A$18,Listas!$B$18," "))))</f>
        <v>Incorporar las mejores prácticas organizacionales y tecnológicas que garanticen calidad e integridad de la gestión pública.</v>
      </c>
      <c r="D130" s="278" t="s">
        <v>56</v>
      </c>
      <c r="E130" s="278" t="s">
        <v>890</v>
      </c>
      <c r="F130" s="278" t="s">
        <v>891</v>
      </c>
      <c r="G130" s="281">
        <v>1</v>
      </c>
      <c r="H130" s="279" t="s">
        <v>438</v>
      </c>
      <c r="I130" s="278" t="s">
        <v>892</v>
      </c>
      <c r="J130" s="280">
        <v>0.1</v>
      </c>
      <c r="K130" s="279" t="s">
        <v>31</v>
      </c>
      <c r="L130" s="278" t="s">
        <v>44</v>
      </c>
      <c r="M130" s="278" t="s">
        <v>25</v>
      </c>
      <c r="N130" s="279" t="s">
        <v>201</v>
      </c>
      <c r="O130" s="281"/>
      <c r="P130" s="284"/>
      <c r="Q130" s="282">
        <v>44562</v>
      </c>
      <c r="R130" s="283">
        <v>44926</v>
      </c>
      <c r="S130" s="278" t="s">
        <v>121</v>
      </c>
      <c r="T130" s="278" t="s">
        <v>122</v>
      </c>
      <c r="U130" s="284" t="s">
        <v>77</v>
      </c>
      <c r="V130" s="188">
        <v>44651</v>
      </c>
      <c r="W130" s="192">
        <v>2.5000000000000001E-2</v>
      </c>
      <c r="X130" s="217" t="s">
        <v>893</v>
      </c>
      <c r="Y130" s="195">
        <v>2.5000000000000001E-2</v>
      </c>
      <c r="Z130" s="185" t="s">
        <v>894</v>
      </c>
      <c r="AA130" s="188">
        <v>44670</v>
      </c>
      <c r="AB130" s="185" t="s">
        <v>212</v>
      </c>
      <c r="AC130" s="189">
        <v>44742</v>
      </c>
      <c r="AD130" s="218">
        <v>2.5000000000000001E-2</v>
      </c>
      <c r="AE130" s="185" t="s">
        <v>895</v>
      </c>
      <c r="AF130" s="195">
        <v>0.05</v>
      </c>
      <c r="AG130" s="185" t="s">
        <v>896</v>
      </c>
      <c r="AH130" s="188">
        <v>44761</v>
      </c>
      <c r="AI130" s="190" t="s">
        <v>225</v>
      </c>
      <c r="AJ130" s="23"/>
      <c r="AK130" s="26"/>
      <c r="AL130" s="27"/>
      <c r="AM130" s="29"/>
      <c r="AN130" s="29"/>
      <c r="AO130" s="28"/>
      <c r="AP130" s="29"/>
      <c r="AQ130" s="28"/>
      <c r="AR130" s="29"/>
      <c r="AS130" s="29"/>
      <c r="AT130" s="29"/>
      <c r="AU130" s="29"/>
      <c r="AV130" s="28"/>
      <c r="AW130" s="29"/>
      <c r="AX130" s="30"/>
      <c r="AY130" s="30"/>
      <c r="AZ130" s="30"/>
      <c r="BA130" s="30"/>
    </row>
    <row r="131" spans="1:53" ht="99" customHeight="1">
      <c r="A131" s="179">
        <v>1</v>
      </c>
      <c r="B131" s="277" t="s">
        <v>110</v>
      </c>
      <c r="C131" s="278" t="str">
        <f>IF(B131=Listas!$A$2,Listas!$B$2,IF(B131=Listas!$A$8,Listas!$B$8,IF(B131=Listas!$A$15,Listas!$B$15,IF(B131=Listas!$A$18,Listas!$B$18," "))))</f>
        <v>Desarrollar las acciones necesarias que permitan materializar los planes, programas y proyectos en el sector minero energético.</v>
      </c>
      <c r="D131" s="278" t="s">
        <v>112</v>
      </c>
      <c r="E131" s="278" t="s">
        <v>897</v>
      </c>
      <c r="F131" s="278" t="s">
        <v>898</v>
      </c>
      <c r="G131" s="279">
        <v>1</v>
      </c>
      <c r="H131" s="279" t="s">
        <v>461</v>
      </c>
      <c r="I131" s="278" t="s">
        <v>899</v>
      </c>
      <c r="J131" s="285">
        <v>0.05</v>
      </c>
      <c r="K131" s="279" t="s">
        <v>16</v>
      </c>
      <c r="L131" s="278" t="s">
        <v>38</v>
      </c>
      <c r="M131" s="278" t="s">
        <v>92</v>
      </c>
      <c r="N131" s="278"/>
      <c r="O131" s="279" t="s">
        <v>201</v>
      </c>
      <c r="P131" s="284"/>
      <c r="Q131" s="282">
        <v>44594</v>
      </c>
      <c r="R131" s="283">
        <v>44865</v>
      </c>
      <c r="S131" s="278" t="s">
        <v>28</v>
      </c>
      <c r="T131" s="278" t="s">
        <v>29</v>
      </c>
      <c r="U131" s="284" t="s">
        <v>77</v>
      </c>
      <c r="V131" s="184"/>
      <c r="W131" s="192">
        <v>0</v>
      </c>
      <c r="X131" s="185"/>
      <c r="Y131" s="195"/>
      <c r="Z131" s="190"/>
      <c r="AA131" s="184"/>
      <c r="AB131" s="185" t="s">
        <v>252</v>
      </c>
      <c r="AC131" s="203">
        <v>44742</v>
      </c>
      <c r="AD131" s="202">
        <v>0.01</v>
      </c>
      <c r="AE131" s="213" t="s">
        <v>900</v>
      </c>
      <c r="AF131" s="195">
        <v>0.01</v>
      </c>
      <c r="AG131" s="185" t="s">
        <v>901</v>
      </c>
      <c r="AH131" s="188">
        <v>44761</v>
      </c>
      <c r="AI131" s="190" t="s">
        <v>480</v>
      </c>
      <c r="AJ131" s="23"/>
      <c r="AK131" s="26"/>
      <c r="AL131" s="27"/>
      <c r="AM131" s="29"/>
      <c r="AN131" s="29"/>
      <c r="AO131" s="28"/>
      <c r="AP131" s="29"/>
      <c r="AQ131" s="28"/>
      <c r="AR131" s="29"/>
      <c r="AS131" s="29"/>
      <c r="AT131" s="29"/>
      <c r="AU131" s="29"/>
      <c r="AV131" s="28"/>
      <c r="AW131" s="29"/>
      <c r="AX131" s="30"/>
      <c r="AY131" s="30"/>
      <c r="AZ131" s="30"/>
      <c r="BA131" s="30"/>
    </row>
    <row r="132" spans="1:53" ht="87.75" customHeight="1">
      <c r="A132" s="179">
        <v>2</v>
      </c>
      <c r="B132" s="277" t="s">
        <v>110</v>
      </c>
      <c r="C132" s="278" t="str">
        <f>IF(B132=Listas!$A$2,Listas!$B$2,IF(B132=Listas!$A$8,Listas!$B$8,IF(B132=Listas!$A$15,Listas!$B$15,IF(B132=Listas!$A$18,Listas!$B$18," "))))</f>
        <v>Desarrollar las acciones necesarias que permitan materializar los planes, programas y proyectos en el sector minero energético.</v>
      </c>
      <c r="D132" s="278" t="s">
        <v>112</v>
      </c>
      <c r="E132" s="278" t="s">
        <v>897</v>
      </c>
      <c r="F132" s="278" t="s">
        <v>898</v>
      </c>
      <c r="G132" s="279">
        <v>1</v>
      </c>
      <c r="H132" s="279" t="s">
        <v>461</v>
      </c>
      <c r="I132" s="278" t="s">
        <v>902</v>
      </c>
      <c r="J132" s="280">
        <v>0.05</v>
      </c>
      <c r="K132" s="279" t="s">
        <v>16</v>
      </c>
      <c r="L132" s="278" t="s">
        <v>38</v>
      </c>
      <c r="M132" s="278" t="s">
        <v>92</v>
      </c>
      <c r="N132" s="278"/>
      <c r="O132" s="279" t="s">
        <v>201</v>
      </c>
      <c r="P132" s="284"/>
      <c r="Q132" s="282">
        <v>44562</v>
      </c>
      <c r="R132" s="283">
        <v>44895</v>
      </c>
      <c r="S132" s="278" t="s">
        <v>28</v>
      </c>
      <c r="T132" s="278" t="s">
        <v>29</v>
      </c>
      <c r="U132" s="284" t="s">
        <v>77</v>
      </c>
      <c r="V132" s="184"/>
      <c r="W132" s="192">
        <v>0</v>
      </c>
      <c r="X132" s="185"/>
      <c r="Y132" s="195"/>
      <c r="Z132" s="190"/>
      <c r="AA132" s="184"/>
      <c r="AB132" s="185" t="s">
        <v>252</v>
      </c>
      <c r="AC132" s="203">
        <v>44742</v>
      </c>
      <c r="AD132" s="202">
        <v>0.01</v>
      </c>
      <c r="AE132" s="213" t="s">
        <v>903</v>
      </c>
      <c r="AF132" s="195">
        <v>0.01</v>
      </c>
      <c r="AG132" s="185" t="s">
        <v>904</v>
      </c>
      <c r="AH132" s="188">
        <v>44761</v>
      </c>
      <c r="AI132" s="190" t="s">
        <v>225</v>
      </c>
      <c r="AJ132" s="23"/>
      <c r="AK132" s="26"/>
      <c r="AL132" s="27"/>
      <c r="AM132" s="29"/>
      <c r="AN132" s="29"/>
      <c r="AO132" s="28"/>
      <c r="AP132" s="29"/>
      <c r="AQ132" s="28"/>
      <c r="AR132" s="29"/>
      <c r="AS132" s="29"/>
      <c r="AT132" s="29"/>
      <c r="AU132" s="29"/>
      <c r="AV132" s="28"/>
      <c r="AW132" s="29"/>
      <c r="AX132" s="30"/>
      <c r="AY132" s="30"/>
      <c r="AZ132" s="30"/>
      <c r="BA132" s="30"/>
    </row>
    <row r="133" spans="1:53" ht="64.5" customHeight="1">
      <c r="A133" s="179">
        <v>3</v>
      </c>
      <c r="B133" s="277" t="s">
        <v>110</v>
      </c>
      <c r="C133" s="278" t="str">
        <f>IF(B133=Listas!$A$2,Listas!$B$2,IF(B133=Listas!$A$8,Listas!$B$8,IF(B133=Listas!$A$15,Listas!$B$15,IF(B133=Listas!$A$18,Listas!$B$18," "))))</f>
        <v>Desarrollar las acciones necesarias que permitan materializar los planes, programas y proyectos en el sector minero energético.</v>
      </c>
      <c r="D133" s="278" t="s">
        <v>112</v>
      </c>
      <c r="E133" s="278" t="s">
        <v>897</v>
      </c>
      <c r="F133" s="278" t="s">
        <v>898</v>
      </c>
      <c r="G133" s="279">
        <v>1</v>
      </c>
      <c r="H133" s="279" t="s">
        <v>461</v>
      </c>
      <c r="I133" s="278" t="s">
        <v>905</v>
      </c>
      <c r="J133" s="285">
        <v>0.02</v>
      </c>
      <c r="K133" s="279" t="s">
        <v>16</v>
      </c>
      <c r="L133" s="278" t="s">
        <v>38</v>
      </c>
      <c r="M133" s="278" t="s">
        <v>92</v>
      </c>
      <c r="N133" s="278"/>
      <c r="O133" s="279" t="s">
        <v>201</v>
      </c>
      <c r="P133" s="284"/>
      <c r="Q133" s="282">
        <v>44713</v>
      </c>
      <c r="R133" s="283">
        <v>44926</v>
      </c>
      <c r="S133" s="278" t="s">
        <v>28</v>
      </c>
      <c r="T133" s="278" t="s">
        <v>29</v>
      </c>
      <c r="U133" s="284" t="s">
        <v>77</v>
      </c>
      <c r="V133" s="184"/>
      <c r="W133" s="192">
        <v>0</v>
      </c>
      <c r="X133" s="185"/>
      <c r="Y133" s="195"/>
      <c r="Z133" s="190"/>
      <c r="AA133" s="184"/>
      <c r="AB133" s="185" t="s">
        <v>252</v>
      </c>
      <c r="AC133" s="189"/>
      <c r="AD133" s="193">
        <v>0</v>
      </c>
      <c r="AE133" s="181"/>
      <c r="AF133" s="195">
        <v>0</v>
      </c>
      <c r="AG133" s="185" t="s">
        <v>906</v>
      </c>
      <c r="AH133" s="188">
        <v>44761</v>
      </c>
      <c r="AI133" s="190" t="s">
        <v>335</v>
      </c>
      <c r="AJ133" s="23"/>
      <c r="AK133" s="26"/>
      <c r="AL133" s="27"/>
      <c r="AM133" s="29"/>
      <c r="AN133" s="29"/>
      <c r="AO133" s="28"/>
      <c r="AP133" s="29"/>
      <c r="AQ133" s="28"/>
      <c r="AR133" s="29"/>
      <c r="AS133" s="29"/>
      <c r="AT133" s="29"/>
      <c r="AU133" s="29"/>
      <c r="AV133" s="28"/>
      <c r="AW133" s="29"/>
      <c r="AX133" s="30"/>
      <c r="AY133" s="30"/>
      <c r="AZ133" s="30"/>
      <c r="BA133" s="30"/>
    </row>
    <row r="134" spans="1:53" ht="64.5" customHeight="1">
      <c r="A134" s="179">
        <v>4</v>
      </c>
      <c r="B134" s="277" t="s">
        <v>110</v>
      </c>
      <c r="C134" s="278" t="str">
        <f>IF(B134=Listas!$A$2,Listas!$B$2,IF(B134=Listas!$A$8,Listas!$B$8,IF(B134=Listas!$A$15,Listas!$B$15,IF(B134=Listas!$A$18,Listas!$B$18," "))))</f>
        <v>Desarrollar las acciones necesarias que permitan materializar los planes, programas y proyectos en el sector minero energético.</v>
      </c>
      <c r="D134" s="278" t="s">
        <v>112</v>
      </c>
      <c r="E134" s="278" t="s">
        <v>897</v>
      </c>
      <c r="F134" s="278" t="s">
        <v>898</v>
      </c>
      <c r="G134" s="279">
        <v>1</v>
      </c>
      <c r="H134" s="279" t="s">
        <v>461</v>
      </c>
      <c r="I134" s="278" t="s">
        <v>907</v>
      </c>
      <c r="J134" s="285">
        <v>0.05</v>
      </c>
      <c r="K134" s="279" t="s">
        <v>16</v>
      </c>
      <c r="L134" s="278" t="s">
        <v>38</v>
      </c>
      <c r="M134" s="278" t="s">
        <v>92</v>
      </c>
      <c r="N134" s="278"/>
      <c r="O134" s="279" t="s">
        <v>201</v>
      </c>
      <c r="P134" s="284"/>
      <c r="Q134" s="282">
        <v>44562</v>
      </c>
      <c r="R134" s="283">
        <v>44926</v>
      </c>
      <c r="S134" s="278" t="s">
        <v>28</v>
      </c>
      <c r="T134" s="278" t="s">
        <v>29</v>
      </c>
      <c r="U134" s="284" t="s">
        <v>77</v>
      </c>
      <c r="V134" s="184"/>
      <c r="W134" s="192">
        <v>0</v>
      </c>
      <c r="X134" s="185"/>
      <c r="Y134" s="195"/>
      <c r="Z134" s="185"/>
      <c r="AA134" s="184"/>
      <c r="AB134" s="185" t="s">
        <v>252</v>
      </c>
      <c r="AC134" s="189"/>
      <c r="AD134" s="193">
        <v>0</v>
      </c>
      <c r="AE134" s="181"/>
      <c r="AF134" s="195">
        <v>0</v>
      </c>
      <c r="AG134" s="185" t="s">
        <v>908</v>
      </c>
      <c r="AH134" s="188">
        <v>44761</v>
      </c>
      <c r="AI134" s="190" t="s">
        <v>335</v>
      </c>
      <c r="AJ134" s="23"/>
      <c r="AK134" s="26"/>
      <c r="AL134" s="27"/>
      <c r="AM134" s="29"/>
      <c r="AN134" s="29"/>
      <c r="AO134" s="28"/>
      <c r="AP134" s="29"/>
      <c r="AQ134" s="28"/>
      <c r="AR134" s="29"/>
      <c r="AS134" s="29"/>
      <c r="AT134" s="29"/>
      <c r="AU134" s="29"/>
      <c r="AV134" s="28"/>
      <c r="AW134" s="29"/>
      <c r="AX134" s="30"/>
      <c r="AY134" s="30"/>
      <c r="AZ134" s="30"/>
      <c r="BA134" s="30"/>
    </row>
    <row r="135" spans="1:53" ht="93" customHeight="1">
      <c r="A135" s="179">
        <v>5</v>
      </c>
      <c r="B135" s="277" t="s">
        <v>110</v>
      </c>
      <c r="C135" s="278" t="str">
        <f>IF(B135=Listas!$A$2,Listas!$B$2,IF(B135=Listas!$A$8,Listas!$B$8,IF(B135=Listas!$A$15,Listas!$B$15,IF(B135=Listas!$A$18,Listas!$B$18," "))))</f>
        <v>Desarrollar las acciones necesarias que permitan materializar los planes, programas y proyectos en el sector minero energético.</v>
      </c>
      <c r="D135" s="278" t="s">
        <v>112</v>
      </c>
      <c r="E135" s="278" t="s">
        <v>897</v>
      </c>
      <c r="F135" s="278" t="s">
        <v>909</v>
      </c>
      <c r="G135" s="279">
        <v>1</v>
      </c>
      <c r="H135" s="279" t="s">
        <v>461</v>
      </c>
      <c r="I135" s="278" t="s">
        <v>910</v>
      </c>
      <c r="J135" s="285">
        <v>0.05</v>
      </c>
      <c r="K135" s="279" t="s">
        <v>16</v>
      </c>
      <c r="L135" s="278" t="s">
        <v>38</v>
      </c>
      <c r="M135" s="278" t="s">
        <v>92</v>
      </c>
      <c r="N135" s="279" t="s">
        <v>201</v>
      </c>
      <c r="O135" s="281"/>
      <c r="P135" s="284" t="s">
        <v>78</v>
      </c>
      <c r="Q135" s="282">
        <v>44562</v>
      </c>
      <c r="R135" s="283">
        <v>44804</v>
      </c>
      <c r="S135" s="278" t="s">
        <v>28</v>
      </c>
      <c r="T135" s="278" t="s">
        <v>29</v>
      </c>
      <c r="U135" s="284" t="s">
        <v>77</v>
      </c>
      <c r="V135" s="201">
        <v>44651</v>
      </c>
      <c r="W135" s="195">
        <v>0.03</v>
      </c>
      <c r="X135" s="185" t="s">
        <v>911</v>
      </c>
      <c r="Y135" s="195">
        <v>0.03</v>
      </c>
      <c r="Z135" s="185" t="s">
        <v>912</v>
      </c>
      <c r="AA135" s="188">
        <v>44670</v>
      </c>
      <c r="AB135" s="185" t="s">
        <v>913</v>
      </c>
      <c r="AC135" s="189"/>
      <c r="AD135" s="193"/>
      <c r="AE135" s="181"/>
      <c r="AF135" s="195">
        <v>0.03</v>
      </c>
      <c r="AG135" s="185" t="s">
        <v>914</v>
      </c>
      <c r="AH135" s="188">
        <v>44761</v>
      </c>
      <c r="AI135" s="190" t="s">
        <v>480</v>
      </c>
      <c r="AJ135" s="23"/>
      <c r="AK135" s="26"/>
      <c r="AL135" s="27"/>
      <c r="AM135" s="29"/>
      <c r="AN135" s="29"/>
      <c r="AO135" s="28"/>
      <c r="AP135" s="29"/>
      <c r="AQ135" s="28"/>
      <c r="AR135" s="29"/>
      <c r="AS135" s="29"/>
      <c r="AT135" s="29"/>
      <c r="AU135" s="29"/>
      <c r="AV135" s="28"/>
      <c r="AW135" s="29"/>
      <c r="AX135" s="30"/>
      <c r="AY135" s="30"/>
      <c r="AZ135" s="30"/>
      <c r="BA135" s="30"/>
    </row>
    <row r="136" spans="1:53" ht="64.5" customHeight="1">
      <c r="A136" s="179">
        <v>6</v>
      </c>
      <c r="B136" s="277" t="s">
        <v>110</v>
      </c>
      <c r="C136" s="278" t="str">
        <f>IF(B136=Listas!$A$2,Listas!$B$2,IF(B136=Listas!$A$8,Listas!$B$8,IF(B136=Listas!$A$15,Listas!$B$15,IF(B136=Listas!$A$18,Listas!$B$18," "))))</f>
        <v>Desarrollar las acciones necesarias que permitan materializar los planes, programas y proyectos en el sector minero energético.</v>
      </c>
      <c r="D136" s="278" t="s">
        <v>112</v>
      </c>
      <c r="E136" s="278" t="s">
        <v>897</v>
      </c>
      <c r="F136" s="278" t="s">
        <v>909</v>
      </c>
      <c r="G136" s="279">
        <v>1</v>
      </c>
      <c r="H136" s="279" t="s">
        <v>461</v>
      </c>
      <c r="I136" s="278" t="s">
        <v>915</v>
      </c>
      <c r="J136" s="285">
        <v>0.04</v>
      </c>
      <c r="K136" s="279" t="s">
        <v>16</v>
      </c>
      <c r="L136" s="278" t="s">
        <v>38</v>
      </c>
      <c r="M136" s="278" t="s">
        <v>92</v>
      </c>
      <c r="N136" s="278"/>
      <c r="O136" s="279" t="s">
        <v>201</v>
      </c>
      <c r="P136" s="284"/>
      <c r="Q136" s="282">
        <v>44593</v>
      </c>
      <c r="R136" s="283">
        <v>44834</v>
      </c>
      <c r="S136" s="278" t="s">
        <v>28</v>
      </c>
      <c r="T136" s="278" t="s">
        <v>29</v>
      </c>
      <c r="U136" s="284" t="s">
        <v>77</v>
      </c>
      <c r="V136" s="184">
        <v>44651</v>
      </c>
      <c r="W136" s="192">
        <v>0.01</v>
      </c>
      <c r="X136" s="185" t="s">
        <v>916</v>
      </c>
      <c r="Y136" s="195">
        <v>0.01</v>
      </c>
      <c r="Z136" s="185" t="s">
        <v>917</v>
      </c>
      <c r="AA136" s="188">
        <v>44670</v>
      </c>
      <c r="AB136" s="185" t="s">
        <v>913</v>
      </c>
      <c r="AC136" s="189"/>
      <c r="AD136" s="193"/>
      <c r="AE136" s="181"/>
      <c r="AF136" s="195">
        <v>0.01</v>
      </c>
      <c r="AG136" s="185" t="s">
        <v>918</v>
      </c>
      <c r="AH136" s="188">
        <v>44761</v>
      </c>
      <c r="AI136" s="190" t="s">
        <v>480</v>
      </c>
      <c r="AJ136" s="23"/>
      <c r="AK136" s="26"/>
      <c r="AL136" s="27"/>
      <c r="AM136" s="29"/>
      <c r="AN136" s="29"/>
      <c r="AO136" s="28"/>
      <c r="AP136" s="29"/>
      <c r="AQ136" s="28"/>
      <c r="AR136" s="29"/>
      <c r="AS136" s="29"/>
      <c r="AT136" s="29"/>
      <c r="AU136" s="29"/>
      <c r="AV136" s="28"/>
      <c r="AW136" s="29"/>
      <c r="AX136" s="30"/>
      <c r="AY136" s="30"/>
      <c r="AZ136" s="30"/>
      <c r="BA136" s="30"/>
    </row>
    <row r="137" spans="1:53" ht="64.5" customHeight="1">
      <c r="A137" s="179">
        <v>7</v>
      </c>
      <c r="B137" s="277" t="s">
        <v>110</v>
      </c>
      <c r="C137" s="278" t="str">
        <f>IF(B137=Listas!$A$2,Listas!$B$2,IF(B137=Listas!$A$8,Listas!$B$8,IF(B137=Listas!$A$15,Listas!$B$15,IF(B137=Listas!$A$18,Listas!$B$18," "))))</f>
        <v>Desarrollar las acciones necesarias que permitan materializar los planes, programas y proyectos en el sector minero energético.</v>
      </c>
      <c r="D137" s="278" t="s">
        <v>112</v>
      </c>
      <c r="E137" s="278" t="s">
        <v>897</v>
      </c>
      <c r="F137" s="278" t="s">
        <v>909</v>
      </c>
      <c r="G137" s="279">
        <v>1</v>
      </c>
      <c r="H137" s="279" t="s">
        <v>461</v>
      </c>
      <c r="I137" s="278" t="s">
        <v>919</v>
      </c>
      <c r="J137" s="285">
        <v>0.01</v>
      </c>
      <c r="K137" s="279" t="s">
        <v>16</v>
      </c>
      <c r="L137" s="278" t="s">
        <v>38</v>
      </c>
      <c r="M137" s="278" t="s">
        <v>92</v>
      </c>
      <c r="N137" s="278"/>
      <c r="O137" s="279" t="s">
        <v>201</v>
      </c>
      <c r="P137" s="284"/>
      <c r="Q137" s="282">
        <v>44652</v>
      </c>
      <c r="R137" s="283">
        <v>44895</v>
      </c>
      <c r="S137" s="278" t="s">
        <v>28</v>
      </c>
      <c r="T137" s="278" t="s">
        <v>29</v>
      </c>
      <c r="U137" s="284" t="s">
        <v>77</v>
      </c>
      <c r="V137" s="184"/>
      <c r="W137" s="192">
        <v>0</v>
      </c>
      <c r="X137" s="185"/>
      <c r="Y137" s="195"/>
      <c r="Z137" s="190"/>
      <c r="AA137" s="184"/>
      <c r="AB137" s="185" t="s">
        <v>252</v>
      </c>
      <c r="AC137" s="203">
        <v>44742</v>
      </c>
      <c r="AD137" s="202">
        <v>3.3E-3</v>
      </c>
      <c r="AE137" s="213" t="s">
        <v>920</v>
      </c>
      <c r="AF137" s="195">
        <v>3.3E-3</v>
      </c>
      <c r="AG137" s="185" t="s">
        <v>921</v>
      </c>
      <c r="AH137" s="188">
        <v>44761</v>
      </c>
      <c r="AI137" s="190" t="s">
        <v>480</v>
      </c>
      <c r="AJ137" s="23"/>
      <c r="AK137" s="26"/>
      <c r="AL137" s="27"/>
      <c r="AM137" s="29"/>
      <c r="AN137" s="29"/>
      <c r="AO137" s="28"/>
      <c r="AP137" s="29"/>
      <c r="AQ137" s="28"/>
      <c r="AR137" s="29"/>
      <c r="AS137" s="29"/>
      <c r="AT137" s="29"/>
      <c r="AU137" s="29"/>
      <c r="AV137" s="28"/>
      <c r="AW137" s="29"/>
      <c r="AX137" s="30"/>
      <c r="AY137" s="30"/>
      <c r="AZ137" s="30"/>
      <c r="BA137" s="30"/>
    </row>
    <row r="138" spans="1:53" ht="64.5" customHeight="1">
      <c r="A138" s="179">
        <v>8</v>
      </c>
      <c r="B138" s="277" t="s">
        <v>110</v>
      </c>
      <c r="C138" s="278" t="str">
        <f>IF(B138=Listas!$A$2,Listas!$B$2,IF(B138=Listas!$A$8,Listas!$B$8,IF(B138=Listas!$A$15,Listas!$B$15,IF(B138=Listas!$A$18,Listas!$B$18," "))))</f>
        <v>Desarrollar las acciones necesarias que permitan materializar los planes, programas y proyectos en el sector minero energético.</v>
      </c>
      <c r="D138" s="278" t="s">
        <v>112</v>
      </c>
      <c r="E138" s="278" t="s">
        <v>897</v>
      </c>
      <c r="F138" s="278" t="s">
        <v>909</v>
      </c>
      <c r="G138" s="279">
        <v>1</v>
      </c>
      <c r="H138" s="279" t="s">
        <v>461</v>
      </c>
      <c r="I138" s="278" t="s">
        <v>922</v>
      </c>
      <c r="J138" s="285">
        <v>0.05</v>
      </c>
      <c r="K138" s="279" t="s">
        <v>16</v>
      </c>
      <c r="L138" s="278" t="s">
        <v>38</v>
      </c>
      <c r="M138" s="278" t="s">
        <v>92</v>
      </c>
      <c r="N138" s="278"/>
      <c r="O138" s="279" t="s">
        <v>201</v>
      </c>
      <c r="P138" s="284"/>
      <c r="Q138" s="282">
        <v>44652</v>
      </c>
      <c r="R138" s="283">
        <v>44895</v>
      </c>
      <c r="S138" s="278" t="s">
        <v>28</v>
      </c>
      <c r="T138" s="278" t="s">
        <v>29</v>
      </c>
      <c r="U138" s="284" t="s">
        <v>77</v>
      </c>
      <c r="V138" s="184"/>
      <c r="W138" s="192">
        <v>0</v>
      </c>
      <c r="X138" s="185"/>
      <c r="Y138" s="219"/>
      <c r="Z138" s="185"/>
      <c r="AA138" s="184"/>
      <c r="AB138" s="185" t="s">
        <v>252</v>
      </c>
      <c r="AC138" s="203">
        <v>44742</v>
      </c>
      <c r="AD138" s="202">
        <v>1.6500000000000001E-2</v>
      </c>
      <c r="AE138" s="213" t="s">
        <v>923</v>
      </c>
      <c r="AF138" s="195">
        <v>1.6500000000000001E-2</v>
      </c>
      <c r="AG138" s="185" t="s">
        <v>924</v>
      </c>
      <c r="AH138" s="188">
        <v>44761</v>
      </c>
      <c r="AI138" s="190" t="s">
        <v>480</v>
      </c>
      <c r="AJ138" s="23"/>
      <c r="AK138" s="26"/>
      <c r="AL138" s="27"/>
      <c r="AM138" s="29"/>
      <c r="AN138" s="29"/>
      <c r="AO138" s="28"/>
      <c r="AP138" s="29"/>
      <c r="AQ138" s="28"/>
      <c r="AR138" s="29"/>
      <c r="AS138" s="29"/>
      <c r="AT138" s="29"/>
      <c r="AU138" s="29"/>
      <c r="AV138" s="28"/>
      <c r="AW138" s="29"/>
      <c r="AX138" s="30"/>
      <c r="AY138" s="30"/>
      <c r="AZ138" s="30"/>
      <c r="BA138" s="30"/>
    </row>
    <row r="139" spans="1:53" ht="64.5" customHeight="1">
      <c r="A139" s="179">
        <v>9</v>
      </c>
      <c r="B139" s="277" t="s">
        <v>110</v>
      </c>
      <c r="C139" s="278" t="str">
        <f>IF(B139=Listas!$A$2,Listas!$B$2,IF(B139=Listas!$A$8,Listas!$B$8,IF(B139=Listas!$A$15,Listas!$B$15,IF(B139=Listas!$A$18,Listas!$B$18," "))))</f>
        <v>Desarrollar las acciones necesarias que permitan materializar los planes, programas y proyectos en el sector minero energético.</v>
      </c>
      <c r="D139" s="278" t="s">
        <v>112</v>
      </c>
      <c r="E139" s="278" t="s">
        <v>925</v>
      </c>
      <c r="F139" s="278" t="s">
        <v>926</v>
      </c>
      <c r="G139" s="279">
        <v>1</v>
      </c>
      <c r="H139" s="279" t="s">
        <v>461</v>
      </c>
      <c r="I139" s="278" t="s">
        <v>927</v>
      </c>
      <c r="J139" s="280">
        <v>0.04</v>
      </c>
      <c r="K139" s="279" t="s">
        <v>16</v>
      </c>
      <c r="L139" s="278" t="s">
        <v>38</v>
      </c>
      <c r="M139" s="278" t="s">
        <v>92</v>
      </c>
      <c r="N139" s="279" t="s">
        <v>201</v>
      </c>
      <c r="O139" s="281"/>
      <c r="P139" s="284" t="s">
        <v>83</v>
      </c>
      <c r="Q139" s="282">
        <v>44592</v>
      </c>
      <c r="R139" s="283">
        <v>44620</v>
      </c>
      <c r="S139" s="278" t="s">
        <v>28</v>
      </c>
      <c r="T139" s="278" t="s">
        <v>29</v>
      </c>
      <c r="U139" s="284" t="s">
        <v>77</v>
      </c>
      <c r="V139" s="184">
        <v>44651</v>
      </c>
      <c r="W139" s="187">
        <v>0.04</v>
      </c>
      <c r="X139" s="185" t="s">
        <v>928</v>
      </c>
      <c r="Y139" s="183">
        <v>0.04</v>
      </c>
      <c r="Z139" s="185" t="s">
        <v>929</v>
      </c>
      <c r="AA139" s="188">
        <v>44670</v>
      </c>
      <c r="AB139" s="185" t="s">
        <v>204</v>
      </c>
      <c r="AC139" s="189"/>
      <c r="AD139" s="186"/>
      <c r="AE139" s="181"/>
      <c r="AF139" s="183">
        <v>0.04</v>
      </c>
      <c r="AG139" s="185" t="s">
        <v>446</v>
      </c>
      <c r="AH139" s="188">
        <v>44761</v>
      </c>
      <c r="AI139" s="190" t="s">
        <v>204</v>
      </c>
      <c r="AJ139" s="23"/>
      <c r="AK139" s="26"/>
      <c r="AL139" s="27"/>
      <c r="AM139" s="29"/>
      <c r="AN139" s="29"/>
      <c r="AO139" s="28"/>
      <c r="AP139" s="29"/>
      <c r="AQ139" s="28"/>
      <c r="AR139" s="29"/>
      <c r="AS139" s="29"/>
      <c r="AT139" s="29"/>
      <c r="AU139" s="29"/>
      <c r="AV139" s="28"/>
      <c r="AW139" s="29"/>
      <c r="AX139" s="30"/>
      <c r="AY139" s="30"/>
      <c r="AZ139" s="30"/>
      <c r="BA139" s="30"/>
    </row>
    <row r="140" spans="1:53" ht="92.25" customHeight="1">
      <c r="A140" s="179">
        <v>10</v>
      </c>
      <c r="B140" s="277" t="s">
        <v>110</v>
      </c>
      <c r="C140" s="278" t="str">
        <f>IF(B140=Listas!$A$2,Listas!$B$2,IF(B140=Listas!$A$8,Listas!$B$8,IF(B140=Listas!$A$15,Listas!$B$15,IF(B140=Listas!$A$18,Listas!$B$18," "))))</f>
        <v>Desarrollar las acciones necesarias que permitan materializar los planes, programas y proyectos en el sector minero energético.</v>
      </c>
      <c r="D140" s="278" t="s">
        <v>112</v>
      </c>
      <c r="E140" s="278" t="s">
        <v>925</v>
      </c>
      <c r="F140" s="278" t="s">
        <v>926</v>
      </c>
      <c r="G140" s="279">
        <v>1</v>
      </c>
      <c r="H140" s="279" t="s">
        <v>461</v>
      </c>
      <c r="I140" s="278" t="s">
        <v>930</v>
      </c>
      <c r="J140" s="285">
        <v>0.04</v>
      </c>
      <c r="K140" s="279" t="s">
        <v>16</v>
      </c>
      <c r="L140" s="278" t="s">
        <v>38</v>
      </c>
      <c r="M140" s="278" t="s">
        <v>92</v>
      </c>
      <c r="N140" s="279" t="s">
        <v>201</v>
      </c>
      <c r="O140" s="281"/>
      <c r="P140" s="284" t="s">
        <v>83</v>
      </c>
      <c r="Q140" s="282">
        <v>44592</v>
      </c>
      <c r="R140" s="283">
        <v>44620</v>
      </c>
      <c r="S140" s="278" t="s">
        <v>28</v>
      </c>
      <c r="T140" s="278" t="s">
        <v>29</v>
      </c>
      <c r="U140" s="284" t="s">
        <v>77</v>
      </c>
      <c r="V140" s="184">
        <v>44651</v>
      </c>
      <c r="W140" s="192">
        <v>0.01</v>
      </c>
      <c r="X140" s="185" t="s">
        <v>931</v>
      </c>
      <c r="Y140" s="195">
        <v>0.01</v>
      </c>
      <c r="Z140" s="185" t="s">
        <v>932</v>
      </c>
      <c r="AA140" s="188">
        <v>44670</v>
      </c>
      <c r="AB140" s="185" t="s">
        <v>913</v>
      </c>
      <c r="AC140" s="189"/>
      <c r="AD140" s="193">
        <v>0.03</v>
      </c>
      <c r="AE140" s="181" t="s">
        <v>933</v>
      </c>
      <c r="AF140" s="195">
        <v>0.04</v>
      </c>
      <c r="AG140" s="185" t="s">
        <v>934</v>
      </c>
      <c r="AH140" s="188">
        <v>44761</v>
      </c>
      <c r="AI140" s="190" t="s">
        <v>204</v>
      </c>
      <c r="AJ140" s="23"/>
      <c r="AK140" s="26"/>
      <c r="AL140" s="27"/>
      <c r="AM140" s="29"/>
      <c r="AN140" s="29"/>
      <c r="AO140" s="28"/>
      <c r="AP140" s="29"/>
      <c r="AQ140" s="28"/>
      <c r="AR140" s="29"/>
      <c r="AS140" s="29"/>
      <c r="AT140" s="29"/>
      <c r="AU140" s="29"/>
      <c r="AV140" s="28"/>
      <c r="AW140" s="29"/>
      <c r="AX140" s="30"/>
      <c r="AY140" s="30"/>
      <c r="AZ140" s="30"/>
      <c r="BA140" s="30"/>
    </row>
    <row r="141" spans="1:53" ht="64.5" customHeight="1">
      <c r="A141" s="179">
        <v>11</v>
      </c>
      <c r="B141" s="277" t="s">
        <v>110</v>
      </c>
      <c r="C141" s="278" t="str">
        <f>IF(B141=Listas!$A$2,Listas!$B$2,IF(B141=Listas!$A$8,Listas!$B$8,IF(B141=Listas!$A$15,Listas!$B$15,IF(B141=Listas!$A$18,Listas!$B$18," "))))</f>
        <v>Desarrollar las acciones necesarias que permitan materializar los planes, programas y proyectos en el sector minero energético.</v>
      </c>
      <c r="D141" s="278" t="s">
        <v>112</v>
      </c>
      <c r="E141" s="278" t="s">
        <v>925</v>
      </c>
      <c r="F141" s="278" t="s">
        <v>926</v>
      </c>
      <c r="G141" s="279">
        <v>1</v>
      </c>
      <c r="H141" s="279" t="s">
        <v>461</v>
      </c>
      <c r="I141" s="278" t="s">
        <v>935</v>
      </c>
      <c r="J141" s="285">
        <v>0.04</v>
      </c>
      <c r="K141" s="279" t="s">
        <v>16</v>
      </c>
      <c r="L141" s="278" t="s">
        <v>38</v>
      </c>
      <c r="M141" s="278" t="s">
        <v>92</v>
      </c>
      <c r="N141" s="278"/>
      <c r="O141" s="279" t="s">
        <v>201</v>
      </c>
      <c r="P141" s="284"/>
      <c r="Q141" s="282">
        <v>44621</v>
      </c>
      <c r="R141" s="283">
        <v>44651</v>
      </c>
      <c r="S141" s="278" t="s">
        <v>28</v>
      </c>
      <c r="T141" s="278" t="s">
        <v>29</v>
      </c>
      <c r="U141" s="284" t="s">
        <v>77</v>
      </c>
      <c r="V141" s="184">
        <v>44651</v>
      </c>
      <c r="W141" s="192">
        <v>0</v>
      </c>
      <c r="X141" s="185"/>
      <c r="Y141" s="195">
        <v>0</v>
      </c>
      <c r="Z141" s="185" t="s">
        <v>936</v>
      </c>
      <c r="AA141" s="188">
        <v>44670</v>
      </c>
      <c r="AB141" s="185" t="s">
        <v>937</v>
      </c>
      <c r="AC141" s="189"/>
      <c r="AD141" s="193"/>
      <c r="AE141" s="181"/>
      <c r="AF141" s="195">
        <v>0</v>
      </c>
      <c r="AG141" s="185" t="s">
        <v>938</v>
      </c>
      <c r="AH141" s="188">
        <v>44761</v>
      </c>
      <c r="AI141" s="190" t="s">
        <v>480</v>
      </c>
      <c r="AJ141" s="23"/>
      <c r="AK141" s="26"/>
      <c r="AL141" s="27"/>
      <c r="AM141" s="29"/>
      <c r="AN141" s="29"/>
      <c r="AO141" s="28"/>
      <c r="AP141" s="29"/>
      <c r="AQ141" s="28"/>
      <c r="AR141" s="29"/>
      <c r="AS141" s="29"/>
      <c r="AT141" s="29"/>
      <c r="AU141" s="29"/>
      <c r="AV141" s="28"/>
      <c r="AW141" s="29"/>
      <c r="AX141" s="30"/>
      <c r="AY141" s="30"/>
      <c r="AZ141" s="30"/>
      <c r="BA141" s="30"/>
    </row>
    <row r="142" spans="1:53" ht="80.25" customHeight="1">
      <c r="A142" s="179">
        <v>12</v>
      </c>
      <c r="B142" s="277" t="s">
        <v>110</v>
      </c>
      <c r="C142" s="278" t="str">
        <f>IF(B142=Listas!$A$2,Listas!$B$2,IF(B142=Listas!$A$8,Listas!$B$8,IF(B142=Listas!$A$15,Listas!$B$15,IF(B142=Listas!$A$18,Listas!$B$18," "))))</f>
        <v>Desarrollar las acciones necesarias que permitan materializar los planes, programas y proyectos en el sector minero energético.</v>
      </c>
      <c r="D142" s="278" t="s">
        <v>112</v>
      </c>
      <c r="E142" s="278" t="s">
        <v>939</v>
      </c>
      <c r="F142" s="278" t="s">
        <v>940</v>
      </c>
      <c r="G142" s="279">
        <v>1</v>
      </c>
      <c r="H142" s="279" t="s">
        <v>461</v>
      </c>
      <c r="I142" s="278" t="s">
        <v>941</v>
      </c>
      <c r="J142" s="280">
        <v>0.05</v>
      </c>
      <c r="K142" s="279" t="s">
        <v>16</v>
      </c>
      <c r="L142" s="278" t="s">
        <v>38</v>
      </c>
      <c r="M142" s="278" t="s">
        <v>92</v>
      </c>
      <c r="N142" s="279" t="s">
        <v>201</v>
      </c>
      <c r="O142" s="281"/>
      <c r="P142" s="284" t="s">
        <v>60</v>
      </c>
      <c r="Q142" s="282">
        <v>44562</v>
      </c>
      <c r="R142" s="283">
        <v>44651</v>
      </c>
      <c r="S142" s="278" t="s">
        <v>28</v>
      </c>
      <c r="T142" s="278" t="s">
        <v>29</v>
      </c>
      <c r="U142" s="284" t="s">
        <v>77</v>
      </c>
      <c r="V142" s="189">
        <v>44651</v>
      </c>
      <c r="W142" s="171">
        <v>0.05</v>
      </c>
      <c r="X142" s="217" t="s">
        <v>942</v>
      </c>
      <c r="Y142" s="183">
        <v>0.05</v>
      </c>
      <c r="Z142" s="185" t="s">
        <v>929</v>
      </c>
      <c r="AA142" s="188">
        <v>44670</v>
      </c>
      <c r="AB142" s="185" t="s">
        <v>204</v>
      </c>
      <c r="AC142" s="189"/>
      <c r="AD142" s="186"/>
      <c r="AE142" s="181"/>
      <c r="AF142" s="183">
        <v>0.05</v>
      </c>
      <c r="AG142" s="185" t="s">
        <v>943</v>
      </c>
      <c r="AH142" s="188">
        <v>44761</v>
      </c>
      <c r="AI142" s="190" t="s">
        <v>204</v>
      </c>
      <c r="AJ142" s="23"/>
      <c r="AK142" s="26"/>
      <c r="AL142" s="27"/>
      <c r="AM142" s="29"/>
      <c r="AN142" s="29"/>
      <c r="AO142" s="28"/>
      <c r="AP142" s="29"/>
      <c r="AQ142" s="28"/>
      <c r="AR142" s="29"/>
      <c r="AS142" s="29"/>
      <c r="AT142" s="29"/>
      <c r="AU142" s="29"/>
      <c r="AV142" s="28"/>
      <c r="AW142" s="29"/>
      <c r="AX142" s="30"/>
      <c r="AY142" s="30"/>
      <c r="AZ142" s="30"/>
      <c r="BA142" s="30"/>
    </row>
    <row r="143" spans="1:53" ht="83.25" customHeight="1">
      <c r="A143" s="179">
        <v>13</v>
      </c>
      <c r="B143" s="277" t="s">
        <v>110</v>
      </c>
      <c r="C143" s="278" t="str">
        <f>IF(B143=Listas!$A$2,Listas!$B$2,IF(B143=Listas!$A$8,Listas!$B$8,IF(B143=Listas!$A$15,Listas!$B$15,IF(B143=Listas!$A$18,Listas!$B$18," "))))</f>
        <v>Desarrollar las acciones necesarias que permitan materializar los planes, programas y proyectos en el sector minero energético.</v>
      </c>
      <c r="D143" s="278" t="s">
        <v>112</v>
      </c>
      <c r="E143" s="278" t="s">
        <v>939</v>
      </c>
      <c r="F143" s="278" t="s">
        <v>940</v>
      </c>
      <c r="G143" s="279">
        <v>1</v>
      </c>
      <c r="H143" s="279" t="s">
        <v>461</v>
      </c>
      <c r="I143" s="278" t="s">
        <v>944</v>
      </c>
      <c r="J143" s="285">
        <v>0.05</v>
      </c>
      <c r="K143" s="279" t="s">
        <v>16</v>
      </c>
      <c r="L143" s="278" t="s">
        <v>38</v>
      </c>
      <c r="M143" s="278" t="s">
        <v>92</v>
      </c>
      <c r="N143" s="278"/>
      <c r="O143" s="279" t="s">
        <v>201</v>
      </c>
      <c r="P143" s="284"/>
      <c r="Q143" s="282">
        <v>44593</v>
      </c>
      <c r="R143" s="283">
        <v>44804</v>
      </c>
      <c r="S143" s="278" t="s">
        <v>28</v>
      </c>
      <c r="T143" s="278" t="s">
        <v>29</v>
      </c>
      <c r="U143" s="284" t="s">
        <v>77</v>
      </c>
      <c r="V143" s="189">
        <v>44651</v>
      </c>
      <c r="W143" s="191">
        <v>0.04</v>
      </c>
      <c r="X143" s="217" t="s">
        <v>945</v>
      </c>
      <c r="Y143" s="195">
        <v>0.04</v>
      </c>
      <c r="Z143" s="185" t="s">
        <v>946</v>
      </c>
      <c r="AA143" s="188">
        <v>44670</v>
      </c>
      <c r="AB143" s="185" t="s">
        <v>913</v>
      </c>
      <c r="AC143" s="189"/>
      <c r="AD143" s="193"/>
      <c r="AE143" s="181"/>
      <c r="AF143" s="195">
        <v>0.04</v>
      </c>
      <c r="AG143" s="185" t="s">
        <v>947</v>
      </c>
      <c r="AH143" s="188">
        <v>44761</v>
      </c>
      <c r="AI143" s="190" t="s">
        <v>480</v>
      </c>
      <c r="AJ143" s="23"/>
      <c r="AK143" s="26"/>
      <c r="AL143" s="27"/>
      <c r="AM143" s="29"/>
      <c r="AN143" s="29"/>
      <c r="AO143" s="28"/>
      <c r="AP143" s="29"/>
      <c r="AQ143" s="28"/>
      <c r="AR143" s="29"/>
      <c r="AS143" s="29"/>
      <c r="AT143" s="29"/>
      <c r="AU143" s="29"/>
      <c r="AV143" s="28"/>
      <c r="AW143" s="29"/>
      <c r="AX143" s="30"/>
      <c r="AY143" s="30"/>
      <c r="AZ143" s="30"/>
      <c r="BA143" s="30"/>
    </row>
    <row r="144" spans="1:53" ht="109.5" customHeight="1">
      <c r="A144" s="179">
        <v>14</v>
      </c>
      <c r="B144" s="277" t="s">
        <v>110</v>
      </c>
      <c r="C144" s="278" t="str">
        <f>IF(B144=Listas!$A$2,Listas!$B$2,IF(B144=Listas!$A$8,Listas!$B$8,IF(B144=Listas!$A$15,Listas!$B$15,IF(B144=Listas!$A$18,Listas!$B$18," "))))</f>
        <v>Desarrollar las acciones necesarias que permitan materializar los planes, programas y proyectos en el sector minero energético.</v>
      </c>
      <c r="D144" s="278" t="s">
        <v>112</v>
      </c>
      <c r="E144" s="278" t="s">
        <v>939</v>
      </c>
      <c r="F144" s="278" t="s">
        <v>940</v>
      </c>
      <c r="G144" s="279">
        <v>1</v>
      </c>
      <c r="H144" s="279" t="s">
        <v>461</v>
      </c>
      <c r="I144" s="278" t="s">
        <v>948</v>
      </c>
      <c r="J144" s="285">
        <v>0</v>
      </c>
      <c r="K144" s="279"/>
      <c r="L144" s="278"/>
      <c r="M144" s="278" t="s">
        <v>92</v>
      </c>
      <c r="N144" s="278"/>
      <c r="O144" s="279" t="s">
        <v>201</v>
      </c>
      <c r="P144" s="284"/>
      <c r="Q144" s="282">
        <v>44776</v>
      </c>
      <c r="R144" s="283">
        <v>44865</v>
      </c>
      <c r="S144" s="278"/>
      <c r="T144" s="278"/>
      <c r="U144" s="284"/>
      <c r="V144" s="184"/>
      <c r="W144" s="192"/>
      <c r="X144" s="220"/>
      <c r="Y144" s="195"/>
      <c r="Z144" s="190"/>
      <c r="AA144" s="184"/>
      <c r="AB144" s="185"/>
      <c r="AC144" s="184"/>
      <c r="AD144" s="202"/>
      <c r="AE144" s="213"/>
      <c r="AF144" s="195"/>
      <c r="AG144" s="185"/>
      <c r="AH144" s="188"/>
      <c r="AI144" s="190"/>
      <c r="AJ144" s="23"/>
      <c r="AK144" s="26"/>
      <c r="AL144" s="27"/>
      <c r="AM144" s="29"/>
      <c r="AN144" s="29"/>
      <c r="AO144" s="28"/>
      <c r="AP144" s="29"/>
      <c r="AQ144" s="28"/>
      <c r="AR144" s="29"/>
      <c r="AS144" s="29"/>
      <c r="AT144" s="29"/>
      <c r="AU144" s="29"/>
      <c r="AV144" s="28"/>
      <c r="AW144" s="29"/>
      <c r="AX144" s="30"/>
      <c r="AY144" s="30"/>
      <c r="AZ144" s="30"/>
      <c r="BA144" s="30"/>
    </row>
    <row r="145" spans="1:53" ht="109.5" customHeight="1">
      <c r="A145" s="221">
        <v>44575</v>
      </c>
      <c r="B145" s="277" t="s">
        <v>110</v>
      </c>
      <c r="C145" s="278" t="str">
        <f>IF(B145=Listas!$A$2,Listas!$B$2,IF(B145=Listas!$A$8,Listas!$B$8,IF(B145=Listas!$A$15,Listas!$B$15,IF(B145=Listas!$A$18,Listas!$B$18," "))))</f>
        <v>Desarrollar las acciones necesarias que permitan materializar los planes, programas y proyectos en el sector minero energético.</v>
      </c>
      <c r="D145" s="278" t="s">
        <v>112</v>
      </c>
      <c r="E145" s="278" t="s">
        <v>939</v>
      </c>
      <c r="F145" s="278" t="s">
        <v>940</v>
      </c>
      <c r="G145" s="279">
        <v>1</v>
      </c>
      <c r="H145" s="279" t="s">
        <v>461</v>
      </c>
      <c r="I145" s="278" t="s">
        <v>949</v>
      </c>
      <c r="J145" s="285">
        <v>0.05</v>
      </c>
      <c r="K145" s="279" t="s">
        <v>16</v>
      </c>
      <c r="L145" s="278" t="s">
        <v>38</v>
      </c>
      <c r="M145" s="278" t="s">
        <v>92</v>
      </c>
      <c r="N145" s="278"/>
      <c r="O145" s="279" t="s">
        <v>201</v>
      </c>
      <c r="P145" s="284"/>
      <c r="Q145" s="282">
        <v>44652</v>
      </c>
      <c r="R145" s="283">
        <v>44895</v>
      </c>
      <c r="S145" s="278" t="s">
        <v>28</v>
      </c>
      <c r="T145" s="278" t="s">
        <v>29</v>
      </c>
      <c r="U145" s="284" t="s">
        <v>77</v>
      </c>
      <c r="V145" s="184"/>
      <c r="W145" s="192">
        <v>0</v>
      </c>
      <c r="X145" s="185"/>
      <c r="Y145" s="195"/>
      <c r="Z145" s="190"/>
      <c r="AA145" s="184"/>
      <c r="AB145" s="185" t="s">
        <v>252</v>
      </c>
      <c r="AC145" s="184">
        <v>44742</v>
      </c>
      <c r="AD145" s="202">
        <v>0.04</v>
      </c>
      <c r="AE145" s="213" t="s">
        <v>950</v>
      </c>
      <c r="AF145" s="195">
        <v>0.04</v>
      </c>
      <c r="AG145" s="185" t="s">
        <v>951</v>
      </c>
      <c r="AH145" s="188">
        <v>44761</v>
      </c>
      <c r="AI145" s="190" t="s">
        <v>480</v>
      </c>
      <c r="AJ145" s="23"/>
      <c r="AK145" s="26"/>
      <c r="AL145" s="27"/>
      <c r="AM145" s="29"/>
      <c r="AN145" s="29"/>
      <c r="AO145" s="28"/>
      <c r="AP145" s="29"/>
      <c r="AQ145" s="28"/>
      <c r="AR145" s="29"/>
      <c r="AS145" s="29"/>
      <c r="AT145" s="29"/>
      <c r="AU145" s="29"/>
      <c r="AV145" s="28"/>
      <c r="AW145" s="29"/>
      <c r="AX145" s="30"/>
      <c r="AY145" s="30"/>
      <c r="AZ145" s="30"/>
      <c r="BA145" s="30"/>
    </row>
    <row r="146" spans="1:53" ht="123.75" customHeight="1">
      <c r="A146" s="179">
        <v>15</v>
      </c>
      <c r="B146" s="277" t="s">
        <v>10</v>
      </c>
      <c r="C146" s="278" t="str">
        <f>IF(B146=Listas!$A$2,Listas!$B$2,IF(B146=Listas!$A$8,Listas!$B$8,IF(B146=Listas!$A$15,Listas!$B$15,IF(B146=Listas!$A$18,Listas!$B$18," "))))</f>
        <v>Generar valor público, económico y social, a partir del conocimiento integral de los recursos minero-energéticos.</v>
      </c>
      <c r="D146" s="278" t="s">
        <v>20</v>
      </c>
      <c r="E146" s="278" t="s">
        <v>939</v>
      </c>
      <c r="F146" s="278" t="s">
        <v>952</v>
      </c>
      <c r="G146" s="279">
        <v>1</v>
      </c>
      <c r="H146" s="279" t="s">
        <v>461</v>
      </c>
      <c r="I146" s="278" t="s">
        <v>953</v>
      </c>
      <c r="J146" s="285">
        <v>0.02</v>
      </c>
      <c r="K146" s="279" t="s">
        <v>16</v>
      </c>
      <c r="L146" s="278" t="s">
        <v>38</v>
      </c>
      <c r="M146" s="278" t="s">
        <v>92</v>
      </c>
      <c r="N146" s="278"/>
      <c r="O146" s="279" t="s">
        <v>201</v>
      </c>
      <c r="P146" s="284"/>
      <c r="Q146" s="282">
        <v>44713</v>
      </c>
      <c r="R146" s="283">
        <v>44742</v>
      </c>
      <c r="S146" s="278" t="s">
        <v>28</v>
      </c>
      <c r="T146" s="278" t="s">
        <v>29</v>
      </c>
      <c r="U146" s="284" t="s">
        <v>77</v>
      </c>
      <c r="V146" s="184"/>
      <c r="W146" s="192">
        <v>0</v>
      </c>
      <c r="X146" s="185"/>
      <c r="Y146" s="195"/>
      <c r="Z146" s="190"/>
      <c r="AA146" s="184"/>
      <c r="AB146" s="185" t="s">
        <v>252</v>
      </c>
      <c r="AC146" s="184">
        <v>44742</v>
      </c>
      <c r="AD146" s="202">
        <v>0.01</v>
      </c>
      <c r="AE146" s="213" t="s">
        <v>954</v>
      </c>
      <c r="AF146" s="195">
        <v>0.01</v>
      </c>
      <c r="AG146" s="185" t="s">
        <v>955</v>
      </c>
      <c r="AH146" s="188">
        <v>44761</v>
      </c>
      <c r="AI146" s="190" t="s">
        <v>480</v>
      </c>
      <c r="AJ146" s="23"/>
      <c r="AK146" s="26"/>
      <c r="AL146" s="27"/>
      <c r="AM146" s="29"/>
      <c r="AN146" s="29"/>
      <c r="AO146" s="28"/>
      <c r="AP146" s="29"/>
      <c r="AQ146" s="28"/>
      <c r="AR146" s="29"/>
      <c r="AS146" s="29"/>
      <c r="AT146" s="29"/>
      <c r="AU146" s="29"/>
      <c r="AV146" s="28"/>
      <c r="AW146" s="29"/>
      <c r="AX146" s="30"/>
      <c r="AY146" s="30"/>
      <c r="AZ146" s="30"/>
      <c r="BA146" s="30"/>
    </row>
    <row r="147" spans="1:53" ht="64.5" customHeight="1">
      <c r="A147" s="179">
        <v>16</v>
      </c>
      <c r="B147" s="277" t="s">
        <v>10</v>
      </c>
      <c r="C147" s="278" t="str">
        <f>IF(B147=Listas!$A$2,Listas!$B$2,IF(B147=Listas!$A$8,Listas!$B$8,IF(B147=Listas!$A$15,Listas!$B$15,IF(B147=Listas!$A$18,Listas!$B$18," "))))</f>
        <v>Generar valor público, económico y social, a partir del conocimiento integral de los recursos minero-energéticos.</v>
      </c>
      <c r="D147" s="278" t="s">
        <v>20</v>
      </c>
      <c r="E147" s="278" t="s">
        <v>939</v>
      </c>
      <c r="F147" s="278" t="s">
        <v>952</v>
      </c>
      <c r="G147" s="279">
        <v>1</v>
      </c>
      <c r="H147" s="279" t="s">
        <v>461</v>
      </c>
      <c r="I147" s="278" t="s">
        <v>956</v>
      </c>
      <c r="J147" s="285">
        <v>0.02</v>
      </c>
      <c r="K147" s="279" t="s">
        <v>16</v>
      </c>
      <c r="L147" s="278" t="s">
        <v>38</v>
      </c>
      <c r="M147" s="278" t="s">
        <v>92</v>
      </c>
      <c r="N147" s="278"/>
      <c r="O147" s="279" t="s">
        <v>201</v>
      </c>
      <c r="P147" s="284"/>
      <c r="Q147" s="282">
        <v>44743</v>
      </c>
      <c r="R147" s="283">
        <v>44773</v>
      </c>
      <c r="S147" s="278" t="s">
        <v>28</v>
      </c>
      <c r="T147" s="278" t="s">
        <v>29</v>
      </c>
      <c r="U147" s="284" t="s">
        <v>77</v>
      </c>
      <c r="V147" s="184"/>
      <c r="W147" s="192">
        <v>0</v>
      </c>
      <c r="X147" s="185"/>
      <c r="Y147" s="195"/>
      <c r="Z147" s="190"/>
      <c r="AA147" s="184"/>
      <c r="AB147" s="185" t="s">
        <v>252</v>
      </c>
      <c r="AC147" s="189"/>
      <c r="AD147" s="193">
        <v>0</v>
      </c>
      <c r="AE147" s="181"/>
      <c r="AF147" s="195">
        <v>0</v>
      </c>
      <c r="AG147" s="185" t="s">
        <v>957</v>
      </c>
      <c r="AH147" s="188">
        <v>44761</v>
      </c>
      <c r="AI147" s="190" t="s">
        <v>335</v>
      </c>
      <c r="AJ147" s="23"/>
      <c r="AK147" s="26"/>
      <c r="AL147" s="27"/>
      <c r="AM147" s="29"/>
      <c r="AN147" s="29"/>
      <c r="AO147" s="28"/>
      <c r="AP147" s="29"/>
      <c r="AQ147" s="28"/>
      <c r="AR147" s="29"/>
      <c r="AS147" s="29"/>
      <c r="AT147" s="29"/>
      <c r="AU147" s="29"/>
      <c r="AV147" s="28"/>
      <c r="AW147" s="29"/>
      <c r="AX147" s="30"/>
      <c r="AY147" s="30"/>
      <c r="AZ147" s="30"/>
      <c r="BA147" s="30"/>
    </row>
    <row r="148" spans="1:53" ht="64.5" customHeight="1">
      <c r="A148" s="179">
        <v>17</v>
      </c>
      <c r="B148" s="277" t="s">
        <v>10</v>
      </c>
      <c r="C148" s="278" t="str">
        <f>IF(B148=Listas!$A$2,Listas!$B$2,IF(B148=Listas!$A$8,Listas!$B$8,IF(B148=Listas!$A$15,Listas!$B$15,IF(B148=Listas!$A$18,Listas!$B$18," "))))</f>
        <v>Generar valor público, económico y social, a partir del conocimiento integral de los recursos minero-energéticos.</v>
      </c>
      <c r="D148" s="278" t="s">
        <v>20</v>
      </c>
      <c r="E148" s="278" t="s">
        <v>939</v>
      </c>
      <c r="F148" s="278" t="s">
        <v>958</v>
      </c>
      <c r="G148" s="279">
        <v>1</v>
      </c>
      <c r="H148" s="279" t="s">
        <v>461</v>
      </c>
      <c r="I148" s="278" t="s">
        <v>959</v>
      </c>
      <c r="J148" s="280">
        <v>0.03</v>
      </c>
      <c r="K148" s="279" t="s">
        <v>16</v>
      </c>
      <c r="L148" s="278" t="s">
        <v>38</v>
      </c>
      <c r="M148" s="278" t="s">
        <v>92</v>
      </c>
      <c r="N148" s="278"/>
      <c r="O148" s="279" t="s">
        <v>201</v>
      </c>
      <c r="P148" s="284"/>
      <c r="Q148" s="282">
        <v>44562</v>
      </c>
      <c r="R148" s="283">
        <v>44651</v>
      </c>
      <c r="S148" s="278" t="s">
        <v>28</v>
      </c>
      <c r="T148" s="278" t="s">
        <v>29</v>
      </c>
      <c r="U148" s="284" t="s">
        <v>77</v>
      </c>
      <c r="V148" s="189">
        <v>44651</v>
      </c>
      <c r="W148" s="171">
        <v>0.03</v>
      </c>
      <c r="X148" s="217" t="s">
        <v>960</v>
      </c>
      <c r="Y148" s="183">
        <v>0.03</v>
      </c>
      <c r="Z148" s="185" t="s">
        <v>961</v>
      </c>
      <c r="AA148" s="188">
        <v>44670</v>
      </c>
      <c r="AB148" s="185" t="s">
        <v>204</v>
      </c>
      <c r="AC148" s="189"/>
      <c r="AD148" s="186"/>
      <c r="AE148" s="181"/>
      <c r="AF148" s="183">
        <v>0.03</v>
      </c>
      <c r="AG148" s="185" t="s">
        <v>943</v>
      </c>
      <c r="AH148" s="188">
        <v>44761</v>
      </c>
      <c r="AI148" s="190" t="s">
        <v>204</v>
      </c>
      <c r="AJ148" s="23"/>
      <c r="AK148" s="26"/>
      <c r="AL148" s="27"/>
      <c r="AM148" s="29"/>
      <c r="AN148" s="29"/>
      <c r="AO148" s="28"/>
      <c r="AP148" s="29"/>
      <c r="AQ148" s="28"/>
      <c r="AR148" s="29"/>
      <c r="AS148" s="29"/>
      <c r="AT148" s="29"/>
      <c r="AU148" s="29"/>
      <c r="AV148" s="28"/>
      <c r="AW148" s="29"/>
      <c r="AX148" s="30"/>
      <c r="AY148" s="30"/>
      <c r="AZ148" s="30"/>
      <c r="BA148" s="30"/>
    </row>
    <row r="149" spans="1:53" ht="64.5" customHeight="1">
      <c r="A149" s="179">
        <v>18</v>
      </c>
      <c r="B149" s="277" t="s">
        <v>10</v>
      </c>
      <c r="C149" s="278" t="str">
        <f>IF(B149=Listas!$A$2,Listas!$B$2,IF(B149=Listas!$A$8,Listas!$B$8,IF(B149=Listas!$A$15,Listas!$B$15,IF(B149=Listas!$A$18,Listas!$B$18," "))))</f>
        <v>Generar valor público, económico y social, a partir del conocimiento integral de los recursos minero-energéticos.</v>
      </c>
      <c r="D149" s="278" t="s">
        <v>20</v>
      </c>
      <c r="E149" s="278" t="s">
        <v>939</v>
      </c>
      <c r="F149" s="278" t="s">
        <v>962</v>
      </c>
      <c r="G149" s="279">
        <v>1</v>
      </c>
      <c r="H149" s="279" t="s">
        <v>461</v>
      </c>
      <c r="I149" s="278" t="s">
        <v>963</v>
      </c>
      <c r="J149" s="280">
        <v>0.03</v>
      </c>
      <c r="K149" s="279" t="s">
        <v>16</v>
      </c>
      <c r="L149" s="278" t="s">
        <v>38</v>
      </c>
      <c r="M149" s="278" t="s">
        <v>92</v>
      </c>
      <c r="N149" s="279"/>
      <c r="O149" s="279" t="s">
        <v>201</v>
      </c>
      <c r="P149" s="284"/>
      <c r="Q149" s="282">
        <v>44652</v>
      </c>
      <c r="R149" s="283">
        <v>44742</v>
      </c>
      <c r="S149" s="278" t="s">
        <v>28</v>
      </c>
      <c r="T149" s="278" t="s">
        <v>29</v>
      </c>
      <c r="U149" s="284" t="s">
        <v>77</v>
      </c>
      <c r="V149" s="184"/>
      <c r="W149" s="187">
        <v>0</v>
      </c>
      <c r="X149" s="185"/>
      <c r="Y149" s="222"/>
      <c r="Z149" s="223"/>
      <c r="AA149" s="184"/>
      <c r="AB149" s="185" t="s">
        <v>252</v>
      </c>
      <c r="AC149" s="184">
        <v>44742</v>
      </c>
      <c r="AD149" s="204">
        <v>0.03</v>
      </c>
      <c r="AE149" s="213" t="s">
        <v>964</v>
      </c>
      <c r="AF149" s="183">
        <v>0.03</v>
      </c>
      <c r="AG149" s="185" t="s">
        <v>965</v>
      </c>
      <c r="AH149" s="188">
        <v>44761</v>
      </c>
      <c r="AI149" s="190" t="s">
        <v>204</v>
      </c>
      <c r="AJ149" s="23"/>
      <c r="AK149" s="26"/>
      <c r="AL149" s="27"/>
      <c r="AM149" s="29"/>
      <c r="AN149" s="29"/>
      <c r="AO149" s="28"/>
      <c r="AP149" s="29"/>
      <c r="AQ149" s="28"/>
      <c r="AR149" s="29"/>
      <c r="AS149" s="29"/>
      <c r="AT149" s="29"/>
      <c r="AU149" s="29"/>
      <c r="AV149" s="28"/>
      <c r="AW149" s="29"/>
      <c r="AX149" s="30"/>
      <c r="AY149" s="30"/>
      <c r="AZ149" s="30"/>
      <c r="BA149" s="30"/>
    </row>
    <row r="150" spans="1:53" ht="64.5" customHeight="1">
      <c r="A150" s="179">
        <v>19</v>
      </c>
      <c r="B150" s="277" t="s">
        <v>10</v>
      </c>
      <c r="C150" s="278" t="str">
        <f>IF(B150=Listas!$A$2,Listas!$B$2,IF(B150=Listas!$A$8,Listas!$B$8,IF(B150=Listas!$A$15,Listas!$B$15,IF(B150=Listas!$A$18,Listas!$B$18," "))))</f>
        <v>Generar valor público, económico y social, a partir del conocimiento integral de los recursos minero-energéticos.</v>
      </c>
      <c r="D150" s="278" t="s">
        <v>20</v>
      </c>
      <c r="E150" s="278" t="s">
        <v>939</v>
      </c>
      <c r="F150" s="278" t="s">
        <v>966</v>
      </c>
      <c r="G150" s="279">
        <v>1</v>
      </c>
      <c r="H150" s="279" t="s">
        <v>461</v>
      </c>
      <c r="I150" s="278" t="s">
        <v>967</v>
      </c>
      <c r="J150" s="285">
        <v>0.03</v>
      </c>
      <c r="K150" s="279" t="s">
        <v>16</v>
      </c>
      <c r="L150" s="278" t="s">
        <v>38</v>
      </c>
      <c r="M150" s="278" t="s">
        <v>92</v>
      </c>
      <c r="N150" s="279"/>
      <c r="O150" s="279" t="s">
        <v>201</v>
      </c>
      <c r="P150" s="284"/>
      <c r="Q150" s="282">
        <v>44743</v>
      </c>
      <c r="R150" s="283">
        <v>44834</v>
      </c>
      <c r="S150" s="278" t="s">
        <v>28</v>
      </c>
      <c r="T150" s="278" t="s">
        <v>29</v>
      </c>
      <c r="U150" s="284" t="s">
        <v>77</v>
      </c>
      <c r="V150" s="184"/>
      <c r="W150" s="192">
        <v>0</v>
      </c>
      <c r="X150" s="185"/>
      <c r="Y150" s="195"/>
      <c r="Z150" s="190"/>
      <c r="AA150" s="184"/>
      <c r="AB150" s="185" t="s">
        <v>252</v>
      </c>
      <c r="AC150" s="189"/>
      <c r="AD150" s="193">
        <v>0</v>
      </c>
      <c r="AE150" s="181"/>
      <c r="AF150" s="195">
        <v>0</v>
      </c>
      <c r="AG150" s="185" t="s">
        <v>968</v>
      </c>
      <c r="AH150" s="188">
        <v>44761</v>
      </c>
      <c r="AI150" s="190" t="s">
        <v>335</v>
      </c>
      <c r="AJ150" s="23"/>
      <c r="AK150" s="26"/>
      <c r="AL150" s="27"/>
      <c r="AM150" s="29"/>
      <c r="AN150" s="29"/>
      <c r="AO150" s="28"/>
      <c r="AP150" s="29"/>
      <c r="AQ150" s="28"/>
      <c r="AR150" s="29"/>
      <c r="AS150" s="29"/>
      <c r="AT150" s="29"/>
      <c r="AU150" s="29"/>
      <c r="AV150" s="28"/>
      <c r="AW150" s="29"/>
      <c r="AX150" s="30"/>
      <c r="AY150" s="30"/>
      <c r="AZ150" s="30"/>
      <c r="BA150" s="30"/>
    </row>
    <row r="151" spans="1:53" ht="64.5" customHeight="1">
      <c r="A151" s="179">
        <v>20</v>
      </c>
      <c r="B151" s="277" t="s">
        <v>10</v>
      </c>
      <c r="C151" s="278" t="str">
        <f>IF(B151=Listas!$A$2,Listas!$B$2,IF(B151=Listas!$A$8,Listas!$B$8,IF(B151=Listas!$A$15,Listas!$B$15,IF(B151=Listas!$A$18,Listas!$B$18," "))))</f>
        <v>Generar valor público, económico y social, a partir del conocimiento integral de los recursos minero-energéticos.</v>
      </c>
      <c r="D151" s="278" t="s">
        <v>20</v>
      </c>
      <c r="E151" s="278" t="s">
        <v>939</v>
      </c>
      <c r="F151" s="278" t="s">
        <v>969</v>
      </c>
      <c r="G151" s="279">
        <v>1</v>
      </c>
      <c r="H151" s="279" t="s">
        <v>461</v>
      </c>
      <c r="I151" s="278" t="s">
        <v>970</v>
      </c>
      <c r="J151" s="285">
        <v>0.03</v>
      </c>
      <c r="K151" s="279" t="s">
        <v>16</v>
      </c>
      <c r="L151" s="278" t="s">
        <v>38</v>
      </c>
      <c r="M151" s="278" t="s">
        <v>92</v>
      </c>
      <c r="N151" s="279"/>
      <c r="O151" s="279" t="s">
        <v>201</v>
      </c>
      <c r="P151" s="284"/>
      <c r="Q151" s="282">
        <v>44835</v>
      </c>
      <c r="R151" s="283">
        <v>44926</v>
      </c>
      <c r="S151" s="278" t="s">
        <v>28</v>
      </c>
      <c r="T151" s="278" t="s">
        <v>29</v>
      </c>
      <c r="U151" s="284" t="s">
        <v>77</v>
      </c>
      <c r="V151" s="184"/>
      <c r="W151" s="192">
        <v>0</v>
      </c>
      <c r="X151" s="185"/>
      <c r="Y151" s="195"/>
      <c r="Z151" s="190"/>
      <c r="AA151" s="184"/>
      <c r="AB151" s="185" t="s">
        <v>252</v>
      </c>
      <c r="AC151" s="189"/>
      <c r="AD151" s="193">
        <v>0</v>
      </c>
      <c r="AE151" s="181"/>
      <c r="AF151" s="195">
        <v>0</v>
      </c>
      <c r="AG151" s="185" t="s">
        <v>971</v>
      </c>
      <c r="AH151" s="188">
        <v>44761</v>
      </c>
      <c r="AI151" s="190" t="s">
        <v>335</v>
      </c>
      <c r="AJ151" s="23"/>
      <c r="AK151" s="26"/>
      <c r="AL151" s="27"/>
      <c r="AM151" s="29"/>
      <c r="AN151" s="29"/>
      <c r="AO151" s="28"/>
      <c r="AP151" s="29"/>
      <c r="AQ151" s="28"/>
      <c r="AR151" s="29"/>
      <c r="AS151" s="29"/>
      <c r="AT151" s="29"/>
      <c r="AU151" s="29"/>
      <c r="AV151" s="28"/>
      <c r="AW151" s="29"/>
      <c r="AX151" s="30"/>
      <c r="AY151" s="30"/>
      <c r="AZ151" s="30"/>
      <c r="BA151" s="30"/>
    </row>
    <row r="152" spans="1:53" ht="64.5" customHeight="1">
      <c r="A152" s="179">
        <v>21</v>
      </c>
      <c r="B152" s="277" t="s">
        <v>54</v>
      </c>
      <c r="C152" s="278" t="str">
        <f>IF(B152=Listas!$A$2,Listas!$B$2,IF(B152=Listas!$A$8,Listas!$B$8,IF(B152=Listas!$A$15,Listas!$B$15,IF(B152=Listas!$A$18,Listas!$B$18," "))))</f>
        <v>Incorporar las mejores prácticas organizacionales y tecnológicas que garanticen calidad e integridad de la gestión pública.</v>
      </c>
      <c r="D152" s="278" t="s">
        <v>74</v>
      </c>
      <c r="E152" s="278" t="s">
        <v>939</v>
      </c>
      <c r="F152" s="278" t="s">
        <v>972</v>
      </c>
      <c r="G152" s="279">
        <v>1</v>
      </c>
      <c r="H152" s="279" t="s">
        <v>461</v>
      </c>
      <c r="I152" s="278" t="s">
        <v>973</v>
      </c>
      <c r="J152" s="280">
        <v>0.02</v>
      </c>
      <c r="K152" s="279" t="s">
        <v>16</v>
      </c>
      <c r="L152" s="278" t="s">
        <v>38</v>
      </c>
      <c r="M152" s="278" t="s">
        <v>92</v>
      </c>
      <c r="N152" s="279" t="s">
        <v>201</v>
      </c>
      <c r="O152" s="281"/>
      <c r="P152" s="284" t="s">
        <v>108</v>
      </c>
      <c r="Q152" s="282">
        <v>44562</v>
      </c>
      <c r="R152" s="283">
        <v>44651</v>
      </c>
      <c r="S152" s="278" t="s">
        <v>28</v>
      </c>
      <c r="T152" s="278" t="s">
        <v>29</v>
      </c>
      <c r="U152" s="284" t="s">
        <v>77</v>
      </c>
      <c r="V152" s="189">
        <v>44651</v>
      </c>
      <c r="W152" s="171">
        <v>0.02</v>
      </c>
      <c r="X152" s="217" t="s">
        <v>974</v>
      </c>
      <c r="Y152" s="183">
        <v>0.02</v>
      </c>
      <c r="Z152" s="185" t="s">
        <v>975</v>
      </c>
      <c r="AA152" s="188">
        <v>44670</v>
      </c>
      <c r="AB152" s="185" t="s">
        <v>204</v>
      </c>
      <c r="AC152" s="189"/>
      <c r="AD152" s="186"/>
      <c r="AE152" s="181"/>
      <c r="AF152" s="183">
        <v>0.02</v>
      </c>
      <c r="AG152" s="185" t="s">
        <v>446</v>
      </c>
      <c r="AH152" s="188">
        <v>44761</v>
      </c>
      <c r="AI152" s="190" t="s">
        <v>204</v>
      </c>
      <c r="AJ152" s="23"/>
      <c r="AK152" s="26"/>
      <c r="AL152" s="27"/>
      <c r="AM152" s="29"/>
      <c r="AN152" s="29"/>
      <c r="AO152" s="28"/>
      <c r="AP152" s="29"/>
      <c r="AQ152" s="28"/>
      <c r="AR152" s="29"/>
      <c r="AS152" s="29"/>
      <c r="AT152" s="29"/>
      <c r="AU152" s="29"/>
      <c r="AV152" s="28"/>
      <c r="AW152" s="29"/>
      <c r="AX152" s="30"/>
      <c r="AY152" s="30"/>
      <c r="AZ152" s="30"/>
      <c r="BA152" s="30"/>
    </row>
    <row r="153" spans="1:53" ht="64.5" customHeight="1">
      <c r="A153" s="179">
        <v>22</v>
      </c>
      <c r="B153" s="277" t="s">
        <v>54</v>
      </c>
      <c r="C153" s="278" t="str">
        <f>IF(B153=Listas!$A$2,Listas!$B$2,IF(B153=Listas!$A$8,Listas!$B$8,IF(B153=Listas!$A$15,Listas!$B$15,IF(B153=Listas!$A$18,Listas!$B$18," "))))</f>
        <v>Incorporar las mejores prácticas organizacionales y tecnológicas que garanticen calidad e integridad de la gestión pública.</v>
      </c>
      <c r="D153" s="278" t="s">
        <v>74</v>
      </c>
      <c r="E153" s="278" t="s">
        <v>939</v>
      </c>
      <c r="F153" s="278" t="s">
        <v>976</v>
      </c>
      <c r="G153" s="279">
        <v>1</v>
      </c>
      <c r="H153" s="279" t="s">
        <v>461</v>
      </c>
      <c r="I153" s="278" t="s">
        <v>977</v>
      </c>
      <c r="J153" s="280">
        <v>0.02</v>
      </c>
      <c r="K153" s="279" t="s">
        <v>16</v>
      </c>
      <c r="L153" s="278" t="s">
        <v>38</v>
      </c>
      <c r="M153" s="278" t="s">
        <v>92</v>
      </c>
      <c r="N153" s="279" t="s">
        <v>201</v>
      </c>
      <c r="O153" s="281"/>
      <c r="P153" s="284" t="s">
        <v>108</v>
      </c>
      <c r="Q153" s="282">
        <v>44652</v>
      </c>
      <c r="R153" s="283">
        <v>44742</v>
      </c>
      <c r="S153" s="278" t="s">
        <v>28</v>
      </c>
      <c r="T153" s="278" t="s">
        <v>29</v>
      </c>
      <c r="U153" s="284" t="s">
        <v>77</v>
      </c>
      <c r="V153" s="184"/>
      <c r="W153" s="187">
        <v>0</v>
      </c>
      <c r="X153" s="185"/>
      <c r="Y153" s="183"/>
      <c r="Z153" s="190"/>
      <c r="AA153" s="184"/>
      <c r="AB153" s="185" t="s">
        <v>252</v>
      </c>
      <c r="AC153" s="184">
        <v>44742</v>
      </c>
      <c r="AD153" s="183">
        <v>0.02</v>
      </c>
      <c r="AE153" s="224" t="s">
        <v>978</v>
      </c>
      <c r="AF153" s="183">
        <v>0.02</v>
      </c>
      <c r="AG153" s="185" t="s">
        <v>979</v>
      </c>
      <c r="AH153" s="188">
        <v>44761</v>
      </c>
      <c r="AI153" s="190" t="s">
        <v>204</v>
      </c>
      <c r="AJ153" s="23"/>
      <c r="AK153" s="26"/>
      <c r="AL153" s="27"/>
      <c r="AM153" s="29"/>
      <c r="AN153" s="29"/>
      <c r="AO153" s="28"/>
      <c r="AP153" s="29"/>
      <c r="AQ153" s="28"/>
      <c r="AR153" s="29"/>
      <c r="AS153" s="29"/>
      <c r="AT153" s="29"/>
      <c r="AU153" s="29"/>
      <c r="AV153" s="28"/>
      <c r="AW153" s="29"/>
      <c r="AX153" s="30"/>
      <c r="AY153" s="30"/>
      <c r="AZ153" s="30"/>
      <c r="BA153" s="30"/>
    </row>
    <row r="154" spans="1:53" ht="64.5" customHeight="1">
      <c r="A154" s="179">
        <v>23</v>
      </c>
      <c r="B154" s="277" t="s">
        <v>54</v>
      </c>
      <c r="C154" s="278" t="str">
        <f>IF(B154=Listas!$A$2,Listas!$B$2,IF(B154=Listas!$A$8,Listas!$B$8,IF(B154=Listas!$A$15,Listas!$B$15,IF(B154=Listas!$A$18,Listas!$B$18," "))))</f>
        <v>Incorporar las mejores prácticas organizacionales y tecnológicas que garanticen calidad e integridad de la gestión pública.</v>
      </c>
      <c r="D154" s="278" t="s">
        <v>74</v>
      </c>
      <c r="E154" s="278" t="s">
        <v>939</v>
      </c>
      <c r="F154" s="278" t="s">
        <v>980</v>
      </c>
      <c r="G154" s="279">
        <v>1</v>
      </c>
      <c r="H154" s="279" t="s">
        <v>461</v>
      </c>
      <c r="I154" s="278" t="s">
        <v>981</v>
      </c>
      <c r="J154" s="285">
        <v>0.02</v>
      </c>
      <c r="K154" s="279" t="s">
        <v>16</v>
      </c>
      <c r="L154" s="278" t="s">
        <v>38</v>
      </c>
      <c r="M154" s="278" t="s">
        <v>92</v>
      </c>
      <c r="N154" s="279" t="s">
        <v>201</v>
      </c>
      <c r="O154" s="281"/>
      <c r="P154" s="284" t="s">
        <v>108</v>
      </c>
      <c r="Q154" s="282">
        <v>44743</v>
      </c>
      <c r="R154" s="283">
        <v>44834</v>
      </c>
      <c r="S154" s="278" t="s">
        <v>28</v>
      </c>
      <c r="T154" s="278" t="s">
        <v>29</v>
      </c>
      <c r="U154" s="284" t="s">
        <v>77</v>
      </c>
      <c r="V154" s="184"/>
      <c r="W154" s="192">
        <v>0</v>
      </c>
      <c r="X154" s="185"/>
      <c r="Y154" s="195"/>
      <c r="Z154" s="190"/>
      <c r="AA154" s="184"/>
      <c r="AB154" s="185" t="s">
        <v>252</v>
      </c>
      <c r="AC154" s="189"/>
      <c r="AD154" s="193">
        <v>0</v>
      </c>
      <c r="AE154" s="181"/>
      <c r="AF154" s="195">
        <v>0</v>
      </c>
      <c r="AG154" s="185" t="s">
        <v>982</v>
      </c>
      <c r="AH154" s="188">
        <v>44761</v>
      </c>
      <c r="AI154" s="190" t="s">
        <v>335</v>
      </c>
      <c r="AJ154" s="23"/>
      <c r="AK154" s="26"/>
      <c r="AL154" s="27"/>
      <c r="AM154" s="29"/>
      <c r="AN154" s="29"/>
      <c r="AO154" s="28"/>
      <c r="AP154" s="29"/>
      <c r="AQ154" s="28"/>
      <c r="AR154" s="29"/>
      <c r="AS154" s="29"/>
      <c r="AT154" s="29"/>
      <c r="AU154" s="29"/>
      <c r="AV154" s="28"/>
      <c r="AW154" s="29"/>
      <c r="AX154" s="30"/>
      <c r="AY154" s="30"/>
      <c r="AZ154" s="30"/>
      <c r="BA154" s="30"/>
    </row>
    <row r="155" spans="1:53" ht="64.5" customHeight="1">
      <c r="A155" s="179">
        <v>24</v>
      </c>
      <c r="B155" s="277" t="s">
        <v>54</v>
      </c>
      <c r="C155" s="278" t="str">
        <f>IF(B155=Listas!$A$2,Listas!$B$2,IF(B155=Listas!$A$8,Listas!$B$8,IF(B155=Listas!$A$15,Listas!$B$15,IF(B155=Listas!$A$18,Listas!$B$18," "))))</f>
        <v>Incorporar las mejores prácticas organizacionales y tecnológicas que garanticen calidad e integridad de la gestión pública.</v>
      </c>
      <c r="D155" s="278" t="s">
        <v>74</v>
      </c>
      <c r="E155" s="278" t="s">
        <v>939</v>
      </c>
      <c r="F155" s="278" t="s">
        <v>983</v>
      </c>
      <c r="G155" s="279">
        <v>1</v>
      </c>
      <c r="H155" s="279" t="s">
        <v>461</v>
      </c>
      <c r="I155" s="278" t="s">
        <v>984</v>
      </c>
      <c r="J155" s="285">
        <v>0.02</v>
      </c>
      <c r="K155" s="279" t="s">
        <v>16</v>
      </c>
      <c r="L155" s="278" t="s">
        <v>38</v>
      </c>
      <c r="M155" s="278" t="s">
        <v>92</v>
      </c>
      <c r="N155" s="279" t="s">
        <v>201</v>
      </c>
      <c r="O155" s="281"/>
      <c r="P155" s="284" t="s">
        <v>108</v>
      </c>
      <c r="Q155" s="282">
        <v>44835</v>
      </c>
      <c r="R155" s="283">
        <v>44926</v>
      </c>
      <c r="S155" s="278" t="s">
        <v>28</v>
      </c>
      <c r="T155" s="278" t="s">
        <v>29</v>
      </c>
      <c r="U155" s="284" t="s">
        <v>77</v>
      </c>
      <c r="V155" s="184"/>
      <c r="W155" s="192">
        <v>0</v>
      </c>
      <c r="X155" s="185"/>
      <c r="Y155" s="195"/>
      <c r="Z155" s="190"/>
      <c r="AA155" s="184"/>
      <c r="AB155" s="185" t="s">
        <v>252</v>
      </c>
      <c r="AC155" s="189"/>
      <c r="AD155" s="193">
        <v>0</v>
      </c>
      <c r="AE155" s="181"/>
      <c r="AF155" s="195">
        <v>0</v>
      </c>
      <c r="AG155" s="185" t="s">
        <v>971</v>
      </c>
      <c r="AH155" s="188">
        <v>44761</v>
      </c>
      <c r="AI155" s="190" t="s">
        <v>335</v>
      </c>
      <c r="AJ155" s="23"/>
      <c r="AK155" s="26"/>
      <c r="AL155" s="27"/>
      <c r="AM155" s="29"/>
      <c r="AN155" s="29"/>
      <c r="AO155" s="28"/>
      <c r="AP155" s="29"/>
      <c r="AQ155" s="28"/>
      <c r="AR155" s="29"/>
      <c r="AS155" s="29"/>
      <c r="AT155" s="29"/>
      <c r="AU155" s="29"/>
      <c r="AV155" s="28"/>
      <c r="AW155" s="29"/>
      <c r="AX155" s="30"/>
      <c r="AY155" s="30"/>
      <c r="AZ155" s="30"/>
      <c r="BA155" s="30"/>
    </row>
    <row r="156" spans="1:53" ht="64.5" customHeight="1">
      <c r="A156" s="179">
        <v>25</v>
      </c>
      <c r="B156" s="277" t="s">
        <v>54</v>
      </c>
      <c r="C156" s="278" t="str">
        <f>IF(B156=Listas!$A$2,Listas!$B$2,IF(B156=Listas!$A$8,Listas!$B$8,IF(B156=Listas!$A$15,Listas!$B$15,IF(B156=Listas!$A$18,Listas!$B$18," "))))</f>
        <v>Incorporar las mejores prácticas organizacionales y tecnológicas que garanticen calidad e integridad de la gestión pública.</v>
      </c>
      <c r="D156" s="278" t="s">
        <v>74</v>
      </c>
      <c r="E156" s="278" t="s">
        <v>939</v>
      </c>
      <c r="F156" s="278" t="s">
        <v>976</v>
      </c>
      <c r="G156" s="279">
        <v>1</v>
      </c>
      <c r="H156" s="279" t="s">
        <v>461</v>
      </c>
      <c r="I156" s="278" t="s">
        <v>985</v>
      </c>
      <c r="J156" s="285">
        <v>0.02</v>
      </c>
      <c r="K156" s="279" t="s">
        <v>16</v>
      </c>
      <c r="L156" s="278" t="s">
        <v>38</v>
      </c>
      <c r="M156" s="278" t="s">
        <v>92</v>
      </c>
      <c r="N156" s="279"/>
      <c r="O156" s="279" t="s">
        <v>201</v>
      </c>
      <c r="P156" s="284"/>
      <c r="Q156" s="282">
        <v>44562</v>
      </c>
      <c r="R156" s="283">
        <v>44742</v>
      </c>
      <c r="S156" s="278" t="s">
        <v>28</v>
      </c>
      <c r="T156" s="278" t="s">
        <v>29</v>
      </c>
      <c r="U156" s="284" t="s">
        <v>77</v>
      </c>
      <c r="V156" s="184"/>
      <c r="W156" s="192">
        <v>0</v>
      </c>
      <c r="X156" s="185"/>
      <c r="Y156" s="195"/>
      <c r="Z156" s="190"/>
      <c r="AA156" s="184"/>
      <c r="AB156" s="185" t="s">
        <v>252</v>
      </c>
      <c r="AC156" s="189"/>
      <c r="AD156" s="193"/>
      <c r="AE156" s="181"/>
      <c r="AF156" s="195">
        <v>0</v>
      </c>
      <c r="AG156" s="185" t="s">
        <v>986</v>
      </c>
      <c r="AH156" s="188">
        <v>44761</v>
      </c>
      <c r="AI156" s="190" t="s">
        <v>480</v>
      </c>
      <c r="AJ156" s="23"/>
      <c r="AK156" s="26"/>
      <c r="AL156" s="27"/>
      <c r="AM156" s="29"/>
      <c r="AN156" s="29"/>
      <c r="AO156" s="28"/>
      <c r="AP156" s="29"/>
      <c r="AQ156" s="28"/>
      <c r="AR156" s="29"/>
      <c r="AS156" s="29"/>
      <c r="AT156" s="29"/>
      <c r="AU156" s="29"/>
      <c r="AV156" s="28"/>
      <c r="AW156" s="29"/>
      <c r="AX156" s="30"/>
      <c r="AY156" s="30"/>
      <c r="AZ156" s="30"/>
      <c r="BA156" s="30"/>
    </row>
    <row r="157" spans="1:53" ht="64.5" customHeight="1">
      <c r="A157" s="179">
        <v>26</v>
      </c>
      <c r="B157" s="277" t="s">
        <v>54</v>
      </c>
      <c r="C157" s="278" t="str">
        <f>IF(B157=Listas!$A$2,Listas!$B$2,IF(B157=Listas!$A$8,Listas!$B$8,IF(B157=Listas!$A$15,Listas!$B$15,IF(B157=Listas!$A$18,Listas!$B$18," "))))</f>
        <v>Incorporar las mejores prácticas organizacionales y tecnológicas que garanticen calidad e integridad de la gestión pública.</v>
      </c>
      <c r="D157" s="278" t="s">
        <v>74</v>
      </c>
      <c r="E157" s="278" t="s">
        <v>939</v>
      </c>
      <c r="F157" s="278" t="s">
        <v>983</v>
      </c>
      <c r="G157" s="279">
        <v>1</v>
      </c>
      <c r="H157" s="279" t="s">
        <v>461</v>
      </c>
      <c r="I157" s="278" t="s">
        <v>987</v>
      </c>
      <c r="J157" s="285">
        <v>0.02</v>
      </c>
      <c r="K157" s="279" t="s">
        <v>16</v>
      </c>
      <c r="L157" s="278" t="s">
        <v>38</v>
      </c>
      <c r="M157" s="278" t="s">
        <v>92</v>
      </c>
      <c r="N157" s="279"/>
      <c r="O157" s="279" t="s">
        <v>201</v>
      </c>
      <c r="P157" s="284"/>
      <c r="Q157" s="282">
        <v>44743</v>
      </c>
      <c r="R157" s="283">
        <v>44926</v>
      </c>
      <c r="S157" s="278" t="s">
        <v>28</v>
      </c>
      <c r="T157" s="278" t="s">
        <v>29</v>
      </c>
      <c r="U157" s="284" t="s">
        <v>77</v>
      </c>
      <c r="V157" s="184"/>
      <c r="W157" s="192">
        <v>0</v>
      </c>
      <c r="X157" s="185"/>
      <c r="Y157" s="195"/>
      <c r="Z157" s="190"/>
      <c r="AA157" s="184"/>
      <c r="AB157" s="185" t="s">
        <v>252</v>
      </c>
      <c r="AC157" s="203">
        <v>44742</v>
      </c>
      <c r="AD157" s="193">
        <v>0</v>
      </c>
      <c r="AE157" s="224" t="s">
        <v>988</v>
      </c>
      <c r="AF157" s="195">
        <v>0</v>
      </c>
      <c r="AG157" s="185" t="s">
        <v>989</v>
      </c>
      <c r="AH157" s="188">
        <v>44761</v>
      </c>
      <c r="AI157" s="190" t="s">
        <v>335</v>
      </c>
      <c r="AJ157" s="23"/>
      <c r="AK157" s="26"/>
      <c r="AL157" s="27"/>
      <c r="AM157" s="29"/>
      <c r="AN157" s="29"/>
      <c r="AO157" s="28"/>
      <c r="AP157" s="29"/>
      <c r="AQ157" s="28"/>
      <c r="AR157" s="29"/>
      <c r="AS157" s="29"/>
      <c r="AT157" s="29"/>
      <c r="AU157" s="29"/>
      <c r="AV157" s="28"/>
      <c r="AW157" s="29"/>
      <c r="AX157" s="30"/>
      <c r="AY157" s="30"/>
      <c r="AZ157" s="30"/>
      <c r="BA157" s="30"/>
    </row>
    <row r="158" spans="1:53" ht="64.5" customHeight="1">
      <c r="A158" s="179">
        <v>27</v>
      </c>
      <c r="B158" s="277" t="s">
        <v>54</v>
      </c>
      <c r="C158" s="278" t="str">
        <f>IF(B158=Listas!$A$2,Listas!$B$2,IF(B158=Listas!$A$8,Listas!$B$8,IF(B158=Listas!$A$15,Listas!$B$15,IF(B158=Listas!$A$18,Listas!$B$18," "))))</f>
        <v>Incorporar las mejores prácticas organizacionales y tecnológicas que garanticen calidad e integridad de la gestión pública.</v>
      </c>
      <c r="D158" s="278" t="s">
        <v>74</v>
      </c>
      <c r="E158" s="278" t="s">
        <v>939</v>
      </c>
      <c r="F158" s="278" t="s">
        <v>976</v>
      </c>
      <c r="G158" s="279">
        <v>1</v>
      </c>
      <c r="H158" s="279" t="s">
        <v>461</v>
      </c>
      <c r="I158" s="278" t="s">
        <v>990</v>
      </c>
      <c r="J158" s="280">
        <v>0.01</v>
      </c>
      <c r="K158" s="279" t="s">
        <v>16</v>
      </c>
      <c r="L158" s="278" t="s">
        <v>38</v>
      </c>
      <c r="M158" s="278" t="s">
        <v>92</v>
      </c>
      <c r="N158" s="279"/>
      <c r="O158" s="279" t="s">
        <v>201</v>
      </c>
      <c r="P158" s="284"/>
      <c r="Q158" s="282">
        <v>44562</v>
      </c>
      <c r="R158" s="283">
        <v>44742</v>
      </c>
      <c r="S158" s="278" t="s">
        <v>28</v>
      </c>
      <c r="T158" s="278" t="s">
        <v>29</v>
      </c>
      <c r="U158" s="284" t="s">
        <v>77</v>
      </c>
      <c r="V158" s="184"/>
      <c r="W158" s="187">
        <v>0</v>
      </c>
      <c r="X158" s="185"/>
      <c r="Y158" s="183"/>
      <c r="Z158" s="190"/>
      <c r="AA158" s="184"/>
      <c r="AB158" s="185" t="s">
        <v>252</v>
      </c>
      <c r="AC158" s="184">
        <v>44742</v>
      </c>
      <c r="AD158" s="183">
        <v>0.01</v>
      </c>
      <c r="AE158" s="213" t="s">
        <v>991</v>
      </c>
      <c r="AF158" s="183">
        <v>0.01</v>
      </c>
      <c r="AG158" s="185" t="s">
        <v>992</v>
      </c>
      <c r="AH158" s="188">
        <v>44761</v>
      </c>
      <c r="AI158" s="190" t="s">
        <v>204</v>
      </c>
      <c r="AJ158" s="23"/>
      <c r="AK158" s="26"/>
      <c r="AL158" s="27"/>
      <c r="AM158" s="29"/>
      <c r="AN158" s="29"/>
      <c r="AO158" s="28"/>
      <c r="AP158" s="29"/>
      <c r="AQ158" s="28"/>
      <c r="AR158" s="29"/>
      <c r="AS158" s="29"/>
      <c r="AT158" s="29"/>
      <c r="AU158" s="29"/>
      <c r="AV158" s="28"/>
      <c r="AW158" s="29"/>
      <c r="AX158" s="30"/>
      <c r="AY158" s="30"/>
      <c r="AZ158" s="30"/>
      <c r="BA158" s="30"/>
    </row>
    <row r="159" spans="1:53" ht="64.5" customHeight="1">
      <c r="A159" s="179">
        <v>28</v>
      </c>
      <c r="B159" s="277" t="s">
        <v>54</v>
      </c>
      <c r="C159" s="278" t="str">
        <f>IF(B159=Listas!$A$2,Listas!$B$2,IF(B159=Listas!$A$8,Listas!$B$8,IF(B159=Listas!$A$15,Listas!$B$15,IF(B159=Listas!$A$18,Listas!$B$18," "))))</f>
        <v>Incorporar las mejores prácticas organizacionales y tecnológicas que garanticen calidad e integridad de la gestión pública.</v>
      </c>
      <c r="D159" s="278" t="s">
        <v>74</v>
      </c>
      <c r="E159" s="278" t="s">
        <v>939</v>
      </c>
      <c r="F159" s="278" t="s">
        <v>983</v>
      </c>
      <c r="G159" s="279">
        <v>1</v>
      </c>
      <c r="H159" s="279" t="s">
        <v>461</v>
      </c>
      <c r="I159" s="278" t="s">
        <v>993</v>
      </c>
      <c r="J159" s="285">
        <v>0.01</v>
      </c>
      <c r="K159" s="279" t="s">
        <v>16</v>
      </c>
      <c r="L159" s="278" t="s">
        <v>38</v>
      </c>
      <c r="M159" s="278" t="s">
        <v>92</v>
      </c>
      <c r="N159" s="279"/>
      <c r="O159" s="279" t="s">
        <v>201</v>
      </c>
      <c r="P159" s="284"/>
      <c r="Q159" s="282">
        <v>44743</v>
      </c>
      <c r="R159" s="283">
        <v>44926</v>
      </c>
      <c r="S159" s="278" t="s">
        <v>28</v>
      </c>
      <c r="T159" s="278" t="s">
        <v>29</v>
      </c>
      <c r="U159" s="284" t="s">
        <v>77</v>
      </c>
      <c r="V159" s="184"/>
      <c r="W159" s="192">
        <v>0</v>
      </c>
      <c r="X159" s="185"/>
      <c r="Y159" s="195"/>
      <c r="Z159" s="190"/>
      <c r="AA159" s="184"/>
      <c r="AB159" s="185" t="s">
        <v>252</v>
      </c>
      <c r="AC159" s="189"/>
      <c r="AD159" s="193">
        <v>0</v>
      </c>
      <c r="AE159" s="181"/>
      <c r="AF159" s="195">
        <v>0</v>
      </c>
      <c r="AG159" s="185" t="s">
        <v>994</v>
      </c>
      <c r="AH159" s="188">
        <v>44761</v>
      </c>
      <c r="AI159" s="190" t="s">
        <v>335</v>
      </c>
      <c r="AJ159" s="23"/>
      <c r="AK159" s="26"/>
      <c r="AL159" s="27"/>
      <c r="AM159" s="29"/>
      <c r="AN159" s="29"/>
      <c r="AO159" s="28"/>
      <c r="AP159" s="29"/>
      <c r="AQ159" s="28"/>
      <c r="AR159" s="29"/>
      <c r="AS159" s="29"/>
      <c r="AT159" s="29"/>
      <c r="AU159" s="29"/>
      <c r="AV159" s="28"/>
      <c r="AW159" s="29"/>
      <c r="AX159" s="30"/>
      <c r="AY159" s="30"/>
      <c r="AZ159" s="30"/>
      <c r="BA159" s="30"/>
    </row>
    <row r="160" spans="1:53" ht="64.5" customHeight="1">
      <c r="A160" s="179">
        <v>29</v>
      </c>
      <c r="B160" s="277" t="s">
        <v>54</v>
      </c>
      <c r="C160" s="278" t="str">
        <f>IF(B160=Listas!$A$2,Listas!$B$2,IF(B160=Listas!$A$8,Listas!$B$8,IF(B160=Listas!$A$15,Listas!$B$15,IF(B160=Listas!$A$18,Listas!$B$18," "))))</f>
        <v>Incorporar las mejores prácticas organizacionales y tecnológicas que garanticen calidad e integridad de la gestión pública.</v>
      </c>
      <c r="D160" s="278" t="s">
        <v>74</v>
      </c>
      <c r="E160" s="278" t="s">
        <v>939</v>
      </c>
      <c r="F160" s="278" t="s">
        <v>995</v>
      </c>
      <c r="G160" s="279">
        <v>1</v>
      </c>
      <c r="H160" s="279" t="s">
        <v>461</v>
      </c>
      <c r="I160" s="278" t="s">
        <v>996</v>
      </c>
      <c r="J160" s="285">
        <v>0.04</v>
      </c>
      <c r="K160" s="279" t="s">
        <v>16</v>
      </c>
      <c r="L160" s="278" t="s">
        <v>38</v>
      </c>
      <c r="M160" s="278" t="s">
        <v>92</v>
      </c>
      <c r="N160" s="279" t="s">
        <v>201</v>
      </c>
      <c r="O160" s="281"/>
      <c r="P160" s="284" t="s">
        <v>52</v>
      </c>
      <c r="Q160" s="282">
        <v>44562</v>
      </c>
      <c r="R160" s="283">
        <v>44651</v>
      </c>
      <c r="S160" s="278" t="s">
        <v>28</v>
      </c>
      <c r="T160" s="278" t="s">
        <v>29</v>
      </c>
      <c r="U160" s="284" t="s">
        <v>77</v>
      </c>
      <c r="V160" s="184">
        <v>44651</v>
      </c>
      <c r="W160" s="192">
        <v>0</v>
      </c>
      <c r="X160" s="217" t="s">
        <v>997</v>
      </c>
      <c r="Y160" s="195">
        <v>0</v>
      </c>
      <c r="Z160" s="185" t="s">
        <v>998</v>
      </c>
      <c r="AA160" s="188">
        <v>44670</v>
      </c>
      <c r="AB160" s="185" t="s">
        <v>480</v>
      </c>
      <c r="AC160" s="189"/>
      <c r="AD160" s="193"/>
      <c r="AE160" s="181"/>
      <c r="AF160" s="195">
        <v>0</v>
      </c>
      <c r="AG160" s="185" t="s">
        <v>999</v>
      </c>
      <c r="AH160" s="188">
        <v>44761</v>
      </c>
      <c r="AI160" s="190" t="s">
        <v>480</v>
      </c>
      <c r="AJ160" s="23"/>
      <c r="AK160" s="26"/>
      <c r="AL160" s="27"/>
      <c r="AM160" s="29"/>
      <c r="AN160" s="29"/>
      <c r="AO160" s="28"/>
      <c r="AP160" s="29"/>
      <c r="AQ160" s="28"/>
      <c r="AR160" s="29"/>
      <c r="AS160" s="29"/>
      <c r="AT160" s="29"/>
      <c r="AU160" s="29"/>
      <c r="AV160" s="28"/>
      <c r="AW160" s="29"/>
      <c r="AX160" s="30"/>
      <c r="AY160" s="30"/>
      <c r="AZ160" s="30"/>
      <c r="BA160" s="30"/>
    </row>
    <row r="161" spans="1:53" ht="64.5" customHeight="1">
      <c r="A161" s="179">
        <v>30</v>
      </c>
      <c r="B161" s="277" t="s">
        <v>110</v>
      </c>
      <c r="C161" s="278" t="str">
        <f>IF(B161=Listas!$A$2,Listas!$B$2,IF(B161=Listas!$A$8,Listas!$B$8,IF(B161=Listas!$A$15,Listas!$B$15,IF(B161=Listas!$A$18,Listas!$B$18," "))))</f>
        <v>Desarrollar las acciones necesarias que permitan materializar los planes, programas y proyectos en el sector minero energético.</v>
      </c>
      <c r="D161" s="278" t="s">
        <v>112</v>
      </c>
      <c r="E161" s="278" t="s">
        <v>939</v>
      </c>
      <c r="F161" s="278" t="s">
        <v>1000</v>
      </c>
      <c r="G161" s="279">
        <v>1</v>
      </c>
      <c r="H161" s="279" t="s">
        <v>461</v>
      </c>
      <c r="I161" s="278" t="s">
        <v>1001</v>
      </c>
      <c r="J161" s="280">
        <v>0.02</v>
      </c>
      <c r="K161" s="279" t="s">
        <v>16</v>
      </c>
      <c r="L161" s="278" t="s">
        <v>38</v>
      </c>
      <c r="M161" s="278" t="s">
        <v>92</v>
      </c>
      <c r="N161" s="279"/>
      <c r="O161" s="279" t="s">
        <v>201</v>
      </c>
      <c r="P161" s="284"/>
      <c r="Q161" s="282">
        <v>44571</v>
      </c>
      <c r="R161" s="283">
        <v>44651</v>
      </c>
      <c r="S161" s="278" t="s">
        <v>28</v>
      </c>
      <c r="T161" s="278" t="s">
        <v>29</v>
      </c>
      <c r="U161" s="284" t="s">
        <v>77</v>
      </c>
      <c r="V161" s="188">
        <v>44636</v>
      </c>
      <c r="W161" s="187">
        <v>0.02</v>
      </c>
      <c r="X161" s="217" t="s">
        <v>1002</v>
      </c>
      <c r="Y161" s="183">
        <v>0.02</v>
      </c>
      <c r="Z161" s="185" t="s">
        <v>961</v>
      </c>
      <c r="AA161" s="188">
        <v>44670</v>
      </c>
      <c r="AB161" s="185" t="s">
        <v>204</v>
      </c>
      <c r="AC161" s="189"/>
      <c r="AD161" s="186"/>
      <c r="AE161" s="181"/>
      <c r="AF161" s="183">
        <v>0.02</v>
      </c>
      <c r="AG161" s="185" t="s">
        <v>446</v>
      </c>
      <c r="AH161" s="188">
        <v>44761</v>
      </c>
      <c r="AI161" s="190" t="s">
        <v>204</v>
      </c>
      <c r="AJ161" s="23"/>
      <c r="AK161" s="26"/>
      <c r="AL161" s="27"/>
      <c r="AM161" s="29"/>
      <c r="AN161" s="29"/>
      <c r="AO161" s="28"/>
      <c r="AP161" s="29"/>
      <c r="AQ161" s="28"/>
      <c r="AR161" s="29"/>
      <c r="AS161" s="29"/>
      <c r="AT161" s="29"/>
      <c r="AU161" s="29"/>
      <c r="AV161" s="28"/>
      <c r="AW161" s="29"/>
      <c r="AX161" s="30"/>
      <c r="AY161" s="30"/>
      <c r="AZ161" s="30"/>
      <c r="BA161" s="30"/>
    </row>
    <row r="162" spans="1:53" ht="64.5" customHeight="1">
      <c r="A162" s="179">
        <v>31</v>
      </c>
      <c r="B162" s="277" t="s">
        <v>110</v>
      </c>
      <c r="C162" s="278" t="str">
        <f>IF(B162=Listas!$A$2,Listas!$B$2,IF(B162=Listas!$A$8,Listas!$B$8,IF(B162=Listas!$A$15,Listas!$B$15,IF(B162=Listas!$A$18,Listas!$B$18," "))))</f>
        <v>Desarrollar las acciones necesarias que permitan materializar los planes, programas y proyectos en el sector minero energético.</v>
      </c>
      <c r="D162" s="278" t="s">
        <v>112</v>
      </c>
      <c r="E162" s="278" t="s">
        <v>939</v>
      </c>
      <c r="F162" s="278" t="s">
        <v>1000</v>
      </c>
      <c r="G162" s="279">
        <v>1</v>
      </c>
      <c r="H162" s="279" t="s">
        <v>461</v>
      </c>
      <c r="I162" s="278" t="s">
        <v>1003</v>
      </c>
      <c r="J162" s="285">
        <v>0.01</v>
      </c>
      <c r="K162" s="279" t="s">
        <v>16</v>
      </c>
      <c r="L162" s="278" t="s">
        <v>38</v>
      </c>
      <c r="M162" s="278" t="s">
        <v>92</v>
      </c>
      <c r="N162" s="279"/>
      <c r="O162" s="279" t="s">
        <v>201</v>
      </c>
      <c r="P162" s="284"/>
      <c r="Q162" s="282">
        <v>44562</v>
      </c>
      <c r="R162" s="283">
        <v>44926</v>
      </c>
      <c r="S162" s="278" t="s">
        <v>28</v>
      </c>
      <c r="T162" s="278" t="s">
        <v>29</v>
      </c>
      <c r="U162" s="284" t="s">
        <v>77</v>
      </c>
      <c r="V162" s="184"/>
      <c r="W162" s="192">
        <v>0</v>
      </c>
      <c r="X162" s="185"/>
      <c r="Y162" s="195"/>
      <c r="Z162" s="190"/>
      <c r="AA162" s="184"/>
      <c r="AB162" s="185" t="s">
        <v>252</v>
      </c>
      <c r="AC162" s="189"/>
      <c r="AD162" s="193">
        <v>0</v>
      </c>
      <c r="AE162" s="181"/>
      <c r="AF162" s="195">
        <v>0</v>
      </c>
      <c r="AG162" s="185" t="s">
        <v>1004</v>
      </c>
      <c r="AH162" s="188">
        <v>44761</v>
      </c>
      <c r="AI162" s="190" t="s">
        <v>335</v>
      </c>
      <c r="AJ162" s="23"/>
      <c r="AK162" s="26"/>
      <c r="AL162" s="27"/>
      <c r="AM162" s="29"/>
      <c r="AN162" s="29"/>
      <c r="AO162" s="28"/>
      <c r="AP162" s="29"/>
      <c r="AQ162" s="28"/>
      <c r="AR162" s="29"/>
      <c r="AS162" s="29"/>
      <c r="AT162" s="29"/>
      <c r="AU162" s="29"/>
      <c r="AV162" s="28"/>
      <c r="AW162" s="29"/>
      <c r="AX162" s="30"/>
      <c r="AY162" s="30"/>
      <c r="AZ162" s="30"/>
      <c r="BA162" s="30"/>
    </row>
    <row r="163" spans="1:53" ht="64.5" customHeight="1">
      <c r="A163" s="179">
        <v>32</v>
      </c>
      <c r="B163" s="277" t="s">
        <v>94</v>
      </c>
      <c r="C163" s="278" t="str">
        <f>IF(B163=Listas!$A$2,Listas!$B$2,IF(B163=Listas!$A$8,Listas!$B$8,IF(B163=Listas!$A$15,Listas!$B$15,IF(B163=Listas!$A$18,Listas!$B$18," "))))</f>
        <v>Orientar el aprovechamiento y uso eficiente y responsable de los recursos minero – energéticos.</v>
      </c>
      <c r="D163" s="278" t="s">
        <v>96</v>
      </c>
      <c r="E163" s="278" t="s">
        <v>939</v>
      </c>
      <c r="F163" s="278" t="s">
        <v>1000</v>
      </c>
      <c r="G163" s="279">
        <v>1</v>
      </c>
      <c r="H163" s="279" t="s">
        <v>461</v>
      </c>
      <c r="I163" s="278" t="s">
        <v>1005</v>
      </c>
      <c r="J163" s="285">
        <v>0.02</v>
      </c>
      <c r="K163" s="279" t="s">
        <v>16</v>
      </c>
      <c r="L163" s="278" t="s">
        <v>38</v>
      </c>
      <c r="M163" s="278" t="s">
        <v>92</v>
      </c>
      <c r="N163" s="279" t="s">
        <v>201</v>
      </c>
      <c r="O163" s="281"/>
      <c r="P163" s="284" t="s">
        <v>1006</v>
      </c>
      <c r="Q163" s="282">
        <v>44562</v>
      </c>
      <c r="R163" s="283">
        <v>44926</v>
      </c>
      <c r="S163" s="278" t="s">
        <v>28</v>
      </c>
      <c r="T163" s="278" t="s">
        <v>29</v>
      </c>
      <c r="U163" s="284" t="s">
        <v>77</v>
      </c>
      <c r="V163" s="184"/>
      <c r="W163" s="192">
        <v>0</v>
      </c>
      <c r="X163" s="185"/>
      <c r="Y163" s="195"/>
      <c r="Z163" s="190"/>
      <c r="AA163" s="184"/>
      <c r="AB163" s="185" t="s">
        <v>252</v>
      </c>
      <c r="AC163" s="189"/>
      <c r="AD163" s="193">
        <v>0</v>
      </c>
      <c r="AE163" s="181"/>
      <c r="AF163" s="195">
        <v>0</v>
      </c>
      <c r="AG163" s="185" t="s">
        <v>1004</v>
      </c>
      <c r="AH163" s="188">
        <v>44761</v>
      </c>
      <c r="AI163" s="190" t="s">
        <v>335</v>
      </c>
      <c r="AJ163" s="23"/>
      <c r="AK163" s="26"/>
      <c r="AL163" s="27"/>
      <c r="AM163" s="29"/>
      <c r="AN163" s="29"/>
      <c r="AO163" s="28"/>
      <c r="AP163" s="29"/>
      <c r="AQ163" s="28"/>
      <c r="AR163" s="29"/>
      <c r="AS163" s="29"/>
      <c r="AT163" s="29"/>
      <c r="AU163" s="29"/>
      <c r="AV163" s="28"/>
      <c r="AW163" s="29"/>
      <c r="AX163" s="30"/>
      <c r="AY163" s="30"/>
      <c r="AZ163" s="30"/>
      <c r="BA163" s="30"/>
    </row>
    <row r="164" spans="1:53" ht="96.75" customHeight="1">
      <c r="A164" s="179">
        <v>33</v>
      </c>
      <c r="B164" s="277" t="s">
        <v>94</v>
      </c>
      <c r="C164" s="278" t="str">
        <f>IF(B164=Listas!$A$2,Listas!$B$2,IF(B164=Listas!$A$8,Listas!$B$8,IF(B164=Listas!$A$15,Listas!$B$15,IF(B164=Listas!$A$18,Listas!$B$18," "))))</f>
        <v>Orientar el aprovechamiento y uso eficiente y responsable de los recursos minero – energéticos.</v>
      </c>
      <c r="D164" s="286" t="s">
        <v>96</v>
      </c>
      <c r="E164" s="278" t="s">
        <v>939</v>
      </c>
      <c r="F164" s="278" t="s">
        <v>1007</v>
      </c>
      <c r="G164" s="279">
        <v>1</v>
      </c>
      <c r="H164" s="279" t="s">
        <v>461</v>
      </c>
      <c r="I164" s="278" t="s">
        <v>1008</v>
      </c>
      <c r="J164" s="280">
        <v>0.02</v>
      </c>
      <c r="K164" s="279" t="s">
        <v>16</v>
      </c>
      <c r="L164" s="278" t="s">
        <v>38</v>
      </c>
      <c r="M164" s="278" t="s">
        <v>92</v>
      </c>
      <c r="N164" s="279" t="s">
        <v>201</v>
      </c>
      <c r="O164" s="281"/>
      <c r="P164" s="284" t="s">
        <v>83</v>
      </c>
      <c r="Q164" s="282">
        <v>44566</v>
      </c>
      <c r="R164" s="283">
        <v>44742</v>
      </c>
      <c r="S164" s="278" t="s">
        <v>28</v>
      </c>
      <c r="T164" s="278" t="s">
        <v>29</v>
      </c>
      <c r="U164" s="284" t="s">
        <v>77</v>
      </c>
      <c r="V164" s="184"/>
      <c r="W164" s="187">
        <v>0</v>
      </c>
      <c r="X164" s="185"/>
      <c r="Y164" s="183"/>
      <c r="Z164" s="190"/>
      <c r="AA164" s="184"/>
      <c r="AB164" s="185" t="s">
        <v>252</v>
      </c>
      <c r="AC164" s="184">
        <v>44742</v>
      </c>
      <c r="AD164" s="183">
        <v>0.02</v>
      </c>
      <c r="AE164" s="224" t="s">
        <v>1009</v>
      </c>
      <c r="AF164" s="183">
        <v>0.02</v>
      </c>
      <c r="AG164" s="185" t="s">
        <v>1010</v>
      </c>
      <c r="AH164" s="188">
        <v>44761</v>
      </c>
      <c r="AI164" s="190" t="s">
        <v>204</v>
      </c>
      <c r="AJ164" s="23"/>
      <c r="AK164" s="26"/>
      <c r="AL164" s="27"/>
      <c r="AM164" s="29"/>
      <c r="AN164" s="29"/>
      <c r="AO164" s="28"/>
      <c r="AP164" s="29"/>
      <c r="AQ164" s="28"/>
      <c r="AR164" s="29"/>
      <c r="AS164" s="29"/>
      <c r="AT164" s="29"/>
      <c r="AU164" s="29"/>
      <c r="AV164" s="28"/>
      <c r="AW164" s="29"/>
      <c r="AX164" s="30"/>
      <c r="AY164" s="30"/>
      <c r="AZ164" s="30"/>
      <c r="BA164" s="30"/>
    </row>
    <row r="165" spans="1:53" ht="112.5" customHeight="1">
      <c r="A165" s="197">
        <v>1</v>
      </c>
      <c r="B165" s="277" t="s">
        <v>94</v>
      </c>
      <c r="C165" s="287" t="str">
        <f>IF(B165=Listas!$A$2,Listas!$B$2,IF(B165=Listas!$A$8,Listas!$B$8,IF(B165=Listas!$A$15,Listas!$B$15,IF(B165=Listas!$A$18,Listas!$B$18," "))))</f>
        <v>Orientar el aprovechamiento y uso eficiente y responsable de los recursos minero – energéticos.</v>
      </c>
      <c r="D165" s="288" t="s">
        <v>96</v>
      </c>
      <c r="E165" s="289" t="s">
        <v>1011</v>
      </c>
      <c r="F165" s="289" t="s">
        <v>1012</v>
      </c>
      <c r="G165" s="290">
        <v>1</v>
      </c>
      <c r="H165" s="279" t="s">
        <v>208</v>
      </c>
      <c r="I165" s="291" t="s">
        <v>1013</v>
      </c>
      <c r="J165" s="280">
        <v>0.1</v>
      </c>
      <c r="K165" s="290" t="s">
        <v>16</v>
      </c>
      <c r="L165" s="289" t="s">
        <v>65</v>
      </c>
      <c r="M165" s="292" t="s">
        <v>98</v>
      </c>
      <c r="N165" s="293"/>
      <c r="O165" s="279" t="s">
        <v>201</v>
      </c>
      <c r="P165" s="294"/>
      <c r="Q165" s="295">
        <v>44663</v>
      </c>
      <c r="R165" s="296">
        <v>44782</v>
      </c>
      <c r="S165" s="278" t="s">
        <v>28</v>
      </c>
      <c r="T165" s="278" t="s">
        <v>29</v>
      </c>
      <c r="U165" s="293" t="s">
        <v>22</v>
      </c>
      <c r="V165" s="190"/>
      <c r="W165" s="195">
        <v>0</v>
      </c>
      <c r="X165" s="185"/>
      <c r="Y165" s="225"/>
      <c r="Z165" s="226"/>
      <c r="AA165" s="227"/>
      <c r="AB165" s="185" t="s">
        <v>252</v>
      </c>
      <c r="AC165" s="189">
        <v>44742</v>
      </c>
      <c r="AD165" s="193">
        <v>0.08</v>
      </c>
      <c r="AE165" s="181" t="s">
        <v>1014</v>
      </c>
      <c r="AF165" s="218">
        <v>0.08</v>
      </c>
      <c r="AG165" s="217" t="s">
        <v>1015</v>
      </c>
      <c r="AH165" s="184">
        <v>44762</v>
      </c>
      <c r="AI165" s="190" t="s">
        <v>225</v>
      </c>
      <c r="AJ165" s="23"/>
      <c r="AK165" s="26"/>
      <c r="AL165" s="27"/>
      <c r="AM165" s="41"/>
      <c r="AN165" s="41"/>
      <c r="AO165" s="40"/>
      <c r="AP165" s="41"/>
      <c r="AQ165" s="40"/>
      <c r="AR165" s="41"/>
      <c r="AS165" s="41"/>
      <c r="AT165" s="41"/>
      <c r="AU165" s="41"/>
      <c r="AV165" s="40"/>
      <c r="AW165" s="41"/>
      <c r="AX165" s="42"/>
      <c r="AY165" s="42"/>
      <c r="AZ165" s="42"/>
      <c r="BA165" s="42"/>
    </row>
    <row r="166" spans="1:53" ht="105.75" customHeight="1">
      <c r="A166" s="228">
        <v>1</v>
      </c>
      <c r="B166" s="277" t="s">
        <v>94</v>
      </c>
      <c r="C166" s="297" t="str">
        <f>IF(B166=Listas!$A$2,Listas!$B$2,IF(B166=Listas!$A$8,Listas!$B$8,IF(B166=Listas!$A$15,Listas!$B$15,IF(B166=Listas!$A$18,Listas!$B$18," "))))</f>
        <v>Orientar el aprovechamiento y uso eficiente y responsable de los recursos minero – energéticos.</v>
      </c>
      <c r="D166" s="288" t="s">
        <v>96</v>
      </c>
      <c r="E166" s="298" t="s">
        <v>1011</v>
      </c>
      <c r="F166" s="298" t="s">
        <v>1016</v>
      </c>
      <c r="G166" s="299">
        <v>1</v>
      </c>
      <c r="H166" s="279" t="s">
        <v>208</v>
      </c>
      <c r="I166" s="300" t="s">
        <v>1017</v>
      </c>
      <c r="J166" s="280">
        <v>0.1</v>
      </c>
      <c r="K166" s="299" t="s">
        <v>16</v>
      </c>
      <c r="L166" s="298" t="s">
        <v>65</v>
      </c>
      <c r="M166" s="300" t="s">
        <v>98</v>
      </c>
      <c r="N166" s="301"/>
      <c r="O166" s="279" t="s">
        <v>201</v>
      </c>
      <c r="P166" s="302"/>
      <c r="Q166" s="303">
        <v>44682</v>
      </c>
      <c r="R166" s="304">
        <v>44742</v>
      </c>
      <c r="S166" s="278" t="s">
        <v>28</v>
      </c>
      <c r="T166" s="278" t="s">
        <v>29</v>
      </c>
      <c r="U166" s="305" t="s">
        <v>22</v>
      </c>
      <c r="V166" s="190"/>
      <c r="W166" s="183">
        <v>0</v>
      </c>
      <c r="X166" s="185"/>
      <c r="Y166" s="232"/>
      <c r="Z166" s="233"/>
      <c r="AA166" s="234"/>
      <c r="AB166" s="185" t="s">
        <v>252</v>
      </c>
      <c r="AC166" s="189">
        <v>44743</v>
      </c>
      <c r="AD166" s="186">
        <v>0.1</v>
      </c>
      <c r="AE166" s="181" t="s">
        <v>1018</v>
      </c>
      <c r="AF166" s="231">
        <v>0.1</v>
      </c>
      <c r="AG166" s="229" t="s">
        <v>1019</v>
      </c>
      <c r="AH166" s="184">
        <v>44762</v>
      </c>
      <c r="AI166" s="190" t="s">
        <v>204</v>
      </c>
      <c r="AJ166" s="23"/>
      <c r="AK166" s="26"/>
      <c r="AL166" s="27"/>
      <c r="AM166" s="44"/>
      <c r="AN166" s="44"/>
      <c r="AO166" s="43"/>
      <c r="AP166" s="44"/>
      <c r="AQ166" s="43"/>
      <c r="AR166" s="44"/>
      <c r="AS166" s="44"/>
      <c r="AT166" s="44"/>
      <c r="AU166" s="44"/>
      <c r="AV166" s="43"/>
      <c r="AW166" s="44"/>
      <c r="AX166" s="42"/>
      <c r="AY166" s="42"/>
      <c r="AZ166" s="42"/>
      <c r="BA166" s="42"/>
    </row>
    <row r="167" spans="1:53" ht="87" customHeight="1">
      <c r="A167" s="228">
        <v>1</v>
      </c>
      <c r="B167" s="277" t="s">
        <v>94</v>
      </c>
      <c r="C167" s="297" t="str">
        <f>IF(B167=Listas!$A$2,Listas!$B$2,IF(B167=Listas!$A$8,Listas!$B$8,IF(B167=Listas!$A$15,Listas!$B$15,IF(B167=Listas!$A$18,Listas!$B$18," "))))</f>
        <v>Orientar el aprovechamiento y uso eficiente y responsable de los recursos minero – energéticos.</v>
      </c>
      <c r="D167" s="288" t="s">
        <v>96</v>
      </c>
      <c r="E167" s="298" t="s">
        <v>1011</v>
      </c>
      <c r="F167" s="298" t="s">
        <v>1020</v>
      </c>
      <c r="G167" s="299">
        <v>1</v>
      </c>
      <c r="H167" s="279" t="s">
        <v>208</v>
      </c>
      <c r="I167" s="300" t="s">
        <v>1021</v>
      </c>
      <c r="J167" s="285">
        <v>0.05</v>
      </c>
      <c r="K167" s="299" t="s">
        <v>16</v>
      </c>
      <c r="L167" s="298" t="s">
        <v>65</v>
      </c>
      <c r="M167" s="300" t="s">
        <v>98</v>
      </c>
      <c r="N167" s="301"/>
      <c r="O167" s="279" t="s">
        <v>201</v>
      </c>
      <c r="P167" s="302"/>
      <c r="Q167" s="303">
        <v>44652</v>
      </c>
      <c r="R167" s="304">
        <v>44772</v>
      </c>
      <c r="S167" s="278" t="s">
        <v>28</v>
      </c>
      <c r="T167" s="278" t="s">
        <v>29</v>
      </c>
      <c r="U167" s="305" t="s">
        <v>22</v>
      </c>
      <c r="V167" s="190"/>
      <c r="W167" s="195">
        <v>0</v>
      </c>
      <c r="X167" s="185"/>
      <c r="Y167" s="235"/>
      <c r="Z167" s="233"/>
      <c r="AA167" s="234"/>
      <c r="AB167" s="185" t="s">
        <v>252</v>
      </c>
      <c r="AC167" s="189"/>
      <c r="AD167" s="193">
        <v>0</v>
      </c>
      <c r="AE167" s="181" t="s">
        <v>1022</v>
      </c>
      <c r="AF167" s="236">
        <v>0</v>
      </c>
      <c r="AG167" s="229" t="s">
        <v>1023</v>
      </c>
      <c r="AH167" s="184">
        <v>44762</v>
      </c>
      <c r="AI167" s="190" t="s">
        <v>335</v>
      </c>
      <c r="AJ167" s="23"/>
      <c r="AK167" s="26"/>
      <c r="AL167" s="27"/>
      <c r="AM167" s="44"/>
      <c r="AN167" s="44"/>
      <c r="AO167" s="43"/>
      <c r="AP167" s="44"/>
      <c r="AQ167" s="43"/>
      <c r="AR167" s="44"/>
      <c r="AS167" s="44"/>
      <c r="AT167" s="44"/>
      <c r="AU167" s="44"/>
      <c r="AV167" s="43"/>
      <c r="AW167" s="44"/>
      <c r="AX167" s="42"/>
      <c r="AY167" s="42"/>
      <c r="AZ167" s="42"/>
      <c r="BA167" s="42"/>
    </row>
    <row r="168" spans="1:53" ht="93" customHeight="1">
      <c r="A168" s="228">
        <v>1</v>
      </c>
      <c r="B168" s="277" t="s">
        <v>94</v>
      </c>
      <c r="C168" s="297" t="str">
        <f>IF(B168=Listas!$A$2,Listas!$B$2,IF(B168=Listas!$A$8,Listas!$B$8,IF(B168=Listas!$A$15,Listas!$B$15,IF(B168=Listas!$A$18,Listas!$B$18," "))))</f>
        <v>Orientar el aprovechamiento y uso eficiente y responsable de los recursos minero – energéticos.</v>
      </c>
      <c r="D168" s="288" t="s">
        <v>96</v>
      </c>
      <c r="E168" s="298" t="s">
        <v>1011</v>
      </c>
      <c r="F168" s="298" t="s">
        <v>1024</v>
      </c>
      <c r="G168" s="299">
        <v>1</v>
      </c>
      <c r="H168" s="279" t="s">
        <v>208</v>
      </c>
      <c r="I168" s="300" t="s">
        <v>1025</v>
      </c>
      <c r="J168" s="280">
        <v>0.1</v>
      </c>
      <c r="K168" s="299" t="s">
        <v>23</v>
      </c>
      <c r="L168" s="298" t="s">
        <v>65</v>
      </c>
      <c r="M168" s="300" t="s">
        <v>98</v>
      </c>
      <c r="N168" s="301"/>
      <c r="O168" s="279" t="s">
        <v>201</v>
      </c>
      <c r="P168" s="302"/>
      <c r="Q168" s="303">
        <v>44593</v>
      </c>
      <c r="R168" s="304">
        <v>44804</v>
      </c>
      <c r="S168" s="278" t="s">
        <v>28</v>
      </c>
      <c r="T168" s="278" t="s">
        <v>29</v>
      </c>
      <c r="U168" s="305" t="s">
        <v>77</v>
      </c>
      <c r="V168" s="184">
        <v>44651</v>
      </c>
      <c r="W168" s="195">
        <v>0.01</v>
      </c>
      <c r="X168" s="185" t="s">
        <v>1026</v>
      </c>
      <c r="Y168" s="195">
        <v>0.01</v>
      </c>
      <c r="Z168" s="229" t="s">
        <v>1027</v>
      </c>
      <c r="AA168" s="188">
        <v>44670</v>
      </c>
      <c r="AB168" s="185" t="s">
        <v>212</v>
      </c>
      <c r="AC168" s="189">
        <v>44733</v>
      </c>
      <c r="AD168" s="193">
        <v>0.03</v>
      </c>
      <c r="AE168" s="181" t="s">
        <v>1028</v>
      </c>
      <c r="AF168" s="236">
        <v>0.04</v>
      </c>
      <c r="AG168" s="229" t="s">
        <v>1029</v>
      </c>
      <c r="AH168" s="184">
        <v>44762</v>
      </c>
      <c r="AI168" s="190" t="s">
        <v>225</v>
      </c>
      <c r="AJ168" s="23"/>
      <c r="AK168" s="26"/>
      <c r="AL168" s="27"/>
      <c r="AM168" s="44"/>
      <c r="AN168" s="44"/>
      <c r="AO168" s="43"/>
      <c r="AP168" s="44"/>
      <c r="AQ168" s="43"/>
      <c r="AR168" s="44"/>
      <c r="AS168" s="44"/>
      <c r="AT168" s="44"/>
      <c r="AU168" s="44"/>
      <c r="AV168" s="43"/>
      <c r="AW168" s="44"/>
      <c r="AX168" s="42"/>
      <c r="AY168" s="42"/>
      <c r="AZ168" s="42"/>
      <c r="BA168" s="42"/>
    </row>
    <row r="169" spans="1:53" ht="78" customHeight="1">
      <c r="A169" s="228">
        <v>2</v>
      </c>
      <c r="B169" s="277" t="s">
        <v>10</v>
      </c>
      <c r="C169" s="297" t="str">
        <f>IF(B169=Listas!$A$2,Listas!$B$2,IF(B169=Listas!$A$8,Listas!$B$8,IF(B169=Listas!$A$15,Listas!$B$15,IF(B169=Listas!$A$18,Listas!$B$18," "))))</f>
        <v>Generar valor público, económico y social, a partir del conocimiento integral de los recursos minero-energéticos.</v>
      </c>
      <c r="D169" s="278" t="s">
        <v>12</v>
      </c>
      <c r="E169" s="298" t="s">
        <v>1030</v>
      </c>
      <c r="F169" s="298" t="s">
        <v>1031</v>
      </c>
      <c r="G169" s="299">
        <v>13</v>
      </c>
      <c r="H169" s="299" t="s">
        <v>1032</v>
      </c>
      <c r="I169" s="298" t="s">
        <v>1033</v>
      </c>
      <c r="J169" s="280">
        <v>0.2</v>
      </c>
      <c r="K169" s="299" t="s">
        <v>23</v>
      </c>
      <c r="L169" s="298" t="s">
        <v>77</v>
      </c>
      <c r="M169" s="298" t="s">
        <v>98</v>
      </c>
      <c r="N169" s="301"/>
      <c r="O169" s="279" t="s">
        <v>201</v>
      </c>
      <c r="P169" s="302"/>
      <c r="Q169" s="303">
        <v>44562</v>
      </c>
      <c r="R169" s="304">
        <v>44926</v>
      </c>
      <c r="S169" s="278" t="s">
        <v>28</v>
      </c>
      <c r="T169" s="278" t="s">
        <v>29</v>
      </c>
      <c r="U169" s="305" t="s">
        <v>77</v>
      </c>
      <c r="V169" s="184">
        <v>44648</v>
      </c>
      <c r="W169" s="192">
        <v>0.05</v>
      </c>
      <c r="X169" s="185" t="s">
        <v>1034</v>
      </c>
      <c r="Y169" s="195">
        <v>0.05</v>
      </c>
      <c r="Z169" s="229" t="s">
        <v>1035</v>
      </c>
      <c r="AA169" s="188">
        <v>44670</v>
      </c>
      <c r="AB169" s="185" t="s">
        <v>212</v>
      </c>
      <c r="AC169" s="189">
        <v>44740</v>
      </c>
      <c r="AD169" s="193">
        <v>0.1</v>
      </c>
      <c r="AE169" s="185" t="s">
        <v>1036</v>
      </c>
      <c r="AF169" s="236">
        <v>0.1</v>
      </c>
      <c r="AG169" s="229" t="s">
        <v>1037</v>
      </c>
      <c r="AH169" s="184">
        <v>44762</v>
      </c>
      <c r="AI169" s="190" t="s">
        <v>225</v>
      </c>
      <c r="AJ169" s="23"/>
      <c r="AK169" s="26"/>
      <c r="AL169" s="27"/>
      <c r="AM169" s="44"/>
      <c r="AN169" s="44"/>
      <c r="AO169" s="43"/>
      <c r="AP169" s="44"/>
      <c r="AQ169" s="43"/>
      <c r="AR169" s="44"/>
      <c r="AS169" s="44"/>
      <c r="AT169" s="44"/>
      <c r="AU169" s="44"/>
      <c r="AV169" s="43"/>
      <c r="AW169" s="44"/>
      <c r="AX169" s="42"/>
      <c r="AY169" s="42"/>
      <c r="AZ169" s="42"/>
      <c r="BA169" s="42"/>
    </row>
    <row r="170" spans="1:53" ht="143.25" customHeight="1">
      <c r="A170" s="228">
        <v>3</v>
      </c>
      <c r="B170" s="277" t="s">
        <v>10</v>
      </c>
      <c r="C170" s="297" t="str">
        <f>IF(B170=Listas!$A$2,Listas!$B$2,IF(B170=Listas!$A$8,Listas!$B$8,IF(B170=Listas!$A$15,Listas!$B$15,IF(B170=Listas!$A$18,Listas!$B$18," "))))</f>
        <v>Generar valor público, económico y social, a partir del conocimiento integral de los recursos minero-energéticos.</v>
      </c>
      <c r="D170" s="278" t="s">
        <v>12</v>
      </c>
      <c r="E170" s="306" t="s">
        <v>1038</v>
      </c>
      <c r="F170" s="298" t="s">
        <v>1039</v>
      </c>
      <c r="G170" s="307">
        <v>1</v>
      </c>
      <c r="H170" s="279" t="s">
        <v>208</v>
      </c>
      <c r="I170" s="288" t="s">
        <v>1040</v>
      </c>
      <c r="J170" s="280">
        <v>0.05</v>
      </c>
      <c r="K170" s="308" t="s">
        <v>16</v>
      </c>
      <c r="L170" s="278" t="s">
        <v>65</v>
      </c>
      <c r="M170" s="278" t="s">
        <v>98</v>
      </c>
      <c r="N170" s="301"/>
      <c r="O170" s="279" t="s">
        <v>201</v>
      </c>
      <c r="P170" s="302"/>
      <c r="Q170" s="303">
        <v>44585</v>
      </c>
      <c r="R170" s="304">
        <v>44772</v>
      </c>
      <c r="S170" s="278" t="s">
        <v>28</v>
      </c>
      <c r="T170" s="278" t="s">
        <v>29</v>
      </c>
      <c r="U170" s="301" t="s">
        <v>22</v>
      </c>
      <c r="V170" s="184">
        <v>44651</v>
      </c>
      <c r="W170" s="192">
        <v>0.01</v>
      </c>
      <c r="X170" s="185" t="s">
        <v>1041</v>
      </c>
      <c r="Y170" s="195">
        <v>0.01</v>
      </c>
      <c r="Z170" s="229" t="s">
        <v>1042</v>
      </c>
      <c r="AA170" s="188">
        <v>44670</v>
      </c>
      <c r="AB170" s="185" t="s">
        <v>212</v>
      </c>
      <c r="AC170" s="237">
        <v>44713</v>
      </c>
      <c r="AD170" s="193">
        <v>0.02</v>
      </c>
      <c r="AE170" s="229" t="s">
        <v>1043</v>
      </c>
      <c r="AF170" s="236">
        <v>0.03</v>
      </c>
      <c r="AG170" s="229" t="s">
        <v>1044</v>
      </c>
      <c r="AH170" s="184">
        <v>44762</v>
      </c>
      <c r="AI170" s="190" t="s">
        <v>225</v>
      </c>
      <c r="AJ170" s="23"/>
      <c r="AK170" s="26"/>
      <c r="AL170" s="27"/>
      <c r="AM170" s="44"/>
      <c r="AN170" s="44"/>
      <c r="AO170" s="43"/>
      <c r="AP170" s="44"/>
      <c r="AQ170" s="43"/>
      <c r="AR170" s="44"/>
      <c r="AS170" s="44"/>
      <c r="AT170" s="44"/>
      <c r="AU170" s="44"/>
      <c r="AV170" s="43"/>
      <c r="AW170" s="44"/>
      <c r="AX170" s="42"/>
      <c r="AY170" s="42"/>
      <c r="AZ170" s="42"/>
      <c r="BA170" s="42"/>
    </row>
    <row r="171" spans="1:53" ht="149.25" customHeight="1">
      <c r="A171" s="228">
        <v>3</v>
      </c>
      <c r="B171" s="277" t="s">
        <v>94</v>
      </c>
      <c r="C171" s="297" t="str">
        <f>IF(B171=Listas!$A$2,Listas!$B$2,IF(B171=Listas!$A$8,Listas!$B$8,IF(B171=Listas!$A$15,Listas!$B$15,IF(B171=Listas!$A$18,Listas!$B$18," "))))</f>
        <v>Orientar el aprovechamiento y uso eficiente y responsable de los recursos minero – energéticos.</v>
      </c>
      <c r="D171" s="288" t="s">
        <v>96</v>
      </c>
      <c r="E171" s="291" t="s">
        <v>1038</v>
      </c>
      <c r="F171" s="291" t="s">
        <v>1045</v>
      </c>
      <c r="G171" s="299">
        <v>1</v>
      </c>
      <c r="H171" s="279" t="s">
        <v>208</v>
      </c>
      <c r="I171" s="288" t="s">
        <v>1046</v>
      </c>
      <c r="J171" s="280">
        <v>0.09</v>
      </c>
      <c r="K171" s="299" t="s">
        <v>16</v>
      </c>
      <c r="L171" s="298" t="s">
        <v>65</v>
      </c>
      <c r="M171" s="298" t="s">
        <v>98</v>
      </c>
      <c r="N171" s="299"/>
      <c r="O171" s="279" t="s">
        <v>201</v>
      </c>
      <c r="P171" s="302"/>
      <c r="Q171" s="303">
        <v>44652</v>
      </c>
      <c r="R171" s="304">
        <v>44834</v>
      </c>
      <c r="S171" s="278" t="s">
        <v>28</v>
      </c>
      <c r="T171" s="278" t="s">
        <v>29</v>
      </c>
      <c r="U171" s="301" t="s">
        <v>22</v>
      </c>
      <c r="V171" s="184"/>
      <c r="W171" s="192">
        <v>0</v>
      </c>
      <c r="X171" s="185"/>
      <c r="Y171" s="238"/>
      <c r="Z171" s="239"/>
      <c r="AA171" s="234"/>
      <c r="AB171" s="185" t="s">
        <v>252</v>
      </c>
      <c r="AC171" s="184">
        <v>44734</v>
      </c>
      <c r="AD171" s="192">
        <v>0.01</v>
      </c>
      <c r="AE171" s="185" t="s">
        <v>1047</v>
      </c>
      <c r="AF171" s="236">
        <v>0.01</v>
      </c>
      <c r="AG171" s="229" t="s">
        <v>1048</v>
      </c>
      <c r="AH171" s="184">
        <v>44762</v>
      </c>
      <c r="AI171" s="190" t="s">
        <v>225</v>
      </c>
      <c r="AJ171" s="23"/>
      <c r="AK171" s="26"/>
      <c r="AL171" s="27"/>
      <c r="AM171" s="44"/>
      <c r="AN171" s="44"/>
      <c r="AO171" s="43"/>
      <c r="AP171" s="44"/>
      <c r="AQ171" s="43"/>
      <c r="AR171" s="44"/>
      <c r="AS171" s="44"/>
      <c r="AT171" s="44"/>
      <c r="AU171" s="44"/>
      <c r="AV171" s="43"/>
      <c r="AW171" s="44"/>
      <c r="AX171" s="42"/>
      <c r="AY171" s="42"/>
      <c r="AZ171" s="42"/>
      <c r="BA171" s="42"/>
    </row>
    <row r="172" spans="1:53" ht="76.5" customHeight="1">
      <c r="A172" s="228">
        <v>3</v>
      </c>
      <c r="B172" s="277" t="s">
        <v>10</v>
      </c>
      <c r="C172" s="297" t="str">
        <f>IF(B172=Listas!$A$2,Listas!$B$2,IF(B172=Listas!$A$8,Listas!$B$8,IF(B172=Listas!$A$15,Listas!$B$15,IF(B172=Listas!$A$18,Listas!$B$18," "))))</f>
        <v>Generar valor público, económico y social, a partir del conocimiento integral de los recursos minero-energéticos.</v>
      </c>
      <c r="D172" s="278" t="s">
        <v>12</v>
      </c>
      <c r="E172" s="300" t="s">
        <v>1038</v>
      </c>
      <c r="F172" s="300" t="s">
        <v>1049</v>
      </c>
      <c r="G172" s="299">
        <v>1</v>
      </c>
      <c r="H172" s="279" t="s">
        <v>208</v>
      </c>
      <c r="I172" s="288" t="s">
        <v>1050</v>
      </c>
      <c r="J172" s="280">
        <v>0</v>
      </c>
      <c r="K172" s="299" t="s">
        <v>16</v>
      </c>
      <c r="L172" s="298" t="s">
        <v>65</v>
      </c>
      <c r="M172" s="298" t="s">
        <v>98</v>
      </c>
      <c r="N172" s="299"/>
      <c r="O172" s="279" t="s">
        <v>201</v>
      </c>
      <c r="P172" s="302"/>
      <c r="Q172" s="303">
        <v>44682</v>
      </c>
      <c r="R172" s="304">
        <v>44865</v>
      </c>
      <c r="S172" s="278" t="s">
        <v>28</v>
      </c>
      <c r="T172" s="278" t="s">
        <v>29</v>
      </c>
      <c r="U172" s="301" t="s">
        <v>22</v>
      </c>
      <c r="V172" s="190"/>
      <c r="W172" s="187">
        <v>0</v>
      </c>
      <c r="X172" s="185"/>
      <c r="Y172" s="238"/>
      <c r="Z172" s="239"/>
      <c r="AA172" s="234"/>
      <c r="AB172" s="185" t="s">
        <v>252</v>
      </c>
      <c r="AC172" s="189">
        <v>44693</v>
      </c>
      <c r="AD172" s="230" t="s">
        <v>230</v>
      </c>
      <c r="AE172" s="181" t="s">
        <v>1051</v>
      </c>
      <c r="AF172" s="230" t="s">
        <v>230</v>
      </c>
      <c r="AG172" s="229" t="s">
        <v>1052</v>
      </c>
      <c r="AH172" s="184">
        <v>44762</v>
      </c>
      <c r="AI172" s="230" t="s">
        <v>230</v>
      </c>
      <c r="AJ172" s="23"/>
      <c r="AK172" s="26"/>
      <c r="AL172" s="27"/>
      <c r="AM172" s="44"/>
      <c r="AN172" s="44"/>
      <c r="AO172" s="43"/>
      <c r="AP172" s="44"/>
      <c r="AQ172" s="43"/>
      <c r="AR172" s="44"/>
      <c r="AS172" s="44"/>
      <c r="AT172" s="44"/>
      <c r="AU172" s="44"/>
      <c r="AV172" s="43"/>
      <c r="AW172" s="44"/>
      <c r="AX172" s="42"/>
      <c r="AY172" s="42"/>
      <c r="AZ172" s="42"/>
      <c r="BA172" s="42"/>
    </row>
    <row r="173" spans="1:53" ht="78.75" customHeight="1">
      <c r="A173" s="228">
        <v>3</v>
      </c>
      <c r="B173" s="277" t="s">
        <v>94</v>
      </c>
      <c r="C173" s="297" t="str">
        <f>IF(B173=Listas!$A$2,Listas!$B$2,IF(B173=Listas!$A$8,Listas!$B$8,IF(B173=Listas!$A$15,Listas!$B$15,IF(B173=Listas!$A$18,Listas!$B$18," "))))</f>
        <v>Orientar el aprovechamiento y uso eficiente y responsable de los recursos minero – energéticos.</v>
      </c>
      <c r="D173" s="288" t="s">
        <v>96</v>
      </c>
      <c r="E173" s="300" t="s">
        <v>1038</v>
      </c>
      <c r="F173" s="300" t="s">
        <v>1053</v>
      </c>
      <c r="G173" s="299">
        <v>1</v>
      </c>
      <c r="H173" s="279" t="s">
        <v>208</v>
      </c>
      <c r="I173" s="288" t="s">
        <v>1054</v>
      </c>
      <c r="J173" s="280">
        <v>0</v>
      </c>
      <c r="K173" s="299" t="s">
        <v>16</v>
      </c>
      <c r="L173" s="298" t="s">
        <v>65</v>
      </c>
      <c r="M173" s="298" t="s">
        <v>98</v>
      </c>
      <c r="N173" s="299"/>
      <c r="O173" s="279" t="s">
        <v>201</v>
      </c>
      <c r="P173" s="302"/>
      <c r="Q173" s="303">
        <v>44682</v>
      </c>
      <c r="R173" s="304">
        <v>44865</v>
      </c>
      <c r="S173" s="278" t="s">
        <v>28</v>
      </c>
      <c r="T173" s="278" t="s">
        <v>29</v>
      </c>
      <c r="U173" s="301" t="s">
        <v>22</v>
      </c>
      <c r="V173" s="190"/>
      <c r="W173" s="187">
        <v>0</v>
      </c>
      <c r="X173" s="185"/>
      <c r="Y173" s="238"/>
      <c r="Z173" s="239"/>
      <c r="AA173" s="234"/>
      <c r="AB173" s="185" t="s">
        <v>252</v>
      </c>
      <c r="AC173" s="189">
        <v>44693</v>
      </c>
      <c r="AD173" s="230" t="s">
        <v>230</v>
      </c>
      <c r="AE173" s="181" t="s">
        <v>1055</v>
      </c>
      <c r="AF173" s="230" t="s">
        <v>230</v>
      </c>
      <c r="AG173" s="229" t="s">
        <v>1052</v>
      </c>
      <c r="AH173" s="184">
        <v>44762</v>
      </c>
      <c r="AI173" s="230" t="s">
        <v>230</v>
      </c>
      <c r="AJ173" s="23"/>
      <c r="AK173" s="26"/>
      <c r="AL173" s="27"/>
      <c r="AM173" s="44"/>
      <c r="AN173" s="44"/>
      <c r="AO173" s="43"/>
      <c r="AP173" s="44"/>
      <c r="AQ173" s="43"/>
      <c r="AR173" s="44"/>
      <c r="AS173" s="44"/>
      <c r="AT173" s="44"/>
      <c r="AU173" s="44"/>
      <c r="AV173" s="43"/>
      <c r="AW173" s="44"/>
      <c r="AX173" s="42"/>
      <c r="AY173" s="42"/>
      <c r="AZ173" s="42"/>
      <c r="BA173" s="42"/>
    </row>
    <row r="174" spans="1:53" ht="84" customHeight="1">
      <c r="A174" s="228">
        <v>3</v>
      </c>
      <c r="B174" s="277" t="s">
        <v>10</v>
      </c>
      <c r="C174" s="297" t="str">
        <f>IF(B174=Listas!$A$2,Listas!$B$2,IF(B174=Listas!$A$8,Listas!$B$8,IF(B174=Listas!$A$15,Listas!$B$15,IF(B174=Listas!$A$18,Listas!$B$18," "))))</f>
        <v>Generar valor público, económico y social, a partir del conocimiento integral de los recursos minero-energéticos.</v>
      </c>
      <c r="D174" s="278" t="s">
        <v>12</v>
      </c>
      <c r="E174" s="300" t="s">
        <v>1038</v>
      </c>
      <c r="F174" s="300" t="s">
        <v>1056</v>
      </c>
      <c r="G174" s="299">
        <v>1</v>
      </c>
      <c r="H174" s="299" t="s">
        <v>208</v>
      </c>
      <c r="I174" s="288" t="s">
        <v>1057</v>
      </c>
      <c r="J174" s="280">
        <v>0.05</v>
      </c>
      <c r="K174" s="299" t="s">
        <v>16</v>
      </c>
      <c r="L174" s="298" t="s">
        <v>65</v>
      </c>
      <c r="M174" s="298" t="s">
        <v>98</v>
      </c>
      <c r="N174" s="299"/>
      <c r="O174" s="279" t="s">
        <v>201</v>
      </c>
      <c r="P174" s="302"/>
      <c r="Q174" s="303">
        <v>44652</v>
      </c>
      <c r="R174" s="304">
        <v>44865</v>
      </c>
      <c r="S174" s="278" t="s">
        <v>28</v>
      </c>
      <c r="T174" s="278" t="s">
        <v>29</v>
      </c>
      <c r="U174" s="301" t="s">
        <v>22</v>
      </c>
      <c r="V174" s="190"/>
      <c r="W174" s="187">
        <v>0</v>
      </c>
      <c r="X174" s="185"/>
      <c r="Y174" s="238"/>
      <c r="Z174" s="239"/>
      <c r="AA174" s="234"/>
      <c r="AB174" s="185" t="s">
        <v>252</v>
      </c>
      <c r="AC174" s="189">
        <v>44698</v>
      </c>
      <c r="AD174" s="186">
        <v>5.0000000000000001E-3</v>
      </c>
      <c r="AE174" s="181" t="s">
        <v>1058</v>
      </c>
      <c r="AF174" s="231">
        <v>5.0000000000000001E-3</v>
      </c>
      <c r="AG174" s="229" t="s">
        <v>1059</v>
      </c>
      <c r="AH174" s="184">
        <v>44762</v>
      </c>
      <c r="AI174" s="230" t="s">
        <v>230</v>
      </c>
      <c r="AJ174" s="23"/>
      <c r="AK174" s="26"/>
      <c r="AL174" s="27"/>
      <c r="AM174" s="44"/>
      <c r="AN174" s="44"/>
      <c r="AO174" s="43"/>
      <c r="AP174" s="44"/>
      <c r="AQ174" s="43"/>
      <c r="AR174" s="44"/>
      <c r="AS174" s="44"/>
      <c r="AT174" s="44"/>
      <c r="AU174" s="44"/>
      <c r="AV174" s="43"/>
      <c r="AW174" s="44"/>
      <c r="AX174" s="42"/>
      <c r="AY174" s="42"/>
      <c r="AZ174" s="42"/>
      <c r="BA174" s="42"/>
    </row>
    <row r="175" spans="1:53" ht="146.25" customHeight="1">
      <c r="A175" s="228">
        <v>3</v>
      </c>
      <c r="B175" s="277" t="s">
        <v>10</v>
      </c>
      <c r="C175" s="298" t="str">
        <f>IF(B175=Listas!$A$2,Listas!$B$2,IF(B175=Listas!$A$8,Listas!$B$8,IF(B175=Listas!$A$15,Listas!$B$15,IF(B175=Listas!$A$18,Listas!$B$18," "))))</f>
        <v>Generar valor público, económico y social, a partir del conocimiento integral de los recursos minero-energéticos.</v>
      </c>
      <c r="D175" s="278" t="s">
        <v>12</v>
      </c>
      <c r="E175" s="300" t="s">
        <v>1038</v>
      </c>
      <c r="F175" s="300" t="s">
        <v>1060</v>
      </c>
      <c r="G175" s="299">
        <v>1</v>
      </c>
      <c r="H175" s="279" t="s">
        <v>208</v>
      </c>
      <c r="I175" s="288" t="s">
        <v>1061</v>
      </c>
      <c r="J175" s="285">
        <v>0.02</v>
      </c>
      <c r="K175" s="299" t="s">
        <v>23</v>
      </c>
      <c r="L175" s="298" t="s">
        <v>77</v>
      </c>
      <c r="M175" s="298" t="s">
        <v>98</v>
      </c>
      <c r="N175" s="299"/>
      <c r="O175" s="279" t="s">
        <v>201</v>
      </c>
      <c r="P175" s="302"/>
      <c r="Q175" s="303">
        <v>44562</v>
      </c>
      <c r="R175" s="304">
        <v>44651</v>
      </c>
      <c r="S175" s="278" t="s">
        <v>28</v>
      </c>
      <c r="T175" s="278" t="s">
        <v>29</v>
      </c>
      <c r="U175" s="301" t="s">
        <v>77</v>
      </c>
      <c r="V175" s="184">
        <v>44651</v>
      </c>
      <c r="W175" s="192">
        <v>1.4999999999999999E-2</v>
      </c>
      <c r="X175" s="185" t="s">
        <v>1062</v>
      </c>
      <c r="Y175" s="195">
        <v>1.4999999999999999E-2</v>
      </c>
      <c r="Z175" s="185" t="s">
        <v>1063</v>
      </c>
      <c r="AA175" s="188">
        <v>44670</v>
      </c>
      <c r="AB175" s="185" t="s">
        <v>913</v>
      </c>
      <c r="AC175" s="189">
        <v>44663</v>
      </c>
      <c r="AD175" s="193">
        <v>2E-3</v>
      </c>
      <c r="AE175" s="181" t="s">
        <v>1064</v>
      </c>
      <c r="AF175" s="236">
        <v>1.7000000000000001E-2</v>
      </c>
      <c r="AG175" s="229" t="s">
        <v>1065</v>
      </c>
      <c r="AH175" s="184">
        <v>44762</v>
      </c>
      <c r="AI175" s="190" t="s">
        <v>480</v>
      </c>
      <c r="AJ175" s="23"/>
      <c r="AK175" s="26"/>
      <c r="AL175" s="27"/>
      <c r="AM175" s="44"/>
      <c r="AN175" s="44"/>
      <c r="AO175" s="43"/>
      <c r="AP175" s="44"/>
      <c r="AQ175" s="43"/>
      <c r="AR175" s="44"/>
      <c r="AS175" s="44"/>
      <c r="AT175" s="44"/>
      <c r="AU175" s="44"/>
      <c r="AV175" s="43"/>
      <c r="AW175" s="44"/>
      <c r="AX175" s="42"/>
      <c r="AY175" s="42"/>
      <c r="AZ175" s="42"/>
      <c r="BA175" s="42"/>
    </row>
    <row r="176" spans="1:53" ht="72.75" customHeight="1">
      <c r="A176" s="228">
        <v>3</v>
      </c>
      <c r="B176" s="277" t="s">
        <v>10</v>
      </c>
      <c r="C176" s="298" t="str">
        <f>IF(B176=Listas!$A$2,Listas!$B$2,IF(B176=Listas!$A$8,Listas!$B$8,IF(B176=Listas!$A$15,Listas!$B$15,IF(B176=Listas!$A$18,Listas!$B$18," "))))</f>
        <v>Generar valor público, económico y social, a partir del conocimiento integral de los recursos minero-energéticos.</v>
      </c>
      <c r="D176" s="278" t="s">
        <v>12</v>
      </c>
      <c r="E176" s="300" t="s">
        <v>1038</v>
      </c>
      <c r="F176" s="300" t="s">
        <v>1066</v>
      </c>
      <c r="G176" s="299">
        <v>1</v>
      </c>
      <c r="H176" s="279" t="s">
        <v>208</v>
      </c>
      <c r="I176" s="288" t="s">
        <v>1067</v>
      </c>
      <c r="J176" s="280">
        <v>0.02</v>
      </c>
      <c r="K176" s="299" t="s">
        <v>23</v>
      </c>
      <c r="L176" s="298" t="s">
        <v>77</v>
      </c>
      <c r="M176" s="298" t="s">
        <v>98</v>
      </c>
      <c r="N176" s="299"/>
      <c r="O176" s="279" t="s">
        <v>201</v>
      </c>
      <c r="P176" s="302"/>
      <c r="Q176" s="303">
        <v>44562</v>
      </c>
      <c r="R176" s="304">
        <v>44651</v>
      </c>
      <c r="S176" s="278" t="s">
        <v>28</v>
      </c>
      <c r="T176" s="278" t="s">
        <v>29</v>
      </c>
      <c r="U176" s="301" t="s">
        <v>77</v>
      </c>
      <c r="V176" s="184">
        <v>44651</v>
      </c>
      <c r="W176" s="187">
        <v>0.02</v>
      </c>
      <c r="X176" s="185" t="s">
        <v>1068</v>
      </c>
      <c r="Y176" s="183">
        <v>0.03</v>
      </c>
      <c r="Z176" s="185" t="s">
        <v>1069</v>
      </c>
      <c r="AA176" s="188">
        <v>44670</v>
      </c>
      <c r="AB176" s="185" t="s">
        <v>204</v>
      </c>
      <c r="AC176" s="189"/>
      <c r="AD176" s="186"/>
      <c r="AE176" s="181" t="s">
        <v>1070</v>
      </c>
      <c r="AF176" s="231">
        <v>0.03</v>
      </c>
      <c r="AG176" s="229" t="s">
        <v>446</v>
      </c>
      <c r="AH176" s="184">
        <v>44762</v>
      </c>
      <c r="AI176" s="190" t="s">
        <v>204</v>
      </c>
      <c r="AJ176" s="23"/>
      <c r="AK176" s="26"/>
      <c r="AL176" s="27"/>
      <c r="AM176" s="44"/>
      <c r="AN176" s="44"/>
      <c r="AO176" s="43"/>
      <c r="AP176" s="44"/>
      <c r="AQ176" s="43"/>
      <c r="AR176" s="44"/>
      <c r="AS176" s="44"/>
      <c r="AT176" s="44"/>
      <c r="AU176" s="44"/>
      <c r="AV176" s="43"/>
      <c r="AW176" s="44"/>
      <c r="AX176" s="42"/>
      <c r="AY176" s="42"/>
      <c r="AZ176" s="42"/>
      <c r="BA176" s="42"/>
    </row>
    <row r="177" spans="1:53" ht="64.5" customHeight="1">
      <c r="A177" s="228">
        <v>3</v>
      </c>
      <c r="B177" s="277" t="s">
        <v>10</v>
      </c>
      <c r="C177" s="298" t="str">
        <f>IF(B177=Listas!$A$2,Listas!$B$2,IF(B177=Listas!$A$8,Listas!$B$8,IF(B177=Listas!$A$15,Listas!$B$15,IF(B177=Listas!$A$18,Listas!$B$18," "))))</f>
        <v>Generar valor público, económico y social, a partir del conocimiento integral de los recursos minero-energéticos.</v>
      </c>
      <c r="D177" s="278" t="s">
        <v>12</v>
      </c>
      <c r="E177" s="300" t="s">
        <v>1038</v>
      </c>
      <c r="F177" s="300" t="s">
        <v>1071</v>
      </c>
      <c r="G177" s="299">
        <v>3</v>
      </c>
      <c r="H177" s="279" t="s">
        <v>208</v>
      </c>
      <c r="I177" s="288" t="s">
        <v>1072</v>
      </c>
      <c r="J177" s="285">
        <v>0.02</v>
      </c>
      <c r="K177" s="299" t="s">
        <v>23</v>
      </c>
      <c r="L177" s="298" t="s">
        <v>77</v>
      </c>
      <c r="M177" s="298" t="s">
        <v>98</v>
      </c>
      <c r="N177" s="299"/>
      <c r="O177" s="279" t="s">
        <v>201</v>
      </c>
      <c r="P177" s="302"/>
      <c r="Q177" s="303">
        <v>44562</v>
      </c>
      <c r="R177" s="304">
        <v>44926</v>
      </c>
      <c r="S177" s="278" t="s">
        <v>28</v>
      </c>
      <c r="T177" s="278" t="s">
        <v>29</v>
      </c>
      <c r="U177" s="301" t="s">
        <v>77</v>
      </c>
      <c r="V177" s="184"/>
      <c r="W177" s="192">
        <v>0</v>
      </c>
      <c r="X177" s="185"/>
      <c r="Y177" s="195"/>
      <c r="Z177" s="240"/>
      <c r="AA177" s="234"/>
      <c r="AB177" s="185" t="s">
        <v>252</v>
      </c>
      <c r="AC177" s="189"/>
      <c r="AD177" s="193">
        <v>0</v>
      </c>
      <c r="AE177" s="181" t="s">
        <v>1073</v>
      </c>
      <c r="AF177" s="236">
        <v>0</v>
      </c>
      <c r="AG177" s="229" t="s">
        <v>1074</v>
      </c>
      <c r="AH177" s="184">
        <v>44762</v>
      </c>
      <c r="AI177" s="190" t="s">
        <v>335</v>
      </c>
      <c r="AJ177" s="23"/>
      <c r="AK177" s="26"/>
      <c r="AL177" s="27"/>
      <c r="AM177" s="44"/>
      <c r="AN177" s="44"/>
      <c r="AO177" s="43"/>
      <c r="AP177" s="44"/>
      <c r="AQ177" s="43"/>
      <c r="AR177" s="44"/>
      <c r="AS177" s="44"/>
      <c r="AT177" s="44"/>
      <c r="AU177" s="44"/>
      <c r="AV177" s="43"/>
      <c r="AW177" s="44"/>
      <c r="AX177" s="42"/>
      <c r="AY177" s="42"/>
      <c r="AZ177" s="42"/>
      <c r="BA177" s="42"/>
    </row>
    <row r="178" spans="1:53" ht="189.75" customHeight="1">
      <c r="A178" s="228">
        <v>4</v>
      </c>
      <c r="B178" s="277" t="s">
        <v>10</v>
      </c>
      <c r="C178" s="298" t="str">
        <f>IF(B178=Listas!$A$2,Listas!$B$2,IF(B178=Listas!$A$8,Listas!$B$8,IF(B178=Listas!$A$15,Listas!$B$15,IF(B178=Listas!$A$18,Listas!$B$18," "))))</f>
        <v>Generar valor público, económico y social, a partir del conocimiento integral de los recursos minero-energéticos.</v>
      </c>
      <c r="D178" s="278" t="s">
        <v>12</v>
      </c>
      <c r="E178" s="309" t="s">
        <v>1075</v>
      </c>
      <c r="F178" s="306" t="s">
        <v>1076</v>
      </c>
      <c r="G178" s="307">
        <v>1</v>
      </c>
      <c r="H178" s="310" t="s">
        <v>1077</v>
      </c>
      <c r="I178" s="288" t="s">
        <v>1078</v>
      </c>
      <c r="J178" s="280">
        <v>0.04</v>
      </c>
      <c r="K178" s="308" t="s">
        <v>16</v>
      </c>
      <c r="L178" s="278" t="s">
        <v>65</v>
      </c>
      <c r="M178" s="278" t="s">
        <v>98</v>
      </c>
      <c r="N178" s="299"/>
      <c r="O178" s="279" t="s">
        <v>201</v>
      </c>
      <c r="P178" s="302"/>
      <c r="Q178" s="303">
        <v>44562</v>
      </c>
      <c r="R178" s="304">
        <v>44592</v>
      </c>
      <c r="S178" s="278" t="s">
        <v>28</v>
      </c>
      <c r="T178" s="278" t="s">
        <v>29</v>
      </c>
      <c r="U178" s="301" t="s">
        <v>22</v>
      </c>
      <c r="V178" s="184">
        <v>44651</v>
      </c>
      <c r="W178" s="187">
        <v>0.04</v>
      </c>
      <c r="X178" s="185" t="s">
        <v>1079</v>
      </c>
      <c r="Y178" s="183">
        <v>0.04</v>
      </c>
      <c r="Z178" s="185" t="s">
        <v>1080</v>
      </c>
      <c r="AA178" s="188">
        <v>44670</v>
      </c>
      <c r="AB178" s="185" t="s">
        <v>204</v>
      </c>
      <c r="AC178" s="189"/>
      <c r="AD178" s="186"/>
      <c r="AE178" s="181" t="s">
        <v>1070</v>
      </c>
      <c r="AF178" s="231">
        <v>0.04</v>
      </c>
      <c r="AG178" s="229" t="s">
        <v>446</v>
      </c>
      <c r="AH178" s="184">
        <v>44762</v>
      </c>
      <c r="AI178" s="190" t="s">
        <v>204</v>
      </c>
      <c r="AJ178" s="23"/>
      <c r="AK178" s="26"/>
      <c r="AL178" s="27"/>
      <c r="AM178" s="44"/>
      <c r="AN178" s="44"/>
      <c r="AO178" s="43"/>
      <c r="AP178" s="44"/>
      <c r="AQ178" s="43"/>
      <c r="AR178" s="44"/>
      <c r="AS178" s="44"/>
      <c r="AT178" s="44"/>
      <c r="AU178" s="44"/>
      <c r="AV178" s="43"/>
      <c r="AW178" s="44"/>
      <c r="AX178" s="42"/>
      <c r="AY178" s="42"/>
      <c r="AZ178" s="42"/>
      <c r="BA178" s="42"/>
    </row>
    <row r="179" spans="1:53" ht="86.25" customHeight="1">
      <c r="A179" s="228">
        <v>4</v>
      </c>
      <c r="B179" s="277" t="s">
        <v>10</v>
      </c>
      <c r="C179" s="298" t="str">
        <f>IF(B179=Listas!$A$2,Listas!$B$2,IF(B179=Listas!$A$8,Listas!$B$8,IF(B179=Listas!$A$15,Listas!$B$15,IF(B179=Listas!$A$18,Listas!$B$18," "))))</f>
        <v>Generar valor público, económico y social, a partir del conocimiento integral de los recursos minero-energéticos.</v>
      </c>
      <c r="D179" s="278" t="s">
        <v>12</v>
      </c>
      <c r="E179" s="309" t="s">
        <v>1075</v>
      </c>
      <c r="F179" s="291" t="s">
        <v>1081</v>
      </c>
      <c r="G179" s="299">
        <v>1</v>
      </c>
      <c r="H179" s="290" t="s">
        <v>1077</v>
      </c>
      <c r="I179" s="291" t="s">
        <v>1082</v>
      </c>
      <c r="J179" s="285">
        <v>0.04</v>
      </c>
      <c r="K179" s="299" t="s">
        <v>16</v>
      </c>
      <c r="L179" s="298" t="s">
        <v>65</v>
      </c>
      <c r="M179" s="298" t="s">
        <v>98</v>
      </c>
      <c r="N179" s="299"/>
      <c r="O179" s="279" t="s">
        <v>201</v>
      </c>
      <c r="P179" s="302"/>
      <c r="Q179" s="303">
        <v>44896</v>
      </c>
      <c r="R179" s="304">
        <v>44926</v>
      </c>
      <c r="S179" s="278" t="s">
        <v>28</v>
      </c>
      <c r="T179" s="278" t="s">
        <v>29</v>
      </c>
      <c r="U179" s="301" t="s">
        <v>22</v>
      </c>
      <c r="V179" s="190"/>
      <c r="W179" s="192">
        <v>0</v>
      </c>
      <c r="X179" s="185"/>
      <c r="Y179" s="238"/>
      <c r="Z179" s="239"/>
      <c r="AA179" s="234"/>
      <c r="AB179" s="185" t="s">
        <v>252</v>
      </c>
      <c r="AC179" s="189"/>
      <c r="AD179" s="193">
        <v>0</v>
      </c>
      <c r="AE179" s="181" t="s">
        <v>1073</v>
      </c>
      <c r="AF179" s="236">
        <v>0</v>
      </c>
      <c r="AG179" s="229" t="s">
        <v>1083</v>
      </c>
      <c r="AH179" s="184">
        <v>44762</v>
      </c>
      <c r="AI179" s="190" t="s">
        <v>335</v>
      </c>
      <c r="AJ179" s="23"/>
      <c r="AK179" s="26"/>
      <c r="AL179" s="27"/>
      <c r="AM179" s="44"/>
      <c r="AN179" s="44"/>
      <c r="AO179" s="43"/>
      <c r="AP179" s="44"/>
      <c r="AQ179" s="43"/>
      <c r="AR179" s="44"/>
      <c r="AS179" s="44"/>
      <c r="AT179" s="44"/>
      <c r="AU179" s="44"/>
      <c r="AV179" s="43"/>
      <c r="AW179" s="44"/>
      <c r="AX179" s="42"/>
      <c r="AY179" s="42"/>
      <c r="AZ179" s="42"/>
      <c r="BA179" s="42"/>
    </row>
    <row r="180" spans="1:53" ht="140.25" customHeight="1">
      <c r="A180" s="228">
        <v>4</v>
      </c>
      <c r="B180" s="277" t="s">
        <v>10</v>
      </c>
      <c r="C180" s="298" t="str">
        <f>IF(B180=Listas!$A$2,Listas!$B$2,IF(B180=Listas!$A$8,Listas!$B$8,IF(B180=Listas!$A$15,Listas!$B$15,IF(B180=Listas!$A$18,Listas!$B$18," "))))</f>
        <v>Generar valor público, económico y social, a partir del conocimiento integral de los recursos minero-energéticos.</v>
      </c>
      <c r="D180" s="278" t="s">
        <v>12</v>
      </c>
      <c r="E180" s="309" t="s">
        <v>1075</v>
      </c>
      <c r="F180" s="300" t="s">
        <v>1084</v>
      </c>
      <c r="G180" s="299">
        <v>1</v>
      </c>
      <c r="H180" s="308" t="s">
        <v>1077</v>
      </c>
      <c r="I180" s="300" t="s">
        <v>1085</v>
      </c>
      <c r="J180" s="280">
        <v>0.04</v>
      </c>
      <c r="K180" s="299" t="s">
        <v>16</v>
      </c>
      <c r="L180" s="298" t="s">
        <v>65</v>
      </c>
      <c r="M180" s="298" t="s">
        <v>98</v>
      </c>
      <c r="N180" s="299"/>
      <c r="O180" s="279" t="s">
        <v>201</v>
      </c>
      <c r="P180" s="302"/>
      <c r="Q180" s="303">
        <v>44562</v>
      </c>
      <c r="R180" s="304">
        <v>44592</v>
      </c>
      <c r="S180" s="278" t="s">
        <v>28</v>
      </c>
      <c r="T180" s="278" t="s">
        <v>29</v>
      </c>
      <c r="U180" s="301" t="s">
        <v>22</v>
      </c>
      <c r="V180" s="184">
        <v>44651</v>
      </c>
      <c r="W180" s="187">
        <v>0.04</v>
      </c>
      <c r="X180" s="185" t="s">
        <v>1079</v>
      </c>
      <c r="Y180" s="183">
        <v>0.04</v>
      </c>
      <c r="Z180" s="185" t="s">
        <v>1086</v>
      </c>
      <c r="AA180" s="188">
        <v>44670</v>
      </c>
      <c r="AB180" s="185" t="s">
        <v>204</v>
      </c>
      <c r="AC180" s="189"/>
      <c r="AD180" s="186"/>
      <c r="AE180" s="181" t="s">
        <v>1070</v>
      </c>
      <c r="AF180" s="231">
        <v>0.04</v>
      </c>
      <c r="AG180" s="229" t="s">
        <v>446</v>
      </c>
      <c r="AH180" s="184">
        <v>44762</v>
      </c>
      <c r="AI180" s="190" t="s">
        <v>204</v>
      </c>
      <c r="AJ180" s="23"/>
      <c r="AK180" s="26"/>
      <c r="AL180" s="27"/>
      <c r="AM180" s="44"/>
      <c r="AN180" s="44"/>
      <c r="AO180" s="43"/>
      <c r="AP180" s="44"/>
      <c r="AQ180" s="43"/>
      <c r="AR180" s="44"/>
      <c r="AS180" s="44"/>
      <c r="AT180" s="44"/>
      <c r="AU180" s="44"/>
      <c r="AV180" s="43"/>
      <c r="AW180" s="44"/>
      <c r="AX180" s="42"/>
      <c r="AY180" s="42"/>
      <c r="AZ180" s="42"/>
      <c r="BA180" s="42"/>
    </row>
    <row r="181" spans="1:53" ht="64.5" customHeight="1">
      <c r="A181" s="228">
        <v>4</v>
      </c>
      <c r="B181" s="277" t="s">
        <v>10</v>
      </c>
      <c r="C181" s="298" t="str">
        <f>IF(B181=Listas!$A$2,Listas!$B$2,IF(B181=Listas!$A$8,Listas!$B$8,IF(B181=Listas!$A$15,Listas!$B$15,IF(B181=Listas!$A$18,Listas!$B$18," "))))</f>
        <v>Generar valor público, económico y social, a partir del conocimiento integral de los recursos minero-energéticos.</v>
      </c>
      <c r="D181" s="278" t="s">
        <v>12</v>
      </c>
      <c r="E181" s="309" t="s">
        <v>1075</v>
      </c>
      <c r="F181" s="300" t="s">
        <v>1087</v>
      </c>
      <c r="G181" s="299">
        <v>1</v>
      </c>
      <c r="H181" s="299" t="s">
        <v>1077</v>
      </c>
      <c r="I181" s="300" t="s">
        <v>1088</v>
      </c>
      <c r="J181" s="285">
        <v>0.04</v>
      </c>
      <c r="K181" s="299" t="s">
        <v>16</v>
      </c>
      <c r="L181" s="298" t="s">
        <v>65</v>
      </c>
      <c r="M181" s="298" t="s">
        <v>98</v>
      </c>
      <c r="N181" s="299"/>
      <c r="O181" s="279" t="s">
        <v>201</v>
      </c>
      <c r="P181" s="302"/>
      <c r="Q181" s="303">
        <v>44896</v>
      </c>
      <c r="R181" s="304">
        <v>44926</v>
      </c>
      <c r="S181" s="278" t="s">
        <v>28</v>
      </c>
      <c r="T181" s="278" t="s">
        <v>29</v>
      </c>
      <c r="U181" s="301" t="s">
        <v>22</v>
      </c>
      <c r="V181" s="190"/>
      <c r="W181" s="192">
        <v>0</v>
      </c>
      <c r="X181" s="185"/>
      <c r="Y181" s="238"/>
      <c r="Z181" s="239"/>
      <c r="AA181" s="234"/>
      <c r="AB181" s="185" t="s">
        <v>252</v>
      </c>
      <c r="AC181" s="189"/>
      <c r="AD181" s="193">
        <v>0</v>
      </c>
      <c r="AE181" s="181" t="s">
        <v>1073</v>
      </c>
      <c r="AF181" s="236">
        <v>0</v>
      </c>
      <c r="AG181" s="229" t="s">
        <v>1074</v>
      </c>
      <c r="AH181" s="184">
        <v>44762</v>
      </c>
      <c r="AI181" s="190" t="s">
        <v>335</v>
      </c>
      <c r="AJ181" s="23"/>
      <c r="AK181" s="26"/>
      <c r="AL181" s="27"/>
      <c r="AM181" s="44"/>
      <c r="AN181" s="44"/>
      <c r="AO181" s="43"/>
      <c r="AP181" s="44"/>
      <c r="AQ181" s="43"/>
      <c r="AR181" s="44"/>
      <c r="AS181" s="44"/>
      <c r="AT181" s="44"/>
      <c r="AU181" s="44"/>
      <c r="AV181" s="43"/>
      <c r="AW181" s="44"/>
      <c r="AX181" s="42"/>
      <c r="AY181" s="42"/>
      <c r="AZ181" s="42"/>
      <c r="BA181" s="42"/>
    </row>
    <row r="182" spans="1:53" ht="243" customHeight="1">
      <c r="A182" s="228">
        <v>4</v>
      </c>
      <c r="B182" s="277" t="s">
        <v>10</v>
      </c>
      <c r="C182" s="298" t="str">
        <f>IF(B182=Listas!$A$2,Listas!$B$2,IF(B182=Listas!$A$8,Listas!$B$8,IF(B182=Listas!$A$15,Listas!$B$15,IF(B182=Listas!$A$18,Listas!$B$18," "))))</f>
        <v>Generar valor público, económico y social, a partir del conocimiento integral de los recursos minero-energéticos.</v>
      </c>
      <c r="D182" s="278" t="s">
        <v>12</v>
      </c>
      <c r="E182" s="309" t="s">
        <v>1075</v>
      </c>
      <c r="F182" s="300" t="s">
        <v>1089</v>
      </c>
      <c r="G182" s="299">
        <v>1</v>
      </c>
      <c r="H182" s="299" t="s">
        <v>1090</v>
      </c>
      <c r="I182" s="300" t="s">
        <v>1091</v>
      </c>
      <c r="J182" s="280">
        <v>0.04</v>
      </c>
      <c r="K182" s="299" t="s">
        <v>23</v>
      </c>
      <c r="L182" s="298" t="s">
        <v>77</v>
      </c>
      <c r="M182" s="298" t="s">
        <v>98</v>
      </c>
      <c r="N182" s="299"/>
      <c r="O182" s="279" t="s">
        <v>201</v>
      </c>
      <c r="P182" s="302"/>
      <c r="Q182" s="303">
        <v>44621</v>
      </c>
      <c r="R182" s="304">
        <v>44926</v>
      </c>
      <c r="S182" s="278" t="s">
        <v>28</v>
      </c>
      <c r="T182" s="278" t="s">
        <v>29</v>
      </c>
      <c r="U182" s="301" t="s">
        <v>77</v>
      </c>
      <c r="V182" s="184">
        <v>44651</v>
      </c>
      <c r="W182" s="192">
        <v>0.01</v>
      </c>
      <c r="X182" s="185" t="s">
        <v>1092</v>
      </c>
      <c r="Y182" s="195">
        <v>0.01</v>
      </c>
      <c r="Z182" s="229" t="s">
        <v>1093</v>
      </c>
      <c r="AA182" s="188">
        <v>44670</v>
      </c>
      <c r="AB182" s="185" t="s">
        <v>212</v>
      </c>
      <c r="AC182" s="189">
        <v>44742</v>
      </c>
      <c r="AD182" s="193">
        <v>0.01</v>
      </c>
      <c r="AE182" s="181" t="s">
        <v>1094</v>
      </c>
      <c r="AF182" s="236">
        <v>0.02</v>
      </c>
      <c r="AG182" s="229" t="s">
        <v>1095</v>
      </c>
      <c r="AH182" s="184">
        <v>44762</v>
      </c>
      <c r="AI182" s="190" t="s">
        <v>225</v>
      </c>
      <c r="AJ182" s="23"/>
      <c r="AK182" s="26"/>
      <c r="AL182" s="27"/>
      <c r="AM182" s="44"/>
      <c r="AN182" s="44"/>
      <c r="AO182" s="43"/>
      <c r="AP182" s="44"/>
      <c r="AQ182" s="43"/>
      <c r="AR182" s="44"/>
      <c r="AS182" s="44"/>
      <c r="AT182" s="44"/>
      <c r="AU182" s="44"/>
      <c r="AV182" s="43"/>
      <c r="AW182" s="44"/>
      <c r="AX182" s="42"/>
      <c r="AY182" s="42"/>
      <c r="AZ182" s="42"/>
      <c r="BA182" s="42"/>
    </row>
    <row r="183" spans="1:53" ht="64.5" customHeight="1">
      <c r="A183" s="179">
        <v>1</v>
      </c>
      <c r="B183" s="277" t="s">
        <v>110</v>
      </c>
      <c r="C183" s="278" t="str">
        <f>IF(B183=Listas!$A$2,Listas!$B$2,IF(B183=Listas!$A$8,Listas!$B$8,IF(B183=Listas!$A$15,Listas!$B$15,IF(B183=Listas!$A$18,Listas!$B$18," "))))</f>
        <v>Desarrollar las acciones necesarias que permitan materializar los planes, programas y proyectos en el sector minero energético.</v>
      </c>
      <c r="D183" s="278" t="s">
        <v>112</v>
      </c>
      <c r="E183" s="278" t="s">
        <v>1096</v>
      </c>
      <c r="F183" s="278" t="s">
        <v>1097</v>
      </c>
      <c r="G183" s="281">
        <v>1</v>
      </c>
      <c r="H183" s="279" t="s">
        <v>438</v>
      </c>
      <c r="I183" s="278" t="s">
        <v>1098</v>
      </c>
      <c r="J183" s="280">
        <v>5.0000000000000001E-3</v>
      </c>
      <c r="K183" s="279" t="s">
        <v>23</v>
      </c>
      <c r="L183" s="278" t="s">
        <v>77</v>
      </c>
      <c r="M183" s="278" t="s">
        <v>66</v>
      </c>
      <c r="N183" s="279"/>
      <c r="O183" s="279" t="s">
        <v>201</v>
      </c>
      <c r="P183" s="284"/>
      <c r="Q183" s="282">
        <v>44562</v>
      </c>
      <c r="R183" s="283">
        <v>44651</v>
      </c>
      <c r="S183" s="278" t="s">
        <v>28</v>
      </c>
      <c r="T183" s="278" t="s">
        <v>29</v>
      </c>
      <c r="U183" s="278" t="s">
        <v>77</v>
      </c>
      <c r="V183" s="184">
        <v>44651</v>
      </c>
      <c r="W183" s="195">
        <v>4.4999999999999997E-3</v>
      </c>
      <c r="X183" s="241" t="s">
        <v>1099</v>
      </c>
      <c r="Y183" s="183">
        <v>4.4999999999999997E-3</v>
      </c>
      <c r="Z183" s="185" t="s">
        <v>1100</v>
      </c>
      <c r="AA183" s="188">
        <v>44670</v>
      </c>
      <c r="AB183" s="185" t="s">
        <v>913</v>
      </c>
      <c r="AC183" s="189">
        <v>44706</v>
      </c>
      <c r="AD183" s="242">
        <v>5.0000000000000001E-4</v>
      </c>
      <c r="AE183" s="181" t="s">
        <v>1101</v>
      </c>
      <c r="AF183" s="183">
        <v>5.0000000000000001E-3</v>
      </c>
      <c r="AG183" s="185" t="s">
        <v>1102</v>
      </c>
      <c r="AH183" s="184">
        <v>44762</v>
      </c>
      <c r="AI183" s="190" t="s">
        <v>204</v>
      </c>
      <c r="AJ183" s="23"/>
      <c r="AK183" s="26"/>
      <c r="AL183" s="27"/>
      <c r="AM183" s="29"/>
      <c r="AN183" s="29"/>
      <c r="AO183" s="28"/>
      <c r="AP183" s="29"/>
      <c r="AQ183" s="28"/>
      <c r="AR183" s="29"/>
      <c r="AS183" s="29"/>
      <c r="AT183" s="29"/>
      <c r="AU183" s="29"/>
      <c r="AV183" s="28"/>
      <c r="AW183" s="29"/>
      <c r="AX183" s="30"/>
      <c r="AY183" s="30"/>
      <c r="AZ183" s="30"/>
      <c r="BA183" s="30"/>
    </row>
    <row r="184" spans="1:53" ht="64.5" customHeight="1">
      <c r="A184" s="179">
        <v>2</v>
      </c>
      <c r="B184" s="277" t="s">
        <v>110</v>
      </c>
      <c r="C184" s="278" t="str">
        <f>IF(B184=Listas!$A$2,Listas!$B$2,IF(B184=Listas!$A$8,Listas!$B$8,IF(B184=Listas!$A$15,Listas!$B$15,IF(B184=Listas!$A$18,Listas!$B$18," "))))</f>
        <v>Desarrollar las acciones necesarias que permitan materializar los planes, programas y proyectos en el sector minero energético.</v>
      </c>
      <c r="D184" s="278" t="s">
        <v>112</v>
      </c>
      <c r="E184" s="278" t="s">
        <v>1096</v>
      </c>
      <c r="F184" s="278" t="s">
        <v>1103</v>
      </c>
      <c r="G184" s="281">
        <v>1</v>
      </c>
      <c r="H184" s="279" t="s">
        <v>438</v>
      </c>
      <c r="I184" s="278" t="s">
        <v>1104</v>
      </c>
      <c r="J184" s="285">
        <v>5.0000000000000001E-3</v>
      </c>
      <c r="K184" s="279" t="s">
        <v>23</v>
      </c>
      <c r="L184" s="278" t="s">
        <v>77</v>
      </c>
      <c r="M184" s="278" t="s">
        <v>66</v>
      </c>
      <c r="N184" s="279" t="s">
        <v>201</v>
      </c>
      <c r="O184" s="281"/>
      <c r="P184" s="278" t="s">
        <v>1105</v>
      </c>
      <c r="Q184" s="282">
        <v>44743</v>
      </c>
      <c r="R184" s="283">
        <v>44925</v>
      </c>
      <c r="S184" s="278" t="s">
        <v>28</v>
      </c>
      <c r="T184" s="278" t="s">
        <v>29</v>
      </c>
      <c r="U184" s="278" t="s">
        <v>77</v>
      </c>
      <c r="V184" s="184"/>
      <c r="W184" s="192">
        <v>0</v>
      </c>
      <c r="X184" s="241" t="s">
        <v>1106</v>
      </c>
      <c r="Y184" s="195"/>
      <c r="Z184" s="190"/>
      <c r="AA184" s="184"/>
      <c r="AB184" s="185" t="s">
        <v>252</v>
      </c>
      <c r="AC184" s="189"/>
      <c r="AD184" s="193">
        <v>0</v>
      </c>
      <c r="AE184" s="243" t="s">
        <v>1106</v>
      </c>
      <c r="AF184" s="195">
        <v>0</v>
      </c>
      <c r="AG184" s="229" t="s">
        <v>1074</v>
      </c>
      <c r="AH184" s="184">
        <v>44762</v>
      </c>
      <c r="AI184" s="190" t="s">
        <v>335</v>
      </c>
      <c r="AJ184" s="23"/>
      <c r="AK184" s="26"/>
      <c r="AL184" s="27"/>
      <c r="AM184" s="29"/>
      <c r="AN184" s="29"/>
      <c r="AO184" s="28"/>
      <c r="AP184" s="29"/>
      <c r="AQ184" s="28"/>
      <c r="AR184" s="29"/>
      <c r="AS184" s="29"/>
      <c r="AT184" s="29"/>
      <c r="AU184" s="29"/>
      <c r="AV184" s="28"/>
      <c r="AW184" s="29"/>
      <c r="AX184" s="30"/>
      <c r="AY184" s="30"/>
      <c r="AZ184" s="30"/>
      <c r="BA184" s="30"/>
    </row>
    <row r="185" spans="1:53" ht="64.5" customHeight="1">
      <c r="A185" s="179">
        <v>3</v>
      </c>
      <c r="B185" s="277" t="s">
        <v>110</v>
      </c>
      <c r="C185" s="278" t="str">
        <f>IF(B185=Listas!$A$2,Listas!$B$2,IF(B185=Listas!$A$8,Listas!$B$8,IF(B185=Listas!$A$15,Listas!$B$15,IF(B185=Listas!$A$18,Listas!$B$18," "))))</f>
        <v>Desarrollar las acciones necesarias que permitan materializar los planes, programas y proyectos en el sector minero energético.</v>
      </c>
      <c r="D185" s="278" t="s">
        <v>112</v>
      </c>
      <c r="E185" s="278" t="s">
        <v>1096</v>
      </c>
      <c r="F185" s="278" t="s">
        <v>1103</v>
      </c>
      <c r="G185" s="281">
        <v>1</v>
      </c>
      <c r="H185" s="279" t="s">
        <v>438</v>
      </c>
      <c r="I185" s="278" t="s">
        <v>1107</v>
      </c>
      <c r="J185" s="285">
        <v>5.0000000000000001E-3</v>
      </c>
      <c r="K185" s="279" t="s">
        <v>23</v>
      </c>
      <c r="L185" s="278" t="s">
        <v>77</v>
      </c>
      <c r="M185" s="278" t="s">
        <v>66</v>
      </c>
      <c r="N185" s="279" t="s">
        <v>201</v>
      </c>
      <c r="O185" s="281"/>
      <c r="P185" s="278" t="s">
        <v>1105</v>
      </c>
      <c r="Q185" s="282">
        <v>44743</v>
      </c>
      <c r="R185" s="283">
        <v>44926</v>
      </c>
      <c r="S185" s="278" t="s">
        <v>28</v>
      </c>
      <c r="T185" s="278" t="s">
        <v>29</v>
      </c>
      <c r="U185" s="278" t="s">
        <v>77</v>
      </c>
      <c r="V185" s="184"/>
      <c r="W185" s="192">
        <v>0</v>
      </c>
      <c r="X185" s="241" t="s">
        <v>1108</v>
      </c>
      <c r="Y185" s="195"/>
      <c r="Z185" s="190"/>
      <c r="AA185" s="184"/>
      <c r="AB185" s="185" t="s">
        <v>252</v>
      </c>
      <c r="AC185" s="189"/>
      <c r="AD185" s="193">
        <v>0</v>
      </c>
      <c r="AE185" s="213" t="s">
        <v>1108</v>
      </c>
      <c r="AF185" s="195">
        <v>0</v>
      </c>
      <c r="AG185" s="229" t="s">
        <v>1074</v>
      </c>
      <c r="AH185" s="184">
        <v>44762</v>
      </c>
      <c r="AI185" s="190" t="s">
        <v>335</v>
      </c>
      <c r="AJ185" s="23"/>
      <c r="AK185" s="26"/>
      <c r="AL185" s="27"/>
      <c r="AM185" s="29"/>
      <c r="AN185" s="29"/>
      <c r="AO185" s="28"/>
      <c r="AP185" s="29"/>
      <c r="AQ185" s="28"/>
      <c r="AR185" s="29"/>
      <c r="AS185" s="29"/>
      <c r="AT185" s="29"/>
      <c r="AU185" s="29"/>
      <c r="AV185" s="28"/>
      <c r="AW185" s="29"/>
      <c r="AX185" s="30"/>
      <c r="AY185" s="30"/>
      <c r="AZ185" s="30"/>
      <c r="BA185" s="30"/>
    </row>
    <row r="186" spans="1:53" ht="64.5" customHeight="1">
      <c r="A186" s="179">
        <v>4</v>
      </c>
      <c r="B186" s="277" t="s">
        <v>110</v>
      </c>
      <c r="C186" s="278" t="str">
        <f>IF(B186=Listas!$A$2,Listas!$B$2,IF(B186=Listas!$A$8,Listas!$B$8,IF(B186=Listas!$A$15,Listas!$B$15,IF(B186=Listas!$A$18,Listas!$B$18," "))))</f>
        <v>Desarrollar las acciones necesarias que permitan materializar los planes, programas y proyectos en el sector minero energético.</v>
      </c>
      <c r="D186" s="278" t="s">
        <v>112</v>
      </c>
      <c r="E186" s="278" t="s">
        <v>1096</v>
      </c>
      <c r="F186" s="278" t="s">
        <v>1109</v>
      </c>
      <c r="G186" s="281">
        <v>1</v>
      </c>
      <c r="H186" s="279" t="s">
        <v>438</v>
      </c>
      <c r="I186" s="278" t="s">
        <v>1110</v>
      </c>
      <c r="J186" s="285">
        <v>0.02</v>
      </c>
      <c r="K186" s="279" t="s">
        <v>23</v>
      </c>
      <c r="L186" s="278" t="s">
        <v>77</v>
      </c>
      <c r="M186" s="278" t="s">
        <v>66</v>
      </c>
      <c r="N186" s="279"/>
      <c r="O186" s="279" t="s">
        <v>201</v>
      </c>
      <c r="P186" s="284"/>
      <c r="Q186" s="282">
        <v>44562</v>
      </c>
      <c r="R186" s="283">
        <v>44926</v>
      </c>
      <c r="S186" s="278" t="s">
        <v>28</v>
      </c>
      <c r="T186" s="278" t="s">
        <v>29</v>
      </c>
      <c r="U186" s="278" t="s">
        <v>77</v>
      </c>
      <c r="V186" s="184" t="s">
        <v>1111</v>
      </c>
      <c r="W186" s="195">
        <v>0.01</v>
      </c>
      <c r="X186" s="241" t="s">
        <v>1112</v>
      </c>
      <c r="Y186" s="195">
        <v>0.01</v>
      </c>
      <c r="Z186" s="185" t="s">
        <v>1113</v>
      </c>
      <c r="AA186" s="188">
        <v>44670</v>
      </c>
      <c r="AB186" s="185" t="s">
        <v>212</v>
      </c>
      <c r="AC186" s="189"/>
      <c r="AD186" s="193">
        <v>0</v>
      </c>
      <c r="AE186" s="181" t="s">
        <v>1114</v>
      </c>
      <c r="AF186" s="195">
        <v>0.01</v>
      </c>
      <c r="AG186" s="185" t="s">
        <v>1115</v>
      </c>
      <c r="AH186" s="184">
        <v>44762</v>
      </c>
      <c r="AI186" s="190" t="s">
        <v>225</v>
      </c>
      <c r="AJ186" s="23"/>
      <c r="AK186" s="26"/>
      <c r="AL186" s="27"/>
      <c r="AM186" s="29"/>
      <c r="AN186" s="29"/>
      <c r="AO186" s="28"/>
      <c r="AP186" s="29"/>
      <c r="AQ186" s="28"/>
      <c r="AR186" s="29"/>
      <c r="AS186" s="29"/>
      <c r="AT186" s="29"/>
      <c r="AU186" s="29"/>
      <c r="AV186" s="28"/>
      <c r="AW186" s="29"/>
      <c r="AX186" s="30"/>
      <c r="AY186" s="30"/>
      <c r="AZ186" s="30"/>
      <c r="BA186" s="30"/>
    </row>
    <row r="187" spans="1:53" ht="64.5" customHeight="1">
      <c r="A187" s="179">
        <v>5</v>
      </c>
      <c r="B187" s="277" t="s">
        <v>110</v>
      </c>
      <c r="C187" s="278" t="str">
        <f>IF(B187=Listas!$A$2,Listas!$B$2,IF(B187=Listas!$A$8,Listas!$B$8,IF(B187=Listas!$A$15,Listas!$B$15,IF(B187=Listas!$A$18,Listas!$B$18," "))))</f>
        <v>Desarrollar las acciones necesarias que permitan materializar los planes, programas y proyectos en el sector minero energético.</v>
      </c>
      <c r="D187" s="278" t="s">
        <v>112</v>
      </c>
      <c r="E187" s="278" t="s">
        <v>1116</v>
      </c>
      <c r="F187" s="278" t="s">
        <v>1117</v>
      </c>
      <c r="G187" s="281">
        <v>1</v>
      </c>
      <c r="H187" s="279" t="s">
        <v>438</v>
      </c>
      <c r="I187" s="278" t="s">
        <v>1118</v>
      </c>
      <c r="J187" s="280">
        <v>5.0000000000000001E-3</v>
      </c>
      <c r="K187" s="279" t="s">
        <v>16</v>
      </c>
      <c r="L187" s="278" t="s">
        <v>24</v>
      </c>
      <c r="M187" s="278" t="s">
        <v>66</v>
      </c>
      <c r="N187" s="279" t="s">
        <v>201</v>
      </c>
      <c r="O187" s="281"/>
      <c r="P187" s="278" t="s">
        <v>1119</v>
      </c>
      <c r="Q187" s="282">
        <v>44562</v>
      </c>
      <c r="R187" s="283">
        <v>44651</v>
      </c>
      <c r="S187" s="278" t="s">
        <v>28</v>
      </c>
      <c r="T187" s="278" t="s">
        <v>29</v>
      </c>
      <c r="U187" s="278" t="s">
        <v>77</v>
      </c>
      <c r="V187" s="184" t="s">
        <v>1111</v>
      </c>
      <c r="W187" s="195">
        <f>2%/4</f>
        <v>5.0000000000000001E-3</v>
      </c>
      <c r="X187" s="241" t="s">
        <v>1120</v>
      </c>
      <c r="Y187" s="183">
        <v>5.0000000000000001E-3</v>
      </c>
      <c r="Z187" s="185" t="s">
        <v>1100</v>
      </c>
      <c r="AA187" s="188">
        <v>44670</v>
      </c>
      <c r="AB187" s="185" t="s">
        <v>913</v>
      </c>
      <c r="AC187" s="189"/>
      <c r="AD187" s="186"/>
      <c r="AE187" s="181" t="s">
        <v>1121</v>
      </c>
      <c r="AF187" s="183">
        <v>0.01</v>
      </c>
      <c r="AG187" s="185" t="s">
        <v>1122</v>
      </c>
      <c r="AH187" s="184">
        <v>44762</v>
      </c>
      <c r="AI187" s="190" t="s">
        <v>204</v>
      </c>
      <c r="AJ187" s="23"/>
      <c r="AK187" s="26"/>
      <c r="AL187" s="27"/>
      <c r="AM187" s="29"/>
      <c r="AN187" s="29"/>
      <c r="AO187" s="28"/>
      <c r="AP187" s="29"/>
      <c r="AQ187" s="28"/>
      <c r="AR187" s="29"/>
      <c r="AS187" s="29"/>
      <c r="AT187" s="29"/>
      <c r="AU187" s="29"/>
      <c r="AV187" s="28"/>
      <c r="AW187" s="29"/>
      <c r="AX187" s="30"/>
      <c r="AY187" s="30"/>
      <c r="AZ187" s="30"/>
      <c r="BA187" s="30"/>
    </row>
    <row r="188" spans="1:53" ht="64.5" customHeight="1">
      <c r="A188" s="179">
        <v>6</v>
      </c>
      <c r="B188" s="277" t="s">
        <v>110</v>
      </c>
      <c r="C188" s="278" t="str">
        <f>IF(B188=Listas!$A$2,Listas!$B$2,IF(B188=Listas!$A$8,Listas!$B$8,IF(B188=Listas!$A$15,Listas!$B$15,IF(B188=Listas!$A$18,Listas!$B$18," "))))</f>
        <v>Desarrollar las acciones necesarias que permitan materializar los planes, programas y proyectos en el sector minero energético.</v>
      </c>
      <c r="D188" s="278" t="s">
        <v>112</v>
      </c>
      <c r="E188" s="278" t="s">
        <v>1116</v>
      </c>
      <c r="F188" s="278" t="s">
        <v>1123</v>
      </c>
      <c r="G188" s="281">
        <v>1</v>
      </c>
      <c r="H188" s="279" t="s">
        <v>438</v>
      </c>
      <c r="I188" s="278" t="s">
        <v>1124</v>
      </c>
      <c r="J188" s="285">
        <v>7.4999999999999997E-3</v>
      </c>
      <c r="K188" s="279" t="s">
        <v>16</v>
      </c>
      <c r="L188" s="278" t="s">
        <v>24</v>
      </c>
      <c r="M188" s="278" t="s">
        <v>66</v>
      </c>
      <c r="N188" s="279"/>
      <c r="O188" s="279" t="s">
        <v>201</v>
      </c>
      <c r="P188" s="284"/>
      <c r="Q188" s="282">
        <v>44652</v>
      </c>
      <c r="R188" s="283">
        <v>44742</v>
      </c>
      <c r="S188" s="278" t="s">
        <v>28</v>
      </c>
      <c r="T188" s="278" t="s">
        <v>29</v>
      </c>
      <c r="U188" s="278" t="s">
        <v>77</v>
      </c>
      <c r="V188" s="244"/>
      <c r="W188" s="192">
        <v>0</v>
      </c>
      <c r="X188" s="241" t="s">
        <v>1125</v>
      </c>
      <c r="Y188" s="195"/>
      <c r="Z188" s="190"/>
      <c r="AA188" s="184"/>
      <c r="AB188" s="185" t="s">
        <v>252</v>
      </c>
      <c r="AC188" s="189"/>
      <c r="AD188" s="193">
        <v>0</v>
      </c>
      <c r="AE188" s="181" t="s">
        <v>1126</v>
      </c>
      <c r="AF188" s="195">
        <v>0</v>
      </c>
      <c r="AG188" s="185" t="s">
        <v>1127</v>
      </c>
      <c r="AH188" s="184">
        <v>44762</v>
      </c>
      <c r="AI188" s="190" t="s">
        <v>480</v>
      </c>
      <c r="AJ188" s="23"/>
      <c r="AK188" s="26"/>
      <c r="AL188" s="27"/>
      <c r="AM188" s="29"/>
      <c r="AN188" s="29"/>
      <c r="AO188" s="28"/>
      <c r="AP188" s="29"/>
      <c r="AQ188" s="28"/>
      <c r="AR188" s="29"/>
      <c r="AS188" s="29"/>
      <c r="AT188" s="29"/>
      <c r="AU188" s="29"/>
      <c r="AV188" s="28"/>
      <c r="AW188" s="29"/>
      <c r="AX188" s="30"/>
      <c r="AY188" s="30"/>
      <c r="AZ188" s="30"/>
      <c r="BA188" s="30"/>
    </row>
    <row r="189" spans="1:53" ht="64.5" customHeight="1">
      <c r="A189" s="179">
        <v>7</v>
      </c>
      <c r="B189" s="277" t="s">
        <v>110</v>
      </c>
      <c r="C189" s="278" t="str">
        <f>IF(B189=Listas!$A$2,Listas!$B$2,IF(B189=Listas!$A$8,Listas!$B$8,IF(B189=Listas!$A$15,Listas!$B$15,IF(B189=Listas!$A$18,Listas!$B$18," "))))</f>
        <v>Desarrollar las acciones necesarias que permitan materializar los planes, programas y proyectos en el sector minero energético.</v>
      </c>
      <c r="D189" s="278" t="s">
        <v>112</v>
      </c>
      <c r="E189" s="278" t="s">
        <v>1116</v>
      </c>
      <c r="F189" s="278" t="s">
        <v>1117</v>
      </c>
      <c r="G189" s="281">
        <v>1</v>
      </c>
      <c r="H189" s="279" t="s">
        <v>438</v>
      </c>
      <c r="I189" s="278" t="s">
        <v>1128</v>
      </c>
      <c r="J189" s="285">
        <v>5.0000000000000001E-3</v>
      </c>
      <c r="K189" s="279" t="s">
        <v>16</v>
      </c>
      <c r="L189" s="278" t="s">
        <v>24</v>
      </c>
      <c r="M189" s="278" t="s">
        <v>66</v>
      </c>
      <c r="N189" s="279" t="s">
        <v>201</v>
      </c>
      <c r="O189" s="281"/>
      <c r="P189" s="278" t="s">
        <v>1119</v>
      </c>
      <c r="Q189" s="282">
        <v>44562</v>
      </c>
      <c r="R189" s="283">
        <v>44651</v>
      </c>
      <c r="S189" s="278" t="s">
        <v>28</v>
      </c>
      <c r="T189" s="278" t="s">
        <v>29</v>
      </c>
      <c r="U189" s="278" t="s">
        <v>77</v>
      </c>
      <c r="V189" s="184">
        <v>44651</v>
      </c>
      <c r="W189" s="195">
        <v>0</v>
      </c>
      <c r="X189" s="241" t="s">
        <v>1129</v>
      </c>
      <c r="Y189" s="195">
        <v>0</v>
      </c>
      <c r="Z189" s="185" t="s">
        <v>1130</v>
      </c>
      <c r="AA189" s="188">
        <v>44670</v>
      </c>
      <c r="AB189" s="185" t="s">
        <v>480</v>
      </c>
      <c r="AC189" s="189"/>
      <c r="AD189" s="193">
        <v>0</v>
      </c>
      <c r="AE189" s="214" t="s">
        <v>1131</v>
      </c>
      <c r="AF189" s="195">
        <v>0</v>
      </c>
      <c r="AG189" s="185" t="s">
        <v>1132</v>
      </c>
      <c r="AH189" s="184">
        <v>44762</v>
      </c>
      <c r="AI189" s="190" t="s">
        <v>480</v>
      </c>
      <c r="AJ189" s="23"/>
      <c r="AK189" s="26"/>
      <c r="AL189" s="27"/>
      <c r="AM189" s="29"/>
      <c r="AN189" s="29"/>
      <c r="AO189" s="28"/>
      <c r="AP189" s="29"/>
      <c r="AQ189" s="28"/>
      <c r="AR189" s="29"/>
      <c r="AS189" s="29"/>
      <c r="AT189" s="29"/>
      <c r="AU189" s="29"/>
      <c r="AV189" s="28"/>
      <c r="AW189" s="29"/>
      <c r="AX189" s="30"/>
      <c r="AY189" s="30"/>
      <c r="AZ189" s="30"/>
      <c r="BA189" s="30"/>
    </row>
    <row r="190" spans="1:53" ht="96" customHeight="1">
      <c r="A190" s="179">
        <v>8</v>
      </c>
      <c r="B190" s="277" t="s">
        <v>110</v>
      </c>
      <c r="C190" s="278" t="str">
        <f>IF(B190=Listas!$A$2,Listas!$B$2,IF(B190=Listas!$A$8,Listas!$B$8,IF(B190=Listas!$A$15,Listas!$B$15,IF(B190=Listas!$A$18,Listas!$B$18," "))))</f>
        <v>Desarrollar las acciones necesarias que permitan materializar los planes, programas y proyectos en el sector minero energético.</v>
      </c>
      <c r="D190" s="278" t="s">
        <v>112</v>
      </c>
      <c r="E190" s="278" t="s">
        <v>1116</v>
      </c>
      <c r="F190" s="278" t="s">
        <v>1123</v>
      </c>
      <c r="G190" s="281">
        <v>1</v>
      </c>
      <c r="H190" s="279" t="s">
        <v>438</v>
      </c>
      <c r="I190" s="278" t="s">
        <v>1133</v>
      </c>
      <c r="J190" s="285">
        <v>7.4999999999999997E-3</v>
      </c>
      <c r="K190" s="279" t="s">
        <v>16</v>
      </c>
      <c r="L190" s="278" t="s">
        <v>24</v>
      </c>
      <c r="M190" s="278" t="s">
        <v>66</v>
      </c>
      <c r="N190" s="279"/>
      <c r="O190" s="279" t="s">
        <v>201</v>
      </c>
      <c r="P190" s="284"/>
      <c r="Q190" s="282">
        <v>44652</v>
      </c>
      <c r="R190" s="283">
        <v>44742</v>
      </c>
      <c r="S190" s="278" t="s">
        <v>28</v>
      </c>
      <c r="T190" s="278" t="s">
        <v>29</v>
      </c>
      <c r="U190" s="278" t="s">
        <v>77</v>
      </c>
      <c r="V190" s="244"/>
      <c r="W190" s="195">
        <v>0</v>
      </c>
      <c r="X190" s="241" t="s">
        <v>1134</v>
      </c>
      <c r="Y190" s="195"/>
      <c r="Z190" s="190"/>
      <c r="AA190" s="184"/>
      <c r="AB190" s="185" t="s">
        <v>252</v>
      </c>
      <c r="AC190" s="189"/>
      <c r="AD190" s="193">
        <v>0</v>
      </c>
      <c r="AE190" s="185" t="s">
        <v>1135</v>
      </c>
      <c r="AF190" s="195">
        <v>0</v>
      </c>
      <c r="AG190" s="185" t="s">
        <v>1132</v>
      </c>
      <c r="AH190" s="184">
        <v>44762</v>
      </c>
      <c r="AI190" s="190" t="s">
        <v>480</v>
      </c>
      <c r="AJ190" s="23"/>
      <c r="AK190" s="26"/>
      <c r="AL190" s="27"/>
      <c r="AM190" s="29"/>
      <c r="AN190" s="29"/>
      <c r="AO190" s="28"/>
      <c r="AP190" s="29"/>
      <c r="AQ190" s="28"/>
      <c r="AR190" s="29"/>
      <c r="AS190" s="29"/>
      <c r="AT190" s="29"/>
      <c r="AU190" s="29"/>
      <c r="AV190" s="28"/>
      <c r="AW190" s="29"/>
      <c r="AX190" s="30"/>
      <c r="AY190" s="30"/>
      <c r="AZ190" s="30"/>
      <c r="BA190" s="30"/>
    </row>
    <row r="191" spans="1:53" ht="104.25" customHeight="1">
      <c r="A191" s="179">
        <v>9</v>
      </c>
      <c r="B191" s="277" t="s">
        <v>110</v>
      </c>
      <c r="C191" s="278" t="str">
        <f>IF(B191=Listas!$A$2,Listas!$B$2,IF(B191=Listas!$A$8,Listas!$B$8,IF(B191=Listas!$A$15,Listas!$B$15,IF(B191=Listas!$A$18,Listas!$B$18," "))))</f>
        <v>Desarrollar las acciones necesarias que permitan materializar los planes, programas y proyectos en el sector minero energético.</v>
      </c>
      <c r="D191" s="278" t="s">
        <v>112</v>
      </c>
      <c r="E191" s="278" t="s">
        <v>1136</v>
      </c>
      <c r="F191" s="278" t="s">
        <v>1137</v>
      </c>
      <c r="G191" s="281">
        <v>1</v>
      </c>
      <c r="H191" s="279" t="s">
        <v>438</v>
      </c>
      <c r="I191" s="278" t="s">
        <v>1138</v>
      </c>
      <c r="J191" s="280">
        <v>6.25E-2</v>
      </c>
      <c r="K191" s="279" t="s">
        <v>23</v>
      </c>
      <c r="L191" s="278" t="s">
        <v>77</v>
      </c>
      <c r="M191" s="278" t="s">
        <v>66</v>
      </c>
      <c r="N191" s="279" t="s">
        <v>201</v>
      </c>
      <c r="O191" s="281"/>
      <c r="P191" s="278" t="s">
        <v>1105</v>
      </c>
      <c r="Q191" s="282">
        <v>44562</v>
      </c>
      <c r="R191" s="283">
        <v>44926</v>
      </c>
      <c r="S191" s="278" t="s">
        <v>28</v>
      </c>
      <c r="T191" s="278" t="s">
        <v>29</v>
      </c>
      <c r="U191" s="278" t="s">
        <v>77</v>
      </c>
      <c r="V191" s="184">
        <v>44651</v>
      </c>
      <c r="W191" s="195">
        <v>6.7500000000000008E-3</v>
      </c>
      <c r="X191" s="185" t="s">
        <v>1139</v>
      </c>
      <c r="Y191" s="195">
        <v>6.7999999999999996E-3</v>
      </c>
      <c r="Z191" s="185" t="s">
        <v>1113</v>
      </c>
      <c r="AA191" s="188">
        <v>44670</v>
      </c>
      <c r="AB191" s="185" t="s">
        <v>212</v>
      </c>
      <c r="AC191" s="189">
        <v>44742</v>
      </c>
      <c r="AD191" s="193">
        <v>7.0000000000000001E-3</v>
      </c>
      <c r="AE191" s="181" t="s">
        <v>1140</v>
      </c>
      <c r="AF191" s="195">
        <v>1.38E-2</v>
      </c>
      <c r="AG191" s="185" t="s">
        <v>1141</v>
      </c>
      <c r="AH191" s="184">
        <v>44762</v>
      </c>
      <c r="AI191" s="190" t="s">
        <v>225</v>
      </c>
      <c r="AJ191" s="23"/>
      <c r="AK191" s="26"/>
      <c r="AL191" s="27"/>
      <c r="AM191" s="29"/>
      <c r="AN191" s="29"/>
      <c r="AO191" s="28"/>
      <c r="AP191" s="29"/>
      <c r="AQ191" s="28"/>
      <c r="AR191" s="29"/>
      <c r="AS191" s="29"/>
      <c r="AT191" s="29"/>
      <c r="AU191" s="29"/>
      <c r="AV191" s="28"/>
      <c r="AW191" s="29"/>
      <c r="AX191" s="30"/>
      <c r="AY191" s="30"/>
      <c r="AZ191" s="30"/>
      <c r="BA191" s="30"/>
    </row>
    <row r="192" spans="1:53" ht="64.5" customHeight="1">
      <c r="A192" s="179">
        <v>10</v>
      </c>
      <c r="B192" s="277" t="s">
        <v>110</v>
      </c>
      <c r="C192" s="278" t="str">
        <f>IF(B192=Listas!$A$2,Listas!$B$2,IF(B192=Listas!$A$8,Listas!$B$8,IF(B192=Listas!$A$15,Listas!$B$15,IF(B192=Listas!$A$18,Listas!$B$18," "))))</f>
        <v>Desarrollar las acciones necesarias que permitan materializar los planes, programas y proyectos en el sector minero energético.</v>
      </c>
      <c r="D192" s="278" t="s">
        <v>112</v>
      </c>
      <c r="E192" s="278" t="s">
        <v>1142</v>
      </c>
      <c r="F192" s="278" t="s">
        <v>1143</v>
      </c>
      <c r="G192" s="281">
        <v>1</v>
      </c>
      <c r="H192" s="279" t="s">
        <v>438</v>
      </c>
      <c r="I192" s="278" t="s">
        <v>1144</v>
      </c>
      <c r="J192" s="285">
        <v>1.2500000000000001E-2</v>
      </c>
      <c r="K192" s="279" t="s">
        <v>23</v>
      </c>
      <c r="L192" s="278" t="s">
        <v>77</v>
      </c>
      <c r="M192" s="278" t="s">
        <v>66</v>
      </c>
      <c r="N192" s="279" t="s">
        <v>201</v>
      </c>
      <c r="O192" s="281"/>
      <c r="P192" s="278" t="s">
        <v>108</v>
      </c>
      <c r="Q192" s="282">
        <v>44562</v>
      </c>
      <c r="R192" s="283">
        <v>44926</v>
      </c>
      <c r="S192" s="278" t="s">
        <v>28</v>
      </c>
      <c r="T192" s="278" t="s">
        <v>29</v>
      </c>
      <c r="U192" s="278" t="s">
        <v>77</v>
      </c>
      <c r="V192" s="184"/>
      <c r="W192" s="195">
        <v>0</v>
      </c>
      <c r="X192" s="241" t="s">
        <v>1145</v>
      </c>
      <c r="Y192" s="195"/>
      <c r="Z192" s="190"/>
      <c r="AA192" s="184"/>
      <c r="AB192" s="185" t="s">
        <v>252</v>
      </c>
      <c r="AC192" s="189"/>
      <c r="AD192" s="193">
        <v>0</v>
      </c>
      <c r="AE192" s="214" t="s">
        <v>1145</v>
      </c>
      <c r="AF192" s="195">
        <v>0</v>
      </c>
      <c r="AG192" s="185" t="s">
        <v>1115</v>
      </c>
      <c r="AH192" s="184">
        <v>44762</v>
      </c>
      <c r="AI192" s="190" t="s">
        <v>335</v>
      </c>
      <c r="AJ192" s="23"/>
      <c r="AK192" s="26"/>
      <c r="AL192" s="27"/>
      <c r="AM192" s="29"/>
      <c r="AN192" s="29"/>
      <c r="AO192" s="28"/>
      <c r="AP192" s="29"/>
      <c r="AQ192" s="28"/>
      <c r="AR192" s="29"/>
      <c r="AS192" s="29"/>
      <c r="AT192" s="29"/>
      <c r="AU192" s="29"/>
      <c r="AV192" s="28"/>
      <c r="AW192" s="29"/>
      <c r="AX192" s="30"/>
      <c r="AY192" s="30"/>
      <c r="AZ192" s="30"/>
      <c r="BA192" s="30"/>
    </row>
    <row r="193" spans="1:53" ht="49.5" customHeight="1">
      <c r="A193" s="179">
        <v>11</v>
      </c>
      <c r="B193" s="277" t="s">
        <v>110</v>
      </c>
      <c r="C193" s="278" t="str">
        <f>IF(B193=Listas!$A$2,Listas!$B$2,IF(B193=Listas!$A$8,Listas!$B$8,IF(B193=Listas!$A$15,Listas!$B$15,IF(B193=Listas!$A$18,Listas!$B$18," "))))</f>
        <v>Desarrollar las acciones necesarias que permitan materializar los planes, programas y proyectos en el sector minero energético.</v>
      </c>
      <c r="D193" s="278" t="s">
        <v>112</v>
      </c>
      <c r="E193" s="278" t="s">
        <v>1142</v>
      </c>
      <c r="F193" s="278" t="s">
        <v>1146</v>
      </c>
      <c r="G193" s="281">
        <v>1</v>
      </c>
      <c r="H193" s="279" t="s">
        <v>438</v>
      </c>
      <c r="I193" s="278" t="s">
        <v>1147</v>
      </c>
      <c r="J193" s="285">
        <v>2.5000000000000001E-2</v>
      </c>
      <c r="K193" s="279" t="s">
        <v>23</v>
      </c>
      <c r="L193" s="278" t="s">
        <v>77</v>
      </c>
      <c r="M193" s="278" t="s">
        <v>66</v>
      </c>
      <c r="N193" s="279" t="s">
        <v>201</v>
      </c>
      <c r="O193" s="281"/>
      <c r="P193" s="278" t="s">
        <v>1148</v>
      </c>
      <c r="Q193" s="282">
        <v>44562</v>
      </c>
      <c r="R193" s="283">
        <v>44926</v>
      </c>
      <c r="S193" s="278" t="s">
        <v>28</v>
      </c>
      <c r="T193" s="278" t="s">
        <v>29</v>
      </c>
      <c r="U193" s="278" t="s">
        <v>77</v>
      </c>
      <c r="V193" s="184"/>
      <c r="W193" s="195">
        <v>0</v>
      </c>
      <c r="X193" s="241" t="s">
        <v>1149</v>
      </c>
      <c r="Y193" s="195"/>
      <c r="Z193" s="190"/>
      <c r="AA193" s="184"/>
      <c r="AB193" s="185" t="s">
        <v>252</v>
      </c>
      <c r="AC193" s="189"/>
      <c r="AD193" s="193">
        <v>0</v>
      </c>
      <c r="AE193" s="185" t="s">
        <v>1149</v>
      </c>
      <c r="AF193" s="195">
        <v>0</v>
      </c>
      <c r="AG193" s="185" t="s">
        <v>1115</v>
      </c>
      <c r="AH193" s="184">
        <v>44762</v>
      </c>
      <c r="AI193" s="190" t="s">
        <v>335</v>
      </c>
      <c r="AJ193" s="23"/>
      <c r="AK193" s="26"/>
      <c r="AL193" s="27"/>
      <c r="AM193" s="29"/>
      <c r="AN193" s="29"/>
      <c r="AO193" s="28"/>
      <c r="AP193" s="29"/>
      <c r="AQ193" s="28"/>
      <c r="AR193" s="29"/>
      <c r="AS193" s="29"/>
      <c r="AT193" s="29"/>
      <c r="AU193" s="29"/>
      <c r="AV193" s="28"/>
      <c r="AW193" s="29"/>
      <c r="AX193" s="30"/>
      <c r="AY193" s="30"/>
      <c r="AZ193" s="30"/>
      <c r="BA193" s="30"/>
    </row>
    <row r="194" spans="1:53" ht="49.5" customHeight="1">
      <c r="A194" s="179">
        <v>12</v>
      </c>
      <c r="B194" s="277" t="s">
        <v>110</v>
      </c>
      <c r="C194" s="278" t="str">
        <f>IF(B194=Listas!$A$2,Listas!$B$2,IF(B194=Listas!$A$8,Listas!$B$8,IF(B194=Listas!$A$15,Listas!$B$15,IF(B194=Listas!$A$18,Listas!$B$18," "))))</f>
        <v>Desarrollar las acciones necesarias que permitan materializar los planes, programas y proyectos en el sector minero energético.</v>
      </c>
      <c r="D194" s="278" t="s">
        <v>112</v>
      </c>
      <c r="E194" s="278" t="s">
        <v>1142</v>
      </c>
      <c r="F194" s="278" t="s">
        <v>1150</v>
      </c>
      <c r="G194" s="281">
        <v>1</v>
      </c>
      <c r="H194" s="279" t="s">
        <v>438</v>
      </c>
      <c r="I194" s="278" t="s">
        <v>1151</v>
      </c>
      <c r="J194" s="285">
        <v>3.7499999999999999E-2</v>
      </c>
      <c r="K194" s="279" t="s">
        <v>23</v>
      </c>
      <c r="L194" s="278" t="s">
        <v>77</v>
      </c>
      <c r="M194" s="278" t="s">
        <v>66</v>
      </c>
      <c r="N194" s="279" t="s">
        <v>201</v>
      </c>
      <c r="O194" s="281"/>
      <c r="P194" s="278" t="s">
        <v>108</v>
      </c>
      <c r="Q194" s="282">
        <v>44562</v>
      </c>
      <c r="R194" s="283">
        <v>44926</v>
      </c>
      <c r="S194" s="278" t="s">
        <v>28</v>
      </c>
      <c r="T194" s="278" t="s">
        <v>29</v>
      </c>
      <c r="U194" s="278" t="s">
        <v>77</v>
      </c>
      <c r="V194" s="184"/>
      <c r="W194" s="195">
        <v>0</v>
      </c>
      <c r="X194" s="241" t="s">
        <v>1152</v>
      </c>
      <c r="Y194" s="195"/>
      <c r="Z194" s="190"/>
      <c r="AA194" s="184"/>
      <c r="AB194" s="185" t="s">
        <v>252</v>
      </c>
      <c r="AC194" s="189"/>
      <c r="AD194" s="193">
        <v>0</v>
      </c>
      <c r="AE194" s="185" t="s">
        <v>1152</v>
      </c>
      <c r="AF194" s="195">
        <v>0</v>
      </c>
      <c r="AG194" s="185" t="s">
        <v>1115</v>
      </c>
      <c r="AH194" s="184">
        <v>44762</v>
      </c>
      <c r="AI194" s="190" t="s">
        <v>335</v>
      </c>
      <c r="AJ194" s="23"/>
      <c r="AK194" s="26"/>
      <c r="AL194" s="27"/>
      <c r="AM194" s="29"/>
      <c r="AN194" s="29"/>
      <c r="AO194" s="28"/>
      <c r="AP194" s="29"/>
      <c r="AQ194" s="28"/>
      <c r="AR194" s="29"/>
      <c r="AS194" s="29"/>
      <c r="AT194" s="29"/>
      <c r="AU194" s="29"/>
      <c r="AV194" s="28"/>
      <c r="AW194" s="29"/>
      <c r="AX194" s="30"/>
      <c r="AY194" s="30"/>
      <c r="AZ194" s="30"/>
      <c r="BA194" s="30"/>
    </row>
    <row r="195" spans="1:53" ht="133.5">
      <c r="A195" s="179">
        <v>13</v>
      </c>
      <c r="B195" s="277" t="s">
        <v>110</v>
      </c>
      <c r="C195" s="278" t="str">
        <f>IF(B195=Listas!$A$2,Listas!$B$2,IF(B195=Listas!$A$8,Listas!$B$8,IF(B195=Listas!$A$15,Listas!$B$15,IF(B195=Listas!$A$18,Listas!$B$18," "))))</f>
        <v>Desarrollar las acciones necesarias que permitan materializar los planes, programas y proyectos en el sector minero energético.</v>
      </c>
      <c r="D195" s="278" t="s">
        <v>112</v>
      </c>
      <c r="E195" s="278" t="s">
        <v>1153</v>
      </c>
      <c r="F195" s="278" t="s">
        <v>1154</v>
      </c>
      <c r="G195" s="281">
        <v>1</v>
      </c>
      <c r="H195" s="279" t="s">
        <v>438</v>
      </c>
      <c r="I195" s="278" t="s">
        <v>1155</v>
      </c>
      <c r="J195" s="280">
        <v>1.4999999999999999E-2</v>
      </c>
      <c r="K195" s="279" t="s">
        <v>23</v>
      </c>
      <c r="L195" s="278" t="s">
        <v>77</v>
      </c>
      <c r="M195" s="278" t="s">
        <v>66</v>
      </c>
      <c r="N195" s="279"/>
      <c r="O195" s="279" t="s">
        <v>201</v>
      </c>
      <c r="P195" s="284"/>
      <c r="Q195" s="282">
        <v>44562</v>
      </c>
      <c r="R195" s="283">
        <v>44926</v>
      </c>
      <c r="S195" s="278" t="s">
        <v>28</v>
      </c>
      <c r="T195" s="278" t="s">
        <v>29</v>
      </c>
      <c r="U195" s="278" t="s">
        <v>77</v>
      </c>
      <c r="V195" s="184">
        <v>44651</v>
      </c>
      <c r="W195" s="195">
        <v>3.7499999999999999E-3</v>
      </c>
      <c r="X195" s="185" t="s">
        <v>1156</v>
      </c>
      <c r="Y195" s="195">
        <v>3.8E-3</v>
      </c>
      <c r="Z195" s="185" t="s">
        <v>1113</v>
      </c>
      <c r="AA195" s="188">
        <v>44670</v>
      </c>
      <c r="AB195" s="185" t="s">
        <v>212</v>
      </c>
      <c r="AC195" s="189">
        <v>44742</v>
      </c>
      <c r="AD195" s="193">
        <v>3.8E-3</v>
      </c>
      <c r="AE195" s="181" t="s">
        <v>1157</v>
      </c>
      <c r="AF195" s="195">
        <v>7.6E-3</v>
      </c>
      <c r="AG195" s="185" t="s">
        <v>1158</v>
      </c>
      <c r="AH195" s="184">
        <v>44762</v>
      </c>
      <c r="AI195" s="190" t="s">
        <v>225</v>
      </c>
      <c r="AJ195" s="23"/>
      <c r="AK195" s="26"/>
      <c r="AL195" s="27"/>
      <c r="AM195" s="29"/>
      <c r="AN195" s="29"/>
      <c r="AO195" s="28"/>
      <c r="AP195" s="29"/>
      <c r="AQ195" s="28"/>
      <c r="AR195" s="29"/>
      <c r="AS195" s="29"/>
      <c r="AT195" s="29"/>
      <c r="AU195" s="29"/>
      <c r="AV195" s="28"/>
      <c r="AW195" s="29"/>
      <c r="AX195" s="30"/>
      <c r="AY195" s="30"/>
      <c r="AZ195" s="30"/>
      <c r="BA195" s="30"/>
    </row>
    <row r="196" spans="1:53" ht="49.5" customHeight="1">
      <c r="A196" s="179">
        <v>14</v>
      </c>
      <c r="B196" s="277" t="s">
        <v>110</v>
      </c>
      <c r="C196" s="278" t="str">
        <f>IF(B196=Listas!$A$2,Listas!$B$2,IF(B196=Listas!$A$8,Listas!$B$8,IF(B196=Listas!$A$15,Listas!$B$15,IF(B196=Listas!$A$18,Listas!$B$18," "))))</f>
        <v>Desarrollar las acciones necesarias que permitan materializar los planes, programas y proyectos en el sector minero energético.</v>
      </c>
      <c r="D196" s="278" t="s">
        <v>112</v>
      </c>
      <c r="E196" s="278" t="s">
        <v>1153</v>
      </c>
      <c r="F196" s="278" t="s">
        <v>1159</v>
      </c>
      <c r="G196" s="281">
        <v>1</v>
      </c>
      <c r="H196" s="279" t="s">
        <v>438</v>
      </c>
      <c r="I196" s="278" t="s">
        <v>1160</v>
      </c>
      <c r="J196" s="280">
        <v>0.01</v>
      </c>
      <c r="K196" s="279" t="s">
        <v>23</v>
      </c>
      <c r="L196" s="278" t="s">
        <v>77</v>
      </c>
      <c r="M196" s="278" t="s">
        <v>66</v>
      </c>
      <c r="N196" s="279"/>
      <c r="O196" s="279" t="s">
        <v>201</v>
      </c>
      <c r="P196" s="284"/>
      <c r="Q196" s="282">
        <v>44562</v>
      </c>
      <c r="R196" s="283">
        <v>44926</v>
      </c>
      <c r="S196" s="278" t="s">
        <v>28</v>
      </c>
      <c r="T196" s="278" t="s">
        <v>29</v>
      </c>
      <c r="U196" s="278" t="s">
        <v>77</v>
      </c>
      <c r="V196" s="184">
        <v>44651</v>
      </c>
      <c r="W196" s="195">
        <v>2.5000000000000001E-3</v>
      </c>
      <c r="X196" s="241" t="s">
        <v>1161</v>
      </c>
      <c r="Y196" s="195">
        <v>2.5000000000000001E-3</v>
      </c>
      <c r="Z196" s="185" t="s">
        <v>1113</v>
      </c>
      <c r="AA196" s="188">
        <v>44670</v>
      </c>
      <c r="AB196" s="185" t="s">
        <v>212</v>
      </c>
      <c r="AC196" s="189">
        <v>44742</v>
      </c>
      <c r="AD196" s="193">
        <v>2.5000000000000001E-3</v>
      </c>
      <c r="AE196" s="181" t="s">
        <v>1162</v>
      </c>
      <c r="AF196" s="195">
        <v>5.0000000000000001E-3</v>
      </c>
      <c r="AG196" s="185" t="s">
        <v>1163</v>
      </c>
      <c r="AH196" s="184">
        <v>44762</v>
      </c>
      <c r="AI196" s="190" t="s">
        <v>225</v>
      </c>
      <c r="AJ196" s="23"/>
      <c r="AK196" s="26"/>
      <c r="AL196" s="27"/>
      <c r="AM196" s="29"/>
      <c r="AN196" s="29"/>
      <c r="AO196" s="28"/>
      <c r="AP196" s="29"/>
      <c r="AQ196" s="28"/>
      <c r="AR196" s="29"/>
      <c r="AS196" s="29"/>
      <c r="AT196" s="29"/>
      <c r="AU196" s="29"/>
      <c r="AV196" s="28"/>
      <c r="AW196" s="29"/>
      <c r="AX196" s="30"/>
      <c r="AY196" s="30"/>
      <c r="AZ196" s="30"/>
      <c r="BA196" s="30"/>
    </row>
    <row r="197" spans="1:53" ht="75" customHeight="1">
      <c r="A197" s="179">
        <v>15</v>
      </c>
      <c r="B197" s="277" t="s">
        <v>110</v>
      </c>
      <c r="C197" s="278" t="str">
        <f>IF(B197=Listas!$A$2,Listas!$B$2,IF(B197=Listas!$A$8,Listas!$B$8,IF(B197=Listas!$A$15,Listas!$B$15,IF(B197=Listas!$A$18,Listas!$B$18," "))))</f>
        <v>Desarrollar las acciones necesarias que permitan materializar los planes, programas y proyectos en el sector minero energético.</v>
      </c>
      <c r="D197" s="278" t="s">
        <v>112</v>
      </c>
      <c r="E197" s="278" t="s">
        <v>1153</v>
      </c>
      <c r="F197" s="278" t="s">
        <v>1164</v>
      </c>
      <c r="G197" s="281">
        <v>1</v>
      </c>
      <c r="H197" s="279" t="s">
        <v>438</v>
      </c>
      <c r="I197" s="278" t="s">
        <v>1165</v>
      </c>
      <c r="J197" s="280">
        <v>2.5000000000000001E-2</v>
      </c>
      <c r="K197" s="279" t="s">
        <v>23</v>
      </c>
      <c r="L197" s="278" t="s">
        <v>77</v>
      </c>
      <c r="M197" s="278" t="s">
        <v>66</v>
      </c>
      <c r="N197" s="279"/>
      <c r="O197" s="279" t="s">
        <v>201</v>
      </c>
      <c r="P197" s="284"/>
      <c r="Q197" s="282">
        <v>44562</v>
      </c>
      <c r="R197" s="283">
        <v>44926</v>
      </c>
      <c r="S197" s="278" t="s">
        <v>28</v>
      </c>
      <c r="T197" s="278" t="s">
        <v>29</v>
      </c>
      <c r="U197" s="278" t="s">
        <v>77</v>
      </c>
      <c r="V197" s="184">
        <v>44651</v>
      </c>
      <c r="W197" s="195">
        <v>6.2500000000000003E-3</v>
      </c>
      <c r="X197" s="185" t="s">
        <v>1166</v>
      </c>
      <c r="Y197" s="195">
        <v>6.3E-3</v>
      </c>
      <c r="Z197" s="185" t="s">
        <v>1113</v>
      </c>
      <c r="AA197" s="188">
        <v>44670</v>
      </c>
      <c r="AB197" s="185" t="s">
        <v>212</v>
      </c>
      <c r="AC197" s="189">
        <v>44742</v>
      </c>
      <c r="AD197" s="193">
        <v>6.3E-3</v>
      </c>
      <c r="AE197" s="181" t="s">
        <v>1167</v>
      </c>
      <c r="AF197" s="195">
        <v>1.26E-2</v>
      </c>
      <c r="AG197" s="185" t="s">
        <v>1168</v>
      </c>
      <c r="AH197" s="184">
        <v>44762</v>
      </c>
      <c r="AI197" s="190" t="s">
        <v>225</v>
      </c>
      <c r="AJ197" s="23"/>
      <c r="AK197" s="26"/>
      <c r="AL197" s="27"/>
      <c r="AM197" s="29"/>
      <c r="AN197" s="29"/>
      <c r="AO197" s="28"/>
      <c r="AP197" s="29"/>
      <c r="AQ197" s="28"/>
      <c r="AR197" s="29"/>
      <c r="AS197" s="29"/>
      <c r="AT197" s="29"/>
      <c r="AU197" s="29"/>
      <c r="AV197" s="28"/>
      <c r="AW197" s="29"/>
      <c r="AX197" s="30"/>
      <c r="AY197" s="30"/>
      <c r="AZ197" s="30"/>
      <c r="BA197" s="30"/>
    </row>
    <row r="198" spans="1:53" ht="66" customHeight="1">
      <c r="A198" s="179">
        <v>16</v>
      </c>
      <c r="B198" s="277" t="s">
        <v>110</v>
      </c>
      <c r="C198" s="278" t="str">
        <f>IF(B198=Listas!$A$2,Listas!$B$2,IF(B198=Listas!$A$8,Listas!$B$8,IF(B198=Listas!$A$15,Listas!$B$15,IF(B198=Listas!$A$18,Listas!$B$18," "))))</f>
        <v>Desarrollar las acciones necesarias que permitan materializar los planes, programas y proyectos en el sector minero energético.</v>
      </c>
      <c r="D198" s="278" t="s">
        <v>112</v>
      </c>
      <c r="E198" s="278" t="s">
        <v>1153</v>
      </c>
      <c r="F198" s="278" t="s">
        <v>1169</v>
      </c>
      <c r="G198" s="281">
        <v>1</v>
      </c>
      <c r="H198" s="279" t="s">
        <v>438</v>
      </c>
      <c r="I198" s="278" t="s">
        <v>1170</v>
      </c>
      <c r="J198" s="280">
        <v>2.5000000000000001E-3</v>
      </c>
      <c r="K198" s="279" t="s">
        <v>23</v>
      </c>
      <c r="L198" s="278" t="s">
        <v>77</v>
      </c>
      <c r="M198" s="278" t="s">
        <v>66</v>
      </c>
      <c r="N198" s="279" t="s">
        <v>201</v>
      </c>
      <c r="O198" s="281"/>
      <c r="P198" s="278" t="s">
        <v>108</v>
      </c>
      <c r="Q198" s="282">
        <v>44562</v>
      </c>
      <c r="R198" s="283">
        <v>44926</v>
      </c>
      <c r="S198" s="278" t="s">
        <v>28</v>
      </c>
      <c r="T198" s="278" t="s">
        <v>29</v>
      </c>
      <c r="U198" s="278" t="s">
        <v>77</v>
      </c>
      <c r="V198" s="184">
        <v>44651</v>
      </c>
      <c r="W198" s="195">
        <v>6.2500000000000001E-4</v>
      </c>
      <c r="X198" s="185" t="s">
        <v>1171</v>
      </c>
      <c r="Y198" s="195">
        <v>5.9999999999999995E-4</v>
      </c>
      <c r="Z198" s="185" t="s">
        <v>1113</v>
      </c>
      <c r="AA198" s="188">
        <v>44670</v>
      </c>
      <c r="AB198" s="185" t="s">
        <v>212</v>
      </c>
      <c r="AC198" s="189">
        <v>44742</v>
      </c>
      <c r="AD198" s="193">
        <v>5.9999999999999995E-4</v>
      </c>
      <c r="AE198" s="181" t="s">
        <v>1172</v>
      </c>
      <c r="AF198" s="195">
        <v>2E-3</v>
      </c>
      <c r="AG198" s="185" t="s">
        <v>1168</v>
      </c>
      <c r="AH198" s="184">
        <v>44762</v>
      </c>
      <c r="AI198" s="190" t="s">
        <v>225</v>
      </c>
      <c r="AJ198" s="23"/>
      <c r="AK198" s="26"/>
      <c r="AL198" s="27"/>
      <c r="AM198" s="29"/>
      <c r="AN198" s="29"/>
      <c r="AO198" s="28"/>
      <c r="AP198" s="29"/>
      <c r="AQ198" s="28"/>
      <c r="AR198" s="29"/>
      <c r="AS198" s="29"/>
      <c r="AT198" s="29"/>
      <c r="AU198" s="29"/>
      <c r="AV198" s="28"/>
      <c r="AW198" s="29"/>
      <c r="AX198" s="30"/>
      <c r="AY198" s="30"/>
      <c r="AZ198" s="30"/>
      <c r="BA198" s="30"/>
    </row>
    <row r="199" spans="1:53" ht="90">
      <c r="A199" s="179">
        <v>17</v>
      </c>
      <c r="B199" s="277" t="s">
        <v>94</v>
      </c>
      <c r="C199" s="278" t="str">
        <f>IF(B199=Listas!$A$2,Listas!$B$2,IF(B199=Listas!$A$8,Listas!$B$8,IF(B199=Listas!$A$15,Listas!$B$15,IF(B199=Listas!$A$18,Listas!$B$18," "))))</f>
        <v>Orientar el aprovechamiento y uso eficiente y responsable de los recursos minero – energéticos.</v>
      </c>
      <c r="D199" s="278" t="s">
        <v>96</v>
      </c>
      <c r="E199" s="278" t="s">
        <v>1173</v>
      </c>
      <c r="F199" s="278" t="s">
        <v>1174</v>
      </c>
      <c r="G199" s="281">
        <v>1</v>
      </c>
      <c r="H199" s="279" t="s">
        <v>438</v>
      </c>
      <c r="I199" s="278" t="s">
        <v>1175</v>
      </c>
      <c r="J199" s="285">
        <v>2.5000000000000001E-2</v>
      </c>
      <c r="K199" s="279" t="s">
        <v>31</v>
      </c>
      <c r="L199" s="278" t="s">
        <v>24</v>
      </c>
      <c r="M199" s="278" t="s">
        <v>78</v>
      </c>
      <c r="N199" s="279" t="s">
        <v>201</v>
      </c>
      <c r="O199" s="281"/>
      <c r="P199" s="278" t="s">
        <v>1176</v>
      </c>
      <c r="Q199" s="282">
        <v>44562</v>
      </c>
      <c r="R199" s="283">
        <v>44679</v>
      </c>
      <c r="S199" s="278" t="s">
        <v>28</v>
      </c>
      <c r="T199" s="278" t="s">
        <v>29</v>
      </c>
      <c r="U199" s="278" t="s">
        <v>77</v>
      </c>
      <c r="V199" s="184">
        <v>44286</v>
      </c>
      <c r="W199" s="195">
        <v>0.01</v>
      </c>
      <c r="X199" s="185" t="s">
        <v>1177</v>
      </c>
      <c r="Y199" s="195">
        <v>0.01</v>
      </c>
      <c r="Z199" s="185" t="s">
        <v>1113</v>
      </c>
      <c r="AA199" s="188">
        <v>44670</v>
      </c>
      <c r="AB199" s="185" t="s">
        <v>212</v>
      </c>
      <c r="AC199" s="189">
        <v>44742</v>
      </c>
      <c r="AD199" s="193">
        <v>0.01</v>
      </c>
      <c r="AE199" s="181" t="s">
        <v>1178</v>
      </c>
      <c r="AF199" s="195">
        <v>0.02</v>
      </c>
      <c r="AG199" s="185" t="s">
        <v>1179</v>
      </c>
      <c r="AH199" s="184">
        <v>44762</v>
      </c>
      <c r="AI199" s="190" t="s">
        <v>480</v>
      </c>
      <c r="AJ199" s="23"/>
      <c r="AK199" s="26"/>
      <c r="AL199" s="27"/>
      <c r="AM199" s="29"/>
      <c r="AN199" s="29"/>
      <c r="AO199" s="28"/>
      <c r="AP199" s="29"/>
      <c r="AQ199" s="28"/>
      <c r="AR199" s="29"/>
      <c r="AS199" s="29"/>
      <c r="AT199" s="29"/>
      <c r="AU199" s="29"/>
      <c r="AV199" s="28"/>
      <c r="AW199" s="29"/>
      <c r="AX199" s="30"/>
      <c r="AY199" s="30"/>
      <c r="AZ199" s="30"/>
      <c r="BA199" s="30"/>
    </row>
    <row r="200" spans="1:53" ht="83.25" customHeight="1">
      <c r="A200" s="179">
        <v>18</v>
      </c>
      <c r="B200" s="277" t="s">
        <v>94</v>
      </c>
      <c r="C200" s="278" t="str">
        <f>IF(B200=Listas!$A$2,Listas!$B$2,IF(B200=Listas!$A$8,Listas!$B$8,IF(B200=Listas!$A$15,Listas!$B$15,IF(B200=Listas!$A$18,Listas!$B$18," "))))</f>
        <v>Orientar el aprovechamiento y uso eficiente y responsable de los recursos minero – energéticos.</v>
      </c>
      <c r="D200" s="278" t="s">
        <v>96</v>
      </c>
      <c r="E200" s="278" t="s">
        <v>1173</v>
      </c>
      <c r="F200" s="278" t="s">
        <v>1180</v>
      </c>
      <c r="G200" s="281">
        <v>1</v>
      </c>
      <c r="H200" s="279" t="s">
        <v>438</v>
      </c>
      <c r="I200" s="278" t="s">
        <v>1181</v>
      </c>
      <c r="J200" s="280">
        <v>3.7499999999999999E-2</v>
      </c>
      <c r="K200" s="279" t="s">
        <v>31</v>
      </c>
      <c r="L200" s="278" t="s">
        <v>24</v>
      </c>
      <c r="M200" s="278" t="s">
        <v>78</v>
      </c>
      <c r="N200" s="279" t="s">
        <v>201</v>
      </c>
      <c r="O200" s="281"/>
      <c r="P200" s="278" t="s">
        <v>1182</v>
      </c>
      <c r="Q200" s="282">
        <v>44562</v>
      </c>
      <c r="R200" s="283">
        <v>44773</v>
      </c>
      <c r="S200" s="278" t="s">
        <v>28</v>
      </c>
      <c r="T200" s="278" t="s">
        <v>29</v>
      </c>
      <c r="U200" s="278" t="s">
        <v>77</v>
      </c>
      <c r="V200" s="184">
        <v>44286</v>
      </c>
      <c r="W200" s="195">
        <v>1.7500000000000002E-2</v>
      </c>
      <c r="X200" s="185" t="s">
        <v>1183</v>
      </c>
      <c r="Y200" s="195">
        <v>1.7500000000000002E-2</v>
      </c>
      <c r="Z200" s="185" t="s">
        <v>1113</v>
      </c>
      <c r="AA200" s="188">
        <v>44670</v>
      </c>
      <c r="AB200" s="185" t="s">
        <v>212</v>
      </c>
      <c r="AC200" s="189">
        <v>44742</v>
      </c>
      <c r="AD200" s="193">
        <v>1.7500000000000002E-2</v>
      </c>
      <c r="AE200" s="181" t="s">
        <v>1184</v>
      </c>
      <c r="AF200" s="195">
        <v>3.5000000000000003E-2</v>
      </c>
      <c r="AG200" s="185" t="s">
        <v>1185</v>
      </c>
      <c r="AH200" s="184">
        <v>44762</v>
      </c>
      <c r="AI200" s="190" t="s">
        <v>225</v>
      </c>
      <c r="AJ200" s="23"/>
      <c r="AK200" s="26"/>
      <c r="AL200" s="27"/>
      <c r="AM200" s="29"/>
      <c r="AN200" s="29"/>
      <c r="AO200" s="28"/>
      <c r="AP200" s="29"/>
      <c r="AQ200" s="28"/>
      <c r="AR200" s="29"/>
      <c r="AS200" s="29"/>
      <c r="AT200" s="29"/>
      <c r="AU200" s="29"/>
      <c r="AV200" s="28"/>
      <c r="AW200" s="29"/>
      <c r="AX200" s="30"/>
      <c r="AY200" s="30"/>
      <c r="AZ200" s="30"/>
      <c r="BA200" s="30"/>
    </row>
    <row r="201" spans="1:53" ht="87.75" customHeight="1">
      <c r="A201" s="179">
        <v>19</v>
      </c>
      <c r="B201" s="277" t="s">
        <v>94</v>
      </c>
      <c r="C201" s="278" t="str">
        <f>IF(B201=Listas!$A$2,Listas!$B$2,IF(B201=Listas!$A$8,Listas!$B$8,IF(B201=Listas!$A$15,Listas!$B$15,IF(B201=Listas!$A$18,Listas!$B$18," "))))</f>
        <v>Orientar el aprovechamiento y uso eficiente y responsable de los recursos minero – energéticos.</v>
      </c>
      <c r="D201" s="278" t="s">
        <v>96</v>
      </c>
      <c r="E201" s="278" t="s">
        <v>1173</v>
      </c>
      <c r="F201" s="278" t="s">
        <v>1186</v>
      </c>
      <c r="G201" s="281">
        <v>1</v>
      </c>
      <c r="H201" s="279" t="s">
        <v>438</v>
      </c>
      <c r="I201" s="278" t="s">
        <v>1187</v>
      </c>
      <c r="J201" s="280">
        <v>3.7499999999999999E-2</v>
      </c>
      <c r="K201" s="279" t="s">
        <v>31</v>
      </c>
      <c r="L201" s="278" t="s">
        <v>24</v>
      </c>
      <c r="M201" s="278" t="s">
        <v>78</v>
      </c>
      <c r="N201" s="279" t="s">
        <v>201</v>
      </c>
      <c r="O201" s="281"/>
      <c r="P201" s="278" t="s">
        <v>83</v>
      </c>
      <c r="Q201" s="282">
        <v>44682</v>
      </c>
      <c r="R201" s="283">
        <v>44854</v>
      </c>
      <c r="S201" s="278" t="s">
        <v>28</v>
      </c>
      <c r="T201" s="278" t="s">
        <v>29</v>
      </c>
      <c r="U201" s="278" t="s">
        <v>77</v>
      </c>
      <c r="V201" s="184"/>
      <c r="W201" s="195">
        <v>0</v>
      </c>
      <c r="X201" s="185" t="s">
        <v>1188</v>
      </c>
      <c r="Y201" s="245"/>
      <c r="Z201" s="213"/>
      <c r="AA201" s="184"/>
      <c r="AB201" s="185" t="s">
        <v>252</v>
      </c>
      <c r="AC201" s="189">
        <v>44742</v>
      </c>
      <c r="AD201" s="193">
        <v>1.2500000000000001E-2</v>
      </c>
      <c r="AE201" s="181" t="s">
        <v>1189</v>
      </c>
      <c r="AF201" s="195">
        <v>1.2500000000000001E-2</v>
      </c>
      <c r="AG201" s="185" t="s">
        <v>1190</v>
      </c>
      <c r="AH201" s="184">
        <v>44762</v>
      </c>
      <c r="AI201" s="190" t="s">
        <v>225</v>
      </c>
      <c r="AJ201" s="23"/>
      <c r="AK201" s="26"/>
      <c r="AL201" s="27"/>
      <c r="AM201" s="29"/>
      <c r="AN201" s="29"/>
      <c r="AO201" s="28"/>
      <c r="AP201" s="29"/>
      <c r="AQ201" s="28"/>
      <c r="AR201" s="29"/>
      <c r="AS201" s="29"/>
      <c r="AT201" s="29"/>
      <c r="AU201" s="29"/>
      <c r="AV201" s="28"/>
      <c r="AW201" s="29"/>
      <c r="AX201" s="30"/>
      <c r="AY201" s="30"/>
      <c r="AZ201" s="30"/>
      <c r="BA201" s="30"/>
    </row>
    <row r="202" spans="1:53" ht="49.5" customHeight="1">
      <c r="A202" s="179">
        <v>20</v>
      </c>
      <c r="B202" s="277" t="s">
        <v>94</v>
      </c>
      <c r="C202" s="278" t="str">
        <f>IF(B202=Listas!$A$2,Listas!$B$2,IF(B202=Listas!$A$8,Listas!$B$8,IF(B202=Listas!$A$15,Listas!$B$15,IF(B202=Listas!$A$18,Listas!$B$18," "))))</f>
        <v>Orientar el aprovechamiento y uso eficiente y responsable de los recursos minero – energéticos.</v>
      </c>
      <c r="D202" s="278" t="s">
        <v>96</v>
      </c>
      <c r="E202" s="278" t="s">
        <v>1173</v>
      </c>
      <c r="F202" s="278" t="s">
        <v>1191</v>
      </c>
      <c r="G202" s="281">
        <v>1</v>
      </c>
      <c r="H202" s="279" t="s">
        <v>438</v>
      </c>
      <c r="I202" s="278" t="s">
        <v>1192</v>
      </c>
      <c r="J202" s="285">
        <v>0.05</v>
      </c>
      <c r="K202" s="279" t="s">
        <v>31</v>
      </c>
      <c r="L202" s="278" t="s">
        <v>24</v>
      </c>
      <c r="M202" s="278" t="s">
        <v>78</v>
      </c>
      <c r="N202" s="279" t="s">
        <v>201</v>
      </c>
      <c r="O202" s="281"/>
      <c r="P202" s="278" t="s">
        <v>1193</v>
      </c>
      <c r="Q202" s="282">
        <v>44801</v>
      </c>
      <c r="R202" s="283">
        <v>44895</v>
      </c>
      <c r="S202" s="278" t="s">
        <v>28</v>
      </c>
      <c r="T202" s="278" t="s">
        <v>29</v>
      </c>
      <c r="U202" s="278" t="s">
        <v>77</v>
      </c>
      <c r="V202" s="184"/>
      <c r="W202" s="195">
        <v>0</v>
      </c>
      <c r="X202" s="185" t="s">
        <v>1194</v>
      </c>
      <c r="Y202" s="195"/>
      <c r="Z202" s="190"/>
      <c r="AA202" s="184"/>
      <c r="AB202" s="185" t="s">
        <v>252</v>
      </c>
      <c r="AC202" s="189"/>
      <c r="AD202" s="193">
        <v>0</v>
      </c>
      <c r="AE202" s="181" t="s">
        <v>1195</v>
      </c>
      <c r="AF202" s="195">
        <v>0</v>
      </c>
      <c r="AG202" s="185" t="s">
        <v>1196</v>
      </c>
      <c r="AH202" s="184">
        <v>44762</v>
      </c>
      <c r="AI202" s="190" t="s">
        <v>335</v>
      </c>
      <c r="AJ202" s="23"/>
      <c r="AK202" s="26"/>
      <c r="AL202" s="27"/>
      <c r="AM202" s="29"/>
      <c r="AN202" s="29"/>
      <c r="AO202" s="28"/>
      <c r="AP202" s="29"/>
      <c r="AQ202" s="28"/>
      <c r="AR202" s="29"/>
      <c r="AS202" s="29"/>
      <c r="AT202" s="29"/>
      <c r="AU202" s="29"/>
      <c r="AV202" s="28"/>
      <c r="AW202" s="29"/>
      <c r="AX202" s="30"/>
      <c r="AY202" s="30"/>
      <c r="AZ202" s="30"/>
      <c r="BA202" s="30"/>
    </row>
    <row r="203" spans="1:53" ht="49.5" customHeight="1">
      <c r="A203" s="179">
        <v>21</v>
      </c>
      <c r="B203" s="277" t="s">
        <v>110</v>
      </c>
      <c r="C203" s="278" t="str">
        <f>IF(B203=Listas!$A$2,Listas!$B$2,IF(B203=Listas!$A$8,Listas!$B$8,IF(B203=Listas!$A$15,Listas!$B$15,IF(B203=Listas!$A$18,Listas!$B$18," "))))</f>
        <v>Desarrollar las acciones necesarias que permitan materializar los planes, programas y proyectos en el sector minero energético.</v>
      </c>
      <c r="D203" s="278" t="s">
        <v>112</v>
      </c>
      <c r="E203" s="278" t="s">
        <v>1197</v>
      </c>
      <c r="F203" s="278" t="s">
        <v>1198</v>
      </c>
      <c r="G203" s="281">
        <v>1</v>
      </c>
      <c r="H203" s="279" t="s">
        <v>438</v>
      </c>
      <c r="I203" s="278" t="s">
        <v>1199</v>
      </c>
      <c r="J203" s="280">
        <v>1.2500000000000001E-2</v>
      </c>
      <c r="K203" s="279" t="s">
        <v>31</v>
      </c>
      <c r="L203" s="278" t="s">
        <v>24</v>
      </c>
      <c r="M203" s="278" t="s">
        <v>78</v>
      </c>
      <c r="N203" s="279" t="s">
        <v>201</v>
      </c>
      <c r="O203" s="281"/>
      <c r="P203" s="278" t="s">
        <v>1200</v>
      </c>
      <c r="Q203" s="282">
        <v>44562</v>
      </c>
      <c r="R203" s="283">
        <v>44925</v>
      </c>
      <c r="S203" s="278" t="s">
        <v>28</v>
      </c>
      <c r="T203" s="278" t="s">
        <v>29</v>
      </c>
      <c r="U203" s="278" t="s">
        <v>77</v>
      </c>
      <c r="V203" s="184">
        <v>44651</v>
      </c>
      <c r="W203" s="195">
        <v>2.5000000000000001E-3</v>
      </c>
      <c r="X203" s="185" t="s">
        <v>1201</v>
      </c>
      <c r="Y203" s="195">
        <v>2.5000000000000001E-3</v>
      </c>
      <c r="Z203" s="185" t="s">
        <v>1113</v>
      </c>
      <c r="AA203" s="188">
        <v>44670</v>
      </c>
      <c r="AB203" s="185" t="s">
        <v>212</v>
      </c>
      <c r="AC203" s="189">
        <v>44742</v>
      </c>
      <c r="AD203" s="193">
        <v>3.8E-3</v>
      </c>
      <c r="AE203" s="181" t="s">
        <v>1202</v>
      </c>
      <c r="AF203" s="195">
        <v>6.3E-3</v>
      </c>
      <c r="AG203" s="185" t="s">
        <v>1203</v>
      </c>
      <c r="AH203" s="184">
        <v>44762</v>
      </c>
      <c r="AI203" s="190" t="s">
        <v>225</v>
      </c>
      <c r="AJ203" s="23"/>
      <c r="AK203" s="26"/>
      <c r="AL203" s="27"/>
      <c r="AM203" s="29"/>
      <c r="AN203" s="29"/>
      <c r="AO203" s="28"/>
      <c r="AP203" s="29"/>
      <c r="AQ203" s="28"/>
      <c r="AR203" s="29"/>
      <c r="AS203" s="29"/>
      <c r="AT203" s="29"/>
      <c r="AU203" s="29"/>
      <c r="AV203" s="28"/>
      <c r="AW203" s="29"/>
      <c r="AX203" s="30"/>
      <c r="AY203" s="30"/>
      <c r="AZ203" s="30"/>
      <c r="BA203" s="30"/>
    </row>
    <row r="204" spans="1:53" ht="76.5" customHeight="1">
      <c r="A204" s="179">
        <v>22</v>
      </c>
      <c r="B204" s="277" t="s">
        <v>94</v>
      </c>
      <c r="C204" s="278" t="str">
        <f>IF(B204=Listas!$A$2,Listas!$B$2,IF(B204=Listas!$A$8,Listas!$B$8,IF(B204=Listas!$A$15,Listas!$B$15,IF(B204=Listas!$A$18,Listas!$B$18," "))))</f>
        <v>Orientar el aprovechamiento y uso eficiente y responsable de los recursos minero – energéticos.</v>
      </c>
      <c r="D204" s="278" t="s">
        <v>100</v>
      </c>
      <c r="E204" s="278" t="s">
        <v>1204</v>
      </c>
      <c r="F204" s="278" t="s">
        <v>1205</v>
      </c>
      <c r="G204" s="281">
        <v>1</v>
      </c>
      <c r="H204" s="279" t="s">
        <v>438</v>
      </c>
      <c r="I204" s="278" t="s">
        <v>1206</v>
      </c>
      <c r="J204" s="280">
        <v>0.02</v>
      </c>
      <c r="K204" s="279" t="s">
        <v>31</v>
      </c>
      <c r="L204" s="278" t="s">
        <v>24</v>
      </c>
      <c r="M204" s="278" t="s">
        <v>78</v>
      </c>
      <c r="N204" s="288"/>
      <c r="O204" s="279" t="s">
        <v>201</v>
      </c>
      <c r="P204" s="284"/>
      <c r="Q204" s="282">
        <v>44562</v>
      </c>
      <c r="R204" s="283">
        <v>44925</v>
      </c>
      <c r="S204" s="278" t="s">
        <v>28</v>
      </c>
      <c r="T204" s="278" t="s">
        <v>29</v>
      </c>
      <c r="U204" s="278" t="s">
        <v>77</v>
      </c>
      <c r="V204" s="184">
        <v>44651</v>
      </c>
      <c r="W204" s="195">
        <v>5.0000000000000001E-3</v>
      </c>
      <c r="X204" s="185" t="s">
        <v>1207</v>
      </c>
      <c r="Y204" s="195">
        <v>5.0000000000000001E-3</v>
      </c>
      <c r="Z204" s="185" t="s">
        <v>1113</v>
      </c>
      <c r="AA204" s="188">
        <v>44670</v>
      </c>
      <c r="AB204" s="185" t="s">
        <v>212</v>
      </c>
      <c r="AC204" s="189">
        <v>44742</v>
      </c>
      <c r="AD204" s="193">
        <v>5.0000000000000001E-3</v>
      </c>
      <c r="AE204" s="181" t="s">
        <v>1208</v>
      </c>
      <c r="AF204" s="195">
        <v>0.01</v>
      </c>
      <c r="AG204" s="185" t="s">
        <v>1209</v>
      </c>
      <c r="AH204" s="184">
        <v>44762</v>
      </c>
      <c r="AI204" s="190" t="s">
        <v>225</v>
      </c>
      <c r="AJ204" s="23"/>
      <c r="AK204" s="26"/>
      <c r="AL204" s="27"/>
      <c r="AM204" s="29"/>
      <c r="AN204" s="29"/>
      <c r="AO204" s="28"/>
      <c r="AP204" s="29"/>
      <c r="AQ204" s="28"/>
      <c r="AR204" s="29"/>
      <c r="AS204" s="29"/>
      <c r="AT204" s="29"/>
      <c r="AU204" s="29"/>
      <c r="AV204" s="28"/>
      <c r="AW204" s="29"/>
      <c r="AX204" s="30"/>
      <c r="AY204" s="30"/>
      <c r="AZ204" s="30"/>
      <c r="BA204" s="30"/>
    </row>
    <row r="205" spans="1:53" ht="49.5" customHeight="1">
      <c r="A205" s="179">
        <v>23</v>
      </c>
      <c r="B205" s="277" t="s">
        <v>94</v>
      </c>
      <c r="C205" s="278" t="str">
        <f>IF(B205=Listas!$A$2,Listas!$B$2,IF(B205=Listas!$A$8,Listas!$B$8,IF(B205=Listas!$A$15,Listas!$B$15,IF(B205=Listas!$A$18,Listas!$B$18," "))))</f>
        <v>Orientar el aprovechamiento y uso eficiente y responsable de los recursos minero – energéticos.</v>
      </c>
      <c r="D205" s="278" t="s">
        <v>100</v>
      </c>
      <c r="E205" s="278" t="s">
        <v>1204</v>
      </c>
      <c r="F205" s="278" t="s">
        <v>1210</v>
      </c>
      <c r="G205" s="281">
        <v>1</v>
      </c>
      <c r="H205" s="279" t="s">
        <v>438</v>
      </c>
      <c r="I205" s="278" t="s">
        <v>1211</v>
      </c>
      <c r="J205" s="280">
        <v>5.0000000000000001E-3</v>
      </c>
      <c r="K205" s="279" t="s">
        <v>31</v>
      </c>
      <c r="L205" s="278" t="s">
        <v>24</v>
      </c>
      <c r="M205" s="278" t="s">
        <v>78</v>
      </c>
      <c r="N205" s="288"/>
      <c r="O205" s="279" t="s">
        <v>201</v>
      </c>
      <c r="P205" s="284"/>
      <c r="Q205" s="282">
        <v>44562</v>
      </c>
      <c r="R205" s="283">
        <v>44925</v>
      </c>
      <c r="S205" s="278" t="s">
        <v>28</v>
      </c>
      <c r="T205" s="278" t="s">
        <v>29</v>
      </c>
      <c r="U205" s="278" t="s">
        <v>77</v>
      </c>
      <c r="V205" s="184">
        <v>44651</v>
      </c>
      <c r="W205" s="195">
        <v>5.0000000000000001E-3</v>
      </c>
      <c r="X205" s="185" t="s">
        <v>1212</v>
      </c>
      <c r="Y205" s="195">
        <v>5.0000000000000001E-3</v>
      </c>
      <c r="Z205" s="185" t="s">
        <v>1113</v>
      </c>
      <c r="AA205" s="188">
        <v>44670</v>
      </c>
      <c r="AB205" s="185" t="s">
        <v>212</v>
      </c>
      <c r="AC205" s="189">
        <v>44742</v>
      </c>
      <c r="AD205" s="193">
        <v>1.2999999999999999E-3</v>
      </c>
      <c r="AE205" s="181" t="s">
        <v>1213</v>
      </c>
      <c r="AF205" s="195">
        <v>6.3E-3</v>
      </c>
      <c r="AG205" s="185" t="s">
        <v>1203</v>
      </c>
      <c r="AH205" s="184">
        <v>44762</v>
      </c>
      <c r="AI205" s="190" t="s">
        <v>225</v>
      </c>
      <c r="AJ205" s="23"/>
      <c r="AK205" s="26"/>
      <c r="AL205" s="27"/>
      <c r="AM205" s="29"/>
      <c r="AN205" s="29"/>
      <c r="AO205" s="28"/>
      <c r="AP205" s="29"/>
      <c r="AQ205" s="28"/>
      <c r="AR205" s="29"/>
      <c r="AS205" s="29"/>
      <c r="AT205" s="29"/>
      <c r="AU205" s="29"/>
      <c r="AV205" s="28"/>
      <c r="AW205" s="29"/>
      <c r="AX205" s="30"/>
      <c r="AY205" s="30"/>
      <c r="AZ205" s="30"/>
      <c r="BA205" s="30"/>
    </row>
    <row r="206" spans="1:53" ht="96" customHeight="1">
      <c r="A206" s="179">
        <v>24</v>
      </c>
      <c r="B206" s="277" t="s">
        <v>94</v>
      </c>
      <c r="C206" s="278" t="str">
        <f>IF(B206=Listas!$A$2,Listas!$B$2,IF(B206=Listas!$A$8,Listas!$B$8,IF(B206=Listas!$A$15,Listas!$B$15,IF(B206=Listas!$A$18,Listas!$B$18," "))))</f>
        <v>Orientar el aprovechamiento y uso eficiente y responsable de los recursos minero – energéticos.</v>
      </c>
      <c r="D206" s="278" t="s">
        <v>96</v>
      </c>
      <c r="E206" s="278" t="s">
        <v>1214</v>
      </c>
      <c r="F206" s="278" t="s">
        <v>1205</v>
      </c>
      <c r="G206" s="281">
        <v>1</v>
      </c>
      <c r="H206" s="279" t="s">
        <v>438</v>
      </c>
      <c r="I206" s="278" t="s">
        <v>1215</v>
      </c>
      <c r="J206" s="280">
        <v>1.2500000000000001E-2</v>
      </c>
      <c r="K206" s="279" t="s">
        <v>31</v>
      </c>
      <c r="L206" s="278" t="s">
        <v>24</v>
      </c>
      <c r="M206" s="278" t="s">
        <v>78</v>
      </c>
      <c r="N206" s="288"/>
      <c r="O206" s="279" t="s">
        <v>201</v>
      </c>
      <c r="P206" s="284"/>
      <c r="Q206" s="282">
        <v>44562</v>
      </c>
      <c r="R206" s="283">
        <v>44925</v>
      </c>
      <c r="S206" s="278" t="s">
        <v>28</v>
      </c>
      <c r="T206" s="278" t="s">
        <v>29</v>
      </c>
      <c r="U206" s="278" t="s">
        <v>77</v>
      </c>
      <c r="V206" s="184">
        <v>44651</v>
      </c>
      <c r="W206" s="195">
        <v>1.25E-3</v>
      </c>
      <c r="X206" s="185" t="s">
        <v>1216</v>
      </c>
      <c r="Y206" s="195">
        <v>1.2999999999999999E-3</v>
      </c>
      <c r="Z206" s="185" t="s">
        <v>1113</v>
      </c>
      <c r="AA206" s="188">
        <v>44670</v>
      </c>
      <c r="AB206" s="185" t="s">
        <v>212</v>
      </c>
      <c r="AC206" s="189">
        <v>44742</v>
      </c>
      <c r="AD206" s="193">
        <v>5.0000000000000001E-3</v>
      </c>
      <c r="AE206" s="181" t="s">
        <v>1217</v>
      </c>
      <c r="AF206" s="195">
        <v>6.3E-3</v>
      </c>
      <c r="AG206" s="185" t="s">
        <v>1203</v>
      </c>
      <c r="AH206" s="184">
        <v>44762</v>
      </c>
      <c r="AI206" s="190" t="s">
        <v>225</v>
      </c>
      <c r="AJ206" s="23"/>
      <c r="AK206" s="26"/>
      <c r="AL206" s="27"/>
      <c r="AM206" s="29"/>
      <c r="AN206" s="29"/>
      <c r="AO206" s="28"/>
      <c r="AP206" s="29"/>
      <c r="AQ206" s="28"/>
      <c r="AR206" s="29"/>
      <c r="AS206" s="29"/>
      <c r="AT206" s="29"/>
      <c r="AU206" s="29"/>
      <c r="AV206" s="28"/>
      <c r="AW206" s="29"/>
      <c r="AX206" s="30"/>
      <c r="AY206" s="30"/>
      <c r="AZ206" s="30"/>
      <c r="BA206" s="30"/>
    </row>
    <row r="207" spans="1:53" ht="49.5" customHeight="1">
      <c r="A207" s="179">
        <v>25</v>
      </c>
      <c r="B207" s="277" t="s">
        <v>94</v>
      </c>
      <c r="C207" s="278" t="str">
        <f>IF(B207=Listas!$A$2,Listas!$B$2,IF(B207=Listas!$A$8,Listas!$B$8,IF(B207=Listas!$A$15,Listas!$B$15,IF(B207=Listas!$A$18,Listas!$B$18," "))))</f>
        <v>Orientar el aprovechamiento y uso eficiente y responsable de los recursos minero – energéticos.</v>
      </c>
      <c r="D207" s="278" t="s">
        <v>96</v>
      </c>
      <c r="E207" s="278" t="s">
        <v>1214</v>
      </c>
      <c r="F207" s="278" t="s">
        <v>1218</v>
      </c>
      <c r="G207" s="281">
        <v>1</v>
      </c>
      <c r="H207" s="279" t="s">
        <v>438</v>
      </c>
      <c r="I207" s="278" t="s">
        <v>1219</v>
      </c>
      <c r="J207" s="280">
        <v>1.2500000000000001E-2</v>
      </c>
      <c r="K207" s="279" t="s">
        <v>31</v>
      </c>
      <c r="L207" s="278" t="s">
        <v>24</v>
      </c>
      <c r="M207" s="278" t="s">
        <v>78</v>
      </c>
      <c r="N207" s="288"/>
      <c r="O207" s="279" t="s">
        <v>201</v>
      </c>
      <c r="P207" s="284"/>
      <c r="Q207" s="282">
        <v>44562</v>
      </c>
      <c r="R207" s="283">
        <v>44925</v>
      </c>
      <c r="S207" s="278" t="s">
        <v>28</v>
      </c>
      <c r="T207" s="278" t="s">
        <v>29</v>
      </c>
      <c r="U207" s="278" t="s">
        <v>77</v>
      </c>
      <c r="V207" s="184">
        <v>44651</v>
      </c>
      <c r="W207" s="195">
        <v>1.25E-3</v>
      </c>
      <c r="X207" s="185" t="s">
        <v>1212</v>
      </c>
      <c r="Y207" s="195">
        <v>1.2999999999999999E-3</v>
      </c>
      <c r="Z207" s="185" t="s">
        <v>1113</v>
      </c>
      <c r="AA207" s="188">
        <v>44670</v>
      </c>
      <c r="AB207" s="185" t="s">
        <v>212</v>
      </c>
      <c r="AC207" s="189">
        <v>44742</v>
      </c>
      <c r="AD207" s="193">
        <v>5.0000000000000001E-3</v>
      </c>
      <c r="AE207" s="181" t="s">
        <v>1202</v>
      </c>
      <c r="AF207" s="195">
        <v>6.3E-3</v>
      </c>
      <c r="AG207" s="185" t="s">
        <v>1203</v>
      </c>
      <c r="AH207" s="184">
        <v>44762</v>
      </c>
      <c r="AI207" s="190" t="s">
        <v>225</v>
      </c>
      <c r="AJ207" s="23"/>
      <c r="AK207" s="26"/>
      <c r="AL207" s="27"/>
      <c r="AM207" s="29"/>
      <c r="AN207" s="29"/>
      <c r="AO207" s="28"/>
      <c r="AP207" s="29"/>
      <c r="AQ207" s="28"/>
      <c r="AR207" s="29"/>
      <c r="AS207" s="29"/>
      <c r="AT207" s="29"/>
      <c r="AU207" s="29"/>
      <c r="AV207" s="28"/>
      <c r="AW207" s="29"/>
      <c r="AX207" s="30"/>
      <c r="AY207" s="30"/>
      <c r="AZ207" s="30"/>
      <c r="BA207" s="30"/>
    </row>
    <row r="208" spans="1:53" ht="49.5" customHeight="1">
      <c r="A208" s="179">
        <v>26</v>
      </c>
      <c r="B208" s="277" t="s">
        <v>94</v>
      </c>
      <c r="C208" s="278" t="str">
        <f>IF(B208=Listas!$A$2,Listas!$B$2,IF(B208=Listas!$A$8,Listas!$B$8,IF(B208=Listas!$A$15,Listas!$B$15,IF(B208=Listas!$A$18,Listas!$B$18," "))))</f>
        <v>Orientar el aprovechamiento y uso eficiente y responsable de los recursos minero – energéticos.</v>
      </c>
      <c r="D208" s="278" t="s">
        <v>96</v>
      </c>
      <c r="E208" s="278" t="s">
        <v>1220</v>
      </c>
      <c r="F208" s="278" t="s">
        <v>1221</v>
      </c>
      <c r="G208" s="281">
        <v>1</v>
      </c>
      <c r="H208" s="279" t="s">
        <v>438</v>
      </c>
      <c r="I208" s="278" t="s">
        <v>1222</v>
      </c>
      <c r="J208" s="280">
        <v>2.5000000000000001E-2</v>
      </c>
      <c r="K208" s="279" t="s">
        <v>31</v>
      </c>
      <c r="L208" s="278" t="s">
        <v>24</v>
      </c>
      <c r="M208" s="278" t="s">
        <v>78</v>
      </c>
      <c r="N208" s="279" t="s">
        <v>201</v>
      </c>
      <c r="O208" s="281"/>
      <c r="P208" s="278" t="s">
        <v>1223</v>
      </c>
      <c r="Q208" s="282">
        <v>44681</v>
      </c>
      <c r="R208" s="283">
        <v>44804</v>
      </c>
      <c r="S208" s="278" t="s">
        <v>28</v>
      </c>
      <c r="T208" s="278" t="s">
        <v>29</v>
      </c>
      <c r="U208" s="278" t="s">
        <v>77</v>
      </c>
      <c r="V208" s="184"/>
      <c r="W208" s="195">
        <v>0</v>
      </c>
      <c r="X208" s="185" t="s">
        <v>1188</v>
      </c>
      <c r="Y208" s="245"/>
      <c r="Z208" s="213"/>
      <c r="AA208" s="184"/>
      <c r="AB208" s="185" t="s">
        <v>252</v>
      </c>
      <c r="AC208" s="189">
        <v>44742</v>
      </c>
      <c r="AD208" s="193">
        <v>2.5000000000000001E-2</v>
      </c>
      <c r="AE208" s="181" t="s">
        <v>1224</v>
      </c>
      <c r="AF208" s="195">
        <v>2.5000000000000001E-2</v>
      </c>
      <c r="AG208" s="185" t="s">
        <v>1225</v>
      </c>
      <c r="AH208" s="184">
        <v>44762</v>
      </c>
      <c r="AI208" s="190" t="s">
        <v>225</v>
      </c>
      <c r="AJ208" s="23"/>
      <c r="AK208" s="26"/>
      <c r="AL208" s="27"/>
      <c r="AM208" s="29"/>
      <c r="AN208" s="29"/>
      <c r="AO208" s="28"/>
      <c r="AP208" s="29"/>
      <c r="AQ208" s="28"/>
      <c r="AR208" s="29"/>
      <c r="AS208" s="29"/>
      <c r="AT208" s="29"/>
      <c r="AU208" s="29"/>
      <c r="AV208" s="28"/>
      <c r="AW208" s="29"/>
      <c r="AX208" s="30"/>
      <c r="AY208" s="30"/>
      <c r="AZ208" s="30"/>
      <c r="BA208" s="30"/>
    </row>
    <row r="209" spans="1:53" ht="49.5" customHeight="1">
      <c r="A209" s="179">
        <v>27</v>
      </c>
      <c r="B209" s="277" t="s">
        <v>94</v>
      </c>
      <c r="C209" s="278" t="str">
        <f>IF(B209=Listas!$A$2,Listas!$B$2,IF(B209=Listas!$A$8,Listas!$B$8,IF(B209=Listas!$A$15,Listas!$B$15,IF(B209=Listas!$A$18,Listas!$B$18," "))))</f>
        <v>Orientar el aprovechamiento y uso eficiente y responsable de los recursos minero – energéticos.</v>
      </c>
      <c r="D209" s="278" t="s">
        <v>96</v>
      </c>
      <c r="E209" s="278" t="s">
        <v>1226</v>
      </c>
      <c r="F209" s="278" t="s">
        <v>1198</v>
      </c>
      <c r="G209" s="281">
        <v>1</v>
      </c>
      <c r="H209" s="279" t="s">
        <v>438</v>
      </c>
      <c r="I209" s="278" t="s">
        <v>1227</v>
      </c>
      <c r="J209" s="280">
        <v>1.2500000000000001E-2</v>
      </c>
      <c r="K209" s="279" t="s">
        <v>31</v>
      </c>
      <c r="L209" s="278" t="s">
        <v>24</v>
      </c>
      <c r="M209" s="278" t="s">
        <v>78</v>
      </c>
      <c r="N209" s="279" t="s">
        <v>201</v>
      </c>
      <c r="O209" s="281"/>
      <c r="P209" s="278" t="s">
        <v>1228</v>
      </c>
      <c r="Q209" s="282">
        <v>44927</v>
      </c>
      <c r="R209" s="283">
        <v>44956</v>
      </c>
      <c r="S209" s="278" t="s">
        <v>28</v>
      </c>
      <c r="T209" s="278" t="s">
        <v>29</v>
      </c>
      <c r="U209" s="278" t="s">
        <v>77</v>
      </c>
      <c r="V209" s="184">
        <v>44651</v>
      </c>
      <c r="W209" s="195">
        <v>2.5000000000000001E-3</v>
      </c>
      <c r="X209" s="185" t="s">
        <v>1229</v>
      </c>
      <c r="Y209" s="195">
        <v>2.5000000000000001E-3</v>
      </c>
      <c r="Z209" s="185" t="s">
        <v>1113</v>
      </c>
      <c r="AA209" s="188">
        <v>44670</v>
      </c>
      <c r="AB209" s="185" t="s">
        <v>212</v>
      </c>
      <c r="AC209" s="189">
        <v>44742</v>
      </c>
      <c r="AD209" s="193">
        <v>3.8E-3</v>
      </c>
      <c r="AE209" s="181" t="s">
        <v>1230</v>
      </c>
      <c r="AF209" s="195">
        <v>6.3E-3</v>
      </c>
      <c r="AG209" s="185" t="s">
        <v>1231</v>
      </c>
      <c r="AH209" s="184">
        <v>44762</v>
      </c>
      <c r="AI209" s="190" t="s">
        <v>225</v>
      </c>
      <c r="AJ209" s="23"/>
      <c r="AK209" s="26"/>
      <c r="AL209" s="27"/>
      <c r="AM209" s="29"/>
      <c r="AN209" s="29"/>
      <c r="AO209" s="28"/>
      <c r="AP209" s="29"/>
      <c r="AQ209" s="28"/>
      <c r="AR209" s="29"/>
      <c r="AS209" s="29"/>
      <c r="AT209" s="29"/>
      <c r="AU209" s="29"/>
      <c r="AV209" s="28"/>
      <c r="AW209" s="29"/>
      <c r="AX209" s="30"/>
      <c r="AY209" s="30"/>
      <c r="AZ209" s="30"/>
      <c r="BA209" s="30"/>
    </row>
    <row r="210" spans="1:53" ht="49.5" customHeight="1">
      <c r="A210" s="179">
        <v>28</v>
      </c>
      <c r="B210" s="277" t="s">
        <v>110</v>
      </c>
      <c r="C210" s="278" t="str">
        <f>IF(B210=Listas!$A$2,Listas!$B$2,IF(B210=Listas!$A$8,Listas!$B$8,IF(B210=Listas!$A$15,Listas!$B$15,IF(B210=Listas!$A$18,Listas!$B$18," "))))</f>
        <v>Desarrollar las acciones necesarias que permitan materializar los planes, programas y proyectos en el sector minero energético.</v>
      </c>
      <c r="D210" s="278" t="s">
        <v>120</v>
      </c>
      <c r="E210" s="278" t="s">
        <v>1232</v>
      </c>
      <c r="F210" s="278" t="s">
        <v>1233</v>
      </c>
      <c r="G210" s="281">
        <v>1</v>
      </c>
      <c r="H210" s="279" t="s">
        <v>438</v>
      </c>
      <c r="I210" s="278" t="s">
        <v>1234</v>
      </c>
      <c r="J210" s="285">
        <v>2.5000000000000001E-2</v>
      </c>
      <c r="K210" s="279" t="s">
        <v>23</v>
      </c>
      <c r="L210" s="278" t="s">
        <v>77</v>
      </c>
      <c r="M210" s="278" t="s">
        <v>60</v>
      </c>
      <c r="N210" s="288"/>
      <c r="O210" s="279" t="s">
        <v>201</v>
      </c>
      <c r="P210" s="284"/>
      <c r="Q210" s="282">
        <v>44593</v>
      </c>
      <c r="R210" s="283">
        <v>44651</v>
      </c>
      <c r="S210" s="278" t="s">
        <v>28</v>
      </c>
      <c r="T210" s="278" t="s">
        <v>29</v>
      </c>
      <c r="U210" s="284"/>
      <c r="V210" s="184">
        <v>44651</v>
      </c>
      <c r="W210" s="195">
        <v>0.02</v>
      </c>
      <c r="X210" s="185" t="s">
        <v>1235</v>
      </c>
      <c r="Y210" s="195">
        <v>0.02</v>
      </c>
      <c r="Z210" s="185" t="s">
        <v>1100</v>
      </c>
      <c r="AA210" s="188">
        <v>44670</v>
      </c>
      <c r="AB210" s="185" t="s">
        <v>913</v>
      </c>
      <c r="AC210" s="189">
        <v>44742</v>
      </c>
      <c r="AD210" s="193">
        <v>5.0000000000000001E-3</v>
      </c>
      <c r="AE210" s="181" t="s">
        <v>1236</v>
      </c>
      <c r="AF210" s="195">
        <v>2.5000000000000001E-2</v>
      </c>
      <c r="AG210" s="185" t="s">
        <v>1237</v>
      </c>
      <c r="AH210" s="184">
        <v>44762</v>
      </c>
      <c r="AI210" s="190" t="s">
        <v>480</v>
      </c>
      <c r="AJ210" s="23"/>
      <c r="AK210" s="26"/>
      <c r="AL210" s="27"/>
      <c r="AM210" s="29"/>
      <c r="AN210" s="29"/>
      <c r="AO210" s="28"/>
      <c r="AP210" s="29"/>
      <c r="AQ210" s="28"/>
      <c r="AR210" s="29"/>
      <c r="AS210" s="29"/>
      <c r="AT210" s="29"/>
      <c r="AU210" s="29"/>
      <c r="AV210" s="28"/>
      <c r="AW210" s="29"/>
      <c r="AX210" s="30"/>
      <c r="AY210" s="30"/>
      <c r="AZ210" s="30"/>
      <c r="BA210" s="30"/>
    </row>
    <row r="211" spans="1:53" ht="49.5" customHeight="1">
      <c r="A211" s="179">
        <v>29</v>
      </c>
      <c r="B211" s="277" t="s">
        <v>110</v>
      </c>
      <c r="C211" s="278" t="str">
        <f>IF(B211=Listas!$A$2,Listas!$B$2,IF(B211=Listas!$A$8,Listas!$B$8,IF(B211=Listas!$A$15,Listas!$B$15,IF(B211=Listas!$A$18,Listas!$B$18," "))))</f>
        <v>Desarrollar las acciones necesarias que permitan materializar los planes, programas y proyectos en el sector minero energético.</v>
      </c>
      <c r="D211" s="278" t="s">
        <v>120</v>
      </c>
      <c r="E211" s="278" t="s">
        <v>1232</v>
      </c>
      <c r="F211" s="278" t="s">
        <v>1238</v>
      </c>
      <c r="G211" s="281">
        <v>1</v>
      </c>
      <c r="H211" s="279" t="s">
        <v>438</v>
      </c>
      <c r="I211" s="278" t="s">
        <v>1239</v>
      </c>
      <c r="J211" s="285">
        <v>2.5000000000000001E-2</v>
      </c>
      <c r="K211" s="279" t="s">
        <v>23</v>
      </c>
      <c r="L211" s="278" t="s">
        <v>77</v>
      </c>
      <c r="M211" s="278" t="s">
        <v>60</v>
      </c>
      <c r="N211" s="288"/>
      <c r="O211" s="279" t="s">
        <v>201</v>
      </c>
      <c r="P211" s="284"/>
      <c r="Q211" s="282">
        <v>44593</v>
      </c>
      <c r="R211" s="283">
        <v>44681</v>
      </c>
      <c r="S211" s="278" t="s">
        <v>28</v>
      </c>
      <c r="T211" s="278" t="s">
        <v>29</v>
      </c>
      <c r="U211" s="284"/>
      <c r="V211" s="184">
        <v>44651</v>
      </c>
      <c r="W211" s="195">
        <v>1.2500000000000001E-2</v>
      </c>
      <c r="X211" s="185" t="s">
        <v>1240</v>
      </c>
      <c r="Y211" s="195">
        <v>1.2500000000000001E-2</v>
      </c>
      <c r="Z211" s="185" t="s">
        <v>1113</v>
      </c>
      <c r="AA211" s="188">
        <v>44670</v>
      </c>
      <c r="AB211" s="185" t="s">
        <v>212</v>
      </c>
      <c r="AC211" s="189">
        <v>44742</v>
      </c>
      <c r="AD211" s="193">
        <v>1.2500000000000001E-2</v>
      </c>
      <c r="AE211" s="181" t="s">
        <v>1241</v>
      </c>
      <c r="AF211" s="195">
        <v>2.5000000000000001E-2</v>
      </c>
      <c r="AG211" s="185" t="s">
        <v>1242</v>
      </c>
      <c r="AH211" s="184">
        <v>44762</v>
      </c>
      <c r="AI211" s="190" t="s">
        <v>480</v>
      </c>
      <c r="AJ211" s="23"/>
      <c r="AK211" s="26"/>
      <c r="AL211" s="27"/>
      <c r="AM211" s="29"/>
      <c r="AN211" s="29"/>
      <c r="AO211" s="28"/>
      <c r="AP211" s="29"/>
      <c r="AQ211" s="28"/>
      <c r="AR211" s="29"/>
      <c r="AS211" s="29"/>
      <c r="AT211" s="29"/>
      <c r="AU211" s="29"/>
      <c r="AV211" s="28"/>
      <c r="AW211" s="29"/>
      <c r="AX211" s="30"/>
      <c r="AY211" s="30"/>
      <c r="AZ211" s="30"/>
      <c r="BA211" s="30"/>
    </row>
    <row r="212" spans="1:53" ht="49.5" customHeight="1">
      <c r="A212" s="179">
        <v>30</v>
      </c>
      <c r="B212" s="277" t="s">
        <v>110</v>
      </c>
      <c r="C212" s="278" t="str">
        <f>IF(B212=Listas!$A$2,Listas!$B$2,IF(B212=Listas!$A$8,Listas!$B$8,IF(B212=Listas!$A$15,Listas!$B$15,IF(B212=Listas!$A$18,Listas!$B$18," "))))</f>
        <v>Desarrollar las acciones necesarias que permitan materializar los planes, programas y proyectos en el sector minero energético.</v>
      </c>
      <c r="D212" s="278" t="s">
        <v>120</v>
      </c>
      <c r="E212" s="278" t="s">
        <v>1232</v>
      </c>
      <c r="F212" s="278" t="s">
        <v>1243</v>
      </c>
      <c r="G212" s="281">
        <v>1</v>
      </c>
      <c r="H212" s="279" t="s">
        <v>438</v>
      </c>
      <c r="I212" s="278" t="s">
        <v>1244</v>
      </c>
      <c r="J212" s="280">
        <v>1.2500000000000001E-2</v>
      </c>
      <c r="K212" s="279" t="s">
        <v>23</v>
      </c>
      <c r="L212" s="278" t="s">
        <v>77</v>
      </c>
      <c r="M212" s="278" t="s">
        <v>60</v>
      </c>
      <c r="N212" s="279" t="s">
        <v>201</v>
      </c>
      <c r="O212" s="281"/>
      <c r="P212" s="278" t="s">
        <v>1245</v>
      </c>
      <c r="Q212" s="282">
        <v>44652</v>
      </c>
      <c r="R212" s="283">
        <v>44681</v>
      </c>
      <c r="S212" s="278" t="s">
        <v>28</v>
      </c>
      <c r="T212" s="278" t="s">
        <v>29</v>
      </c>
      <c r="U212" s="284"/>
      <c r="V212" s="244"/>
      <c r="W212" s="195">
        <v>0</v>
      </c>
      <c r="X212" s="246"/>
      <c r="Y212" s="247"/>
      <c r="Z212" s="248"/>
      <c r="AA212" s="184"/>
      <c r="AB212" s="185" t="s">
        <v>252</v>
      </c>
      <c r="AC212" s="189">
        <v>44742</v>
      </c>
      <c r="AD212" s="186">
        <v>0.01</v>
      </c>
      <c r="AE212" s="181" t="s">
        <v>1246</v>
      </c>
      <c r="AF212" s="183">
        <v>0.01</v>
      </c>
      <c r="AG212" s="185" t="s">
        <v>1247</v>
      </c>
      <c r="AH212" s="184">
        <v>44762</v>
      </c>
      <c r="AI212" s="190" t="s">
        <v>204</v>
      </c>
      <c r="AJ212" s="23"/>
      <c r="AK212" s="26"/>
      <c r="AL212" s="27"/>
      <c r="AM212" s="29"/>
      <c r="AN212" s="29"/>
      <c r="AO212" s="28"/>
      <c r="AP212" s="29"/>
      <c r="AQ212" s="28"/>
      <c r="AR212" s="29"/>
      <c r="AS212" s="29"/>
      <c r="AT212" s="29"/>
      <c r="AU212" s="29"/>
      <c r="AV212" s="28"/>
      <c r="AW212" s="29"/>
      <c r="AX212" s="30"/>
      <c r="AY212" s="30"/>
      <c r="AZ212" s="30"/>
      <c r="BA212" s="30"/>
    </row>
    <row r="213" spans="1:53" ht="49.5" customHeight="1">
      <c r="A213" s="179">
        <v>31</v>
      </c>
      <c r="B213" s="277" t="s">
        <v>110</v>
      </c>
      <c r="C213" s="278" t="str">
        <f>IF(B213=Listas!$A$2,Listas!$B$2,IF(B213=Listas!$A$8,Listas!$B$8,IF(B213=Listas!$A$15,Listas!$B$15,IF(B213=Listas!$A$18,Listas!$B$18," "))))</f>
        <v>Desarrollar las acciones necesarias que permitan materializar los planes, programas y proyectos en el sector minero energético.</v>
      </c>
      <c r="D213" s="278" t="s">
        <v>120</v>
      </c>
      <c r="E213" s="278" t="s">
        <v>1248</v>
      </c>
      <c r="F213" s="278" t="s">
        <v>1249</v>
      </c>
      <c r="G213" s="281">
        <v>1</v>
      </c>
      <c r="H213" s="279" t="s">
        <v>438</v>
      </c>
      <c r="I213" s="278" t="s">
        <v>1250</v>
      </c>
      <c r="J213" s="285">
        <v>2.5000000000000001E-2</v>
      </c>
      <c r="K213" s="279" t="s">
        <v>23</v>
      </c>
      <c r="L213" s="278" t="s">
        <v>77</v>
      </c>
      <c r="M213" s="278" t="s">
        <v>60</v>
      </c>
      <c r="N213" s="279" t="s">
        <v>201</v>
      </c>
      <c r="O213" s="281"/>
      <c r="P213" s="278" t="s">
        <v>1251</v>
      </c>
      <c r="Q213" s="282">
        <v>44576</v>
      </c>
      <c r="R213" s="283">
        <v>44650</v>
      </c>
      <c r="S213" s="278" t="s">
        <v>28</v>
      </c>
      <c r="T213" s="278" t="s">
        <v>29</v>
      </c>
      <c r="U213" s="284"/>
      <c r="V213" s="244"/>
      <c r="W213" s="249"/>
      <c r="X213" s="185" t="s">
        <v>1252</v>
      </c>
      <c r="Y213" s="195">
        <v>0</v>
      </c>
      <c r="Z213" s="185" t="s">
        <v>1130</v>
      </c>
      <c r="AA213" s="188">
        <v>44670</v>
      </c>
      <c r="AB213" s="185" t="s">
        <v>480</v>
      </c>
      <c r="AC213" s="189">
        <v>44742</v>
      </c>
      <c r="AD213" s="193">
        <v>1.2500000000000001E-2</v>
      </c>
      <c r="AE213" s="181" t="s">
        <v>1253</v>
      </c>
      <c r="AF213" s="195">
        <v>1.2500000000000001E-2</v>
      </c>
      <c r="AG213" s="185" t="s">
        <v>1254</v>
      </c>
      <c r="AH213" s="184">
        <v>44762</v>
      </c>
      <c r="AI213" s="190" t="s">
        <v>480</v>
      </c>
      <c r="AJ213" s="23"/>
      <c r="AK213" s="26"/>
      <c r="AL213" s="27"/>
      <c r="AM213" s="29"/>
      <c r="AN213" s="29"/>
      <c r="AO213" s="28"/>
      <c r="AP213" s="29"/>
      <c r="AQ213" s="28"/>
      <c r="AR213" s="29"/>
      <c r="AS213" s="29"/>
      <c r="AT213" s="29"/>
      <c r="AU213" s="29"/>
      <c r="AV213" s="28"/>
      <c r="AW213" s="29"/>
      <c r="AX213" s="30"/>
      <c r="AY213" s="30"/>
      <c r="AZ213" s="30"/>
      <c r="BA213" s="30"/>
    </row>
    <row r="214" spans="1:53" ht="49.5" customHeight="1">
      <c r="A214" s="179">
        <v>32</v>
      </c>
      <c r="B214" s="277" t="s">
        <v>110</v>
      </c>
      <c r="C214" s="278" t="str">
        <f>IF(B214=Listas!$A$2,Listas!$B$2,IF(B214=Listas!$A$8,Listas!$B$8,IF(B214=Listas!$A$15,Listas!$B$15,IF(B214=Listas!$A$18,Listas!$B$18," "))))</f>
        <v>Desarrollar las acciones necesarias que permitan materializar los planes, programas y proyectos en el sector minero energético.</v>
      </c>
      <c r="D214" s="278" t="s">
        <v>120</v>
      </c>
      <c r="E214" s="278" t="s">
        <v>1248</v>
      </c>
      <c r="F214" s="278" t="s">
        <v>1255</v>
      </c>
      <c r="G214" s="281">
        <v>1</v>
      </c>
      <c r="H214" s="279" t="s">
        <v>438</v>
      </c>
      <c r="I214" s="278" t="s">
        <v>1256</v>
      </c>
      <c r="J214" s="285">
        <v>2.5000000000000001E-2</v>
      </c>
      <c r="K214" s="279" t="s">
        <v>23</v>
      </c>
      <c r="L214" s="278" t="s">
        <v>77</v>
      </c>
      <c r="M214" s="278" t="s">
        <v>60</v>
      </c>
      <c r="N214" s="288"/>
      <c r="O214" s="279" t="s">
        <v>201</v>
      </c>
      <c r="P214" s="284"/>
      <c r="Q214" s="282">
        <v>44576</v>
      </c>
      <c r="R214" s="283">
        <v>44650</v>
      </c>
      <c r="S214" s="278" t="s">
        <v>28</v>
      </c>
      <c r="T214" s="278" t="s">
        <v>29</v>
      </c>
      <c r="U214" s="284"/>
      <c r="V214" s="184">
        <v>44651</v>
      </c>
      <c r="W214" s="195">
        <f>5%/4</f>
        <v>1.2500000000000001E-2</v>
      </c>
      <c r="X214" s="185" t="s">
        <v>1257</v>
      </c>
      <c r="Y214" s="195">
        <v>1.2500000000000001E-2</v>
      </c>
      <c r="Z214" s="185" t="s">
        <v>1258</v>
      </c>
      <c r="AA214" s="188">
        <v>44670</v>
      </c>
      <c r="AB214" s="185" t="s">
        <v>480</v>
      </c>
      <c r="AC214" s="189">
        <v>44742</v>
      </c>
      <c r="AD214" s="193">
        <v>1.2500000000000001E-2</v>
      </c>
      <c r="AE214" s="181" t="s">
        <v>1259</v>
      </c>
      <c r="AF214" s="195">
        <v>2.5000000000000001E-2</v>
      </c>
      <c r="AG214" s="185" t="s">
        <v>1260</v>
      </c>
      <c r="AH214" s="184">
        <v>44762</v>
      </c>
      <c r="AI214" s="190" t="s">
        <v>480</v>
      </c>
      <c r="AJ214" s="23"/>
      <c r="AK214" s="26"/>
      <c r="AL214" s="27"/>
      <c r="AM214" s="29"/>
      <c r="AN214" s="29"/>
      <c r="AO214" s="28"/>
      <c r="AP214" s="29"/>
      <c r="AQ214" s="28"/>
      <c r="AR214" s="29"/>
      <c r="AS214" s="29"/>
      <c r="AT214" s="29"/>
      <c r="AU214" s="29"/>
      <c r="AV214" s="28"/>
      <c r="AW214" s="29"/>
      <c r="AX214" s="30"/>
      <c r="AY214" s="30"/>
      <c r="AZ214" s="30"/>
      <c r="BA214" s="30"/>
    </row>
    <row r="215" spans="1:53" ht="80.25" customHeight="1">
      <c r="A215" s="179">
        <v>33</v>
      </c>
      <c r="B215" s="277" t="s">
        <v>110</v>
      </c>
      <c r="C215" s="278" t="str">
        <f>IF(B215=Listas!$A$2,Listas!$B$2,IF(B215=Listas!$A$8,Listas!$B$8,IF(B215=Listas!$A$15,Listas!$B$15,IF(B215=Listas!$A$18,Listas!$B$18," "))))</f>
        <v>Desarrollar las acciones necesarias que permitan materializar los planes, programas y proyectos en el sector minero energético.</v>
      </c>
      <c r="D215" s="278" t="s">
        <v>120</v>
      </c>
      <c r="E215" s="278" t="s">
        <v>1248</v>
      </c>
      <c r="F215" s="278" t="s">
        <v>1261</v>
      </c>
      <c r="G215" s="281">
        <v>1</v>
      </c>
      <c r="H215" s="279" t="s">
        <v>438</v>
      </c>
      <c r="I215" s="278" t="s">
        <v>1262</v>
      </c>
      <c r="J215" s="285">
        <v>0.05</v>
      </c>
      <c r="K215" s="279" t="s">
        <v>23</v>
      </c>
      <c r="L215" s="278" t="s">
        <v>77</v>
      </c>
      <c r="M215" s="278" t="s">
        <v>60</v>
      </c>
      <c r="N215" s="279" t="s">
        <v>201</v>
      </c>
      <c r="O215" s="281"/>
      <c r="P215" s="278" t="s">
        <v>1251</v>
      </c>
      <c r="Q215" s="282">
        <v>44593</v>
      </c>
      <c r="R215" s="283">
        <v>44696</v>
      </c>
      <c r="S215" s="278" t="s">
        <v>28</v>
      </c>
      <c r="T215" s="278" t="s">
        <v>29</v>
      </c>
      <c r="U215" s="284"/>
      <c r="V215" s="184">
        <v>44651</v>
      </c>
      <c r="W215" s="195">
        <f>10%/4</f>
        <v>2.5000000000000001E-2</v>
      </c>
      <c r="X215" s="185" t="s">
        <v>1263</v>
      </c>
      <c r="Y215" s="195">
        <v>2.5000000000000001E-2</v>
      </c>
      <c r="Z215" s="213" t="s">
        <v>1113</v>
      </c>
      <c r="AA215" s="188">
        <v>44670</v>
      </c>
      <c r="AB215" s="185" t="s">
        <v>212</v>
      </c>
      <c r="AC215" s="189">
        <v>44742</v>
      </c>
      <c r="AD215" s="193">
        <v>0.02</v>
      </c>
      <c r="AE215" s="181" t="s">
        <v>1264</v>
      </c>
      <c r="AF215" s="195">
        <v>4.4999999999999998E-2</v>
      </c>
      <c r="AG215" s="185" t="s">
        <v>1265</v>
      </c>
      <c r="AH215" s="184">
        <v>44762</v>
      </c>
      <c r="AI215" s="190" t="s">
        <v>480</v>
      </c>
      <c r="AJ215" s="23"/>
      <c r="AK215" s="26"/>
      <c r="AL215" s="27"/>
      <c r="AM215" s="29"/>
      <c r="AN215" s="29"/>
      <c r="AO215" s="28"/>
      <c r="AP215" s="29"/>
      <c r="AQ215" s="28"/>
      <c r="AR215" s="29"/>
      <c r="AS215" s="29"/>
      <c r="AT215" s="29"/>
      <c r="AU215" s="29"/>
      <c r="AV215" s="28"/>
      <c r="AW215" s="29"/>
      <c r="AX215" s="30"/>
      <c r="AY215" s="30"/>
      <c r="AZ215" s="30"/>
      <c r="BA215" s="30"/>
    </row>
    <row r="216" spans="1:53" ht="49.5" customHeight="1">
      <c r="A216" s="179">
        <v>34</v>
      </c>
      <c r="B216" s="277" t="s">
        <v>110</v>
      </c>
      <c r="C216" s="278" t="str">
        <f>IF(B216=Listas!$A$2,Listas!$B$2,IF(B216=Listas!$A$8,Listas!$B$8,IF(B216=Listas!$A$15,Listas!$B$15,IF(B216=Listas!$A$18,Listas!$B$18," "))))</f>
        <v>Desarrollar las acciones necesarias que permitan materializar los planes, programas y proyectos en el sector minero energético.</v>
      </c>
      <c r="D216" s="278" t="s">
        <v>120</v>
      </c>
      <c r="E216" s="278" t="s">
        <v>1248</v>
      </c>
      <c r="F216" s="278" t="s">
        <v>1266</v>
      </c>
      <c r="G216" s="281">
        <v>1</v>
      </c>
      <c r="H216" s="279" t="s">
        <v>438</v>
      </c>
      <c r="I216" s="278" t="s">
        <v>1267</v>
      </c>
      <c r="J216" s="285">
        <v>0.05</v>
      </c>
      <c r="K216" s="279" t="s">
        <v>23</v>
      </c>
      <c r="L216" s="278" t="s">
        <v>77</v>
      </c>
      <c r="M216" s="278" t="s">
        <v>60</v>
      </c>
      <c r="N216" s="288"/>
      <c r="O216" s="279" t="s">
        <v>201</v>
      </c>
      <c r="P216" s="284"/>
      <c r="Q216" s="282">
        <v>44713</v>
      </c>
      <c r="R216" s="283">
        <v>44742</v>
      </c>
      <c r="S216" s="278" t="s">
        <v>28</v>
      </c>
      <c r="T216" s="278" t="s">
        <v>29</v>
      </c>
      <c r="U216" s="284"/>
      <c r="V216" s="244"/>
      <c r="W216" s="195">
        <v>0</v>
      </c>
      <c r="X216" s="246"/>
      <c r="Y216" s="250"/>
      <c r="Z216" s="180"/>
      <c r="AA216" s="184"/>
      <c r="AB216" s="185" t="s">
        <v>252</v>
      </c>
      <c r="AC216" s="189"/>
      <c r="AD216" s="193"/>
      <c r="AE216" s="181"/>
      <c r="AF216" s="195">
        <v>0</v>
      </c>
      <c r="AG216" s="185" t="s">
        <v>1268</v>
      </c>
      <c r="AH216" s="184">
        <v>44762</v>
      </c>
      <c r="AI216" s="190" t="s">
        <v>480</v>
      </c>
      <c r="AJ216" s="23"/>
      <c r="AK216" s="26"/>
      <c r="AL216" s="27"/>
      <c r="AM216" s="29"/>
      <c r="AN216" s="29"/>
      <c r="AO216" s="28"/>
      <c r="AP216" s="29"/>
      <c r="AQ216" s="28"/>
      <c r="AR216" s="29"/>
      <c r="AS216" s="29"/>
      <c r="AT216" s="29"/>
      <c r="AU216" s="29"/>
      <c r="AV216" s="28"/>
      <c r="AW216" s="29"/>
      <c r="AX216" s="30"/>
      <c r="AY216" s="30"/>
      <c r="AZ216" s="30"/>
      <c r="BA216" s="30"/>
    </row>
    <row r="217" spans="1:53" ht="49.5" customHeight="1">
      <c r="A217" s="179">
        <v>35</v>
      </c>
      <c r="B217" s="277" t="s">
        <v>110</v>
      </c>
      <c r="C217" s="278" t="str">
        <f>IF(B217=Listas!$A$2,Listas!$B$2,IF(B217=Listas!$A$8,Listas!$B$8,IF(B217=Listas!$A$15,Listas!$B$15,IF(B217=Listas!$A$18,Listas!$B$18," "))))</f>
        <v>Desarrollar las acciones necesarias que permitan materializar los planes, programas y proyectos en el sector minero energético.</v>
      </c>
      <c r="D217" s="278" t="s">
        <v>120</v>
      </c>
      <c r="E217" s="278" t="s">
        <v>1269</v>
      </c>
      <c r="F217" s="278" t="s">
        <v>1270</v>
      </c>
      <c r="G217" s="281">
        <v>1</v>
      </c>
      <c r="H217" s="279" t="s">
        <v>438</v>
      </c>
      <c r="I217" s="278" t="s">
        <v>1271</v>
      </c>
      <c r="J217" s="280">
        <v>1.2500000000000001E-2</v>
      </c>
      <c r="K217" s="279" t="s">
        <v>23</v>
      </c>
      <c r="L217" s="278" t="s">
        <v>77</v>
      </c>
      <c r="M217" s="278" t="s">
        <v>60</v>
      </c>
      <c r="N217" s="279" t="s">
        <v>201</v>
      </c>
      <c r="O217" s="281"/>
      <c r="P217" s="278" t="s">
        <v>1245</v>
      </c>
      <c r="Q217" s="282">
        <v>44562</v>
      </c>
      <c r="R217" s="283">
        <v>44925</v>
      </c>
      <c r="S217" s="278" t="s">
        <v>28</v>
      </c>
      <c r="T217" s="278" t="s">
        <v>29</v>
      </c>
      <c r="U217" s="284"/>
      <c r="V217" s="184">
        <v>44651</v>
      </c>
      <c r="W217" s="195">
        <f>1%/4</f>
        <v>2.5000000000000001E-3</v>
      </c>
      <c r="X217" s="185" t="s">
        <v>1272</v>
      </c>
      <c r="Y217" s="183">
        <v>2.5000000000000001E-3</v>
      </c>
      <c r="Z217" s="213" t="s">
        <v>1113</v>
      </c>
      <c r="AA217" s="188">
        <v>44670</v>
      </c>
      <c r="AB217" s="185" t="s">
        <v>212</v>
      </c>
      <c r="AC217" s="189">
        <v>44742</v>
      </c>
      <c r="AD217" s="186">
        <v>0.01</v>
      </c>
      <c r="AE217" s="181" t="s">
        <v>1273</v>
      </c>
      <c r="AF217" s="183">
        <v>0.01</v>
      </c>
      <c r="AG217" s="185" t="s">
        <v>1274</v>
      </c>
      <c r="AH217" s="184">
        <v>44762</v>
      </c>
      <c r="AI217" s="190" t="s">
        <v>204</v>
      </c>
      <c r="AJ217" s="23"/>
      <c r="AK217" s="26"/>
      <c r="AL217" s="27"/>
      <c r="AM217" s="29"/>
      <c r="AN217" s="29"/>
      <c r="AO217" s="28"/>
      <c r="AP217" s="29"/>
      <c r="AQ217" s="28"/>
      <c r="AR217" s="29"/>
      <c r="AS217" s="29"/>
      <c r="AT217" s="29"/>
      <c r="AU217" s="29"/>
      <c r="AV217" s="28"/>
      <c r="AW217" s="29"/>
      <c r="AX217" s="30"/>
      <c r="AY217" s="30"/>
      <c r="AZ217" s="30"/>
      <c r="BA217" s="30"/>
    </row>
    <row r="218" spans="1:53" ht="75.75" customHeight="1">
      <c r="A218" s="179">
        <v>36</v>
      </c>
      <c r="B218" s="277" t="s">
        <v>110</v>
      </c>
      <c r="C218" s="278" t="str">
        <f>IF(B218=Listas!$A$2,Listas!$B$2,IF(B218=Listas!$A$8,Listas!$B$8,IF(B218=Listas!$A$15,Listas!$B$15,IF(B218=Listas!$A$18,Listas!$B$18," "))))</f>
        <v>Desarrollar las acciones necesarias que permitan materializar los planes, programas y proyectos en el sector minero energético.</v>
      </c>
      <c r="D218" s="278" t="s">
        <v>120</v>
      </c>
      <c r="E218" s="278" t="s">
        <v>1269</v>
      </c>
      <c r="F218" s="278" t="s">
        <v>1275</v>
      </c>
      <c r="G218" s="281">
        <v>1</v>
      </c>
      <c r="H218" s="279" t="s">
        <v>438</v>
      </c>
      <c r="I218" s="278" t="s">
        <v>1276</v>
      </c>
      <c r="J218" s="280">
        <v>1.2500000000000001E-2</v>
      </c>
      <c r="K218" s="279" t="s">
        <v>23</v>
      </c>
      <c r="L218" s="278" t="s">
        <v>77</v>
      </c>
      <c r="M218" s="278" t="s">
        <v>60</v>
      </c>
      <c r="N218" s="279" t="s">
        <v>201</v>
      </c>
      <c r="O218" s="281"/>
      <c r="P218" s="278" t="s">
        <v>1277</v>
      </c>
      <c r="Q218" s="282">
        <v>44593</v>
      </c>
      <c r="R218" s="283">
        <v>44925</v>
      </c>
      <c r="S218" s="278" t="s">
        <v>28</v>
      </c>
      <c r="T218" s="278" t="s">
        <v>29</v>
      </c>
      <c r="U218" s="284"/>
      <c r="V218" s="184"/>
      <c r="W218" s="195">
        <v>0</v>
      </c>
      <c r="X218" s="185" t="s">
        <v>1278</v>
      </c>
      <c r="Y218" s="195"/>
      <c r="Z218" s="213"/>
      <c r="AA218" s="184"/>
      <c r="AB218" s="185" t="s">
        <v>252</v>
      </c>
      <c r="AC218" s="189">
        <v>44742</v>
      </c>
      <c r="AD218" s="193">
        <v>5.0000000000000001E-3</v>
      </c>
      <c r="AE218" s="181" t="s">
        <v>1279</v>
      </c>
      <c r="AF218" s="195">
        <v>5.0000000000000001E-3</v>
      </c>
      <c r="AG218" s="185" t="s">
        <v>1280</v>
      </c>
      <c r="AH218" s="184">
        <v>44762</v>
      </c>
      <c r="AI218" s="190" t="s">
        <v>225</v>
      </c>
      <c r="AJ218" s="23"/>
      <c r="AK218" s="26"/>
      <c r="AL218" s="27"/>
      <c r="AM218" s="29"/>
      <c r="AN218" s="29"/>
      <c r="AO218" s="28"/>
      <c r="AP218" s="29"/>
      <c r="AQ218" s="28"/>
      <c r="AR218" s="29"/>
      <c r="AS218" s="29"/>
      <c r="AT218" s="29"/>
      <c r="AU218" s="29"/>
      <c r="AV218" s="28"/>
      <c r="AW218" s="29"/>
      <c r="AX218" s="30"/>
      <c r="AY218" s="30"/>
      <c r="AZ218" s="30"/>
      <c r="BA218" s="30"/>
    </row>
    <row r="219" spans="1:53" ht="69" customHeight="1">
      <c r="A219" s="179">
        <v>37</v>
      </c>
      <c r="B219" s="277" t="s">
        <v>110</v>
      </c>
      <c r="C219" s="278" t="str">
        <f>IF(B219=Listas!$A$2,Listas!$B$2,IF(B219=Listas!$A$8,Listas!$B$8,IF(B219=Listas!$A$15,Listas!$B$15,IF(B219=Listas!$A$18,Listas!$B$18," "))))</f>
        <v>Desarrollar las acciones necesarias que permitan materializar los planes, programas y proyectos en el sector minero energético.</v>
      </c>
      <c r="D219" s="278" t="s">
        <v>120</v>
      </c>
      <c r="E219" s="278" t="s">
        <v>1269</v>
      </c>
      <c r="F219" s="278" t="s">
        <v>1281</v>
      </c>
      <c r="G219" s="281">
        <v>1</v>
      </c>
      <c r="H219" s="279" t="s">
        <v>438</v>
      </c>
      <c r="I219" s="278" t="s">
        <v>1282</v>
      </c>
      <c r="J219" s="285">
        <v>1.2500000000000001E-2</v>
      </c>
      <c r="K219" s="279" t="s">
        <v>23</v>
      </c>
      <c r="L219" s="278" t="s">
        <v>77</v>
      </c>
      <c r="M219" s="278" t="s">
        <v>60</v>
      </c>
      <c r="N219" s="279" t="s">
        <v>201</v>
      </c>
      <c r="O219" s="281"/>
      <c r="P219" s="278" t="s">
        <v>1245</v>
      </c>
      <c r="Q219" s="282">
        <v>44621</v>
      </c>
      <c r="R219" s="283">
        <v>44925</v>
      </c>
      <c r="S219" s="278" t="s">
        <v>28</v>
      </c>
      <c r="T219" s="278" t="s">
        <v>29</v>
      </c>
      <c r="U219" s="284"/>
      <c r="V219" s="244"/>
      <c r="W219" s="195">
        <v>0</v>
      </c>
      <c r="X219" s="246"/>
      <c r="Y219" s="195"/>
      <c r="Z219" s="213"/>
      <c r="AA219" s="184"/>
      <c r="AB219" s="185" t="s">
        <v>252</v>
      </c>
      <c r="AC219" s="189"/>
      <c r="AD219" s="193">
        <v>0</v>
      </c>
      <c r="AE219" s="181"/>
      <c r="AF219" s="195">
        <v>0</v>
      </c>
      <c r="AG219" s="185" t="s">
        <v>1283</v>
      </c>
      <c r="AH219" s="184">
        <v>44762</v>
      </c>
      <c r="AI219" s="190" t="s">
        <v>335</v>
      </c>
      <c r="AJ219" s="23"/>
      <c r="AK219" s="26"/>
      <c r="AL219" s="27"/>
      <c r="AM219" s="29"/>
      <c r="AN219" s="29"/>
      <c r="AO219" s="28"/>
      <c r="AP219" s="29"/>
      <c r="AQ219" s="28"/>
      <c r="AR219" s="29"/>
      <c r="AS219" s="29"/>
      <c r="AT219" s="29"/>
      <c r="AU219" s="29"/>
      <c r="AV219" s="28"/>
      <c r="AW219" s="29"/>
      <c r="AX219" s="30"/>
      <c r="AY219" s="30"/>
      <c r="AZ219" s="30"/>
      <c r="BA219" s="30"/>
    </row>
    <row r="220" spans="1:53" ht="78.75" customHeight="1">
      <c r="A220" s="179">
        <v>38</v>
      </c>
      <c r="B220" s="277" t="s">
        <v>110</v>
      </c>
      <c r="C220" s="278" t="str">
        <f>IF(B220=Listas!$A$2,Listas!$B$2,IF(B220=Listas!$A$8,Listas!$B$8,IF(B220=Listas!$A$15,Listas!$B$15,IF(B220=Listas!$A$18,Listas!$B$18," "))))</f>
        <v>Desarrollar las acciones necesarias que permitan materializar los planes, programas y proyectos en el sector minero energético.</v>
      </c>
      <c r="D220" s="278" t="s">
        <v>112</v>
      </c>
      <c r="E220" s="278" t="s">
        <v>1284</v>
      </c>
      <c r="F220" s="278" t="s">
        <v>1285</v>
      </c>
      <c r="G220" s="281">
        <v>1</v>
      </c>
      <c r="H220" s="279" t="s">
        <v>438</v>
      </c>
      <c r="I220" s="278" t="s">
        <v>1286</v>
      </c>
      <c r="J220" s="285">
        <v>1.2500000000000001E-2</v>
      </c>
      <c r="K220" s="279" t="s">
        <v>23</v>
      </c>
      <c r="L220" s="278" t="s">
        <v>77</v>
      </c>
      <c r="M220" s="278" t="s">
        <v>72</v>
      </c>
      <c r="N220" s="288"/>
      <c r="O220" s="279" t="s">
        <v>201</v>
      </c>
      <c r="P220" s="284"/>
      <c r="Q220" s="282">
        <v>44562</v>
      </c>
      <c r="R220" s="283">
        <v>44742</v>
      </c>
      <c r="S220" s="278" t="s">
        <v>28</v>
      </c>
      <c r="T220" s="278" t="s">
        <v>29</v>
      </c>
      <c r="U220" s="278" t="s">
        <v>77</v>
      </c>
      <c r="V220" s="184">
        <v>44651</v>
      </c>
      <c r="W220" s="195">
        <v>2.5000000000000005E-3</v>
      </c>
      <c r="X220" s="185" t="s">
        <v>1287</v>
      </c>
      <c r="Y220" s="195">
        <v>2.5000000000000001E-3</v>
      </c>
      <c r="Z220" s="213" t="s">
        <v>1113</v>
      </c>
      <c r="AA220" s="188">
        <v>44670</v>
      </c>
      <c r="AB220" s="185" t="s">
        <v>212</v>
      </c>
      <c r="AC220" s="189"/>
      <c r="AD220" s="193"/>
      <c r="AE220" s="181" t="s">
        <v>1288</v>
      </c>
      <c r="AF220" s="195">
        <v>3.0000000000000001E-3</v>
      </c>
      <c r="AG220" s="185" t="s">
        <v>1289</v>
      </c>
      <c r="AH220" s="184">
        <v>44762</v>
      </c>
      <c r="AI220" s="190" t="s">
        <v>480</v>
      </c>
      <c r="AJ220" s="23"/>
      <c r="AK220" s="26"/>
      <c r="AL220" s="27"/>
      <c r="AM220" s="29"/>
      <c r="AN220" s="29"/>
      <c r="AO220" s="28"/>
      <c r="AP220" s="29"/>
      <c r="AQ220" s="28"/>
      <c r="AR220" s="29"/>
      <c r="AS220" s="29"/>
      <c r="AT220" s="29"/>
      <c r="AU220" s="29"/>
      <c r="AV220" s="28"/>
      <c r="AW220" s="29"/>
      <c r="AX220" s="30"/>
      <c r="AY220" s="30"/>
      <c r="AZ220" s="30"/>
      <c r="BA220" s="30"/>
    </row>
    <row r="221" spans="1:53" ht="49.5" customHeight="1">
      <c r="A221" s="179">
        <v>39</v>
      </c>
      <c r="B221" s="277" t="s">
        <v>110</v>
      </c>
      <c r="C221" s="278" t="str">
        <f>IF(B221=Listas!$A$2,Listas!$B$2,IF(B221=Listas!$A$8,Listas!$B$8,IF(B221=Listas!$A$15,Listas!$B$15,IF(B221=Listas!$A$18,Listas!$B$18," "))))</f>
        <v>Desarrollar las acciones necesarias que permitan materializar los planes, programas y proyectos en el sector minero energético.</v>
      </c>
      <c r="D221" s="278" t="s">
        <v>112</v>
      </c>
      <c r="E221" s="278" t="s">
        <v>1284</v>
      </c>
      <c r="F221" s="278" t="s">
        <v>1290</v>
      </c>
      <c r="G221" s="281">
        <v>1</v>
      </c>
      <c r="H221" s="279" t="s">
        <v>438</v>
      </c>
      <c r="I221" s="278" t="s">
        <v>1291</v>
      </c>
      <c r="J221" s="285">
        <v>1.2500000000000001E-2</v>
      </c>
      <c r="K221" s="279" t="s">
        <v>23</v>
      </c>
      <c r="L221" s="278" t="s">
        <v>77</v>
      </c>
      <c r="M221" s="278" t="s">
        <v>72</v>
      </c>
      <c r="N221" s="288"/>
      <c r="O221" s="279" t="s">
        <v>201</v>
      </c>
      <c r="P221" s="284"/>
      <c r="Q221" s="282">
        <v>44621</v>
      </c>
      <c r="R221" s="283">
        <v>44834</v>
      </c>
      <c r="S221" s="278" t="s">
        <v>28</v>
      </c>
      <c r="T221" s="278" t="s">
        <v>29</v>
      </c>
      <c r="U221" s="278" t="s">
        <v>77</v>
      </c>
      <c r="V221" s="184">
        <v>44651</v>
      </c>
      <c r="W221" s="195">
        <v>1.2500000000000002E-3</v>
      </c>
      <c r="X221" s="185" t="s">
        <v>1292</v>
      </c>
      <c r="Y221" s="195">
        <v>1.2999999999999999E-3</v>
      </c>
      <c r="Z221" s="213" t="s">
        <v>1113</v>
      </c>
      <c r="AA221" s="188">
        <v>44670</v>
      </c>
      <c r="AB221" s="185" t="s">
        <v>212</v>
      </c>
      <c r="AC221" s="189">
        <v>44742</v>
      </c>
      <c r="AD221" s="193">
        <v>5.0000000000000001E-3</v>
      </c>
      <c r="AE221" s="181" t="s">
        <v>1293</v>
      </c>
      <c r="AF221" s="195">
        <v>5.0000000000000001E-3</v>
      </c>
      <c r="AG221" s="185" t="s">
        <v>1294</v>
      </c>
      <c r="AH221" s="184">
        <v>44762</v>
      </c>
      <c r="AI221" s="190" t="s">
        <v>225</v>
      </c>
      <c r="AJ221" s="23"/>
      <c r="AK221" s="26"/>
      <c r="AL221" s="27"/>
      <c r="AM221" s="29"/>
      <c r="AN221" s="29"/>
      <c r="AO221" s="28"/>
      <c r="AP221" s="29"/>
      <c r="AQ221" s="28"/>
      <c r="AR221" s="29"/>
      <c r="AS221" s="29"/>
      <c r="AT221" s="29"/>
      <c r="AU221" s="29"/>
      <c r="AV221" s="28"/>
      <c r="AW221" s="29"/>
      <c r="AX221" s="30"/>
      <c r="AY221" s="30"/>
      <c r="AZ221" s="30"/>
      <c r="BA221" s="30"/>
    </row>
    <row r="222" spans="1:53" ht="49.5" customHeight="1">
      <c r="A222" s="179">
        <v>40</v>
      </c>
      <c r="B222" s="277" t="s">
        <v>110</v>
      </c>
      <c r="C222" s="278" t="str">
        <f>IF(B222=Listas!$A$2,Listas!$B$2,IF(B222=Listas!$A$8,Listas!$B$8,IF(B222=Listas!$A$15,Listas!$B$15,IF(B222=Listas!$A$18,Listas!$B$18," "))))</f>
        <v>Desarrollar las acciones necesarias que permitan materializar los planes, programas y proyectos en el sector minero energético.</v>
      </c>
      <c r="D222" s="278" t="s">
        <v>112</v>
      </c>
      <c r="E222" s="278" t="s">
        <v>1284</v>
      </c>
      <c r="F222" s="278" t="s">
        <v>1295</v>
      </c>
      <c r="G222" s="281">
        <v>1</v>
      </c>
      <c r="H222" s="279" t="s">
        <v>438</v>
      </c>
      <c r="I222" s="278" t="s">
        <v>1296</v>
      </c>
      <c r="J222" s="285">
        <v>2.5000000000000001E-2</v>
      </c>
      <c r="K222" s="279" t="s">
        <v>23</v>
      </c>
      <c r="L222" s="278" t="s">
        <v>77</v>
      </c>
      <c r="M222" s="278" t="s">
        <v>72</v>
      </c>
      <c r="N222" s="288"/>
      <c r="O222" s="279" t="s">
        <v>201</v>
      </c>
      <c r="P222" s="284"/>
      <c r="Q222" s="282">
        <v>44713</v>
      </c>
      <c r="R222" s="283">
        <v>44895</v>
      </c>
      <c r="S222" s="278" t="s">
        <v>28</v>
      </c>
      <c r="T222" s="278" t="s">
        <v>29</v>
      </c>
      <c r="U222" s="278" t="s">
        <v>77</v>
      </c>
      <c r="V222" s="244"/>
      <c r="W222" s="195">
        <v>0</v>
      </c>
      <c r="X222" s="185" t="s">
        <v>1297</v>
      </c>
      <c r="Y222" s="245"/>
      <c r="Z222" s="213"/>
      <c r="AA222" s="184"/>
      <c r="AB222" s="185" t="s">
        <v>252</v>
      </c>
      <c r="AC222" s="189"/>
      <c r="AD222" s="193"/>
      <c r="AE222" s="181" t="s">
        <v>1297</v>
      </c>
      <c r="AF222" s="195">
        <v>0</v>
      </c>
      <c r="AG222" s="185" t="s">
        <v>1298</v>
      </c>
      <c r="AH222" s="184">
        <v>44762</v>
      </c>
      <c r="AI222" s="190" t="s">
        <v>335</v>
      </c>
      <c r="AJ222" s="23"/>
      <c r="AK222" s="26"/>
      <c r="AL222" s="27"/>
      <c r="AM222" s="29"/>
      <c r="AN222" s="29"/>
      <c r="AO222" s="28"/>
      <c r="AP222" s="29"/>
      <c r="AQ222" s="28"/>
      <c r="AR222" s="29"/>
      <c r="AS222" s="29"/>
      <c r="AT222" s="29"/>
      <c r="AU222" s="29"/>
      <c r="AV222" s="28"/>
      <c r="AW222" s="29"/>
      <c r="AX222" s="30"/>
      <c r="AY222" s="30"/>
      <c r="AZ222" s="30"/>
      <c r="BA222" s="30"/>
    </row>
    <row r="223" spans="1:53" ht="49.5" customHeight="1">
      <c r="A223" s="179">
        <v>41</v>
      </c>
      <c r="B223" s="277" t="s">
        <v>110</v>
      </c>
      <c r="C223" s="278" t="str">
        <f>IF(B223=Listas!$A$2,Listas!$B$2,IF(B223=Listas!$A$8,Listas!$B$8,IF(B223=Listas!$A$15,Listas!$B$15,IF(B223=Listas!$A$18,Listas!$B$18," "))))</f>
        <v>Desarrollar las acciones necesarias que permitan materializar los planes, programas y proyectos en el sector minero energético.</v>
      </c>
      <c r="D223" s="278" t="s">
        <v>112</v>
      </c>
      <c r="E223" s="278" t="s">
        <v>1284</v>
      </c>
      <c r="F223" s="278" t="s">
        <v>1299</v>
      </c>
      <c r="G223" s="281">
        <v>1</v>
      </c>
      <c r="H223" s="279" t="s">
        <v>438</v>
      </c>
      <c r="I223" s="278" t="s">
        <v>1300</v>
      </c>
      <c r="J223" s="285">
        <v>2.5000000000000001E-2</v>
      </c>
      <c r="K223" s="279" t="s">
        <v>23</v>
      </c>
      <c r="L223" s="278" t="s">
        <v>77</v>
      </c>
      <c r="M223" s="278" t="s">
        <v>72</v>
      </c>
      <c r="N223" s="288"/>
      <c r="O223" s="279" t="s">
        <v>201</v>
      </c>
      <c r="P223" s="284"/>
      <c r="Q223" s="282">
        <v>44835</v>
      </c>
      <c r="R223" s="283">
        <v>44925</v>
      </c>
      <c r="S223" s="278" t="s">
        <v>28</v>
      </c>
      <c r="T223" s="278" t="s">
        <v>29</v>
      </c>
      <c r="U223" s="278" t="s">
        <v>77</v>
      </c>
      <c r="V223" s="244"/>
      <c r="W223" s="195">
        <v>0</v>
      </c>
      <c r="X223" s="185" t="s">
        <v>1301</v>
      </c>
      <c r="Y223" s="250"/>
      <c r="Z223" s="180"/>
      <c r="AA223" s="184"/>
      <c r="AB223" s="185" t="s">
        <v>252</v>
      </c>
      <c r="AC223" s="189"/>
      <c r="AD223" s="193">
        <v>0</v>
      </c>
      <c r="AE223" s="181" t="s">
        <v>1301</v>
      </c>
      <c r="AF223" s="195">
        <v>0</v>
      </c>
      <c r="AG223" s="185" t="s">
        <v>1302</v>
      </c>
      <c r="AH223" s="184">
        <v>44762</v>
      </c>
      <c r="AI223" s="190" t="s">
        <v>335</v>
      </c>
      <c r="AJ223" s="23"/>
      <c r="AK223" s="26"/>
      <c r="AL223" s="27"/>
      <c r="AM223" s="29"/>
      <c r="AN223" s="29"/>
      <c r="AO223" s="28"/>
      <c r="AP223" s="29"/>
      <c r="AQ223" s="28"/>
      <c r="AR223" s="29"/>
      <c r="AS223" s="29"/>
      <c r="AT223" s="29"/>
      <c r="AU223" s="29"/>
      <c r="AV223" s="28"/>
      <c r="AW223" s="29"/>
      <c r="AX223" s="30"/>
      <c r="AY223" s="30"/>
      <c r="AZ223" s="30"/>
      <c r="BA223" s="30"/>
    </row>
    <row r="224" spans="1:53" ht="49.5" customHeight="1">
      <c r="A224" s="179">
        <v>42</v>
      </c>
      <c r="B224" s="277" t="s">
        <v>110</v>
      </c>
      <c r="C224" s="278" t="str">
        <f>IF(B224=Listas!$A$2,Listas!$B$2,IF(B224=Listas!$A$8,Listas!$B$8,IF(B224=Listas!$A$15,Listas!$B$15,IF(B224=Listas!$A$18,Listas!$B$18," "))))</f>
        <v>Desarrollar las acciones necesarias que permitan materializar los planes, programas y proyectos en el sector minero energético.</v>
      </c>
      <c r="D224" s="278" t="s">
        <v>112</v>
      </c>
      <c r="E224" s="278" t="s">
        <v>1303</v>
      </c>
      <c r="F224" s="278" t="s">
        <v>1304</v>
      </c>
      <c r="G224" s="281">
        <v>1</v>
      </c>
      <c r="H224" s="279" t="s">
        <v>438</v>
      </c>
      <c r="I224" s="278" t="s">
        <v>1305</v>
      </c>
      <c r="J224" s="285">
        <v>1.2500000000000001E-2</v>
      </c>
      <c r="K224" s="279" t="s">
        <v>23</v>
      </c>
      <c r="L224" s="278" t="s">
        <v>77</v>
      </c>
      <c r="M224" s="278" t="s">
        <v>72</v>
      </c>
      <c r="N224" s="288"/>
      <c r="O224" s="279" t="s">
        <v>201</v>
      </c>
      <c r="P224" s="284"/>
      <c r="Q224" s="282">
        <v>44562</v>
      </c>
      <c r="R224" s="283">
        <v>44712</v>
      </c>
      <c r="S224" s="278" t="s">
        <v>28</v>
      </c>
      <c r="T224" s="278" t="s">
        <v>29</v>
      </c>
      <c r="U224" s="278" t="s">
        <v>77</v>
      </c>
      <c r="V224" s="244"/>
      <c r="W224" s="195">
        <v>0</v>
      </c>
      <c r="X224" s="185" t="s">
        <v>1306</v>
      </c>
      <c r="Y224" s="195"/>
      <c r="Z224" s="213"/>
      <c r="AA224" s="184"/>
      <c r="AB224" s="185" t="s">
        <v>252</v>
      </c>
      <c r="AC224" s="189">
        <v>44742</v>
      </c>
      <c r="AD224" s="193">
        <v>5.0000000000000001E-3</v>
      </c>
      <c r="AE224" s="181" t="s">
        <v>1307</v>
      </c>
      <c r="AF224" s="195">
        <v>5.0000000000000001E-3</v>
      </c>
      <c r="AG224" s="185" t="s">
        <v>1308</v>
      </c>
      <c r="AH224" s="184">
        <v>44762</v>
      </c>
      <c r="AI224" s="190" t="s">
        <v>480</v>
      </c>
      <c r="AJ224" s="23"/>
      <c r="AK224" s="26"/>
      <c r="AL224" s="27"/>
      <c r="AM224" s="29"/>
      <c r="AN224" s="29"/>
      <c r="AO224" s="28"/>
      <c r="AP224" s="29"/>
      <c r="AQ224" s="28"/>
      <c r="AR224" s="29"/>
      <c r="AS224" s="29"/>
      <c r="AT224" s="29"/>
      <c r="AU224" s="29"/>
      <c r="AV224" s="28"/>
      <c r="AW224" s="29"/>
      <c r="AX224" s="30"/>
      <c r="AY224" s="30"/>
      <c r="AZ224" s="30"/>
      <c r="BA224" s="30"/>
    </row>
    <row r="225" spans="1:53" ht="49.5" customHeight="1">
      <c r="A225" s="179">
        <v>43</v>
      </c>
      <c r="B225" s="277" t="s">
        <v>110</v>
      </c>
      <c r="C225" s="278" t="str">
        <f>IF(B225=Listas!$A$2,Listas!$B$2,IF(B225=Listas!$A$8,Listas!$B$8,IF(B225=Listas!$A$15,Listas!$B$15,IF(B225=Listas!$A$18,Listas!$B$18," "))))</f>
        <v>Desarrollar las acciones necesarias que permitan materializar los planes, programas y proyectos en el sector minero energético.</v>
      </c>
      <c r="D225" s="278" t="s">
        <v>112</v>
      </c>
      <c r="E225" s="278" t="s">
        <v>1303</v>
      </c>
      <c r="F225" s="278" t="s">
        <v>1309</v>
      </c>
      <c r="G225" s="281">
        <v>1</v>
      </c>
      <c r="H225" s="279" t="s">
        <v>438</v>
      </c>
      <c r="I225" s="278" t="s">
        <v>1310</v>
      </c>
      <c r="J225" s="285">
        <v>3.7499999999999999E-2</v>
      </c>
      <c r="K225" s="279" t="s">
        <v>23</v>
      </c>
      <c r="L225" s="278" t="s">
        <v>77</v>
      </c>
      <c r="M225" s="278" t="s">
        <v>72</v>
      </c>
      <c r="N225" s="288"/>
      <c r="O225" s="279" t="s">
        <v>201</v>
      </c>
      <c r="P225" s="284"/>
      <c r="Q225" s="282">
        <v>44652</v>
      </c>
      <c r="R225" s="283">
        <v>44926</v>
      </c>
      <c r="S225" s="278" t="s">
        <v>28</v>
      </c>
      <c r="T225" s="278" t="s">
        <v>29</v>
      </c>
      <c r="U225" s="278" t="s">
        <v>77</v>
      </c>
      <c r="V225" s="244"/>
      <c r="W225" s="195">
        <v>0</v>
      </c>
      <c r="X225" s="185" t="s">
        <v>1306</v>
      </c>
      <c r="Y225" s="250"/>
      <c r="Z225" s="180"/>
      <c r="AA225" s="184"/>
      <c r="AB225" s="185" t="s">
        <v>252</v>
      </c>
      <c r="AC225" s="189"/>
      <c r="AD225" s="193"/>
      <c r="AE225" s="181" t="s">
        <v>1307</v>
      </c>
      <c r="AF225" s="195">
        <v>0</v>
      </c>
      <c r="AG225" s="185" t="s">
        <v>1311</v>
      </c>
      <c r="AH225" s="184">
        <v>44762</v>
      </c>
      <c r="AI225" s="190" t="s">
        <v>335</v>
      </c>
      <c r="AJ225" s="23"/>
      <c r="AK225" s="26"/>
      <c r="AL225" s="27"/>
      <c r="AM225" s="29"/>
      <c r="AN225" s="29"/>
      <c r="AO225" s="28"/>
      <c r="AP225" s="29"/>
      <c r="AQ225" s="28"/>
      <c r="AR225" s="29"/>
      <c r="AS225" s="29"/>
      <c r="AT225" s="29"/>
      <c r="AU225" s="29"/>
      <c r="AV225" s="28"/>
      <c r="AW225" s="29"/>
      <c r="AX225" s="30"/>
      <c r="AY225" s="30"/>
      <c r="AZ225" s="30"/>
      <c r="BA225" s="30"/>
    </row>
    <row r="226" spans="1:53" ht="49.5" customHeight="1">
      <c r="A226" s="179">
        <v>44</v>
      </c>
      <c r="B226" s="277" t="s">
        <v>110</v>
      </c>
      <c r="C226" s="278" t="str">
        <f>IF(B226=Listas!$A$2,Listas!$B$2,IF(B226=Listas!$A$8,Listas!$B$8,IF(B226=Listas!$A$15,Listas!$B$15,IF(B226=Listas!$A$18,Listas!$B$18," "))))</f>
        <v>Desarrollar las acciones necesarias que permitan materializar los planes, programas y proyectos en el sector minero energético.</v>
      </c>
      <c r="D226" s="278" t="s">
        <v>112</v>
      </c>
      <c r="E226" s="278" t="s">
        <v>1303</v>
      </c>
      <c r="F226" s="278" t="s">
        <v>1312</v>
      </c>
      <c r="G226" s="281">
        <v>1</v>
      </c>
      <c r="H226" s="279" t="s">
        <v>438</v>
      </c>
      <c r="I226" s="278" t="s">
        <v>1313</v>
      </c>
      <c r="J226" s="285">
        <v>3.7499999999999999E-2</v>
      </c>
      <c r="K226" s="279" t="s">
        <v>23</v>
      </c>
      <c r="L226" s="278" t="s">
        <v>77</v>
      </c>
      <c r="M226" s="278" t="s">
        <v>72</v>
      </c>
      <c r="N226" s="288"/>
      <c r="O226" s="279" t="s">
        <v>201</v>
      </c>
      <c r="P226" s="284"/>
      <c r="Q226" s="282">
        <v>44652</v>
      </c>
      <c r="R226" s="283">
        <v>44926</v>
      </c>
      <c r="S226" s="278" t="s">
        <v>28</v>
      </c>
      <c r="T226" s="278" t="s">
        <v>29</v>
      </c>
      <c r="U226" s="278" t="s">
        <v>77</v>
      </c>
      <c r="V226" s="244"/>
      <c r="W226" s="195">
        <v>0</v>
      </c>
      <c r="X226" s="185" t="s">
        <v>1306</v>
      </c>
      <c r="Y226" s="250"/>
      <c r="Z226" s="180"/>
      <c r="AA226" s="184"/>
      <c r="AB226" s="185" t="s">
        <v>252</v>
      </c>
      <c r="AC226" s="189"/>
      <c r="AD226" s="193"/>
      <c r="AE226" s="181" t="s">
        <v>1307</v>
      </c>
      <c r="AF226" s="195">
        <v>0</v>
      </c>
      <c r="AG226" s="185" t="s">
        <v>1311</v>
      </c>
      <c r="AH226" s="184">
        <v>44762</v>
      </c>
      <c r="AI226" s="190" t="s">
        <v>335</v>
      </c>
      <c r="AJ226" s="23"/>
      <c r="AK226" s="26"/>
      <c r="AL226" s="27"/>
      <c r="AM226" s="29"/>
      <c r="AN226" s="29"/>
      <c r="AO226" s="28"/>
      <c r="AP226" s="29"/>
      <c r="AQ226" s="28"/>
      <c r="AR226" s="29"/>
      <c r="AS226" s="29"/>
      <c r="AT226" s="29"/>
      <c r="AU226" s="29"/>
      <c r="AV226" s="28"/>
      <c r="AW226" s="29"/>
      <c r="AX226" s="30"/>
      <c r="AY226" s="30"/>
      <c r="AZ226" s="30"/>
      <c r="BA226" s="30"/>
    </row>
    <row r="227" spans="1:53" ht="49.5" customHeight="1">
      <c r="A227" s="179">
        <v>45</v>
      </c>
      <c r="B227" s="277" t="s">
        <v>110</v>
      </c>
      <c r="C227" s="278" t="str">
        <f>IF(B227=Listas!$A$2,Listas!$B$2,IF(B227=Listas!$A$8,Listas!$B$8,IF(B227=Listas!$A$15,Listas!$B$15,IF(B227=Listas!$A$18,Listas!$B$18," "))))</f>
        <v>Desarrollar las acciones necesarias que permitan materializar los planes, programas y proyectos en el sector minero energético.</v>
      </c>
      <c r="D227" s="278" t="s">
        <v>112</v>
      </c>
      <c r="E227" s="278" t="s">
        <v>1303</v>
      </c>
      <c r="F227" s="278" t="s">
        <v>1314</v>
      </c>
      <c r="G227" s="281">
        <v>1</v>
      </c>
      <c r="H227" s="279" t="s">
        <v>438</v>
      </c>
      <c r="I227" s="278" t="s">
        <v>1315</v>
      </c>
      <c r="J227" s="285">
        <v>3.7499999999999999E-2</v>
      </c>
      <c r="K227" s="279" t="s">
        <v>23</v>
      </c>
      <c r="L227" s="278" t="s">
        <v>77</v>
      </c>
      <c r="M227" s="278" t="s">
        <v>72</v>
      </c>
      <c r="N227" s="288"/>
      <c r="O227" s="279" t="s">
        <v>201</v>
      </c>
      <c r="P227" s="284"/>
      <c r="Q227" s="282">
        <v>44743</v>
      </c>
      <c r="R227" s="283">
        <v>44926</v>
      </c>
      <c r="S227" s="278" t="s">
        <v>28</v>
      </c>
      <c r="T227" s="278" t="s">
        <v>29</v>
      </c>
      <c r="U227" s="278" t="s">
        <v>77</v>
      </c>
      <c r="V227" s="244"/>
      <c r="W227" s="195">
        <v>0</v>
      </c>
      <c r="X227" s="185" t="s">
        <v>1306</v>
      </c>
      <c r="Y227" s="245"/>
      <c r="Z227" s="213"/>
      <c r="AA227" s="184"/>
      <c r="AB227" s="185" t="s">
        <v>252</v>
      </c>
      <c r="AC227" s="189"/>
      <c r="AD227" s="193"/>
      <c r="AE227" s="181" t="s">
        <v>1307</v>
      </c>
      <c r="AF227" s="195">
        <v>0</v>
      </c>
      <c r="AG227" s="185" t="s">
        <v>1311</v>
      </c>
      <c r="AH227" s="184">
        <v>44762</v>
      </c>
      <c r="AI227" s="190" t="s">
        <v>335</v>
      </c>
      <c r="AJ227" s="23"/>
      <c r="AK227" s="26"/>
      <c r="AL227" s="27"/>
      <c r="AM227" s="29"/>
      <c r="AN227" s="29"/>
      <c r="AO227" s="28"/>
      <c r="AP227" s="29"/>
      <c r="AQ227" s="28"/>
      <c r="AR227" s="29"/>
      <c r="AS227" s="29"/>
      <c r="AT227" s="29"/>
      <c r="AU227" s="29"/>
      <c r="AV227" s="28"/>
      <c r="AW227" s="29"/>
      <c r="AX227" s="30"/>
      <c r="AY227" s="30"/>
      <c r="AZ227" s="30"/>
      <c r="BA227" s="30"/>
    </row>
    <row r="228" spans="1:53" ht="72" customHeight="1">
      <c r="A228" s="179">
        <v>46</v>
      </c>
      <c r="B228" s="277" t="s">
        <v>110</v>
      </c>
      <c r="C228" s="278" t="str">
        <f>IF(B228=Listas!$A$2,Listas!$B$2,IF(B228=Listas!$A$8,Listas!$B$8,IF(B228=Listas!$A$15,Listas!$B$15,IF(B228=Listas!$A$18,Listas!$B$18," "))))</f>
        <v>Desarrollar las acciones necesarias que permitan materializar los planes, programas y proyectos en el sector minero energético.</v>
      </c>
      <c r="D228" s="278" t="s">
        <v>112</v>
      </c>
      <c r="E228" s="278" t="s">
        <v>1316</v>
      </c>
      <c r="F228" s="278" t="s">
        <v>1317</v>
      </c>
      <c r="G228" s="281">
        <v>1</v>
      </c>
      <c r="H228" s="279" t="s">
        <v>438</v>
      </c>
      <c r="I228" s="278" t="s">
        <v>1318</v>
      </c>
      <c r="J228" s="285">
        <v>2.5000000000000001E-2</v>
      </c>
      <c r="K228" s="279" t="s">
        <v>23</v>
      </c>
      <c r="L228" s="278" t="s">
        <v>77</v>
      </c>
      <c r="M228" s="278" t="s">
        <v>72</v>
      </c>
      <c r="N228" s="288"/>
      <c r="O228" s="279" t="s">
        <v>201</v>
      </c>
      <c r="P228" s="284"/>
      <c r="Q228" s="282">
        <v>44562</v>
      </c>
      <c r="R228" s="283">
        <v>44926</v>
      </c>
      <c r="S228" s="278" t="s">
        <v>28</v>
      </c>
      <c r="T228" s="278" t="s">
        <v>29</v>
      </c>
      <c r="U228" s="278" t="s">
        <v>77</v>
      </c>
      <c r="V228" s="244"/>
      <c r="W228" s="195">
        <v>0</v>
      </c>
      <c r="X228" s="185" t="s">
        <v>1319</v>
      </c>
      <c r="Y228" s="195"/>
      <c r="Z228" s="213"/>
      <c r="AA228" s="184"/>
      <c r="AB228" s="185" t="s">
        <v>252</v>
      </c>
      <c r="AC228" s="189">
        <v>44742</v>
      </c>
      <c r="AD228" s="193">
        <v>6.3E-3</v>
      </c>
      <c r="AE228" s="181" t="s">
        <v>1320</v>
      </c>
      <c r="AF228" s="195">
        <v>6.3E-3</v>
      </c>
      <c r="AG228" s="185" t="s">
        <v>1321</v>
      </c>
      <c r="AH228" s="184">
        <v>44762</v>
      </c>
      <c r="AI228" s="190" t="s">
        <v>225</v>
      </c>
      <c r="AJ228" s="23"/>
      <c r="AK228" s="26"/>
      <c r="AL228" s="27"/>
      <c r="AM228" s="29"/>
      <c r="AN228" s="29"/>
      <c r="AO228" s="28"/>
      <c r="AP228" s="29"/>
      <c r="AQ228" s="28"/>
      <c r="AR228" s="29"/>
      <c r="AS228" s="29"/>
      <c r="AT228" s="29"/>
      <c r="AU228" s="29"/>
      <c r="AV228" s="28"/>
      <c r="AW228" s="29"/>
      <c r="AX228" s="30"/>
      <c r="AY228" s="30"/>
      <c r="AZ228" s="30"/>
      <c r="BA228" s="30"/>
    </row>
    <row r="229" spans="1:53" ht="49.5" customHeight="1">
      <c r="A229" s="179">
        <v>47</v>
      </c>
      <c r="B229" s="277" t="s">
        <v>110</v>
      </c>
      <c r="C229" s="278" t="str">
        <f>IF(B229=Listas!$A$2,Listas!$B$2,IF(B229=Listas!$A$8,Listas!$B$8,IF(B229=Listas!$A$15,Listas!$B$15,IF(B229=Listas!$A$18,Listas!$B$18," "))))</f>
        <v>Desarrollar las acciones necesarias que permitan materializar los planes, programas y proyectos en el sector minero energético.</v>
      </c>
      <c r="D229" s="278" t="s">
        <v>112</v>
      </c>
      <c r="E229" s="278" t="s">
        <v>1322</v>
      </c>
      <c r="F229" s="278" t="s">
        <v>1323</v>
      </c>
      <c r="G229" s="281">
        <v>1</v>
      </c>
      <c r="H229" s="279" t="s">
        <v>438</v>
      </c>
      <c r="I229" s="278" t="s">
        <v>1324</v>
      </c>
      <c r="J229" s="280">
        <v>1.2500000000000001E-2</v>
      </c>
      <c r="K229" s="279" t="s">
        <v>23</v>
      </c>
      <c r="L229" s="278" t="s">
        <v>77</v>
      </c>
      <c r="M229" s="278" t="s">
        <v>72</v>
      </c>
      <c r="N229" s="288"/>
      <c r="O229" s="279" t="s">
        <v>201</v>
      </c>
      <c r="P229" s="284"/>
      <c r="Q229" s="282">
        <v>44562</v>
      </c>
      <c r="R229" s="283">
        <v>44804</v>
      </c>
      <c r="S229" s="278" t="s">
        <v>28</v>
      </c>
      <c r="T229" s="278" t="s">
        <v>29</v>
      </c>
      <c r="U229" s="278" t="s">
        <v>77</v>
      </c>
      <c r="V229" s="184">
        <v>44651</v>
      </c>
      <c r="W229" s="195">
        <v>6.2500000000000003E-3</v>
      </c>
      <c r="X229" s="185" t="s">
        <v>1325</v>
      </c>
      <c r="Y229" s="183">
        <v>6.3E-3</v>
      </c>
      <c r="Z229" s="213" t="s">
        <v>1113</v>
      </c>
      <c r="AA229" s="188">
        <v>44670</v>
      </c>
      <c r="AB229" s="185" t="s">
        <v>212</v>
      </c>
      <c r="AC229" s="189">
        <v>44742</v>
      </c>
      <c r="AD229" s="186">
        <v>3.8E-3</v>
      </c>
      <c r="AE229" s="181" t="s">
        <v>1326</v>
      </c>
      <c r="AF229" s="183">
        <v>0.01</v>
      </c>
      <c r="AG229" s="185" t="s">
        <v>1327</v>
      </c>
      <c r="AH229" s="184">
        <v>44762</v>
      </c>
      <c r="AI229" s="190" t="s">
        <v>204</v>
      </c>
      <c r="AJ229" s="23"/>
      <c r="AK229" s="26"/>
      <c r="AL229" s="27"/>
      <c r="AM229" s="29"/>
      <c r="AN229" s="29"/>
      <c r="AO229" s="28"/>
      <c r="AP229" s="29"/>
      <c r="AQ229" s="28"/>
      <c r="AR229" s="29"/>
      <c r="AS229" s="29"/>
      <c r="AT229" s="29"/>
      <c r="AU229" s="29"/>
      <c r="AV229" s="28"/>
      <c r="AW229" s="29"/>
      <c r="AX229" s="30"/>
      <c r="AY229" s="30"/>
      <c r="AZ229" s="30"/>
      <c r="BA229" s="30"/>
    </row>
    <row r="230" spans="1:53" ht="58.5" customHeight="1">
      <c r="A230" s="179">
        <v>48</v>
      </c>
      <c r="B230" s="277" t="s">
        <v>110</v>
      </c>
      <c r="C230" s="278" t="str">
        <f>IF(B230=Listas!$A$2,Listas!$B$2,IF(B230=Listas!$A$8,Listas!$B$8,IF(B230=Listas!$A$15,Listas!$B$15,IF(B230=Listas!$A$18,Listas!$B$18," "))))</f>
        <v>Desarrollar las acciones necesarias que permitan materializar los planes, programas y proyectos en el sector minero energético.</v>
      </c>
      <c r="D230" s="278" t="s">
        <v>112</v>
      </c>
      <c r="E230" s="278" t="s">
        <v>1328</v>
      </c>
      <c r="F230" s="278" t="s">
        <v>1329</v>
      </c>
      <c r="G230" s="281">
        <v>1</v>
      </c>
      <c r="H230" s="279" t="s">
        <v>438</v>
      </c>
      <c r="I230" s="278" t="s">
        <v>1328</v>
      </c>
      <c r="J230" s="280">
        <v>1.2500000000000001E-2</v>
      </c>
      <c r="K230" s="279" t="s">
        <v>23</v>
      </c>
      <c r="L230" s="278" t="s">
        <v>77</v>
      </c>
      <c r="M230" s="278" t="s">
        <v>72</v>
      </c>
      <c r="N230" s="288"/>
      <c r="O230" s="279" t="s">
        <v>201</v>
      </c>
      <c r="P230" s="284"/>
      <c r="Q230" s="282">
        <v>44713</v>
      </c>
      <c r="R230" s="283">
        <v>44803</v>
      </c>
      <c r="S230" s="278" t="s">
        <v>28</v>
      </c>
      <c r="T230" s="278" t="s">
        <v>29</v>
      </c>
      <c r="U230" s="278" t="s">
        <v>77</v>
      </c>
      <c r="V230" s="184">
        <v>44651</v>
      </c>
      <c r="W230" s="195">
        <v>6.2500000000000003E-3</v>
      </c>
      <c r="X230" s="185" t="s">
        <v>1330</v>
      </c>
      <c r="Y230" s="204">
        <v>6.3E-3</v>
      </c>
      <c r="Z230" s="213" t="s">
        <v>1113</v>
      </c>
      <c r="AA230" s="188">
        <v>44670</v>
      </c>
      <c r="AB230" s="251" t="s">
        <v>212</v>
      </c>
      <c r="AC230" s="189">
        <v>44742</v>
      </c>
      <c r="AD230" s="186">
        <v>3.8E-3</v>
      </c>
      <c r="AE230" s="181" t="s">
        <v>1331</v>
      </c>
      <c r="AF230" s="183">
        <v>0.01</v>
      </c>
      <c r="AG230" s="185" t="s">
        <v>1327</v>
      </c>
      <c r="AH230" s="184">
        <v>44762</v>
      </c>
      <c r="AI230" s="190" t="s">
        <v>204</v>
      </c>
      <c r="AJ230" s="23"/>
      <c r="AK230" s="26"/>
      <c r="AL230" s="27"/>
      <c r="AM230" s="29"/>
      <c r="AN230" s="29"/>
      <c r="AO230" s="28"/>
      <c r="AP230" s="29"/>
      <c r="AQ230" s="28"/>
      <c r="AR230" s="29"/>
      <c r="AS230" s="29"/>
      <c r="AT230" s="29"/>
      <c r="AU230" s="29"/>
      <c r="AV230" s="28"/>
      <c r="AW230" s="29"/>
      <c r="AX230" s="30"/>
      <c r="AY230" s="30"/>
      <c r="AZ230" s="30"/>
      <c r="BA230" s="30"/>
    </row>
  </sheetData>
  <sheetProtection algorithmName="SHA-512" hashValue="w5JaxVrYmkORI+9Dv3nzSHL3v1kk2jdoi1+0Tt4LxyaEzTdK3GGUhhF4LDkg00ddNbhDbKjjrV9rgSJkyVzEiA==" saltValue="nmi2X9g+542DtOlOq6a0rQ==" spinCount="100000" sheet="1" objects="1" scenarios="1"/>
  <autoFilter ref="A6:BA230"/>
  <mergeCells count="16">
    <mergeCell ref="AQ4:AS4"/>
    <mergeCell ref="B5:C5"/>
    <mergeCell ref="N5:O5"/>
    <mergeCell ref="A1:C2"/>
    <mergeCell ref="D1:AV2"/>
    <mergeCell ref="I3:R4"/>
    <mergeCell ref="S3:U4"/>
    <mergeCell ref="V3:AW3"/>
    <mergeCell ref="V4:X4"/>
    <mergeCell ref="AT4:AW4"/>
    <mergeCell ref="A3:H4"/>
    <mergeCell ref="Y4:AB4"/>
    <mergeCell ref="AC4:AE4"/>
    <mergeCell ref="AF4:AI4"/>
    <mergeCell ref="AJ4:AL4"/>
    <mergeCell ref="AM4:AP4"/>
  </mergeCells>
  <hyperlinks>
    <hyperlink ref="AE9" r:id="rId1"/>
    <hyperlink ref="X30" r:id="rId2"/>
    <hyperlink ref="AE30" r:id="rId3"/>
    <hyperlink ref="X31" r:id="rId4"/>
    <hyperlink ref="AE31" r:id="rId5"/>
    <hyperlink ref="AE43" r:id="rId6"/>
    <hyperlink ref="X51" r:id="rId7"/>
    <hyperlink ref="AE53" r:id="rId8"/>
    <hyperlink ref="X56" r:id="rId9" location="slide=id.g111c1a150e7_0_109"/>
    <hyperlink ref="AE60" r:id="rId10"/>
    <hyperlink ref="AE61" r:id="rId11"/>
    <hyperlink ref="AL71" r:id="rId12"/>
    <hyperlink ref="AL72" r:id="rId13"/>
    <hyperlink ref="AE82" r:id="rId14"/>
    <hyperlink ref="X92" r:id="rId15"/>
    <hyperlink ref="AE92" r:id="rId16"/>
    <hyperlink ref="X93" r:id="rId17"/>
    <hyperlink ref="AE93" r:id="rId18"/>
    <hyperlink ref="X94" r:id="rId19"/>
    <hyperlink ref="AE94" r:id="rId20"/>
    <hyperlink ref="AE95" r:id="rId21"/>
    <hyperlink ref="AE96" r:id="rId22"/>
    <hyperlink ref="AE97" r:id="rId23"/>
    <hyperlink ref="AE98" r:id="rId24"/>
    <hyperlink ref="AE99" r:id="rId25"/>
    <hyperlink ref="AE100" r:id="rId26"/>
    <hyperlink ref="X115" r:id="rId27"/>
  </hyperlinks>
  <pageMargins left="0.7" right="0.7" top="0.75" bottom="0.75" header="0" footer="0"/>
  <pageSetup orientation="portrait"/>
  <drawing r:id="rId28"/>
  <legacyDrawing r:id="rId29"/>
  <extLst>
    <ext xmlns:x14="http://schemas.microsoft.com/office/spreadsheetml/2009/9/main" uri="{CCE6A557-97BC-4b89-ADB6-D9C93CAAB3DF}">
      <x14:dataValidations xmlns:xm="http://schemas.microsoft.com/office/excel/2006/main" count="9">
        <x14:dataValidation type="list" allowBlank="1" showErrorMessage="1">
          <x14:formula1>
            <xm:f>Listas!$H$2:$H$11</xm:f>
          </x14:formula1>
          <xm:sqref>L7:L230</xm:sqref>
        </x14:dataValidation>
        <x14:dataValidation type="list" allowBlank="1" showErrorMessage="1">
          <x14:formula1>
            <xm:f>Listas!$C$2:$C$24</xm:f>
          </x14:formula1>
          <xm:sqref>D7:D230</xm:sqref>
        </x14:dataValidation>
        <x14:dataValidation type="list" allowBlank="1">
          <x14:formula1>
            <xm:f>Listas!$F$2:$F$14</xm:f>
          </x14:formula1>
          <xm:sqref>U7:U230</xm:sqref>
        </x14:dataValidation>
        <x14:dataValidation type="list" allowBlank="1" showErrorMessage="1">
          <x14:formula1>
            <xm:f>Listas!$G$2:$G$4</xm:f>
          </x14:formula1>
          <xm:sqref>K7:K230</xm:sqref>
        </x14:dataValidation>
        <x14:dataValidation type="list" allowBlank="1" showErrorMessage="1">
          <x14:formula1>
            <xm:f>Listas!$I$2:$I$19</xm:f>
          </x14:formula1>
          <xm:sqref>M7:M230</xm:sqref>
        </x14:dataValidation>
        <x14:dataValidation type="list" allowBlank="1" showErrorMessage="1">
          <x14:formula1>
            <xm:f>Listas!$E$2:$E$21</xm:f>
          </x14:formula1>
          <xm:sqref>T7:T230</xm:sqref>
        </x14:dataValidation>
        <x14:dataValidation type="list" allowBlank="1" showErrorMessage="1">
          <x14:formula1>
            <xm:f>Listas!$A$2:$A$24</xm:f>
          </x14:formula1>
          <xm:sqref>B7:B230</xm:sqref>
        </x14:dataValidation>
        <x14:dataValidation type="list" allowBlank="1">
          <x14:formula1>
            <xm:f>Listas!$I$2:$I$24</xm:f>
          </x14:formula1>
          <xm:sqref>P7</xm:sqref>
        </x14:dataValidation>
        <x14:dataValidation type="list" allowBlank="1" showErrorMessage="1">
          <x14:formula1>
            <xm:f>Listas!$D$2:$D$21</xm:f>
          </x14:formula1>
          <xm:sqref>S7:S230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Y1002"/>
  <sheetViews>
    <sheetView showGridLines="0" workbookViewId="0">
      <selection activeCell="AR42" sqref="AR42"/>
    </sheetView>
  </sheetViews>
  <sheetFormatPr baseColWidth="10" defaultColWidth="14.42578125" defaultRowHeight="15" customHeight="1"/>
  <cols>
    <col min="1" max="1" width="6.140625" customWidth="1"/>
    <col min="2" max="2" width="39.7109375" customWidth="1"/>
    <col min="3" max="3" width="38" customWidth="1"/>
    <col min="4" max="4" width="16.42578125" customWidth="1"/>
    <col min="5" max="5" width="12.85546875" customWidth="1"/>
    <col min="6" max="6" width="17.140625" customWidth="1"/>
    <col min="7" max="14" width="25.28515625" customWidth="1"/>
    <col min="43" max="43" width="59.5703125" customWidth="1"/>
    <col min="47" max="47" width="37" customWidth="1"/>
    <col min="48" max="48" width="11.42578125" customWidth="1"/>
    <col min="51" max="51" width="58.140625" customWidth="1"/>
    <col min="52" max="52" width="24.7109375" customWidth="1"/>
    <col min="53" max="53" width="37.5703125" customWidth="1"/>
    <col min="54" max="54" width="24.28515625" customWidth="1"/>
    <col min="55" max="55" width="33.5703125" customWidth="1"/>
    <col min="56" max="56" width="40.5703125" customWidth="1"/>
    <col min="57" max="57" width="31.140625" customWidth="1"/>
    <col min="62" max="62" width="79.42578125" customWidth="1"/>
    <col min="63" max="63" width="57.5703125" customWidth="1"/>
  </cols>
  <sheetData>
    <row r="1" spans="1:77" ht="18.75">
      <c r="A1" s="113" t="s">
        <v>1332</v>
      </c>
      <c r="B1" s="113" t="s">
        <v>1333</v>
      </c>
      <c r="C1" s="113" t="s">
        <v>1334</v>
      </c>
      <c r="D1" s="118" t="s">
        <v>1335</v>
      </c>
      <c r="E1" s="118" t="s">
        <v>1336</v>
      </c>
      <c r="F1" s="119" t="s">
        <v>1337</v>
      </c>
      <c r="G1" s="121" t="s">
        <v>1338</v>
      </c>
      <c r="H1" s="110"/>
      <c r="I1" s="109" t="s">
        <v>1339</v>
      </c>
      <c r="J1" s="110"/>
      <c r="K1" s="111" t="s">
        <v>1340</v>
      </c>
      <c r="L1" s="110"/>
      <c r="M1" s="112" t="s">
        <v>1341</v>
      </c>
      <c r="N1" s="110"/>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155"/>
      <c r="BK1" s="155"/>
      <c r="BL1" s="155"/>
      <c r="BM1" s="155"/>
      <c r="BN1" s="155"/>
      <c r="BO1" s="45"/>
      <c r="BP1" s="45"/>
      <c r="BQ1" s="45"/>
      <c r="BR1" s="45"/>
      <c r="BS1" s="45"/>
      <c r="BT1" s="45"/>
      <c r="BU1" s="45"/>
      <c r="BV1" s="45"/>
      <c r="BW1" s="45"/>
      <c r="BX1" s="45"/>
      <c r="BY1" s="45"/>
    </row>
    <row r="2" spans="1:77" ht="57" customHeight="1">
      <c r="A2" s="114"/>
      <c r="B2" s="114"/>
      <c r="C2" s="114"/>
      <c r="D2" s="114"/>
      <c r="E2" s="114"/>
      <c r="F2" s="120"/>
      <c r="G2" s="46" t="s">
        <v>1342</v>
      </c>
      <c r="H2" s="47" t="s">
        <v>1343</v>
      </c>
      <c r="I2" s="48" t="s">
        <v>1344</v>
      </c>
      <c r="J2" s="49" t="s">
        <v>1345</v>
      </c>
      <c r="K2" s="50" t="s">
        <v>1346</v>
      </c>
      <c r="L2" s="51" t="s">
        <v>1347</v>
      </c>
      <c r="M2" s="52" t="s">
        <v>1348</v>
      </c>
      <c r="N2" s="53" t="s">
        <v>1349</v>
      </c>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134"/>
      <c r="AR2" s="135" t="s">
        <v>1431</v>
      </c>
      <c r="AS2" s="136"/>
      <c r="AT2" s="137"/>
      <c r="AU2" s="45"/>
      <c r="AV2" s="45"/>
      <c r="AW2" s="45"/>
      <c r="AX2" s="45"/>
      <c r="AY2" s="135" t="s">
        <v>1436</v>
      </c>
      <c r="AZ2" s="135" t="s">
        <v>196</v>
      </c>
      <c r="BA2" s="136"/>
      <c r="BB2" s="136"/>
      <c r="BC2" s="136"/>
      <c r="BD2" s="137"/>
      <c r="BE2" s="45"/>
      <c r="BF2" s="45"/>
      <c r="BG2" s="45"/>
      <c r="BH2" s="45"/>
      <c r="BI2" s="45"/>
      <c r="BJ2" s="153" t="s">
        <v>176</v>
      </c>
      <c r="BK2" s="154" t="s">
        <v>92</v>
      </c>
      <c r="BL2" s="154"/>
      <c r="BM2" s="154"/>
      <c r="BN2" s="155"/>
      <c r="BO2" s="45"/>
      <c r="BP2" s="45"/>
      <c r="BQ2" s="45"/>
      <c r="BR2" s="45"/>
      <c r="BS2" s="45"/>
      <c r="BT2" s="45"/>
      <c r="BU2" s="45"/>
      <c r="BV2" s="45"/>
      <c r="BW2" s="45"/>
      <c r="BX2" s="45"/>
      <c r="BY2" s="45"/>
    </row>
    <row r="3" spans="1:77">
      <c r="A3" s="54">
        <v>1</v>
      </c>
      <c r="B3" s="55" t="s">
        <v>25</v>
      </c>
      <c r="C3" s="122"/>
      <c r="D3" s="123"/>
      <c r="E3" s="56">
        <v>0.99999999999999989</v>
      </c>
      <c r="F3" s="57">
        <f t="shared" ref="F3:F7" si="0">E3/9</f>
        <v>0.1111111111111111</v>
      </c>
      <c r="G3" s="58">
        <f>GETPIVOTDATA("SUM of AVANCE CUANTITATIVO TRIM 1Registre el % de avance con respecto a la ponderación de la subactividad (Columna J)",$AQ$2,"DEPENDENCIA RESPONSABLE
Selecciones de la lista desplegable la dependencia y/o area correspondiente","Dirección General - Control Interno")</f>
        <v>0.32</v>
      </c>
      <c r="H3" s="152">
        <f>G3*$F$3</f>
        <v>3.5555555555555556E-2</v>
      </c>
      <c r="I3" s="58">
        <f>GETPIVOTDATA("SUM of PROCENTAJE DE AVANCE VERIFICADO
(Acumulado)
TRIM 2",$AQ$2,"DEPENDENCIA RESPONSABLE
Selecciones de la lista desplegable la dependencia y/o area correspondiente","Dirección General - Control Interno")</f>
        <v>0.51</v>
      </c>
      <c r="J3" s="60">
        <f t="shared" ref="J3:J18" si="1">I3*$F$3</f>
        <v>5.6666666666666664E-2</v>
      </c>
      <c r="K3" s="58">
        <f t="shared" ref="K3:N3" si="2">AU3*(100%/9)</f>
        <v>0</v>
      </c>
      <c r="L3" s="59">
        <f t="shared" si="2"/>
        <v>0</v>
      </c>
      <c r="M3" s="58">
        <f t="shared" si="2"/>
        <v>0</v>
      </c>
      <c r="N3" s="59">
        <f t="shared" si="2"/>
        <v>0</v>
      </c>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135" t="s">
        <v>176</v>
      </c>
      <c r="AR3" s="134" t="s">
        <v>1432</v>
      </c>
      <c r="AS3" s="138" t="s">
        <v>1433</v>
      </c>
      <c r="AT3" s="139" t="s">
        <v>1434</v>
      </c>
      <c r="AU3" s="45"/>
      <c r="AV3" s="45"/>
      <c r="AW3" s="45"/>
      <c r="AX3" s="45"/>
      <c r="AY3" s="135" t="s">
        <v>176</v>
      </c>
      <c r="AZ3" s="134" t="s">
        <v>225</v>
      </c>
      <c r="BA3" s="138" t="s">
        <v>204</v>
      </c>
      <c r="BB3" s="138" t="s">
        <v>480</v>
      </c>
      <c r="BC3" s="138" t="s">
        <v>335</v>
      </c>
      <c r="BD3" s="148" t="s">
        <v>1435</v>
      </c>
      <c r="BE3" s="45"/>
      <c r="BF3" s="45"/>
      <c r="BG3" s="45"/>
      <c r="BH3" s="45"/>
      <c r="BI3" s="45"/>
      <c r="BJ3" s="154"/>
      <c r="BK3" s="154"/>
      <c r="BL3" s="154"/>
      <c r="BM3" s="154"/>
      <c r="BN3" s="155"/>
      <c r="BO3" s="45"/>
      <c r="BP3" s="45"/>
      <c r="BQ3" s="45"/>
      <c r="BR3" s="45"/>
      <c r="BS3" s="45"/>
      <c r="BT3" s="45"/>
      <c r="BU3" s="45"/>
      <c r="BV3" s="45"/>
      <c r="BW3" s="45"/>
      <c r="BX3" s="45"/>
      <c r="BY3" s="45"/>
    </row>
    <row r="4" spans="1:77">
      <c r="A4" s="54">
        <v>2</v>
      </c>
      <c r="B4" s="55" t="s">
        <v>18</v>
      </c>
      <c r="C4" s="124"/>
      <c r="D4" s="125"/>
      <c r="E4" s="56">
        <v>1.0000000000000002</v>
      </c>
      <c r="F4" s="57">
        <f t="shared" si="0"/>
        <v>0.11111111111111113</v>
      </c>
      <c r="G4" s="58">
        <f t="shared" ref="G3:G18" si="3">AS4</f>
        <v>0.32</v>
      </c>
      <c r="H4" s="59">
        <f t="shared" ref="H3:H18" si="4">G4*$F$3</f>
        <v>3.5555555555555556E-2</v>
      </c>
      <c r="I4" s="58">
        <f t="shared" ref="I3:I18" si="5">AT4</f>
        <v>0.51</v>
      </c>
      <c r="J4" s="60">
        <f t="shared" si="1"/>
        <v>5.6666666666666664E-2</v>
      </c>
      <c r="K4" s="58">
        <f t="shared" ref="K4:N4" si="6">AU4*(100%/9)</f>
        <v>0</v>
      </c>
      <c r="L4" s="59">
        <f t="shared" si="6"/>
        <v>0</v>
      </c>
      <c r="M4" s="58">
        <f t="shared" si="6"/>
        <v>0</v>
      </c>
      <c r="N4" s="59">
        <f t="shared" si="6"/>
        <v>0</v>
      </c>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134" t="s">
        <v>25</v>
      </c>
      <c r="AR4" s="160">
        <v>0.99999999999999989</v>
      </c>
      <c r="AS4" s="161">
        <v>0.32</v>
      </c>
      <c r="AT4" s="162">
        <v>0.51</v>
      </c>
      <c r="AU4" s="45"/>
      <c r="AV4" s="45"/>
      <c r="AW4" s="45"/>
      <c r="AX4" s="45"/>
      <c r="AY4" s="134" t="s">
        <v>25</v>
      </c>
      <c r="AZ4" s="140">
        <v>5</v>
      </c>
      <c r="BA4" s="141">
        <v>1</v>
      </c>
      <c r="BB4" s="141"/>
      <c r="BC4" s="141"/>
      <c r="BD4" s="149">
        <v>6</v>
      </c>
      <c r="BE4" s="45"/>
      <c r="BF4" s="45"/>
      <c r="BG4" s="45"/>
      <c r="BH4" s="45"/>
      <c r="BI4" s="45"/>
      <c r="BJ4" s="154"/>
      <c r="BK4" s="154"/>
      <c r="BL4" s="153" t="s">
        <v>1431</v>
      </c>
      <c r="BM4" s="154"/>
      <c r="BN4" s="155"/>
      <c r="BO4" s="45"/>
      <c r="BP4" s="45"/>
      <c r="BQ4" s="45"/>
      <c r="BR4" s="45"/>
      <c r="BS4" s="45"/>
      <c r="BT4" s="45"/>
      <c r="BU4" s="45"/>
      <c r="BV4" s="45"/>
      <c r="BW4" s="45"/>
      <c r="BX4" s="45"/>
      <c r="BY4" s="45"/>
    </row>
    <row r="5" spans="1:77">
      <c r="A5" s="54">
        <v>3</v>
      </c>
      <c r="B5" s="55" t="s">
        <v>108</v>
      </c>
      <c r="C5" s="124"/>
      <c r="D5" s="125"/>
      <c r="E5" s="56">
        <v>1.0000000000000004</v>
      </c>
      <c r="F5" s="57">
        <f t="shared" si="0"/>
        <v>0.11111111111111116</v>
      </c>
      <c r="G5" s="58">
        <f t="shared" si="3"/>
        <v>0.42</v>
      </c>
      <c r="H5" s="59">
        <f t="shared" si="4"/>
        <v>4.6666666666666662E-2</v>
      </c>
      <c r="I5" s="58">
        <f t="shared" si="5"/>
        <v>0.65749999999999997</v>
      </c>
      <c r="J5" s="60">
        <f t="shared" si="1"/>
        <v>7.3055555555555554E-2</v>
      </c>
      <c r="K5" s="58">
        <f t="shared" ref="K5:N5" si="7">AU5*(100%/9)</f>
        <v>0</v>
      </c>
      <c r="L5" s="59">
        <f t="shared" si="7"/>
        <v>0</v>
      </c>
      <c r="M5" s="58">
        <f t="shared" si="7"/>
        <v>0</v>
      </c>
      <c r="N5" s="59">
        <f t="shared" si="7"/>
        <v>0</v>
      </c>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142" t="s">
        <v>18</v>
      </c>
      <c r="AR5" s="163">
        <v>1.0000000000000002</v>
      </c>
      <c r="AS5" s="164">
        <v>0.42</v>
      </c>
      <c r="AT5" s="165">
        <v>0.65749999999999997</v>
      </c>
      <c r="AU5" s="45"/>
      <c r="AV5" s="45"/>
      <c r="AW5" s="45"/>
      <c r="AX5" s="45"/>
      <c r="AY5" s="142" t="s">
        <v>18</v>
      </c>
      <c r="AZ5" s="143">
        <v>2</v>
      </c>
      <c r="BA5" s="144">
        <v>8</v>
      </c>
      <c r="BB5" s="144">
        <v>3</v>
      </c>
      <c r="BC5" s="144"/>
      <c r="BD5" s="150">
        <v>13</v>
      </c>
      <c r="BE5" s="45"/>
      <c r="BF5" s="45"/>
      <c r="BG5" s="45"/>
      <c r="BH5" s="45"/>
      <c r="BI5" s="45"/>
      <c r="BJ5" s="153" t="s">
        <v>172</v>
      </c>
      <c r="BK5" s="153" t="s">
        <v>145</v>
      </c>
      <c r="BL5" s="154" t="s">
        <v>1432</v>
      </c>
      <c r="BM5" s="154" t="s">
        <v>1434</v>
      </c>
      <c r="BN5" s="159" t="e">
        <f t="shared" ref="BN5:BN6" si="8">BM5/BL5</f>
        <v>#VALUE!</v>
      </c>
      <c r="BO5" s="45"/>
      <c r="BP5" s="45"/>
      <c r="BQ5" s="45"/>
      <c r="BR5" s="45"/>
      <c r="BS5" s="45"/>
      <c r="BT5" s="45"/>
      <c r="BU5" s="45"/>
      <c r="BV5" s="45"/>
      <c r="BW5" s="45"/>
      <c r="BX5" s="45"/>
      <c r="BY5" s="45"/>
    </row>
    <row r="6" spans="1:77">
      <c r="A6" s="54">
        <v>4</v>
      </c>
      <c r="B6" s="55" t="s">
        <v>103</v>
      </c>
      <c r="C6" s="120"/>
      <c r="D6" s="126"/>
      <c r="E6" s="56">
        <v>1</v>
      </c>
      <c r="F6" s="57">
        <f t="shared" si="0"/>
        <v>0.1111111111111111</v>
      </c>
      <c r="G6" s="58">
        <f t="shared" si="3"/>
        <v>0.28564131577947371</v>
      </c>
      <c r="H6" s="59">
        <f t="shared" si="4"/>
        <v>3.173792397549708E-2</v>
      </c>
      <c r="I6" s="58">
        <f t="shared" si="5"/>
        <v>0.67420000000000024</v>
      </c>
      <c r="J6" s="60">
        <f t="shared" si="1"/>
        <v>7.4911111111111137E-2</v>
      </c>
      <c r="K6" s="58">
        <f t="shared" ref="K6:N6" si="9">AU6*(100%/9)</f>
        <v>0</v>
      </c>
      <c r="L6" s="59">
        <f t="shared" si="9"/>
        <v>0</v>
      </c>
      <c r="M6" s="58">
        <f t="shared" si="9"/>
        <v>0</v>
      </c>
      <c r="N6" s="59">
        <f t="shared" si="9"/>
        <v>0</v>
      </c>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142" t="s">
        <v>108</v>
      </c>
      <c r="AR6" s="163">
        <v>1.0000000000000004</v>
      </c>
      <c r="AS6" s="164">
        <v>0.28564131577947371</v>
      </c>
      <c r="AT6" s="165">
        <v>0.67420000000000024</v>
      </c>
      <c r="AU6" s="45"/>
      <c r="AV6" s="45"/>
      <c r="AW6" s="45"/>
      <c r="AX6" s="45"/>
      <c r="AY6" s="142" t="s">
        <v>108</v>
      </c>
      <c r="AZ6" s="143">
        <v>20</v>
      </c>
      <c r="BA6" s="144">
        <v>13</v>
      </c>
      <c r="BB6" s="144"/>
      <c r="BC6" s="144"/>
      <c r="BD6" s="150">
        <v>33</v>
      </c>
      <c r="BE6" s="45"/>
      <c r="BF6" s="45"/>
      <c r="BG6" s="45"/>
      <c r="BH6" s="45"/>
      <c r="BI6" s="45"/>
      <c r="BJ6" s="154" t="s">
        <v>939</v>
      </c>
      <c r="BK6" s="154" t="s">
        <v>1007</v>
      </c>
      <c r="BL6" s="156">
        <v>0.02</v>
      </c>
      <c r="BM6" s="156">
        <v>0.02</v>
      </c>
      <c r="BN6" s="159">
        <f t="shared" si="8"/>
        <v>1</v>
      </c>
      <c r="BO6" s="45"/>
      <c r="BP6" s="45"/>
      <c r="BQ6" s="45"/>
      <c r="BR6" s="45"/>
      <c r="BS6" s="45"/>
      <c r="BT6" s="45"/>
      <c r="BU6" s="45"/>
      <c r="BV6" s="45"/>
      <c r="BW6" s="45"/>
      <c r="BX6" s="45"/>
      <c r="BY6" s="45"/>
    </row>
    <row r="7" spans="1:77">
      <c r="A7" s="115">
        <v>5</v>
      </c>
      <c r="B7" s="117" t="s">
        <v>1350</v>
      </c>
      <c r="C7" s="62" t="s">
        <v>1351</v>
      </c>
      <c r="D7" s="63">
        <f t="shared" ref="D7:D16" si="10">AR7</f>
        <v>1</v>
      </c>
      <c r="E7" s="132">
        <v>1</v>
      </c>
      <c r="F7" s="133">
        <f t="shared" si="0"/>
        <v>0.1111111111111111</v>
      </c>
      <c r="G7" s="58">
        <f t="shared" si="3"/>
        <v>0.29049999999999998</v>
      </c>
      <c r="H7" s="59">
        <f t="shared" si="4"/>
        <v>3.2277777777777773E-2</v>
      </c>
      <c r="I7" s="58">
        <f t="shared" si="5"/>
        <v>0.46600000000000008</v>
      </c>
      <c r="J7" s="60">
        <f t="shared" si="1"/>
        <v>5.1777777777777784E-2</v>
      </c>
      <c r="K7" s="58">
        <f t="shared" ref="K7:N7" si="11">AU7*(100%/9)</f>
        <v>0</v>
      </c>
      <c r="L7" s="59">
        <f t="shared" si="11"/>
        <v>0</v>
      </c>
      <c r="M7" s="58">
        <f t="shared" si="11"/>
        <v>0</v>
      </c>
      <c r="N7" s="59">
        <f t="shared" si="11"/>
        <v>0</v>
      </c>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142" t="s">
        <v>103</v>
      </c>
      <c r="AR7" s="163">
        <v>1</v>
      </c>
      <c r="AS7" s="164">
        <v>0.29049999999999998</v>
      </c>
      <c r="AT7" s="165">
        <v>0.46600000000000008</v>
      </c>
      <c r="AU7" s="45"/>
      <c r="AV7" s="45"/>
      <c r="AW7" s="45"/>
      <c r="AX7" s="45"/>
      <c r="AY7" s="142" t="s">
        <v>103</v>
      </c>
      <c r="AZ7" s="143">
        <v>13</v>
      </c>
      <c r="BA7" s="144">
        <v>1</v>
      </c>
      <c r="BB7" s="144"/>
      <c r="BC7" s="144">
        <v>1</v>
      </c>
      <c r="BD7" s="150">
        <v>15</v>
      </c>
      <c r="BE7" s="45"/>
      <c r="BF7" s="45"/>
      <c r="BG7" s="45"/>
      <c r="BH7" s="45"/>
      <c r="BI7" s="45"/>
      <c r="BJ7" s="154"/>
      <c r="BK7" s="154" t="s">
        <v>1000</v>
      </c>
      <c r="BL7" s="156">
        <v>0.05</v>
      </c>
      <c r="BM7" s="156">
        <v>0.02</v>
      </c>
      <c r="BN7" s="155"/>
      <c r="BO7" s="45"/>
      <c r="BP7" s="45"/>
      <c r="BQ7" s="45"/>
      <c r="BR7" s="45"/>
      <c r="BS7" s="45"/>
      <c r="BT7" s="45"/>
      <c r="BU7" s="45"/>
      <c r="BV7" s="45"/>
      <c r="BW7" s="45"/>
      <c r="BX7" s="45"/>
      <c r="BY7" s="45"/>
    </row>
    <row r="8" spans="1:77">
      <c r="A8" s="116"/>
      <c r="B8" s="116"/>
      <c r="C8" s="62" t="s">
        <v>1352</v>
      </c>
      <c r="D8" s="63">
        <f t="shared" si="10"/>
        <v>0.25</v>
      </c>
      <c r="E8" s="116"/>
      <c r="F8" s="124"/>
      <c r="G8" s="58">
        <f t="shared" si="3"/>
        <v>9.6425000000000011E-2</v>
      </c>
      <c r="H8" s="59">
        <f t="shared" si="4"/>
        <v>1.0713888888888889E-2</v>
      </c>
      <c r="I8" s="58">
        <f t="shared" si="5"/>
        <v>0.18062500000000006</v>
      </c>
      <c r="J8" s="60">
        <f t="shared" si="1"/>
        <v>2.0069444444444449E-2</v>
      </c>
      <c r="K8" s="58">
        <f t="shared" ref="K8:N8" si="12">AU8*(100%/9)</f>
        <v>0</v>
      </c>
      <c r="L8" s="59">
        <f t="shared" si="12"/>
        <v>0</v>
      </c>
      <c r="M8" s="58">
        <f t="shared" si="12"/>
        <v>0</v>
      </c>
      <c r="N8" s="59">
        <f t="shared" si="12"/>
        <v>0</v>
      </c>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142" t="s">
        <v>33</v>
      </c>
      <c r="AR8" s="163">
        <v>0.25</v>
      </c>
      <c r="AS8" s="164">
        <v>9.6425000000000011E-2</v>
      </c>
      <c r="AT8" s="165">
        <v>0.18062500000000006</v>
      </c>
      <c r="AU8" s="45"/>
      <c r="AV8" s="45"/>
      <c r="AW8" s="45"/>
      <c r="AX8" s="45"/>
      <c r="AY8" s="142" t="s">
        <v>33</v>
      </c>
      <c r="AZ8" s="143">
        <v>6</v>
      </c>
      <c r="BA8" s="144">
        <v>3</v>
      </c>
      <c r="BB8" s="144"/>
      <c r="BC8" s="144"/>
      <c r="BD8" s="150">
        <v>9</v>
      </c>
      <c r="BE8" s="45"/>
      <c r="BF8" s="45"/>
      <c r="BG8" s="45"/>
      <c r="BH8" s="45"/>
      <c r="BI8" s="45"/>
      <c r="BJ8" s="154"/>
      <c r="BK8" s="154" t="s">
        <v>940</v>
      </c>
      <c r="BL8" s="156">
        <v>0.15000000000000002</v>
      </c>
      <c r="BM8" s="156">
        <v>0.13</v>
      </c>
      <c r="BN8" s="155"/>
      <c r="BO8" s="45"/>
      <c r="BP8" s="45"/>
      <c r="BQ8" s="45"/>
      <c r="BR8" s="45"/>
      <c r="BS8" s="45"/>
      <c r="BT8" s="45"/>
      <c r="BU8" s="45"/>
      <c r="BV8" s="45"/>
      <c r="BW8" s="45"/>
      <c r="BX8" s="45"/>
      <c r="BY8" s="45"/>
    </row>
    <row r="9" spans="1:77">
      <c r="A9" s="116"/>
      <c r="B9" s="116"/>
      <c r="C9" s="62" t="s">
        <v>1353</v>
      </c>
      <c r="D9" s="63">
        <f t="shared" si="10"/>
        <v>0.24999999999999997</v>
      </c>
      <c r="E9" s="116"/>
      <c r="F9" s="124"/>
      <c r="G9" s="58">
        <f t="shared" si="3"/>
        <v>0.11375000000000002</v>
      </c>
      <c r="H9" s="59">
        <f t="shared" si="4"/>
        <v>1.263888888888889E-2</v>
      </c>
      <c r="I9" s="58">
        <f t="shared" si="5"/>
        <v>0.16600000000000004</v>
      </c>
      <c r="J9" s="60">
        <f t="shared" si="1"/>
        <v>1.8444444444444447E-2</v>
      </c>
      <c r="K9" s="58">
        <f t="shared" ref="K9:N9" si="13">AU9*(100%/9)</f>
        <v>0</v>
      </c>
      <c r="L9" s="59">
        <f t="shared" si="13"/>
        <v>0</v>
      </c>
      <c r="M9" s="58">
        <f t="shared" si="13"/>
        <v>0</v>
      </c>
      <c r="N9" s="59">
        <f t="shared" si="13"/>
        <v>0</v>
      </c>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142" t="s">
        <v>45</v>
      </c>
      <c r="AR9" s="163">
        <v>0.24999999999999997</v>
      </c>
      <c r="AS9" s="164">
        <v>0.11375000000000002</v>
      </c>
      <c r="AT9" s="165">
        <v>0.16600000000000004</v>
      </c>
      <c r="AU9" s="45"/>
      <c r="AV9" s="45"/>
      <c r="AW9" s="45"/>
      <c r="AX9" s="45"/>
      <c r="AY9" s="142" t="s">
        <v>45</v>
      </c>
      <c r="AZ9" s="143">
        <v>7</v>
      </c>
      <c r="BA9" s="144">
        <v>2</v>
      </c>
      <c r="BB9" s="144"/>
      <c r="BC9" s="144"/>
      <c r="BD9" s="150">
        <v>9</v>
      </c>
      <c r="BE9" s="45"/>
      <c r="BF9" s="45"/>
      <c r="BG9" s="45"/>
      <c r="BH9" s="45"/>
      <c r="BI9" s="45"/>
      <c r="BJ9" s="154"/>
      <c r="BK9" s="154" t="s">
        <v>952</v>
      </c>
      <c r="BL9" s="156">
        <v>0.04</v>
      </c>
      <c r="BM9" s="156">
        <v>0.01</v>
      </c>
      <c r="BN9" s="155"/>
      <c r="BO9" s="45"/>
      <c r="BP9" s="45"/>
      <c r="BQ9" s="45"/>
      <c r="BR9" s="45"/>
      <c r="BS9" s="45"/>
      <c r="BT9" s="45"/>
      <c r="BU9" s="45"/>
      <c r="BV9" s="45"/>
      <c r="BW9" s="45"/>
      <c r="BX9" s="45"/>
      <c r="BY9" s="45"/>
    </row>
    <row r="10" spans="1:77">
      <c r="A10" s="114"/>
      <c r="B10" s="114"/>
      <c r="C10" s="62" t="s">
        <v>1354</v>
      </c>
      <c r="D10" s="63">
        <f t="shared" si="10"/>
        <v>0.25</v>
      </c>
      <c r="E10" s="114"/>
      <c r="F10" s="120"/>
      <c r="G10" s="58">
        <f t="shared" si="3"/>
        <v>5.5825E-2</v>
      </c>
      <c r="H10" s="59">
        <f t="shared" si="4"/>
        <v>6.2027777777777775E-3</v>
      </c>
      <c r="I10" s="58">
        <f t="shared" si="5"/>
        <v>0.1265</v>
      </c>
      <c r="J10" s="60">
        <f t="shared" si="1"/>
        <v>1.4055555555555556E-2</v>
      </c>
      <c r="K10" s="58">
        <f t="shared" ref="K10:N10" si="14">AU10*(100%/9)</f>
        <v>0</v>
      </c>
      <c r="L10" s="59">
        <f t="shared" si="14"/>
        <v>0</v>
      </c>
      <c r="M10" s="58">
        <f t="shared" si="14"/>
        <v>0</v>
      </c>
      <c r="N10" s="59">
        <f t="shared" si="14"/>
        <v>0</v>
      </c>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142" t="s">
        <v>52</v>
      </c>
      <c r="AR10" s="163">
        <v>0.25</v>
      </c>
      <c r="AS10" s="164">
        <v>5.5825E-2</v>
      </c>
      <c r="AT10" s="165">
        <v>0.1265</v>
      </c>
      <c r="AU10" s="45"/>
      <c r="AV10" s="45"/>
      <c r="AW10" s="45"/>
      <c r="AX10" s="45"/>
      <c r="AY10" s="142" t="s">
        <v>52</v>
      </c>
      <c r="AZ10" s="143">
        <v>7</v>
      </c>
      <c r="BA10" s="144">
        <v>2</v>
      </c>
      <c r="BB10" s="144"/>
      <c r="BC10" s="144">
        <v>3</v>
      </c>
      <c r="BD10" s="150">
        <v>12</v>
      </c>
      <c r="BE10" s="45"/>
      <c r="BF10" s="45"/>
      <c r="BG10" s="45"/>
      <c r="BH10" s="45"/>
      <c r="BI10" s="45"/>
      <c r="BJ10" s="154"/>
      <c r="BK10" s="154" t="s">
        <v>962</v>
      </c>
      <c r="BL10" s="156">
        <v>0.03</v>
      </c>
      <c r="BM10" s="156">
        <v>0.03</v>
      </c>
      <c r="BN10" s="155"/>
      <c r="BO10" s="45"/>
      <c r="BP10" s="45"/>
      <c r="BQ10" s="45"/>
      <c r="BR10" s="45"/>
      <c r="BS10" s="45"/>
      <c r="BT10" s="45"/>
      <c r="BU10" s="45"/>
      <c r="BV10" s="45"/>
      <c r="BW10" s="45"/>
      <c r="BX10" s="45"/>
      <c r="BY10" s="45"/>
    </row>
    <row r="11" spans="1:77">
      <c r="A11" s="115">
        <v>6</v>
      </c>
      <c r="B11" s="117" t="s">
        <v>83</v>
      </c>
      <c r="C11" s="64" t="s">
        <v>1355</v>
      </c>
      <c r="D11" s="63">
        <f t="shared" si="10"/>
        <v>0.25</v>
      </c>
      <c r="E11" s="132">
        <v>1</v>
      </c>
      <c r="F11" s="133">
        <f>E11/9</f>
        <v>0.1111111111111111</v>
      </c>
      <c r="G11" s="58">
        <f t="shared" si="3"/>
        <v>6.1249999999999999E-2</v>
      </c>
      <c r="H11" s="59">
        <f t="shared" si="4"/>
        <v>6.8055555555555551E-3</v>
      </c>
      <c r="I11" s="58">
        <f t="shared" si="5"/>
        <v>0.11650000000000001</v>
      </c>
      <c r="J11" s="60">
        <f t="shared" si="1"/>
        <v>1.2944444444444444E-2</v>
      </c>
      <c r="K11" s="58">
        <f t="shared" ref="K11:N11" si="15">AU11*(100%/9)</f>
        <v>0</v>
      </c>
      <c r="L11" s="59">
        <f t="shared" si="15"/>
        <v>0</v>
      </c>
      <c r="M11" s="58">
        <f t="shared" si="15"/>
        <v>0</v>
      </c>
      <c r="N11" s="59">
        <f t="shared" si="15"/>
        <v>0</v>
      </c>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142" t="s">
        <v>39</v>
      </c>
      <c r="AR11" s="163">
        <v>0.25</v>
      </c>
      <c r="AS11" s="164">
        <v>6.1249999999999999E-2</v>
      </c>
      <c r="AT11" s="165">
        <v>0.11650000000000001</v>
      </c>
      <c r="AU11" s="45"/>
      <c r="AV11" s="45"/>
      <c r="AW11" s="45"/>
      <c r="AX11" s="45"/>
      <c r="AY11" s="142" t="s">
        <v>39</v>
      </c>
      <c r="AZ11" s="143">
        <v>10</v>
      </c>
      <c r="BA11" s="144">
        <v>1</v>
      </c>
      <c r="BB11" s="144"/>
      <c r="BC11" s="144">
        <v>1</v>
      </c>
      <c r="BD11" s="150">
        <v>12</v>
      </c>
      <c r="BE11" s="45"/>
      <c r="BF11" s="45"/>
      <c r="BG11" s="45"/>
      <c r="BH11" s="45"/>
      <c r="BI11" s="45"/>
      <c r="BJ11" s="154"/>
      <c r="BK11" s="154" t="s">
        <v>958</v>
      </c>
      <c r="BL11" s="156">
        <v>0.03</v>
      </c>
      <c r="BM11" s="156">
        <v>0.03</v>
      </c>
      <c r="BN11" s="155"/>
      <c r="BO11" s="45"/>
      <c r="BP11" s="45"/>
      <c r="BQ11" s="45"/>
      <c r="BR11" s="45"/>
      <c r="BS11" s="45"/>
      <c r="BT11" s="45"/>
      <c r="BU11" s="45"/>
      <c r="BV11" s="45"/>
      <c r="BW11" s="45"/>
      <c r="BX11" s="45"/>
      <c r="BY11" s="45"/>
    </row>
    <row r="12" spans="1:77">
      <c r="A12" s="114"/>
      <c r="B12" s="114"/>
      <c r="C12" s="64" t="s">
        <v>1356</v>
      </c>
      <c r="D12" s="63">
        <f t="shared" si="10"/>
        <v>0.75</v>
      </c>
      <c r="E12" s="114"/>
      <c r="F12" s="120"/>
      <c r="G12" s="58">
        <f t="shared" si="3"/>
        <v>0.22800000000000001</v>
      </c>
      <c r="H12" s="59">
        <f t="shared" si="4"/>
        <v>2.5333333333333333E-2</v>
      </c>
      <c r="I12" s="58">
        <f t="shared" si="5"/>
        <v>0.38200000000000006</v>
      </c>
      <c r="J12" s="60">
        <f t="shared" si="1"/>
        <v>4.2444444444444451E-2</v>
      </c>
      <c r="K12" s="58">
        <f t="shared" ref="K12:N12" si="16">AU12*(100%/9)</f>
        <v>0</v>
      </c>
      <c r="L12" s="59">
        <f t="shared" si="16"/>
        <v>0</v>
      </c>
      <c r="M12" s="58">
        <f t="shared" si="16"/>
        <v>0</v>
      </c>
      <c r="N12" s="59">
        <f t="shared" si="16"/>
        <v>0</v>
      </c>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142" t="s">
        <v>83</v>
      </c>
      <c r="AR12" s="163">
        <v>0.75</v>
      </c>
      <c r="AS12" s="164">
        <v>0.22800000000000001</v>
      </c>
      <c r="AT12" s="165">
        <v>0.38200000000000006</v>
      </c>
      <c r="AU12" s="45"/>
      <c r="AV12" s="45"/>
      <c r="AW12" s="45"/>
      <c r="AX12" s="45"/>
      <c r="AY12" s="142" t="s">
        <v>83</v>
      </c>
      <c r="AZ12" s="143">
        <v>1</v>
      </c>
      <c r="BA12" s="144">
        <v>4</v>
      </c>
      <c r="BB12" s="144">
        <v>1</v>
      </c>
      <c r="BC12" s="144">
        <v>4</v>
      </c>
      <c r="BD12" s="150">
        <v>10</v>
      </c>
      <c r="BE12" s="45"/>
      <c r="BF12" s="45"/>
      <c r="BG12" s="45"/>
      <c r="BH12" s="45"/>
      <c r="BI12" s="45"/>
      <c r="BJ12" s="154"/>
      <c r="BK12" s="154" t="s">
        <v>966</v>
      </c>
      <c r="BL12" s="156">
        <v>0.03</v>
      </c>
      <c r="BM12" s="156">
        <v>0</v>
      </c>
      <c r="BN12" s="155"/>
      <c r="BO12" s="45"/>
      <c r="BP12" s="45"/>
      <c r="BQ12" s="45"/>
      <c r="BR12" s="45"/>
      <c r="BS12" s="45"/>
      <c r="BT12" s="45"/>
      <c r="BU12" s="45"/>
      <c r="BV12" s="45"/>
      <c r="BW12" s="45"/>
      <c r="BX12" s="45"/>
      <c r="BY12" s="45"/>
    </row>
    <row r="13" spans="1:77">
      <c r="A13" s="115">
        <v>7</v>
      </c>
      <c r="B13" s="117" t="s">
        <v>1357</v>
      </c>
      <c r="C13" s="64" t="s">
        <v>1358</v>
      </c>
      <c r="D13" s="63">
        <f t="shared" si="10"/>
        <v>0.25</v>
      </c>
      <c r="E13" s="132">
        <v>1</v>
      </c>
      <c r="F13" s="133">
        <f>E13/9</f>
        <v>0.1111111111111111</v>
      </c>
      <c r="G13" s="58">
        <f t="shared" si="3"/>
        <v>0.10500000000000001</v>
      </c>
      <c r="H13" s="59">
        <f t="shared" si="4"/>
        <v>1.1666666666666667E-2</v>
      </c>
      <c r="I13" s="58">
        <f t="shared" si="5"/>
        <v>0.14500000000000002</v>
      </c>
      <c r="J13" s="60">
        <f t="shared" si="1"/>
        <v>1.6111111111111111E-2</v>
      </c>
      <c r="K13" s="58">
        <f t="shared" ref="K13:N13" si="17">AU13*(100%/9)</f>
        <v>0</v>
      </c>
      <c r="L13" s="59">
        <f t="shared" si="17"/>
        <v>0</v>
      </c>
      <c r="M13" s="58">
        <f t="shared" si="17"/>
        <v>0</v>
      </c>
      <c r="N13" s="59">
        <f t="shared" si="17"/>
        <v>0</v>
      </c>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142" t="s">
        <v>88</v>
      </c>
      <c r="AR13" s="163">
        <v>0.25</v>
      </c>
      <c r="AS13" s="164">
        <v>0.10500000000000001</v>
      </c>
      <c r="AT13" s="165">
        <v>0.14500000000000002</v>
      </c>
      <c r="AU13" s="45"/>
      <c r="AV13" s="45"/>
      <c r="AW13" s="45"/>
      <c r="AX13" s="45"/>
      <c r="AY13" s="142" t="s">
        <v>88</v>
      </c>
      <c r="AZ13" s="143">
        <v>2</v>
      </c>
      <c r="BA13" s="144"/>
      <c r="BB13" s="144">
        <v>3</v>
      </c>
      <c r="BC13" s="144"/>
      <c r="BD13" s="150">
        <v>5</v>
      </c>
      <c r="BE13" s="45"/>
      <c r="BF13" s="45"/>
      <c r="BG13" s="45"/>
      <c r="BH13" s="45"/>
      <c r="BI13" s="45"/>
      <c r="BJ13" s="154"/>
      <c r="BK13" s="154" t="s">
        <v>969</v>
      </c>
      <c r="BL13" s="156">
        <v>0.03</v>
      </c>
      <c r="BM13" s="156">
        <v>0</v>
      </c>
      <c r="BN13" s="155"/>
      <c r="BO13" s="45"/>
      <c r="BP13" s="45"/>
      <c r="BQ13" s="45"/>
      <c r="BR13" s="45"/>
      <c r="BS13" s="45"/>
      <c r="BT13" s="45"/>
      <c r="BU13" s="45"/>
      <c r="BV13" s="45"/>
      <c r="BW13" s="45"/>
      <c r="BX13" s="45"/>
      <c r="BY13" s="45"/>
    </row>
    <row r="14" spans="1:77">
      <c r="A14" s="116"/>
      <c r="B14" s="116"/>
      <c r="C14" s="64" t="s">
        <v>1359</v>
      </c>
      <c r="D14" s="63">
        <f t="shared" si="10"/>
        <v>0.25</v>
      </c>
      <c r="E14" s="116"/>
      <c r="F14" s="124"/>
      <c r="G14" s="58">
        <f t="shared" si="3"/>
        <v>7.2500000000000009E-2</v>
      </c>
      <c r="H14" s="59">
        <f t="shared" si="4"/>
        <v>8.0555555555555554E-3</v>
      </c>
      <c r="I14" s="58">
        <f t="shared" si="5"/>
        <v>0.15750000000000003</v>
      </c>
      <c r="J14" s="60">
        <f t="shared" si="1"/>
        <v>1.7500000000000002E-2</v>
      </c>
      <c r="K14" s="58">
        <f t="shared" ref="K14:N14" si="18">AU14*(100%/9)</f>
        <v>0</v>
      </c>
      <c r="L14" s="59">
        <f t="shared" si="18"/>
        <v>0</v>
      </c>
      <c r="M14" s="58">
        <f t="shared" si="18"/>
        <v>0</v>
      </c>
      <c r="N14" s="59">
        <f t="shared" si="18"/>
        <v>0</v>
      </c>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142" t="s">
        <v>60</v>
      </c>
      <c r="AR14" s="163">
        <v>0.25</v>
      </c>
      <c r="AS14" s="164">
        <v>7.2500000000000009E-2</v>
      </c>
      <c r="AT14" s="165">
        <v>0.15750000000000003</v>
      </c>
      <c r="AU14" s="45"/>
      <c r="AV14" s="45"/>
      <c r="AW14" s="45"/>
      <c r="AX14" s="45"/>
      <c r="AY14" s="142" t="s">
        <v>60</v>
      </c>
      <c r="AZ14" s="143">
        <v>1</v>
      </c>
      <c r="BA14" s="144">
        <v>2</v>
      </c>
      <c r="BB14" s="144">
        <v>6</v>
      </c>
      <c r="BC14" s="144">
        <v>1</v>
      </c>
      <c r="BD14" s="150">
        <v>10</v>
      </c>
      <c r="BE14" s="45"/>
      <c r="BF14" s="45"/>
      <c r="BG14" s="45"/>
      <c r="BH14" s="45"/>
      <c r="BI14" s="45"/>
      <c r="BJ14" s="154"/>
      <c r="BK14" s="154" t="s">
        <v>995</v>
      </c>
      <c r="BL14" s="156">
        <v>0.04</v>
      </c>
      <c r="BM14" s="156">
        <v>0</v>
      </c>
      <c r="BN14" s="155"/>
      <c r="BO14" s="45"/>
      <c r="BP14" s="45"/>
      <c r="BQ14" s="45"/>
      <c r="BR14" s="45"/>
      <c r="BS14" s="45"/>
      <c r="BT14" s="45"/>
      <c r="BU14" s="45"/>
      <c r="BV14" s="45"/>
      <c r="BW14" s="45"/>
      <c r="BX14" s="45"/>
      <c r="BY14" s="45"/>
    </row>
    <row r="15" spans="1:77">
      <c r="A15" s="116"/>
      <c r="B15" s="116"/>
      <c r="C15" s="64" t="s">
        <v>1360</v>
      </c>
      <c r="D15" s="63">
        <f t="shared" si="10"/>
        <v>0.25</v>
      </c>
      <c r="E15" s="116"/>
      <c r="F15" s="124"/>
      <c r="G15" s="58">
        <f t="shared" si="3"/>
        <v>3.9375E-2</v>
      </c>
      <c r="H15" s="59">
        <f t="shared" si="4"/>
        <v>4.3749999999999995E-3</v>
      </c>
      <c r="I15" s="58">
        <f t="shared" si="5"/>
        <v>6.6000000000000003E-2</v>
      </c>
      <c r="J15" s="60">
        <f t="shared" si="1"/>
        <v>7.3333333333333332E-3</v>
      </c>
      <c r="K15" s="58">
        <f t="shared" ref="K15:N15" si="19">AU15*(100%/9)</f>
        <v>0</v>
      </c>
      <c r="L15" s="59">
        <f t="shared" si="19"/>
        <v>0</v>
      </c>
      <c r="M15" s="58">
        <f t="shared" si="19"/>
        <v>0</v>
      </c>
      <c r="N15" s="59">
        <f t="shared" si="19"/>
        <v>0</v>
      </c>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142" t="s">
        <v>66</v>
      </c>
      <c r="AR15" s="163">
        <v>0.25</v>
      </c>
      <c r="AS15" s="164">
        <v>3.9375E-2</v>
      </c>
      <c r="AT15" s="165">
        <v>6.6000000000000003E-2</v>
      </c>
      <c r="AU15" s="45"/>
      <c r="AV15" s="45"/>
      <c r="AW15" s="45"/>
      <c r="AX15" s="45"/>
      <c r="AY15" s="142" t="s">
        <v>66</v>
      </c>
      <c r="AZ15" s="143">
        <v>6</v>
      </c>
      <c r="BA15" s="144">
        <v>2</v>
      </c>
      <c r="BB15" s="144">
        <v>3</v>
      </c>
      <c r="BC15" s="144">
        <v>5</v>
      </c>
      <c r="BD15" s="150">
        <v>16</v>
      </c>
      <c r="BE15" s="45"/>
      <c r="BF15" s="45"/>
      <c r="BG15" s="45"/>
      <c r="BH15" s="45"/>
      <c r="BI15" s="45"/>
      <c r="BJ15" s="154"/>
      <c r="BK15" s="154" t="s">
        <v>972</v>
      </c>
      <c r="BL15" s="156">
        <v>0.02</v>
      </c>
      <c r="BM15" s="156">
        <v>0.02</v>
      </c>
      <c r="BN15" s="155"/>
      <c r="BO15" s="45"/>
      <c r="BP15" s="45"/>
      <c r="BQ15" s="45"/>
      <c r="BR15" s="45"/>
      <c r="BS15" s="45"/>
      <c r="BT15" s="45"/>
      <c r="BU15" s="45"/>
      <c r="BV15" s="45"/>
      <c r="BW15" s="45"/>
      <c r="BX15" s="45"/>
      <c r="BY15" s="45"/>
    </row>
    <row r="16" spans="1:77">
      <c r="A16" s="114"/>
      <c r="B16" s="114"/>
      <c r="C16" s="64" t="s">
        <v>1361</v>
      </c>
      <c r="D16" s="63">
        <f t="shared" si="10"/>
        <v>0.25000000000000006</v>
      </c>
      <c r="E16" s="114"/>
      <c r="F16" s="120"/>
      <c r="G16" s="58">
        <f t="shared" si="3"/>
        <v>4.5000000000000005E-2</v>
      </c>
      <c r="H16" s="59">
        <f t="shared" si="4"/>
        <v>5.0000000000000001E-3</v>
      </c>
      <c r="I16" s="58">
        <f t="shared" si="5"/>
        <v>0.13400000000000001</v>
      </c>
      <c r="J16" s="60">
        <f t="shared" si="1"/>
        <v>1.4888888888888889E-2</v>
      </c>
      <c r="K16" s="58">
        <f t="shared" ref="K16:N16" si="20">AU16*(100%/9)</f>
        <v>0</v>
      </c>
      <c r="L16" s="59">
        <f t="shared" si="20"/>
        <v>0</v>
      </c>
      <c r="M16" s="58">
        <f t="shared" si="20"/>
        <v>0</v>
      </c>
      <c r="N16" s="59">
        <f t="shared" si="20"/>
        <v>0</v>
      </c>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142" t="s">
        <v>78</v>
      </c>
      <c r="AR16" s="163">
        <v>0.25000000000000006</v>
      </c>
      <c r="AS16" s="164">
        <v>4.5000000000000005E-2</v>
      </c>
      <c r="AT16" s="165">
        <v>0.13400000000000001</v>
      </c>
      <c r="AU16" s="45"/>
      <c r="AV16" s="45"/>
      <c r="AW16" s="45"/>
      <c r="AX16" s="45"/>
      <c r="AY16" s="142" t="s">
        <v>78</v>
      </c>
      <c r="AZ16" s="143">
        <v>9</v>
      </c>
      <c r="BA16" s="144"/>
      <c r="BB16" s="144">
        <v>1</v>
      </c>
      <c r="BC16" s="144">
        <v>1</v>
      </c>
      <c r="BD16" s="150">
        <v>11</v>
      </c>
      <c r="BE16" s="45"/>
      <c r="BF16" s="45"/>
      <c r="BG16" s="45"/>
      <c r="BH16" s="45"/>
      <c r="BI16" s="45"/>
      <c r="BJ16" s="154"/>
      <c r="BK16" s="154" t="s">
        <v>976</v>
      </c>
      <c r="BL16" s="156">
        <v>0.05</v>
      </c>
      <c r="BM16" s="156">
        <v>0.03</v>
      </c>
      <c r="BN16" s="155"/>
      <c r="BO16" s="45"/>
      <c r="BP16" s="45"/>
      <c r="BQ16" s="45"/>
      <c r="BR16" s="45"/>
      <c r="BS16" s="45"/>
      <c r="BT16" s="45"/>
      <c r="BU16" s="45"/>
      <c r="BV16" s="45"/>
      <c r="BW16" s="45"/>
      <c r="BX16" s="45"/>
      <c r="BY16" s="45"/>
    </row>
    <row r="17" spans="1:77">
      <c r="A17" s="54">
        <v>8</v>
      </c>
      <c r="B17" s="55" t="s">
        <v>92</v>
      </c>
      <c r="C17" s="122"/>
      <c r="D17" s="123"/>
      <c r="E17" s="65">
        <v>1</v>
      </c>
      <c r="F17" s="57">
        <f t="shared" ref="F17:F18" si="21">E17/9</f>
        <v>0.1111111111111111</v>
      </c>
      <c r="G17" s="58">
        <f t="shared" si="3"/>
        <v>1.6250000000000001E-2</v>
      </c>
      <c r="H17" s="59">
        <f t="shared" si="4"/>
        <v>1.8055555555555555E-3</v>
      </c>
      <c r="I17" s="58">
        <f t="shared" si="5"/>
        <v>3.9300000000000002E-2</v>
      </c>
      <c r="J17" s="60">
        <f t="shared" si="1"/>
        <v>4.3666666666666663E-3</v>
      </c>
      <c r="K17" s="58">
        <f t="shared" ref="K17:N17" si="22">AU17*(100%/9)</f>
        <v>0</v>
      </c>
      <c r="L17" s="59">
        <f t="shared" si="22"/>
        <v>0</v>
      </c>
      <c r="M17" s="58">
        <f t="shared" si="22"/>
        <v>0</v>
      </c>
      <c r="N17" s="59">
        <f t="shared" si="22"/>
        <v>0</v>
      </c>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142" t="s">
        <v>72</v>
      </c>
      <c r="AR17" s="163">
        <v>0.25</v>
      </c>
      <c r="AS17" s="164">
        <v>1.6250000000000001E-2</v>
      </c>
      <c r="AT17" s="165">
        <v>3.9300000000000002E-2</v>
      </c>
      <c r="AU17" s="45"/>
      <c r="AV17" s="45"/>
      <c r="AW17" s="45"/>
      <c r="AX17" s="45"/>
      <c r="AY17" s="142" t="s">
        <v>72</v>
      </c>
      <c r="AZ17" s="143">
        <v>2</v>
      </c>
      <c r="BA17" s="144">
        <v>2</v>
      </c>
      <c r="BB17" s="144">
        <v>2</v>
      </c>
      <c r="BC17" s="144">
        <v>5</v>
      </c>
      <c r="BD17" s="150">
        <v>11</v>
      </c>
      <c r="BE17" s="45"/>
      <c r="BF17" s="45"/>
      <c r="BG17" s="45"/>
      <c r="BH17" s="45"/>
      <c r="BI17" s="45"/>
      <c r="BJ17" s="154"/>
      <c r="BK17" s="154" t="s">
        <v>980</v>
      </c>
      <c r="BL17" s="156">
        <v>0.02</v>
      </c>
      <c r="BM17" s="156">
        <v>0</v>
      </c>
      <c r="BN17" s="159">
        <f>BM17/BL17</f>
        <v>0</v>
      </c>
      <c r="BO17" s="45"/>
      <c r="BP17" s="45"/>
      <c r="BQ17" s="45"/>
      <c r="BR17" s="45"/>
      <c r="BS17" s="45"/>
      <c r="BT17" s="45"/>
      <c r="BU17" s="45"/>
      <c r="BV17" s="45"/>
      <c r="BW17" s="45"/>
      <c r="BX17" s="45"/>
      <c r="BY17" s="45"/>
    </row>
    <row r="18" spans="1:77">
      <c r="A18" s="54">
        <v>9</v>
      </c>
      <c r="B18" s="55" t="s">
        <v>98</v>
      </c>
      <c r="C18" s="120"/>
      <c r="D18" s="126"/>
      <c r="E18" s="65">
        <v>1</v>
      </c>
      <c r="F18" s="57">
        <f t="shared" si="21"/>
        <v>0.1111111111111111</v>
      </c>
      <c r="G18" s="58">
        <f t="shared" si="3"/>
        <v>0.25</v>
      </c>
      <c r="H18" s="59">
        <f t="shared" si="4"/>
        <v>2.7777777777777776E-2</v>
      </c>
      <c r="I18" s="58">
        <f t="shared" si="5"/>
        <v>0.4498000000000002</v>
      </c>
      <c r="J18" s="60">
        <f t="shared" si="1"/>
        <v>4.9977777777777795E-2</v>
      </c>
      <c r="K18" s="58">
        <f t="shared" ref="K18:N18" si="23">AU18*(100%/9)</f>
        <v>0</v>
      </c>
      <c r="L18" s="59">
        <f t="shared" si="23"/>
        <v>0</v>
      </c>
      <c r="M18" s="58">
        <f t="shared" si="23"/>
        <v>0</v>
      </c>
      <c r="N18" s="59">
        <f t="shared" si="23"/>
        <v>0</v>
      </c>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142" t="s">
        <v>92</v>
      </c>
      <c r="AR18" s="163">
        <v>1.0000000000000002</v>
      </c>
      <c r="AS18" s="164">
        <v>0.25</v>
      </c>
      <c r="AT18" s="165">
        <v>0.4498000000000002</v>
      </c>
      <c r="AU18" s="45"/>
      <c r="AV18" s="45"/>
      <c r="AW18" s="45"/>
      <c r="AX18" s="45"/>
      <c r="AY18" s="142" t="s">
        <v>92</v>
      </c>
      <c r="AZ18" s="143">
        <v>1</v>
      </c>
      <c r="BA18" s="144">
        <v>10</v>
      </c>
      <c r="BB18" s="144">
        <v>11</v>
      </c>
      <c r="BC18" s="144">
        <v>11</v>
      </c>
      <c r="BD18" s="150">
        <v>33</v>
      </c>
      <c r="BE18" s="45"/>
      <c r="BF18" s="45"/>
      <c r="BG18" s="45"/>
      <c r="BH18" s="45"/>
      <c r="BI18" s="45"/>
      <c r="BJ18" s="154"/>
      <c r="BK18" s="154" t="s">
        <v>983</v>
      </c>
      <c r="BL18" s="156">
        <v>0.05</v>
      </c>
      <c r="BM18" s="156">
        <v>0</v>
      </c>
      <c r="BN18" s="155"/>
      <c r="BO18" s="45"/>
      <c r="BP18" s="45"/>
      <c r="BQ18" s="45"/>
      <c r="BR18" s="45"/>
      <c r="BS18" s="45"/>
      <c r="BT18" s="45"/>
      <c r="BU18" s="45"/>
      <c r="BV18" s="45"/>
      <c r="BW18" s="45"/>
      <c r="BX18" s="45"/>
      <c r="BY18" s="45"/>
    </row>
    <row r="19" spans="1:77" ht="18.75">
      <c r="A19" s="127" t="s">
        <v>1364</v>
      </c>
      <c r="B19" s="128"/>
      <c r="C19" s="128"/>
      <c r="D19" s="129"/>
      <c r="E19" s="66">
        <f t="shared" ref="E19:N19" si="24">SUM(E3:E18)</f>
        <v>9</v>
      </c>
      <c r="F19" s="67">
        <f t="shared" si="24"/>
        <v>1.0000000000000002</v>
      </c>
      <c r="G19" s="68">
        <f t="shared" si="24"/>
        <v>2.7195163157794742</v>
      </c>
      <c r="H19" s="69">
        <f>SUM(H3:H18)</f>
        <v>0.30216847953105264</v>
      </c>
      <c r="I19" s="70">
        <f t="shared" si="24"/>
        <v>4.7809249999999999</v>
      </c>
      <c r="J19" s="71">
        <f t="shared" si="24"/>
        <v>0.53121388888888899</v>
      </c>
      <c r="K19" s="72">
        <f t="shared" si="24"/>
        <v>0</v>
      </c>
      <c r="L19" s="73">
        <f t="shared" si="24"/>
        <v>0</v>
      </c>
      <c r="M19" s="74">
        <f t="shared" si="24"/>
        <v>0</v>
      </c>
      <c r="N19" s="75">
        <f t="shared" si="24"/>
        <v>0</v>
      </c>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142" t="s">
        <v>98</v>
      </c>
      <c r="AR19" s="163">
        <v>1.0000000000000002</v>
      </c>
      <c r="AS19" s="164">
        <v>0.19500000000000003</v>
      </c>
      <c r="AT19" s="165">
        <v>0.51200000000000001</v>
      </c>
      <c r="AU19" s="76"/>
      <c r="AV19" s="76"/>
      <c r="AW19" s="76"/>
      <c r="AX19" s="76"/>
      <c r="AY19" s="142" t="s">
        <v>98</v>
      </c>
      <c r="AZ19" s="143">
        <v>6</v>
      </c>
      <c r="BA19" s="144">
        <v>4</v>
      </c>
      <c r="BB19" s="144">
        <v>1</v>
      </c>
      <c r="BC19" s="144">
        <v>4</v>
      </c>
      <c r="BD19" s="150">
        <v>15</v>
      </c>
      <c r="BE19" s="76"/>
      <c r="BF19" s="76"/>
      <c r="BG19" s="76"/>
      <c r="BH19" s="76"/>
      <c r="BI19" s="76"/>
      <c r="BJ19" s="154" t="s">
        <v>1362</v>
      </c>
      <c r="BK19" s="154"/>
      <c r="BL19" s="156">
        <v>0.56000000000000016</v>
      </c>
      <c r="BM19" s="156">
        <v>0.29000000000000004</v>
      </c>
      <c r="BN19" s="159">
        <f t="shared" ref="BN19:BN20" si="25">BM19/BL19</f>
        <v>0.51785714285714279</v>
      </c>
      <c r="BO19" s="76"/>
      <c r="BP19" s="76"/>
      <c r="BQ19" s="76"/>
      <c r="BR19" s="76"/>
      <c r="BS19" s="76"/>
      <c r="BT19" s="76"/>
      <c r="BU19" s="76"/>
      <c r="BV19" s="76"/>
      <c r="BW19" s="76"/>
      <c r="BX19" s="76"/>
      <c r="BY19" s="76"/>
    </row>
    <row r="20" spans="1:77">
      <c r="A20" s="77"/>
      <c r="B20" s="45"/>
      <c r="C20" s="61"/>
      <c r="D20" s="61"/>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145" t="s">
        <v>1435</v>
      </c>
      <c r="AR20" s="166">
        <v>9</v>
      </c>
      <c r="AS20" s="167">
        <v>2.5945163157794737</v>
      </c>
      <c r="AT20" s="168">
        <v>4.7829250000000005</v>
      </c>
      <c r="AU20" s="45"/>
      <c r="AV20" s="45"/>
      <c r="AW20" s="45"/>
      <c r="AX20" s="45"/>
      <c r="AY20" s="145" t="s">
        <v>1435</v>
      </c>
      <c r="AZ20" s="146">
        <v>98</v>
      </c>
      <c r="BA20" s="147">
        <v>55</v>
      </c>
      <c r="BB20" s="147">
        <v>31</v>
      </c>
      <c r="BC20" s="147">
        <v>36</v>
      </c>
      <c r="BD20" s="151">
        <v>220</v>
      </c>
      <c r="BE20" s="45"/>
      <c r="BF20" s="45"/>
      <c r="BG20" s="45"/>
      <c r="BH20" s="45"/>
      <c r="BI20" s="45"/>
      <c r="BJ20" s="154" t="s">
        <v>925</v>
      </c>
      <c r="BK20" s="154" t="s">
        <v>926</v>
      </c>
      <c r="BL20" s="156">
        <v>0.12</v>
      </c>
      <c r="BM20" s="156">
        <v>0.08</v>
      </c>
      <c r="BN20" s="159">
        <f t="shared" si="25"/>
        <v>0.66666666666666674</v>
      </c>
      <c r="BO20" s="45"/>
      <c r="BP20" s="45"/>
      <c r="BQ20" s="45"/>
      <c r="BR20" s="45"/>
      <c r="BS20" s="45"/>
      <c r="BT20" s="45"/>
      <c r="BU20" s="45"/>
      <c r="BV20" s="45"/>
      <c r="BW20" s="45"/>
      <c r="BX20" s="45"/>
      <c r="BY20" s="45"/>
    </row>
    <row r="21" spans="1:77">
      <c r="A21" s="77"/>
      <c r="B21" s="45"/>
      <c r="C21" s="61"/>
      <c r="D21" s="61"/>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78" t="s">
        <v>1365</v>
      </c>
      <c r="AR21" s="45"/>
      <c r="AS21" s="45"/>
      <c r="AT21" s="45"/>
      <c r="AU21" s="130" t="s">
        <v>1366</v>
      </c>
      <c r="AV21" s="129"/>
      <c r="AW21" s="45"/>
      <c r="AX21" s="45"/>
      <c r="AY21" s="45"/>
      <c r="AZ21" s="45"/>
      <c r="BA21" s="45"/>
      <c r="BB21" s="45"/>
      <c r="BC21" s="45"/>
      <c r="BD21" s="45"/>
      <c r="BE21" s="45"/>
      <c r="BF21" s="45"/>
      <c r="BG21" s="45"/>
      <c r="BH21" s="45"/>
      <c r="BI21" s="45"/>
      <c r="BJ21" s="154" t="s">
        <v>1363</v>
      </c>
      <c r="BK21" s="154"/>
      <c r="BL21" s="156">
        <v>0.12</v>
      </c>
      <c r="BM21" s="156">
        <v>0.08</v>
      </c>
      <c r="BN21" s="155"/>
      <c r="BO21" s="45"/>
      <c r="BP21" s="45"/>
      <c r="BQ21" s="45"/>
      <c r="BR21" s="45"/>
      <c r="BS21" s="45"/>
      <c r="BT21" s="45"/>
      <c r="BU21" s="45"/>
      <c r="BV21" s="45"/>
      <c r="BW21" s="45"/>
      <c r="BX21" s="45"/>
      <c r="BY21" s="45"/>
    </row>
    <row r="22" spans="1:77">
      <c r="A22" s="77"/>
      <c r="B22" s="45"/>
      <c r="C22" s="61"/>
      <c r="D22" s="61"/>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78" t="s">
        <v>1368</v>
      </c>
      <c r="AR22" s="61" t="str">
        <f t="shared" ref="AR22:AR25" si="26">AS3</f>
        <v>SUM of AVANCE CUANTITATIVO TRIM 1Registre el % de avance con respecto a la ponderación de la subactividad (Columna J)</v>
      </c>
      <c r="AS22" s="79">
        <v>1</v>
      </c>
      <c r="AT22" s="45"/>
      <c r="AU22" s="80" t="s">
        <v>1369</v>
      </c>
      <c r="AV22" s="80" t="s">
        <v>1370</v>
      </c>
      <c r="AW22" s="45"/>
      <c r="AX22" s="45"/>
      <c r="AY22" s="45"/>
      <c r="AZ22" s="45" t="s">
        <v>204</v>
      </c>
      <c r="BA22" s="45">
        <f>BA20</f>
        <v>55</v>
      </c>
      <c r="BB22" s="61">
        <f t="shared" ref="BB22:BB25" si="27">BA22/$BD$20</f>
        <v>0.25</v>
      </c>
      <c r="BC22" s="45"/>
      <c r="BD22" s="45"/>
      <c r="BE22" s="45"/>
      <c r="BF22" s="45"/>
      <c r="BG22" s="45"/>
      <c r="BH22" s="45"/>
      <c r="BI22" s="45"/>
      <c r="BJ22" s="154" t="s">
        <v>897</v>
      </c>
      <c r="BK22" s="154" t="s">
        <v>898</v>
      </c>
      <c r="BL22" s="156">
        <v>0.17</v>
      </c>
      <c r="BM22" s="156">
        <v>0.02</v>
      </c>
      <c r="BN22" s="155"/>
      <c r="BO22" s="45"/>
      <c r="BP22" s="45"/>
      <c r="BQ22" s="45"/>
      <c r="BR22" s="45"/>
      <c r="BS22" s="45"/>
      <c r="BT22" s="45"/>
      <c r="BU22" s="45"/>
      <c r="BV22" s="45"/>
      <c r="BW22" s="45"/>
      <c r="BX22" s="45"/>
      <c r="BY22" s="45"/>
    </row>
    <row r="23" spans="1:77">
      <c r="A23" s="77"/>
      <c r="B23" s="45"/>
      <c r="C23" s="61"/>
      <c r="D23" s="61"/>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78" t="s">
        <v>1371</v>
      </c>
      <c r="AR23" s="61">
        <f t="shared" si="26"/>
        <v>0.32</v>
      </c>
      <c r="AS23" s="79">
        <v>1</v>
      </c>
      <c r="AT23" s="45"/>
      <c r="AU23" s="81">
        <f>H19</f>
        <v>0.30216847953105264</v>
      </c>
      <c r="AV23" s="56">
        <f>100%-AU23</f>
        <v>0.69783152046894736</v>
      </c>
      <c r="AW23" s="45"/>
      <c r="AX23" s="45"/>
      <c r="AY23" s="45"/>
      <c r="AZ23" s="45" t="s">
        <v>225</v>
      </c>
      <c r="BA23" s="45">
        <f>AZ20</f>
        <v>98</v>
      </c>
      <c r="BB23" s="61">
        <f t="shared" si="27"/>
        <v>0.44545454545454544</v>
      </c>
      <c r="BC23" s="45"/>
      <c r="BD23" s="45"/>
      <c r="BE23" s="45"/>
      <c r="BF23" s="45"/>
      <c r="BG23" s="45"/>
      <c r="BH23" s="45"/>
      <c r="BI23" s="45"/>
      <c r="BJ23" s="154"/>
      <c r="BK23" s="154" t="s">
        <v>909</v>
      </c>
      <c r="BL23" s="156">
        <v>0.15000000000000002</v>
      </c>
      <c r="BM23" s="156">
        <v>5.9799999999999999E-2</v>
      </c>
      <c r="BN23" s="155"/>
      <c r="BO23" s="45"/>
      <c r="BP23" s="45"/>
      <c r="BQ23" s="45"/>
      <c r="BR23" s="45"/>
      <c r="BS23" s="45"/>
      <c r="BT23" s="45"/>
      <c r="BU23" s="45"/>
      <c r="BV23" s="45"/>
      <c r="BW23" s="45"/>
      <c r="BX23" s="45"/>
      <c r="BY23" s="45"/>
    </row>
    <row r="24" spans="1:77">
      <c r="A24" s="77"/>
      <c r="B24" s="45"/>
      <c r="C24" s="61"/>
      <c r="D24" s="61"/>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t="s">
        <v>108</v>
      </c>
      <c r="AR24" s="61">
        <f t="shared" si="26"/>
        <v>0.42</v>
      </c>
      <c r="AS24" s="79">
        <v>1</v>
      </c>
      <c r="AT24" s="45"/>
      <c r="AU24" s="45"/>
      <c r="AV24" s="45"/>
      <c r="AW24" s="45"/>
      <c r="AX24" s="45"/>
      <c r="AY24" s="45"/>
      <c r="AZ24" s="45" t="s">
        <v>335</v>
      </c>
      <c r="BA24" s="45">
        <f>BC20</f>
        <v>36</v>
      </c>
      <c r="BB24" s="61">
        <f t="shared" si="27"/>
        <v>0.16363636363636364</v>
      </c>
      <c r="BC24" s="45"/>
      <c r="BD24" s="45"/>
      <c r="BE24" s="45"/>
      <c r="BF24" s="45"/>
      <c r="BG24" s="45"/>
      <c r="BH24" s="45"/>
      <c r="BI24" s="45"/>
      <c r="BJ24" s="154" t="s">
        <v>1367</v>
      </c>
      <c r="BK24" s="154"/>
      <c r="BL24" s="156">
        <v>0.32000000000000006</v>
      </c>
      <c r="BM24" s="156">
        <v>7.9799999999999996E-2</v>
      </c>
      <c r="BN24" s="155"/>
      <c r="BO24" s="45"/>
      <c r="BP24" s="45"/>
      <c r="BQ24" s="45"/>
      <c r="BR24" s="45"/>
      <c r="BS24" s="45"/>
      <c r="BT24" s="45"/>
      <c r="BU24" s="45"/>
      <c r="BV24" s="45"/>
      <c r="BW24" s="45"/>
      <c r="BX24" s="45"/>
      <c r="BY24" s="45"/>
    </row>
    <row r="25" spans="1:77">
      <c r="A25" s="77"/>
      <c r="B25" s="45"/>
      <c r="C25" s="61"/>
      <c r="D25" s="61"/>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t="s">
        <v>103</v>
      </c>
      <c r="AR25" s="61">
        <f t="shared" si="26"/>
        <v>0.28564131577947371</v>
      </c>
      <c r="AS25" s="79">
        <v>1</v>
      </c>
      <c r="AT25" s="45"/>
      <c r="AU25" s="45"/>
      <c r="AV25" s="45"/>
      <c r="AW25" s="45"/>
      <c r="AX25" s="45"/>
      <c r="AY25" s="45"/>
      <c r="AZ25" s="78" t="s">
        <v>480</v>
      </c>
      <c r="BA25" s="45">
        <f>BB20</f>
        <v>31</v>
      </c>
      <c r="BB25" s="61">
        <f t="shared" si="27"/>
        <v>0.1409090909090909</v>
      </c>
      <c r="BC25" s="45"/>
      <c r="BD25" s="45"/>
      <c r="BE25" s="45"/>
      <c r="BF25" s="45"/>
      <c r="BG25" s="45"/>
      <c r="BH25" s="45"/>
      <c r="BI25" s="45"/>
      <c r="BJ25" s="154" t="s">
        <v>1435</v>
      </c>
      <c r="BK25" s="154"/>
      <c r="BL25" s="156">
        <v>1.0000000000000002</v>
      </c>
      <c r="BM25" s="156">
        <v>0.44980000000000009</v>
      </c>
      <c r="BN25" s="155"/>
      <c r="BO25" s="45"/>
      <c r="BP25" s="45"/>
      <c r="BQ25" s="45"/>
      <c r="BR25" s="45"/>
      <c r="BS25" s="45"/>
      <c r="BT25" s="45"/>
      <c r="BU25" s="45"/>
      <c r="BV25" s="45"/>
      <c r="BW25" s="45"/>
      <c r="BX25" s="45"/>
      <c r="BY25" s="45"/>
    </row>
    <row r="26" spans="1:77">
      <c r="A26" s="77"/>
      <c r="B26" s="45"/>
      <c r="C26" s="61"/>
      <c r="D26" s="61"/>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78" t="s">
        <v>1350</v>
      </c>
      <c r="AR26" s="61">
        <f>SUM(AS7:AS10)</f>
        <v>0.55649999999999999</v>
      </c>
      <c r="AS26" s="79">
        <v>1</v>
      </c>
      <c r="AT26" s="45"/>
      <c r="AU26" s="45"/>
      <c r="AV26" s="45"/>
      <c r="AW26" s="45"/>
      <c r="AX26" s="45"/>
      <c r="AY26" s="45"/>
      <c r="AZ26" s="45"/>
      <c r="BA26" s="45"/>
      <c r="BB26" s="45"/>
      <c r="BC26" s="45"/>
      <c r="BD26" s="45"/>
      <c r="BE26" s="45"/>
      <c r="BF26" s="45"/>
      <c r="BG26" s="45"/>
      <c r="BH26" s="45"/>
      <c r="BI26" s="45"/>
      <c r="BJ26" s="155"/>
      <c r="BK26" s="155"/>
      <c r="BL26" s="155"/>
      <c r="BM26" s="155"/>
      <c r="BN26" s="155"/>
      <c r="BO26" s="45"/>
      <c r="BP26" s="45"/>
      <c r="BQ26" s="45"/>
      <c r="BR26" s="45"/>
      <c r="BS26" s="45"/>
      <c r="BT26" s="45"/>
      <c r="BU26" s="45"/>
      <c r="BV26" s="45"/>
      <c r="BW26" s="45"/>
      <c r="BX26" s="45"/>
      <c r="BY26" s="45"/>
    </row>
    <row r="27" spans="1:77">
      <c r="A27" s="77"/>
      <c r="B27" s="45"/>
      <c r="C27" s="61"/>
      <c r="D27" s="61"/>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t="s">
        <v>83</v>
      </c>
      <c r="AR27" s="61">
        <f>SUM(AS11:AS12)</f>
        <v>0.28925000000000001</v>
      </c>
      <c r="AS27" s="79">
        <v>1</v>
      </c>
      <c r="AT27" s="45"/>
      <c r="AU27" s="45"/>
      <c r="AV27" s="45"/>
      <c r="AW27" s="45"/>
      <c r="AX27" s="45"/>
      <c r="AY27" s="153" t="s">
        <v>180</v>
      </c>
      <c r="AZ27" s="154" t="s">
        <v>1438</v>
      </c>
      <c r="BA27" s="154"/>
      <c r="BB27" s="155"/>
      <c r="BC27" s="155"/>
      <c r="BD27" s="155"/>
      <c r="BE27" s="155"/>
      <c r="BF27" s="155"/>
      <c r="BG27" s="155"/>
      <c r="BH27" s="155"/>
      <c r="BI27" s="45"/>
      <c r="BJ27" s="155"/>
      <c r="BK27" s="155"/>
      <c r="BL27" s="155"/>
      <c r="BM27" s="155"/>
      <c r="BN27" s="155"/>
      <c r="BO27" s="45"/>
      <c r="BP27" s="45"/>
      <c r="BQ27" s="45"/>
      <c r="BR27" s="45"/>
      <c r="BS27" s="45"/>
      <c r="BT27" s="45"/>
      <c r="BU27" s="45"/>
      <c r="BV27" s="45"/>
      <c r="BW27" s="45"/>
      <c r="BX27" s="45"/>
      <c r="BY27" s="45"/>
    </row>
    <row r="28" spans="1:77">
      <c r="A28" s="77"/>
      <c r="B28" s="45"/>
      <c r="C28" s="61"/>
      <c r="D28" s="61"/>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78" t="s">
        <v>1357</v>
      </c>
      <c r="AR28" s="61">
        <f>SUM(AS13:AS16)</f>
        <v>0.26187500000000002</v>
      </c>
      <c r="AS28" s="79">
        <v>1</v>
      </c>
      <c r="AT28" s="45"/>
      <c r="AU28" s="45"/>
      <c r="AV28" s="45"/>
      <c r="AW28" s="45"/>
      <c r="AX28" s="45"/>
      <c r="AY28" s="154"/>
      <c r="AZ28" s="154"/>
      <c r="BA28" s="154"/>
      <c r="BB28" s="155"/>
      <c r="BC28" s="155"/>
      <c r="BD28" s="155"/>
      <c r="BE28" s="155"/>
      <c r="BF28" s="155"/>
      <c r="BG28" s="155"/>
      <c r="BH28" s="155"/>
      <c r="BI28" s="45"/>
      <c r="BJ28" s="155"/>
      <c r="BK28" s="155"/>
      <c r="BL28" s="155"/>
      <c r="BM28" s="155"/>
      <c r="BN28" s="155"/>
      <c r="BO28" s="45"/>
      <c r="BP28" s="45"/>
      <c r="BQ28" s="45"/>
      <c r="BR28" s="45"/>
      <c r="BS28" s="45"/>
      <c r="BT28" s="45"/>
      <c r="BU28" s="45"/>
      <c r="BV28" s="45"/>
      <c r="BW28" s="45"/>
      <c r="BX28" s="45"/>
      <c r="BY28" s="45"/>
    </row>
    <row r="29" spans="1:77">
      <c r="A29" s="77"/>
      <c r="B29" s="45"/>
      <c r="C29" s="61"/>
      <c r="D29" s="61"/>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t="s">
        <v>92</v>
      </c>
      <c r="AR29" s="61">
        <f t="shared" ref="AR29:AR30" si="28">AS17</f>
        <v>1.6250000000000001E-2</v>
      </c>
      <c r="AS29" s="79">
        <v>1</v>
      </c>
      <c r="AT29" s="45"/>
      <c r="AU29" s="45"/>
      <c r="AV29" s="45"/>
      <c r="AW29" s="45"/>
      <c r="AX29" s="45"/>
      <c r="AY29" s="154"/>
      <c r="AZ29" s="153" t="s">
        <v>1431</v>
      </c>
      <c r="BA29" s="154"/>
      <c r="BB29" s="155"/>
      <c r="BC29" s="155"/>
      <c r="BD29" s="155"/>
      <c r="BE29" s="155"/>
      <c r="BF29" s="155"/>
      <c r="BG29" s="155"/>
      <c r="BH29" s="155"/>
      <c r="BI29" s="45"/>
      <c r="BJ29" s="155"/>
      <c r="BK29" s="155"/>
      <c r="BL29" s="155"/>
      <c r="BM29" s="155"/>
      <c r="BN29" s="155"/>
      <c r="BO29" s="45"/>
      <c r="BP29" s="45"/>
      <c r="BQ29" s="45"/>
      <c r="BR29" s="45"/>
      <c r="BS29" s="45"/>
      <c r="BT29" s="45"/>
      <c r="BU29" s="45"/>
      <c r="BV29" s="45"/>
      <c r="BW29" s="45"/>
      <c r="BX29" s="45"/>
      <c r="BY29" s="45"/>
    </row>
    <row r="30" spans="1:77">
      <c r="A30" s="77"/>
      <c r="B30" s="45"/>
      <c r="C30" s="61"/>
      <c r="D30" s="61"/>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t="s">
        <v>98</v>
      </c>
      <c r="AR30" s="61">
        <f t="shared" si="28"/>
        <v>0.25</v>
      </c>
      <c r="AS30" s="79">
        <v>1</v>
      </c>
      <c r="AT30" s="45"/>
      <c r="AU30" s="45"/>
      <c r="AV30" s="45"/>
      <c r="AW30" s="45"/>
      <c r="AX30" s="45"/>
      <c r="AY30" s="153" t="s">
        <v>176</v>
      </c>
      <c r="AZ30" s="154" t="s">
        <v>1437</v>
      </c>
      <c r="BA30" s="154" t="s">
        <v>1432</v>
      </c>
      <c r="BB30" s="155"/>
      <c r="BC30" s="155"/>
      <c r="BD30" s="155"/>
      <c r="BE30" s="155"/>
      <c r="BF30" s="155"/>
      <c r="BG30" s="155"/>
      <c r="BH30" s="155"/>
      <c r="BI30" s="45"/>
      <c r="BJ30" s="155"/>
      <c r="BK30" s="155"/>
      <c r="BL30" s="155"/>
      <c r="BM30" s="155"/>
      <c r="BN30" s="155"/>
      <c r="BO30" s="45"/>
      <c r="BP30" s="45"/>
      <c r="BQ30" s="45"/>
      <c r="BR30" s="45"/>
      <c r="BS30" s="45"/>
      <c r="BT30" s="45"/>
      <c r="BU30" s="45"/>
      <c r="BV30" s="45"/>
      <c r="BW30" s="45"/>
      <c r="BX30" s="45"/>
      <c r="BY30" s="45"/>
    </row>
    <row r="31" spans="1:77">
      <c r="A31" s="77"/>
      <c r="B31" s="45"/>
      <c r="C31" s="61"/>
      <c r="D31" s="61"/>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154" t="s">
        <v>25</v>
      </c>
      <c r="AZ31" s="156">
        <v>1</v>
      </c>
      <c r="BA31" s="156">
        <v>0.1</v>
      </c>
      <c r="BB31" s="155"/>
      <c r="BC31" s="155"/>
      <c r="BD31" s="155"/>
      <c r="BE31" s="155"/>
      <c r="BF31" s="155"/>
      <c r="BG31" s="155"/>
      <c r="BH31" s="155"/>
      <c r="BI31" s="45"/>
      <c r="BJ31" s="155"/>
      <c r="BK31" s="155"/>
      <c r="BL31" s="155"/>
      <c r="BM31" s="155"/>
      <c r="BN31" s="155"/>
      <c r="BO31" s="45"/>
      <c r="BP31" s="45"/>
      <c r="BQ31" s="45"/>
      <c r="BR31" s="45"/>
      <c r="BS31" s="45"/>
      <c r="BT31" s="45"/>
      <c r="BU31" s="45"/>
      <c r="BV31" s="45"/>
      <c r="BW31" s="45"/>
      <c r="BX31" s="45"/>
      <c r="BY31" s="45"/>
    </row>
    <row r="32" spans="1:77">
      <c r="A32" s="77"/>
      <c r="B32" s="45"/>
      <c r="C32" s="61"/>
      <c r="D32" s="61"/>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78" t="s">
        <v>1365</v>
      </c>
      <c r="AR32" s="45"/>
      <c r="AS32" s="45"/>
      <c r="AT32" s="45"/>
      <c r="AU32" s="131" t="s">
        <v>1372</v>
      </c>
      <c r="AV32" s="129"/>
      <c r="AW32" s="45"/>
      <c r="AX32" s="45"/>
      <c r="AY32" s="154" t="s">
        <v>18</v>
      </c>
      <c r="AZ32" s="156">
        <v>11</v>
      </c>
      <c r="BA32" s="156">
        <v>0.75000000000000011</v>
      </c>
      <c r="BB32" s="155"/>
      <c r="BC32" s="155"/>
      <c r="BD32" s="155"/>
      <c r="BE32" s="155"/>
      <c r="BF32" s="155"/>
      <c r="BG32" s="155"/>
      <c r="BH32" s="155"/>
      <c r="BI32" s="45"/>
      <c r="BJ32" s="155"/>
      <c r="BK32" s="155"/>
      <c r="BL32" s="155"/>
      <c r="BM32" s="155"/>
      <c r="BN32" s="155"/>
      <c r="BO32" s="45"/>
      <c r="BP32" s="45"/>
      <c r="BQ32" s="45"/>
      <c r="BR32" s="45"/>
      <c r="BS32" s="45"/>
      <c r="BT32" s="45"/>
      <c r="BU32" s="45"/>
      <c r="BV32" s="45"/>
      <c r="BW32" s="45"/>
      <c r="BX32" s="45"/>
      <c r="BY32" s="45"/>
    </row>
    <row r="33" spans="1:77">
      <c r="A33" s="77"/>
      <c r="B33" s="45"/>
      <c r="C33" s="61"/>
      <c r="D33" s="61"/>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78" t="s">
        <v>1368</v>
      </c>
      <c r="AR33" s="61">
        <f>GETPIVOTDATA("SUM of PROCENTAJE DE AVANCE VERIFICADO
(Acumulado)
TRIM 2",$AQ$2,"DEPENDENCIA RESPONSABLE
Selecciones de la lista desplegable la dependencia y/o area correspondiente","Dirección General - Control Interno")</f>
        <v>0.51</v>
      </c>
      <c r="AS33" s="79">
        <v>1</v>
      </c>
      <c r="AT33" s="45"/>
      <c r="AU33" s="80" t="s">
        <v>1369</v>
      </c>
      <c r="AV33" s="80" t="s">
        <v>1370</v>
      </c>
      <c r="AW33" s="45"/>
      <c r="AX33" s="45"/>
      <c r="AY33" s="154" t="s">
        <v>108</v>
      </c>
      <c r="AZ33" s="156">
        <v>7</v>
      </c>
      <c r="BA33" s="156">
        <v>0.19</v>
      </c>
      <c r="BB33" s="155"/>
      <c r="BC33" s="155"/>
      <c r="BD33" s="155"/>
      <c r="BE33" s="155"/>
      <c r="BF33" s="155"/>
      <c r="BG33" s="155"/>
      <c r="BH33" s="155"/>
      <c r="BI33" s="45"/>
      <c r="BJ33" s="155"/>
      <c r="BK33" s="155"/>
      <c r="BL33" s="155"/>
      <c r="BM33" s="155"/>
      <c r="BN33" s="155"/>
      <c r="BO33" s="45"/>
      <c r="BP33" s="45"/>
      <c r="BQ33" s="45"/>
      <c r="BR33" s="45"/>
      <c r="BS33" s="45"/>
      <c r="BT33" s="45"/>
      <c r="BU33" s="45"/>
      <c r="BV33" s="45"/>
      <c r="BW33" s="45"/>
      <c r="BX33" s="45"/>
      <c r="BY33" s="45"/>
    </row>
    <row r="34" spans="1:77">
      <c r="A34" s="77"/>
      <c r="B34" s="45"/>
      <c r="C34" s="61"/>
      <c r="D34" s="61"/>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78" t="s">
        <v>1371</v>
      </c>
      <c r="AR34" s="79">
        <f>GETPIVOTDATA("SUM of PROCENTAJE DE AVANCE VERIFICADO
(Acumulado)
TRIM 2",$AQ$2,"DEPENDENCIA RESPONSABLE
Selecciones de la lista desplegable la dependencia y/o area correspondiente","Dirección General - GIT Planeación")</f>
        <v>0.65749999999999997</v>
      </c>
      <c r="AS34" s="79">
        <v>1</v>
      </c>
      <c r="AT34" s="45"/>
      <c r="AU34" s="81">
        <f>J19</f>
        <v>0.53121388888888899</v>
      </c>
      <c r="AV34" s="56">
        <f>100%-AU34</f>
        <v>0.46878611111111101</v>
      </c>
      <c r="AW34" s="45"/>
      <c r="AX34" s="45"/>
      <c r="AY34" s="154" t="s">
        <v>33</v>
      </c>
      <c r="AZ34" s="156">
        <v>2</v>
      </c>
      <c r="BA34" s="156">
        <v>7.5000000000000011E-2</v>
      </c>
      <c r="BB34" s="155"/>
      <c r="BC34" s="155"/>
      <c r="BD34" s="155"/>
      <c r="BE34" s="155"/>
      <c r="BF34" s="155"/>
      <c r="BG34" s="155"/>
      <c r="BH34" s="155"/>
      <c r="BI34" s="45"/>
      <c r="BJ34" s="155"/>
      <c r="BK34" s="155"/>
      <c r="BL34" s="155"/>
      <c r="BM34" s="155"/>
      <c r="BN34" s="155" t="e">
        <f>BM34/BL34</f>
        <v>#DIV/0!</v>
      </c>
      <c r="BO34" s="45"/>
      <c r="BP34" s="45"/>
      <c r="BQ34" s="45"/>
      <c r="BR34" s="45"/>
      <c r="BS34" s="45"/>
      <c r="BT34" s="45"/>
      <c r="BU34" s="45"/>
      <c r="BV34" s="45"/>
      <c r="BW34" s="45"/>
      <c r="BX34" s="45"/>
      <c r="BY34" s="45"/>
    </row>
    <row r="35" spans="1:77">
      <c r="A35" s="77"/>
      <c r="B35" s="45"/>
      <c r="C35" s="61"/>
      <c r="D35" s="61"/>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t="s">
        <v>108</v>
      </c>
      <c r="AR35" s="61">
        <f>GETPIVOTDATA("SUM of PROCENTAJE DE AVANCE VERIFICADO
(Acumulado)
TRIM 2",$AQ$2,"DEPENDENCIA RESPONSABLE
Selecciones de la lista desplegable la dependencia y/o area correspondiente","Oficina de Gestión de la Información")</f>
        <v>0.67420000000000024</v>
      </c>
      <c r="AS35" s="79">
        <v>1</v>
      </c>
      <c r="AT35" s="45"/>
      <c r="AU35" s="45"/>
      <c r="AV35" s="45"/>
      <c r="AW35" s="45"/>
      <c r="AX35" s="45"/>
      <c r="AY35" s="154" t="s">
        <v>45</v>
      </c>
      <c r="AZ35" s="156">
        <v>2</v>
      </c>
      <c r="BA35" s="156">
        <v>6.25E-2</v>
      </c>
      <c r="BB35" s="155"/>
      <c r="BC35" s="155"/>
      <c r="BD35" s="155"/>
      <c r="BE35" s="155"/>
      <c r="BF35" s="155"/>
      <c r="BG35" s="155"/>
      <c r="BH35" s="155"/>
      <c r="BI35" s="45"/>
      <c r="BJ35" s="45"/>
      <c r="BK35" s="45"/>
      <c r="BL35" s="45"/>
      <c r="BM35" s="45"/>
      <c r="BN35" s="45"/>
      <c r="BO35" s="45"/>
      <c r="BP35" s="45"/>
      <c r="BQ35" s="45"/>
      <c r="BR35" s="45"/>
      <c r="BS35" s="45"/>
      <c r="BT35" s="45"/>
      <c r="BU35" s="45"/>
      <c r="BV35" s="45"/>
      <c r="BW35" s="45"/>
      <c r="BX35" s="45"/>
      <c r="BY35" s="45"/>
    </row>
    <row r="36" spans="1:77">
      <c r="A36" s="77"/>
      <c r="B36" s="45"/>
      <c r="C36" s="61"/>
      <c r="D36" s="61"/>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t="s">
        <v>103</v>
      </c>
      <c r="AR36" s="61">
        <f>GETPIVOTDATA("SUM of PROCENTAJE DE AVANCE VERIFICADO
(Acumulado)
TRIM 2",$AQ$2,"DEPENDENCIA RESPONSABLE
Selecciones de la lista desplegable la dependencia y/o area correspondiente","Oficina de Gestión de Proyectos de Fondos")</f>
        <v>0.46600000000000008</v>
      </c>
      <c r="AS36" s="79">
        <v>1</v>
      </c>
      <c r="AT36" s="45"/>
      <c r="AU36" s="45"/>
      <c r="AV36" s="45"/>
      <c r="AW36" s="45"/>
      <c r="AX36" s="45"/>
      <c r="AY36" s="154" t="s">
        <v>52</v>
      </c>
      <c r="AZ36" s="156">
        <v>1</v>
      </c>
      <c r="BA36" s="156">
        <v>1.4999999999999999E-2</v>
      </c>
      <c r="BB36" s="155"/>
      <c r="BC36" s="155"/>
      <c r="BD36" s="155"/>
      <c r="BE36" s="155"/>
      <c r="BF36" s="155"/>
      <c r="BG36" s="155"/>
      <c r="BH36" s="155"/>
      <c r="BI36" s="45"/>
      <c r="BJ36" s="45"/>
      <c r="BK36" s="45"/>
      <c r="BL36" s="45"/>
      <c r="BM36" s="45"/>
      <c r="BN36" s="45"/>
      <c r="BO36" s="45"/>
      <c r="BP36" s="45"/>
      <c r="BQ36" s="45"/>
      <c r="BR36" s="45"/>
      <c r="BS36" s="45"/>
      <c r="BT36" s="45"/>
      <c r="BU36" s="45"/>
      <c r="BV36" s="45"/>
      <c r="BW36" s="45"/>
      <c r="BX36" s="45"/>
      <c r="BY36" s="45"/>
    </row>
    <row r="37" spans="1:77">
      <c r="A37" s="77"/>
      <c r="B37" s="45"/>
      <c r="C37" s="61"/>
      <c r="D37" s="61"/>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78" t="s">
        <v>1350</v>
      </c>
      <c r="AR37" s="61">
        <f>SUM(AT8:AT11)</f>
        <v>0.58962500000000007</v>
      </c>
      <c r="AS37" s="79">
        <v>1</v>
      </c>
      <c r="AT37" s="45"/>
      <c r="AU37" s="45"/>
      <c r="AV37" s="45"/>
      <c r="AW37" s="45"/>
      <c r="AX37" s="45"/>
      <c r="AY37" s="154" t="s">
        <v>83</v>
      </c>
      <c r="AZ37" s="156">
        <v>4</v>
      </c>
      <c r="BA37" s="156">
        <v>0.30000000000000004</v>
      </c>
      <c r="BB37" s="155"/>
      <c r="BC37" s="155"/>
      <c r="BD37" s="155"/>
      <c r="BE37" s="155"/>
      <c r="BF37" s="155"/>
      <c r="BG37" s="155"/>
      <c r="BH37" s="155"/>
      <c r="BI37" s="45"/>
      <c r="BJ37" s="45"/>
      <c r="BK37" s="45"/>
      <c r="BL37" s="45"/>
      <c r="BM37" s="45"/>
      <c r="BN37" s="45"/>
      <c r="BO37" s="45"/>
      <c r="BP37" s="45"/>
      <c r="BQ37" s="45"/>
      <c r="BR37" s="45"/>
      <c r="BS37" s="45"/>
      <c r="BT37" s="45"/>
      <c r="BU37" s="45"/>
      <c r="BV37" s="45"/>
      <c r="BW37" s="45"/>
      <c r="BX37" s="45"/>
      <c r="BY37" s="45"/>
    </row>
    <row r="38" spans="1:77">
      <c r="A38" s="77"/>
      <c r="B38" s="45"/>
      <c r="C38" s="61"/>
      <c r="D38" s="61"/>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t="s">
        <v>83</v>
      </c>
      <c r="AR38" s="61">
        <f>SUM(AT12:AT13)</f>
        <v>0.52700000000000014</v>
      </c>
      <c r="AS38" s="79">
        <v>1</v>
      </c>
      <c r="AT38" s="45"/>
      <c r="AU38" s="45"/>
      <c r="AV38" s="45"/>
      <c r="AW38" s="45"/>
      <c r="AX38" s="45"/>
      <c r="AY38" s="154" t="s">
        <v>88</v>
      </c>
      <c r="AZ38" s="156">
        <v>3</v>
      </c>
      <c r="BA38" s="156">
        <v>0.15000000000000002</v>
      </c>
      <c r="BB38" s="155"/>
      <c r="BC38" s="155"/>
      <c r="BD38" s="155"/>
      <c r="BE38" s="155"/>
      <c r="BF38" s="155"/>
      <c r="BG38" s="155"/>
      <c r="BH38" s="155"/>
      <c r="BI38" s="45"/>
      <c r="BJ38" s="45"/>
      <c r="BK38" s="45"/>
      <c r="BL38" s="45"/>
      <c r="BM38" s="45"/>
      <c r="BN38" s="45"/>
      <c r="BO38" s="45"/>
      <c r="BP38" s="45"/>
      <c r="BQ38" s="45"/>
      <c r="BR38" s="45"/>
      <c r="BS38" s="45"/>
      <c r="BT38" s="45"/>
      <c r="BU38" s="45"/>
      <c r="BV38" s="45"/>
      <c r="BW38" s="45"/>
      <c r="BX38" s="45"/>
      <c r="BY38" s="45"/>
    </row>
    <row r="39" spans="1:77">
      <c r="A39" s="77"/>
      <c r="B39" s="45"/>
      <c r="C39" s="61"/>
      <c r="D39" s="61"/>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78" t="s">
        <v>1357</v>
      </c>
      <c r="AR39" s="61">
        <f>SUM(AT14:AT17)</f>
        <v>0.39680000000000004</v>
      </c>
      <c r="AS39" s="79">
        <v>1</v>
      </c>
      <c r="AT39" s="45"/>
      <c r="AU39" s="45"/>
      <c r="AV39" s="45"/>
      <c r="AW39" s="45"/>
      <c r="AX39" s="45"/>
      <c r="AY39" s="154" t="s">
        <v>60</v>
      </c>
      <c r="AZ39" s="156">
        <v>7</v>
      </c>
      <c r="BA39" s="156">
        <v>0.21249999999999999</v>
      </c>
      <c r="BB39" s="155"/>
      <c r="BC39" s="155"/>
      <c r="BD39" s="155"/>
      <c r="BE39" s="155"/>
      <c r="BF39" s="155"/>
      <c r="BG39" s="155"/>
      <c r="BH39" s="155"/>
      <c r="BI39" s="45"/>
      <c r="BJ39" s="45"/>
      <c r="BK39" s="45"/>
      <c r="BL39" s="45"/>
      <c r="BM39" s="45"/>
      <c r="BN39" s="45"/>
      <c r="BO39" s="45"/>
      <c r="BP39" s="45"/>
      <c r="BQ39" s="45"/>
      <c r="BR39" s="45"/>
      <c r="BS39" s="45"/>
      <c r="BT39" s="45"/>
      <c r="BU39" s="45"/>
      <c r="BV39" s="45"/>
      <c r="BW39" s="45"/>
      <c r="BX39" s="45"/>
      <c r="BY39" s="45"/>
    </row>
    <row r="40" spans="1:77">
      <c r="A40" s="77"/>
      <c r="B40" s="45"/>
      <c r="C40" s="61"/>
      <c r="D40" s="61"/>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t="s">
        <v>92</v>
      </c>
      <c r="AR40" s="61">
        <f>GETPIVOTDATA("SUM of PROCENTAJE DE AVANCE VERIFICADO
(Acumulado)
TRIM 2",$AQ$2,"DEPENDENCIA RESPONSABLE
Selecciones de la lista desplegable la dependencia y/o area correspondiente","Subdirección de Hidrocarburos")</f>
        <v>0.4498000000000002</v>
      </c>
      <c r="AS40" s="79">
        <v>1</v>
      </c>
      <c r="AT40" s="45"/>
      <c r="AU40" s="45"/>
      <c r="AV40" s="45"/>
      <c r="AW40" s="45"/>
      <c r="AX40" s="45"/>
      <c r="AY40" s="154" t="s">
        <v>66</v>
      </c>
      <c r="AZ40" s="156">
        <v>5</v>
      </c>
      <c r="BA40" s="156">
        <v>3.0000000000000002E-2</v>
      </c>
      <c r="BB40" s="155"/>
      <c r="BC40" s="155"/>
      <c r="BD40" s="155"/>
      <c r="BE40" s="155"/>
      <c r="BF40" s="155"/>
      <c r="BG40" s="155"/>
      <c r="BH40" s="155"/>
      <c r="BI40" s="45"/>
      <c r="BJ40" s="45"/>
      <c r="BK40" s="45"/>
      <c r="BL40" s="45"/>
      <c r="BM40" s="45"/>
      <c r="BN40" s="45"/>
      <c r="BO40" s="45"/>
      <c r="BP40" s="45"/>
      <c r="BQ40" s="45"/>
      <c r="BR40" s="45"/>
      <c r="BS40" s="45"/>
      <c r="BT40" s="45"/>
      <c r="BU40" s="45"/>
      <c r="BV40" s="45"/>
      <c r="BW40" s="45"/>
      <c r="BX40" s="45"/>
      <c r="BY40" s="45"/>
    </row>
    <row r="41" spans="1:77">
      <c r="A41" s="77"/>
      <c r="B41" s="45"/>
      <c r="C41" s="61"/>
      <c r="D41" s="61"/>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t="s">
        <v>98</v>
      </c>
      <c r="AR41" s="61">
        <f>GETPIVOTDATA("SUM of PROCENTAJE DE AVANCE VERIFICADO
(Acumulado)
TRIM 2",$AQ$2,"DEPENDENCIA RESPONSABLE
Selecciones de la lista desplegable la dependencia y/o area correspondiente","Subdirección de Minería")</f>
        <v>0.51200000000000001</v>
      </c>
      <c r="AS41" s="79">
        <v>1</v>
      </c>
      <c r="AT41" s="45"/>
      <c r="AU41" s="45"/>
      <c r="AV41" s="45"/>
      <c r="AW41" s="45"/>
      <c r="AX41" s="45"/>
      <c r="AY41" s="154" t="s">
        <v>78</v>
      </c>
      <c r="AZ41" s="156">
        <v>1</v>
      </c>
      <c r="BA41" s="156">
        <v>2.5000000000000001E-2</v>
      </c>
      <c r="BB41" s="155"/>
      <c r="BC41" s="155"/>
      <c r="BD41" s="155"/>
      <c r="BE41" s="155"/>
      <c r="BF41" s="155"/>
      <c r="BG41" s="155"/>
      <c r="BH41" s="155"/>
      <c r="BI41" s="45"/>
      <c r="BJ41" s="45"/>
      <c r="BK41" s="45"/>
      <c r="BL41" s="45"/>
      <c r="BM41" s="45"/>
      <c r="BN41" s="45"/>
      <c r="BO41" s="45"/>
      <c r="BP41" s="45"/>
      <c r="BQ41" s="45"/>
      <c r="BR41" s="45"/>
      <c r="BS41" s="45"/>
      <c r="BT41" s="45"/>
      <c r="BU41" s="45"/>
      <c r="BV41" s="45"/>
      <c r="BW41" s="45"/>
      <c r="BX41" s="45"/>
      <c r="BY41" s="45"/>
    </row>
    <row r="42" spans="1:77">
      <c r="A42" s="77"/>
      <c r="B42" s="45"/>
      <c r="C42" s="61"/>
      <c r="D42" s="61"/>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154" t="s">
        <v>72</v>
      </c>
      <c r="AZ42" s="156">
        <v>2</v>
      </c>
      <c r="BA42" s="156">
        <v>2.5000000000000001E-2</v>
      </c>
      <c r="BB42" s="155"/>
      <c r="BC42" s="155"/>
      <c r="BD42" s="155"/>
      <c r="BE42" s="155"/>
      <c r="BF42" s="155"/>
      <c r="BG42" s="155"/>
      <c r="BH42" s="155"/>
      <c r="BI42" s="45"/>
      <c r="BJ42" s="45"/>
      <c r="BK42" s="45"/>
      <c r="BL42" s="45"/>
      <c r="BM42" s="45"/>
      <c r="BN42" s="45"/>
      <c r="BO42" s="45"/>
      <c r="BP42" s="45"/>
      <c r="BQ42" s="45"/>
      <c r="BR42" s="45"/>
      <c r="BS42" s="45"/>
      <c r="BT42" s="45"/>
      <c r="BU42" s="45"/>
      <c r="BV42" s="45"/>
      <c r="BW42" s="45"/>
      <c r="BX42" s="45"/>
      <c r="BY42" s="45"/>
    </row>
    <row r="43" spans="1:77">
      <c r="A43" s="77"/>
      <c r="B43" s="45"/>
      <c r="C43" s="61"/>
      <c r="D43" s="61"/>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154" t="s">
        <v>92</v>
      </c>
      <c r="AZ43" s="156">
        <v>14</v>
      </c>
      <c r="BA43" s="156">
        <v>0.39999999999999991</v>
      </c>
      <c r="BB43" s="155"/>
      <c r="BC43" s="155"/>
      <c r="BD43" s="155"/>
      <c r="BE43" s="155"/>
      <c r="BF43" s="155"/>
      <c r="BG43" s="155"/>
      <c r="BH43" s="155"/>
      <c r="BI43" s="45"/>
      <c r="BJ43" s="45"/>
      <c r="BK43" s="45"/>
      <c r="BL43" s="45"/>
      <c r="BM43" s="45"/>
      <c r="BN43" s="45"/>
      <c r="BO43" s="45"/>
      <c r="BP43" s="45"/>
      <c r="BQ43" s="45"/>
      <c r="BR43" s="45"/>
      <c r="BS43" s="45"/>
      <c r="BT43" s="45"/>
      <c r="BU43" s="45"/>
      <c r="BV43" s="45"/>
      <c r="BW43" s="45"/>
      <c r="BX43" s="45"/>
      <c r="BY43" s="45"/>
    </row>
    <row r="44" spans="1:77" ht="18.75">
      <c r="A44" s="77"/>
      <c r="B44" s="45"/>
      <c r="C44" s="61"/>
      <c r="D44" s="61"/>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153" t="s">
        <v>176</v>
      </c>
      <c r="AZ44" s="154" t="s">
        <v>98</v>
      </c>
      <c r="BA44" s="156">
        <v>0.22000000000000003</v>
      </c>
      <c r="BB44" s="157"/>
      <c r="BC44" s="157"/>
      <c r="BD44" s="157"/>
      <c r="BE44" s="155"/>
      <c r="BF44" s="155"/>
      <c r="BG44" s="155"/>
      <c r="BH44" s="155"/>
      <c r="BI44" s="45"/>
      <c r="BJ44" s="45"/>
      <c r="BK44" s="45"/>
      <c r="BL44" s="45"/>
      <c r="BM44" s="45"/>
      <c r="BN44" s="45"/>
      <c r="BO44" s="45"/>
      <c r="BP44" s="45"/>
      <c r="BQ44" s="45"/>
      <c r="BR44" s="45"/>
      <c r="BS44" s="45"/>
      <c r="BT44" s="45"/>
      <c r="BU44" s="45"/>
      <c r="BV44" s="45"/>
      <c r="BW44" s="45"/>
      <c r="BX44" s="45"/>
      <c r="BY44" s="45"/>
    </row>
    <row r="45" spans="1:77">
      <c r="A45" s="77"/>
      <c r="B45" s="45"/>
      <c r="C45" s="61"/>
      <c r="D45" s="61"/>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154" t="s">
        <v>1435</v>
      </c>
      <c r="AZ45" s="156">
        <v>65</v>
      </c>
      <c r="BA45" s="156">
        <v>2.5549999999999993</v>
      </c>
      <c r="BB45" s="155"/>
      <c r="BC45" s="155"/>
      <c r="BD45" s="155"/>
      <c r="BE45" s="155"/>
      <c r="BF45" s="155"/>
      <c r="BG45" s="155"/>
      <c r="BH45" s="155"/>
      <c r="BI45" s="45"/>
      <c r="BJ45" s="45"/>
      <c r="BK45" s="45"/>
      <c r="BL45" s="45"/>
      <c r="BM45" s="45"/>
      <c r="BN45" s="45"/>
      <c r="BO45" s="45"/>
      <c r="BP45" s="45"/>
      <c r="BQ45" s="45"/>
      <c r="BR45" s="45"/>
      <c r="BS45" s="45"/>
      <c r="BT45" s="45"/>
      <c r="BU45" s="45"/>
      <c r="BV45" s="45"/>
      <c r="BW45" s="45"/>
      <c r="BX45" s="45"/>
      <c r="BY45" s="45"/>
    </row>
    <row r="46" spans="1:77">
      <c r="A46" s="77"/>
      <c r="B46" s="45"/>
      <c r="C46" s="61"/>
      <c r="D46" s="61"/>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154"/>
      <c r="AZ46" s="154"/>
      <c r="BA46" s="154"/>
      <c r="BB46" s="154"/>
      <c r="BC46" s="154"/>
      <c r="BD46" s="154"/>
      <c r="BE46" s="154"/>
      <c r="BF46" s="153" t="s">
        <v>1431</v>
      </c>
      <c r="BG46" s="154"/>
      <c r="BH46" s="155"/>
      <c r="BI46" s="45"/>
      <c r="BJ46" s="45"/>
      <c r="BK46" s="45"/>
      <c r="BL46" s="45"/>
      <c r="BM46" s="45"/>
      <c r="BN46" s="45"/>
      <c r="BO46" s="45"/>
      <c r="BP46" s="45"/>
      <c r="BQ46" s="45"/>
      <c r="BR46" s="45"/>
      <c r="BS46" s="45"/>
      <c r="BT46" s="45"/>
      <c r="BU46" s="45"/>
      <c r="BV46" s="45"/>
      <c r="BW46" s="45"/>
      <c r="BX46" s="45"/>
      <c r="BY46" s="45"/>
    </row>
    <row r="47" spans="1:77">
      <c r="A47" s="77"/>
      <c r="B47" s="45"/>
      <c r="C47" s="61"/>
      <c r="D47" s="61"/>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153" t="s">
        <v>172</v>
      </c>
      <c r="AZ47" s="153" t="s">
        <v>145</v>
      </c>
      <c r="BA47" s="153" t="s">
        <v>173</v>
      </c>
      <c r="BB47" s="153" t="s">
        <v>180</v>
      </c>
      <c r="BC47" s="153" t="s">
        <v>186</v>
      </c>
      <c r="BD47" s="153" t="s">
        <v>193</v>
      </c>
      <c r="BE47" s="153" t="s">
        <v>196</v>
      </c>
      <c r="BF47" s="154" t="s">
        <v>1432</v>
      </c>
      <c r="BG47" s="154" t="s">
        <v>1434</v>
      </c>
      <c r="BH47" s="155"/>
      <c r="BI47" s="45"/>
      <c r="BJ47" s="45"/>
      <c r="BK47" s="45"/>
      <c r="BL47" s="45"/>
      <c r="BM47" s="45"/>
      <c r="BN47" s="45"/>
      <c r="BO47" s="45"/>
      <c r="BP47" s="45"/>
      <c r="BQ47" s="45"/>
      <c r="BR47" s="45"/>
      <c r="BS47" s="45"/>
      <c r="BT47" s="45"/>
      <c r="BU47" s="45"/>
      <c r="BV47" s="45"/>
      <c r="BW47" s="45"/>
      <c r="BX47" s="45"/>
      <c r="BY47" s="45"/>
    </row>
    <row r="48" spans="1:77">
      <c r="A48" s="77"/>
      <c r="B48" s="45"/>
      <c r="C48" s="61"/>
      <c r="D48" s="61"/>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154" t="s">
        <v>1038</v>
      </c>
      <c r="AZ48" s="154" t="s">
        <v>1439</v>
      </c>
      <c r="BA48" s="154" t="s">
        <v>1040</v>
      </c>
      <c r="BB48" s="158">
        <v>44772</v>
      </c>
      <c r="BC48" s="154" t="s">
        <v>1041</v>
      </c>
      <c r="BD48" s="154" t="s">
        <v>1440</v>
      </c>
      <c r="BE48" s="154" t="s">
        <v>225</v>
      </c>
      <c r="BF48" s="156">
        <v>0.05</v>
      </c>
      <c r="BG48" s="156">
        <v>0.03</v>
      </c>
      <c r="BH48" s="155"/>
      <c r="BI48" s="45"/>
      <c r="BJ48" s="45"/>
      <c r="BK48" s="45"/>
      <c r="BL48" s="45"/>
      <c r="BM48" s="45"/>
      <c r="BN48" s="45"/>
      <c r="BO48" s="45"/>
      <c r="BP48" s="45"/>
      <c r="BQ48" s="45"/>
      <c r="BR48" s="45"/>
      <c r="BS48" s="45"/>
      <c r="BT48" s="45"/>
      <c r="BU48" s="45"/>
      <c r="BV48" s="45"/>
      <c r="BW48" s="45"/>
      <c r="BX48" s="45"/>
      <c r="BY48" s="45"/>
    </row>
    <row r="49" spans="1:77">
      <c r="A49" s="77"/>
      <c r="B49" s="45"/>
      <c r="C49" s="61"/>
      <c r="D49" s="61"/>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154"/>
      <c r="AZ49" s="154"/>
      <c r="BA49" s="154"/>
      <c r="BB49" s="154"/>
      <c r="BC49" s="154"/>
      <c r="BD49" s="154" t="s">
        <v>1441</v>
      </c>
      <c r="BE49" s="154"/>
      <c r="BF49" s="156">
        <v>0.05</v>
      </c>
      <c r="BG49" s="156">
        <v>0.03</v>
      </c>
      <c r="BH49" s="155"/>
      <c r="BI49" s="45"/>
      <c r="BJ49" s="45"/>
      <c r="BK49" s="45"/>
      <c r="BL49" s="45"/>
      <c r="BM49" s="45"/>
      <c r="BN49" s="45"/>
      <c r="BO49" s="45"/>
      <c r="BP49" s="45"/>
      <c r="BQ49" s="45"/>
      <c r="BR49" s="45"/>
      <c r="BS49" s="45"/>
      <c r="BT49" s="45"/>
      <c r="BU49" s="45"/>
      <c r="BV49" s="45"/>
      <c r="BW49" s="45"/>
      <c r="BX49" s="45"/>
      <c r="BY49" s="45"/>
    </row>
    <row r="50" spans="1:77">
      <c r="A50" s="77"/>
      <c r="B50" s="45"/>
      <c r="C50" s="61"/>
      <c r="D50" s="61"/>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154"/>
      <c r="AZ50" s="154"/>
      <c r="BA50" s="154"/>
      <c r="BB50" s="154"/>
      <c r="BC50" s="154" t="s">
        <v>1373</v>
      </c>
      <c r="BD50" s="154"/>
      <c r="BE50" s="154"/>
      <c r="BF50" s="156">
        <v>0.05</v>
      </c>
      <c r="BG50" s="156">
        <v>0.03</v>
      </c>
      <c r="BH50" s="155"/>
      <c r="BI50" s="45"/>
      <c r="BJ50" s="45"/>
      <c r="BK50" s="45"/>
      <c r="BL50" s="45"/>
      <c r="BM50" s="45"/>
      <c r="BN50" s="45"/>
      <c r="BO50" s="45"/>
      <c r="BP50" s="45"/>
      <c r="BQ50" s="45"/>
      <c r="BR50" s="45"/>
      <c r="BS50" s="45"/>
      <c r="BT50" s="45"/>
      <c r="BU50" s="45"/>
      <c r="BV50" s="45"/>
      <c r="BW50" s="45"/>
      <c r="BX50" s="45"/>
      <c r="BY50" s="45"/>
    </row>
    <row r="51" spans="1:77">
      <c r="A51" s="77"/>
      <c r="B51" s="45"/>
      <c r="C51" s="61"/>
      <c r="D51" s="61"/>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154"/>
      <c r="AZ51" s="154"/>
      <c r="BA51" s="154"/>
      <c r="BB51" s="158" t="s">
        <v>1374</v>
      </c>
      <c r="BC51" s="154"/>
      <c r="BD51" s="154"/>
      <c r="BE51" s="154"/>
      <c r="BF51" s="156">
        <v>0.05</v>
      </c>
      <c r="BG51" s="156">
        <v>0.03</v>
      </c>
      <c r="BH51" s="155"/>
      <c r="BI51" s="45"/>
      <c r="BJ51" s="45"/>
      <c r="BK51" s="45"/>
      <c r="BL51" s="45"/>
      <c r="BM51" s="45"/>
      <c r="BN51" s="45"/>
      <c r="BO51" s="45"/>
      <c r="BP51" s="45"/>
      <c r="BQ51" s="45"/>
      <c r="BR51" s="45"/>
      <c r="BS51" s="45"/>
      <c r="BT51" s="45"/>
      <c r="BU51" s="45"/>
      <c r="BV51" s="45"/>
      <c r="BW51" s="45"/>
      <c r="BX51" s="45"/>
      <c r="BY51" s="45"/>
    </row>
    <row r="52" spans="1:77">
      <c r="A52" s="77"/>
      <c r="B52" s="45"/>
      <c r="C52" s="61"/>
      <c r="D52" s="61"/>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154"/>
      <c r="AZ52" s="154"/>
      <c r="BA52" s="154" t="s">
        <v>1375</v>
      </c>
      <c r="BB52" s="154"/>
      <c r="BC52" s="154"/>
      <c r="BD52" s="154"/>
      <c r="BE52" s="154"/>
      <c r="BF52" s="156">
        <v>0.05</v>
      </c>
      <c r="BG52" s="156">
        <v>0.03</v>
      </c>
      <c r="BH52" s="155"/>
      <c r="BI52" s="45"/>
      <c r="BJ52" s="45"/>
      <c r="BK52" s="45"/>
      <c r="BL52" s="45"/>
      <c r="BM52" s="45"/>
      <c r="BN52" s="45"/>
      <c r="BO52" s="45"/>
      <c r="BP52" s="45"/>
      <c r="BQ52" s="45"/>
      <c r="BR52" s="45"/>
      <c r="BS52" s="45"/>
      <c r="BT52" s="45"/>
      <c r="BU52" s="45"/>
      <c r="BV52" s="45"/>
      <c r="BW52" s="45"/>
      <c r="BX52" s="45"/>
      <c r="BY52" s="45"/>
    </row>
    <row r="53" spans="1:77">
      <c r="A53" s="77"/>
      <c r="B53" s="45"/>
      <c r="C53" s="61"/>
      <c r="D53" s="61"/>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154"/>
      <c r="AZ53" s="154" t="s">
        <v>1442</v>
      </c>
      <c r="BA53" s="154"/>
      <c r="BB53" s="154"/>
      <c r="BC53" s="154"/>
      <c r="BD53" s="154"/>
      <c r="BE53" s="154"/>
      <c r="BF53" s="156">
        <v>0.05</v>
      </c>
      <c r="BG53" s="156">
        <v>0.03</v>
      </c>
      <c r="BH53" s="155"/>
      <c r="BI53" s="45"/>
      <c r="BJ53" s="45"/>
      <c r="BK53" s="45"/>
      <c r="BL53" s="45"/>
      <c r="BM53" s="45"/>
      <c r="BN53" s="45"/>
      <c r="BO53" s="45"/>
      <c r="BP53" s="45"/>
      <c r="BQ53" s="45"/>
      <c r="BR53" s="45"/>
      <c r="BS53" s="45"/>
      <c r="BT53" s="45"/>
      <c r="BU53" s="45"/>
      <c r="BV53" s="45"/>
      <c r="BW53" s="45"/>
      <c r="BX53" s="45"/>
      <c r="BY53" s="45"/>
    </row>
    <row r="54" spans="1:77">
      <c r="A54" s="77"/>
      <c r="B54" s="45"/>
      <c r="C54" s="61"/>
      <c r="D54" s="61"/>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154"/>
      <c r="AZ54" s="154" t="s">
        <v>1071</v>
      </c>
      <c r="BA54" s="154" t="s">
        <v>1072</v>
      </c>
      <c r="BB54" s="158">
        <v>44926</v>
      </c>
      <c r="BC54" s="154" t="s">
        <v>1443</v>
      </c>
      <c r="BD54" s="154" t="s">
        <v>1073</v>
      </c>
      <c r="BE54" s="154" t="s">
        <v>335</v>
      </c>
      <c r="BF54" s="156">
        <v>0.02</v>
      </c>
      <c r="BG54" s="156">
        <v>0</v>
      </c>
      <c r="BH54" s="155"/>
      <c r="BI54" s="45"/>
      <c r="BJ54" s="45"/>
      <c r="BK54" s="45"/>
      <c r="BL54" s="45"/>
      <c r="BM54" s="45"/>
      <c r="BN54" s="45"/>
      <c r="BO54" s="45"/>
      <c r="BP54" s="45"/>
      <c r="BQ54" s="45"/>
      <c r="BR54" s="45"/>
      <c r="BS54" s="45"/>
      <c r="BT54" s="45"/>
      <c r="BU54" s="45"/>
      <c r="BV54" s="45"/>
      <c r="BW54" s="45"/>
      <c r="BX54" s="45"/>
      <c r="BY54" s="45"/>
    </row>
    <row r="55" spans="1:77">
      <c r="A55" s="77"/>
      <c r="B55" s="45"/>
      <c r="C55" s="61"/>
      <c r="D55" s="61"/>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154"/>
      <c r="AZ55" s="154"/>
      <c r="BA55" s="154"/>
      <c r="BB55" s="154"/>
      <c r="BC55" s="154"/>
      <c r="BD55" s="154" t="s">
        <v>1376</v>
      </c>
      <c r="BE55" s="154"/>
      <c r="BF55" s="156">
        <v>0.02</v>
      </c>
      <c r="BG55" s="156">
        <v>0</v>
      </c>
      <c r="BH55" s="155"/>
      <c r="BI55" s="45"/>
      <c r="BJ55" s="45"/>
      <c r="BK55" s="45"/>
      <c r="BL55" s="45"/>
      <c r="BM55" s="45"/>
      <c r="BN55" s="45"/>
      <c r="BO55" s="45"/>
      <c r="BP55" s="45"/>
      <c r="BQ55" s="45"/>
      <c r="BR55" s="45"/>
      <c r="BS55" s="45"/>
      <c r="BT55" s="45"/>
      <c r="BU55" s="45"/>
      <c r="BV55" s="45"/>
      <c r="BW55" s="45"/>
      <c r="BX55" s="45"/>
      <c r="BY55" s="45"/>
    </row>
    <row r="56" spans="1:77">
      <c r="A56" s="77"/>
      <c r="B56" s="45"/>
      <c r="C56" s="61"/>
      <c r="D56" s="61"/>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154"/>
      <c r="AZ56" s="154"/>
      <c r="BA56" s="154"/>
      <c r="BB56" s="154"/>
      <c r="BC56" s="154" t="s">
        <v>1444</v>
      </c>
      <c r="BD56" s="154"/>
      <c r="BE56" s="154"/>
      <c r="BF56" s="156">
        <v>0.02</v>
      </c>
      <c r="BG56" s="156">
        <v>0</v>
      </c>
      <c r="BH56" s="155"/>
      <c r="BI56" s="45"/>
      <c r="BJ56" s="45"/>
      <c r="BK56" s="45"/>
      <c r="BL56" s="45"/>
      <c r="BM56" s="45"/>
      <c r="BN56" s="45"/>
      <c r="BO56" s="45"/>
      <c r="BP56" s="45"/>
      <c r="BQ56" s="45"/>
      <c r="BR56" s="45"/>
      <c r="BS56" s="45"/>
      <c r="BT56" s="45"/>
      <c r="BU56" s="45"/>
      <c r="BV56" s="45"/>
      <c r="BW56" s="45"/>
      <c r="BX56" s="45"/>
      <c r="BY56" s="45"/>
    </row>
    <row r="57" spans="1:77">
      <c r="A57" s="77"/>
      <c r="B57" s="45"/>
      <c r="C57" s="61"/>
      <c r="D57" s="61"/>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154"/>
      <c r="AZ57" s="154"/>
      <c r="BA57" s="154"/>
      <c r="BB57" s="158" t="s">
        <v>1377</v>
      </c>
      <c r="BC57" s="154"/>
      <c r="BD57" s="154"/>
      <c r="BE57" s="154"/>
      <c r="BF57" s="156">
        <v>0.02</v>
      </c>
      <c r="BG57" s="156">
        <v>0</v>
      </c>
      <c r="BH57" s="155"/>
      <c r="BI57" s="45"/>
      <c r="BJ57" s="45"/>
      <c r="BK57" s="45"/>
      <c r="BL57" s="45"/>
      <c r="BM57" s="45"/>
      <c r="BN57" s="45"/>
      <c r="BO57" s="45"/>
      <c r="BP57" s="45"/>
      <c r="BQ57" s="45"/>
      <c r="BR57" s="45"/>
      <c r="BS57" s="45"/>
      <c r="BT57" s="45"/>
      <c r="BU57" s="45"/>
      <c r="BV57" s="45"/>
      <c r="BW57" s="45"/>
      <c r="BX57" s="45"/>
      <c r="BY57" s="45"/>
    </row>
    <row r="58" spans="1:77">
      <c r="A58" s="77"/>
      <c r="B58" s="45"/>
      <c r="C58" s="61"/>
      <c r="D58" s="61"/>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154"/>
      <c r="AZ58" s="154"/>
      <c r="BA58" s="154" t="s">
        <v>1378</v>
      </c>
      <c r="BB58" s="154"/>
      <c r="BC58" s="154"/>
      <c r="BD58" s="154"/>
      <c r="BE58" s="154"/>
      <c r="BF58" s="156">
        <v>0.02</v>
      </c>
      <c r="BG58" s="156">
        <v>0</v>
      </c>
      <c r="BH58" s="155"/>
      <c r="BI58" s="45"/>
      <c r="BJ58" s="45"/>
      <c r="BK58" s="45"/>
      <c r="BL58" s="45"/>
      <c r="BM58" s="45"/>
      <c r="BN58" s="45"/>
      <c r="BO58" s="45"/>
      <c r="BP58" s="45"/>
      <c r="BQ58" s="45"/>
      <c r="BR58" s="45"/>
      <c r="BS58" s="45"/>
      <c r="BT58" s="45"/>
      <c r="BU58" s="45"/>
      <c r="BV58" s="45"/>
      <c r="BW58" s="45"/>
      <c r="BX58" s="45"/>
      <c r="BY58" s="45"/>
    </row>
    <row r="59" spans="1:77">
      <c r="A59" s="77"/>
      <c r="B59" s="45"/>
      <c r="C59" s="61"/>
      <c r="D59" s="61"/>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154"/>
      <c r="AZ59" s="154" t="s">
        <v>1379</v>
      </c>
      <c r="BA59" s="154"/>
      <c r="BB59" s="154"/>
      <c r="BC59" s="154"/>
      <c r="BD59" s="154"/>
      <c r="BE59" s="154"/>
      <c r="BF59" s="156">
        <v>0.02</v>
      </c>
      <c r="BG59" s="156">
        <v>0</v>
      </c>
      <c r="BH59" s="155"/>
      <c r="BI59" s="45"/>
      <c r="BJ59" s="45"/>
      <c r="BK59" s="45"/>
      <c r="BL59" s="45"/>
      <c r="BM59" s="45"/>
      <c r="BN59" s="45"/>
      <c r="BO59" s="45"/>
      <c r="BP59" s="45"/>
      <c r="BQ59" s="45"/>
      <c r="BR59" s="45"/>
      <c r="BS59" s="45"/>
      <c r="BT59" s="45"/>
      <c r="BU59" s="45"/>
      <c r="BV59" s="45"/>
      <c r="BW59" s="45"/>
      <c r="BX59" s="45"/>
      <c r="BY59" s="45"/>
    </row>
    <row r="60" spans="1:77">
      <c r="A60" s="77"/>
      <c r="B60" s="45"/>
      <c r="C60" s="61"/>
      <c r="D60" s="61"/>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154"/>
      <c r="AZ60" s="154" t="s">
        <v>1056</v>
      </c>
      <c r="BA60" s="154" t="s">
        <v>1445</v>
      </c>
      <c r="BB60" s="158">
        <v>44865</v>
      </c>
      <c r="BC60" s="154" t="s">
        <v>1443</v>
      </c>
      <c r="BD60" s="154" t="s">
        <v>1058</v>
      </c>
      <c r="BE60" s="154" t="s">
        <v>230</v>
      </c>
      <c r="BF60" s="156">
        <v>0.05</v>
      </c>
      <c r="BG60" s="156">
        <v>5.0000000000000001E-3</v>
      </c>
      <c r="BH60" s="155"/>
      <c r="BI60" s="45"/>
      <c r="BJ60" s="45"/>
      <c r="BK60" s="45"/>
      <c r="BL60" s="45"/>
      <c r="BM60" s="45"/>
      <c r="BN60" s="45"/>
      <c r="BO60" s="45"/>
      <c r="BP60" s="45"/>
      <c r="BQ60" s="45"/>
      <c r="BR60" s="45"/>
      <c r="BS60" s="45"/>
      <c r="BT60" s="45"/>
      <c r="BU60" s="45"/>
      <c r="BV60" s="45"/>
      <c r="BW60" s="45"/>
      <c r="BX60" s="45"/>
      <c r="BY60" s="45"/>
    </row>
    <row r="61" spans="1:77">
      <c r="A61" s="77"/>
      <c r="B61" s="45"/>
      <c r="C61" s="61"/>
      <c r="D61" s="61"/>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154"/>
      <c r="AZ61" s="154"/>
      <c r="BA61" s="154"/>
      <c r="BB61" s="154"/>
      <c r="BC61" s="154"/>
      <c r="BD61" s="154" t="s">
        <v>1380</v>
      </c>
      <c r="BE61" s="154"/>
      <c r="BF61" s="156">
        <v>0.05</v>
      </c>
      <c r="BG61" s="156">
        <v>5.0000000000000001E-3</v>
      </c>
      <c r="BH61" s="155"/>
      <c r="BI61" s="45"/>
      <c r="BJ61" s="45"/>
      <c r="BK61" s="45"/>
      <c r="BL61" s="45"/>
      <c r="BM61" s="45"/>
      <c r="BN61" s="45"/>
      <c r="BO61" s="45"/>
      <c r="BP61" s="45"/>
      <c r="BQ61" s="45"/>
      <c r="BR61" s="45"/>
      <c r="BS61" s="45"/>
      <c r="BT61" s="45"/>
      <c r="BU61" s="45"/>
      <c r="BV61" s="45"/>
      <c r="BW61" s="45"/>
      <c r="BX61" s="45"/>
      <c r="BY61" s="45"/>
    </row>
    <row r="62" spans="1:77">
      <c r="A62" s="77"/>
      <c r="B62" s="45"/>
      <c r="C62" s="61"/>
      <c r="D62" s="61"/>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154"/>
      <c r="AZ62" s="154"/>
      <c r="BA62" s="154"/>
      <c r="BB62" s="154"/>
      <c r="BC62" s="154" t="s">
        <v>1444</v>
      </c>
      <c r="BD62" s="154"/>
      <c r="BE62" s="154"/>
      <c r="BF62" s="156">
        <v>0.05</v>
      </c>
      <c r="BG62" s="156">
        <v>5.0000000000000001E-3</v>
      </c>
      <c r="BH62" s="155"/>
      <c r="BI62" s="45"/>
      <c r="BJ62" s="45"/>
      <c r="BK62" s="45"/>
      <c r="BL62" s="45"/>
      <c r="BM62" s="45"/>
      <c r="BN62" s="45"/>
      <c r="BO62" s="45"/>
      <c r="BP62" s="45"/>
      <c r="BQ62" s="45"/>
      <c r="BR62" s="45"/>
      <c r="BS62" s="45"/>
      <c r="BT62" s="45"/>
      <c r="BU62" s="45"/>
      <c r="BV62" s="45"/>
      <c r="BW62" s="45"/>
      <c r="BX62" s="45"/>
      <c r="BY62" s="45"/>
    </row>
    <row r="63" spans="1:77">
      <c r="A63" s="77"/>
      <c r="B63" s="45"/>
      <c r="C63" s="61"/>
      <c r="D63" s="61"/>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154"/>
      <c r="AZ63" s="154"/>
      <c r="BA63" s="154"/>
      <c r="BB63" s="158" t="s">
        <v>1381</v>
      </c>
      <c r="BC63" s="154"/>
      <c r="BD63" s="154"/>
      <c r="BE63" s="154"/>
      <c r="BF63" s="156">
        <v>0.05</v>
      </c>
      <c r="BG63" s="156">
        <v>5.0000000000000001E-3</v>
      </c>
      <c r="BH63" s="155"/>
      <c r="BI63" s="45"/>
      <c r="BJ63" s="45"/>
      <c r="BK63" s="45"/>
      <c r="BL63" s="45"/>
      <c r="BM63" s="45"/>
      <c r="BN63" s="45"/>
      <c r="BO63" s="45"/>
      <c r="BP63" s="45"/>
      <c r="BQ63" s="45"/>
      <c r="BR63" s="45"/>
      <c r="BS63" s="45"/>
      <c r="BT63" s="45"/>
      <c r="BU63" s="45"/>
      <c r="BV63" s="45"/>
      <c r="BW63" s="45"/>
      <c r="BX63" s="45"/>
      <c r="BY63" s="45"/>
    </row>
    <row r="64" spans="1:77">
      <c r="A64" s="77"/>
      <c r="B64" s="45"/>
      <c r="C64" s="61"/>
      <c r="D64" s="61"/>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154"/>
      <c r="AZ64" s="154"/>
      <c r="BA64" s="154" t="s">
        <v>1446</v>
      </c>
      <c r="BB64" s="154"/>
      <c r="BC64" s="154"/>
      <c r="BD64" s="154"/>
      <c r="BE64" s="154"/>
      <c r="BF64" s="156">
        <v>0.05</v>
      </c>
      <c r="BG64" s="156">
        <v>5.0000000000000001E-3</v>
      </c>
      <c r="BH64" s="155"/>
      <c r="BI64" s="45"/>
      <c r="BJ64" s="45"/>
      <c r="BK64" s="45"/>
      <c r="BL64" s="45"/>
      <c r="BM64" s="45"/>
      <c r="BN64" s="45"/>
      <c r="BO64" s="45"/>
      <c r="BP64" s="45"/>
      <c r="BQ64" s="45"/>
      <c r="BR64" s="45"/>
      <c r="BS64" s="45"/>
      <c r="BT64" s="45"/>
      <c r="BU64" s="45"/>
      <c r="BV64" s="45"/>
      <c r="BW64" s="45"/>
      <c r="BX64" s="45"/>
      <c r="BY64" s="45"/>
    </row>
    <row r="65" spans="1:77">
      <c r="A65" s="77"/>
      <c r="B65" s="45"/>
      <c r="C65" s="61"/>
      <c r="D65" s="61"/>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154"/>
      <c r="AZ65" s="154" t="s">
        <v>1382</v>
      </c>
      <c r="BA65" s="154"/>
      <c r="BB65" s="154"/>
      <c r="BC65" s="154"/>
      <c r="BD65" s="154"/>
      <c r="BE65" s="154"/>
      <c r="BF65" s="156">
        <v>0.05</v>
      </c>
      <c r="BG65" s="156">
        <v>5.0000000000000001E-3</v>
      </c>
      <c r="BH65" s="155"/>
      <c r="BI65" s="45"/>
      <c r="BJ65" s="45"/>
      <c r="BK65" s="45"/>
      <c r="BL65" s="45"/>
      <c r="BM65" s="45"/>
      <c r="BN65" s="45"/>
      <c r="BO65" s="45"/>
      <c r="BP65" s="45"/>
      <c r="BQ65" s="45"/>
      <c r="BR65" s="45"/>
      <c r="BS65" s="45"/>
      <c r="BT65" s="45"/>
      <c r="BU65" s="45"/>
      <c r="BV65" s="45"/>
      <c r="BW65" s="45"/>
      <c r="BX65" s="45"/>
      <c r="BY65" s="45"/>
    </row>
    <row r="66" spans="1:77">
      <c r="A66" s="77"/>
      <c r="B66" s="45"/>
      <c r="C66" s="61"/>
      <c r="D66" s="61"/>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154"/>
      <c r="AZ66" s="154" t="s">
        <v>1045</v>
      </c>
      <c r="BA66" s="154" t="s">
        <v>1046</v>
      </c>
      <c r="BB66" s="158">
        <v>44834</v>
      </c>
      <c r="BC66" s="154" t="s">
        <v>1443</v>
      </c>
      <c r="BD66" s="154" t="s">
        <v>1447</v>
      </c>
      <c r="BE66" s="154" t="s">
        <v>225</v>
      </c>
      <c r="BF66" s="156">
        <v>0.09</v>
      </c>
      <c r="BG66" s="156">
        <v>0.01</v>
      </c>
      <c r="BH66" s="155"/>
      <c r="BI66" s="45"/>
      <c r="BJ66" s="45"/>
      <c r="BK66" s="45"/>
      <c r="BL66" s="45"/>
      <c r="BM66" s="45"/>
      <c r="BN66" s="45"/>
      <c r="BO66" s="45"/>
      <c r="BP66" s="45"/>
      <c r="BQ66" s="45"/>
      <c r="BR66" s="45"/>
      <c r="BS66" s="45"/>
      <c r="BT66" s="45"/>
      <c r="BU66" s="45"/>
      <c r="BV66" s="45"/>
      <c r="BW66" s="45"/>
      <c r="BX66" s="45"/>
      <c r="BY66" s="45"/>
    </row>
    <row r="67" spans="1:77">
      <c r="A67" s="77"/>
      <c r="B67" s="45"/>
      <c r="C67" s="61"/>
      <c r="D67" s="61"/>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154"/>
      <c r="AZ67" s="154"/>
      <c r="BA67" s="154"/>
      <c r="BB67" s="154"/>
      <c r="BC67" s="154"/>
      <c r="BD67" s="154" t="s">
        <v>1448</v>
      </c>
      <c r="BE67" s="154"/>
      <c r="BF67" s="156">
        <v>0.09</v>
      </c>
      <c r="BG67" s="156">
        <v>0.01</v>
      </c>
      <c r="BH67" s="155"/>
      <c r="BI67" s="45"/>
      <c r="BJ67" s="45"/>
      <c r="BK67" s="45"/>
      <c r="BL67" s="45"/>
      <c r="BM67" s="45"/>
      <c r="BN67" s="45"/>
      <c r="BO67" s="45"/>
      <c r="BP67" s="45"/>
      <c r="BQ67" s="45"/>
      <c r="BR67" s="45"/>
      <c r="BS67" s="45"/>
      <c r="BT67" s="45"/>
      <c r="BU67" s="45"/>
      <c r="BV67" s="45"/>
      <c r="BW67" s="45"/>
      <c r="BX67" s="45"/>
      <c r="BY67" s="45"/>
    </row>
    <row r="68" spans="1:77">
      <c r="A68" s="77"/>
      <c r="B68" s="45"/>
      <c r="C68" s="61"/>
      <c r="D68" s="61"/>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154"/>
      <c r="AZ68" s="154"/>
      <c r="BA68" s="154"/>
      <c r="BB68" s="154"/>
      <c r="BC68" s="154" t="s">
        <v>1444</v>
      </c>
      <c r="BD68" s="154"/>
      <c r="BE68" s="154"/>
      <c r="BF68" s="156">
        <v>0.09</v>
      </c>
      <c r="BG68" s="156">
        <v>0.01</v>
      </c>
      <c r="BH68" s="155"/>
      <c r="BI68" s="45"/>
      <c r="BJ68" s="45"/>
      <c r="BK68" s="45"/>
      <c r="BL68" s="45"/>
      <c r="BM68" s="45"/>
      <c r="BN68" s="45"/>
      <c r="BO68" s="45"/>
      <c r="BP68" s="45"/>
      <c r="BQ68" s="45"/>
      <c r="BR68" s="45"/>
      <c r="BS68" s="45"/>
      <c r="BT68" s="45"/>
      <c r="BU68" s="45"/>
      <c r="BV68" s="45"/>
      <c r="BW68" s="45"/>
      <c r="BX68" s="45"/>
      <c r="BY68" s="45"/>
    </row>
    <row r="69" spans="1:77">
      <c r="A69" s="77"/>
      <c r="B69" s="45"/>
      <c r="C69" s="61"/>
      <c r="D69" s="61"/>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154"/>
      <c r="AZ69" s="154"/>
      <c r="BA69" s="154"/>
      <c r="BB69" s="158" t="s">
        <v>1383</v>
      </c>
      <c r="BC69" s="154"/>
      <c r="BD69" s="154"/>
      <c r="BE69" s="154"/>
      <c r="BF69" s="156">
        <v>0.09</v>
      </c>
      <c r="BG69" s="156">
        <v>0.01</v>
      </c>
      <c r="BH69" s="155"/>
      <c r="BI69" s="45"/>
      <c r="BJ69" s="45"/>
      <c r="BK69" s="45"/>
      <c r="BL69" s="45"/>
      <c r="BM69" s="45"/>
      <c r="BN69" s="45"/>
      <c r="BO69" s="45"/>
      <c r="BP69" s="45"/>
      <c r="BQ69" s="45"/>
      <c r="BR69" s="45"/>
      <c r="BS69" s="45"/>
      <c r="BT69" s="45"/>
      <c r="BU69" s="45"/>
      <c r="BV69" s="45"/>
      <c r="BW69" s="45"/>
      <c r="BX69" s="45"/>
      <c r="BY69" s="45"/>
    </row>
    <row r="70" spans="1:77">
      <c r="A70" s="77"/>
      <c r="B70" s="45"/>
      <c r="C70" s="61"/>
      <c r="D70" s="61"/>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154"/>
      <c r="AZ70" s="154"/>
      <c r="BA70" s="154" t="s">
        <v>1384</v>
      </c>
      <c r="BB70" s="154"/>
      <c r="BC70" s="154"/>
      <c r="BD70" s="154"/>
      <c r="BE70" s="154"/>
      <c r="BF70" s="156">
        <v>0.09</v>
      </c>
      <c r="BG70" s="156">
        <v>0.01</v>
      </c>
      <c r="BH70" s="155"/>
      <c r="BI70" s="45"/>
      <c r="BJ70" s="45"/>
      <c r="BK70" s="45"/>
      <c r="BL70" s="45"/>
      <c r="BM70" s="45"/>
      <c r="BN70" s="45"/>
      <c r="BO70" s="45"/>
      <c r="BP70" s="45"/>
      <c r="BQ70" s="45"/>
      <c r="BR70" s="45"/>
      <c r="BS70" s="45"/>
      <c r="BT70" s="45"/>
      <c r="BU70" s="45"/>
      <c r="BV70" s="45"/>
      <c r="BW70" s="45"/>
      <c r="BX70" s="45"/>
      <c r="BY70" s="45"/>
    </row>
    <row r="71" spans="1:77">
      <c r="A71" s="77"/>
      <c r="B71" s="45"/>
      <c r="C71" s="61"/>
      <c r="D71" s="61"/>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154"/>
      <c r="AZ71" s="154" t="s">
        <v>1385</v>
      </c>
      <c r="BA71" s="154"/>
      <c r="BB71" s="154"/>
      <c r="BC71" s="154"/>
      <c r="BD71" s="154"/>
      <c r="BE71" s="154"/>
      <c r="BF71" s="156">
        <v>0.09</v>
      </c>
      <c r="BG71" s="156">
        <v>0.01</v>
      </c>
      <c r="BH71" s="155"/>
      <c r="BI71" s="45"/>
      <c r="BJ71" s="45"/>
      <c r="BK71" s="45"/>
      <c r="BL71" s="45"/>
      <c r="BM71" s="45"/>
      <c r="BN71" s="45"/>
      <c r="BO71" s="45"/>
      <c r="BP71" s="45"/>
      <c r="BQ71" s="45"/>
      <c r="BR71" s="45"/>
      <c r="BS71" s="45"/>
      <c r="BT71" s="45"/>
      <c r="BU71" s="45"/>
      <c r="BV71" s="45"/>
      <c r="BW71" s="45"/>
      <c r="BX71" s="45"/>
      <c r="BY71" s="45"/>
    </row>
    <row r="72" spans="1:77">
      <c r="A72" s="77"/>
      <c r="B72" s="45"/>
      <c r="C72" s="61"/>
      <c r="D72" s="61"/>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154"/>
      <c r="AZ72" s="154" t="s">
        <v>1049</v>
      </c>
      <c r="BA72" s="154" t="s">
        <v>1050</v>
      </c>
      <c r="BB72" s="158">
        <v>44865</v>
      </c>
      <c r="BC72" s="154" t="s">
        <v>1443</v>
      </c>
      <c r="BD72" s="154" t="s">
        <v>1449</v>
      </c>
      <c r="BE72" s="154" t="s">
        <v>230</v>
      </c>
      <c r="BF72" s="156">
        <v>0</v>
      </c>
      <c r="BG72" s="156">
        <v>0</v>
      </c>
      <c r="BH72" s="155"/>
      <c r="BI72" s="45"/>
      <c r="BJ72" s="45"/>
      <c r="BK72" s="45"/>
      <c r="BL72" s="45"/>
      <c r="BM72" s="45"/>
      <c r="BN72" s="45"/>
      <c r="BO72" s="45"/>
      <c r="BP72" s="45"/>
      <c r="BQ72" s="45"/>
      <c r="BR72" s="45"/>
      <c r="BS72" s="45"/>
      <c r="BT72" s="45"/>
      <c r="BU72" s="45"/>
      <c r="BV72" s="45"/>
      <c r="BW72" s="45"/>
      <c r="BX72" s="45"/>
      <c r="BY72" s="45"/>
    </row>
    <row r="73" spans="1:77">
      <c r="A73" s="77"/>
      <c r="B73" s="45"/>
      <c r="C73" s="61"/>
      <c r="D73" s="61"/>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154"/>
      <c r="AZ73" s="154"/>
      <c r="BA73" s="154"/>
      <c r="BB73" s="154"/>
      <c r="BC73" s="154"/>
      <c r="BD73" s="154" t="s">
        <v>1450</v>
      </c>
      <c r="BE73" s="154"/>
      <c r="BF73" s="156">
        <v>0</v>
      </c>
      <c r="BG73" s="156">
        <v>0</v>
      </c>
      <c r="BH73" s="155"/>
      <c r="BI73" s="45"/>
      <c r="BJ73" s="45"/>
      <c r="BK73" s="45"/>
      <c r="BL73" s="45"/>
      <c r="BM73" s="45"/>
      <c r="BN73" s="45"/>
      <c r="BO73" s="45"/>
      <c r="BP73" s="45"/>
      <c r="BQ73" s="45"/>
      <c r="BR73" s="45"/>
      <c r="BS73" s="45"/>
      <c r="BT73" s="45"/>
      <c r="BU73" s="45"/>
      <c r="BV73" s="45"/>
      <c r="BW73" s="45"/>
      <c r="BX73" s="45"/>
      <c r="BY73" s="45"/>
    </row>
    <row r="74" spans="1:77">
      <c r="A74" s="77"/>
      <c r="B74" s="45"/>
      <c r="C74" s="61"/>
      <c r="D74" s="61"/>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154"/>
      <c r="AZ74" s="154"/>
      <c r="BA74" s="154"/>
      <c r="BB74" s="154"/>
      <c r="BC74" s="154" t="s">
        <v>1444</v>
      </c>
      <c r="BD74" s="154"/>
      <c r="BE74" s="154"/>
      <c r="BF74" s="156">
        <v>0</v>
      </c>
      <c r="BG74" s="156">
        <v>0</v>
      </c>
      <c r="BH74" s="155"/>
      <c r="BI74" s="45"/>
      <c r="BJ74" s="45"/>
      <c r="BK74" s="45"/>
      <c r="BL74" s="45"/>
      <c r="BM74" s="45"/>
      <c r="BN74" s="45"/>
      <c r="BO74" s="45"/>
      <c r="BP74" s="45"/>
      <c r="BQ74" s="45"/>
      <c r="BR74" s="45"/>
      <c r="BS74" s="45"/>
      <c r="BT74" s="45"/>
      <c r="BU74" s="45"/>
      <c r="BV74" s="45"/>
      <c r="BW74" s="45"/>
      <c r="BX74" s="45"/>
      <c r="BY74" s="45"/>
    </row>
    <row r="75" spans="1:77">
      <c r="A75" s="77"/>
      <c r="B75" s="45"/>
      <c r="C75" s="61"/>
      <c r="D75" s="61"/>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154"/>
      <c r="AZ75" s="154"/>
      <c r="BA75" s="154"/>
      <c r="BB75" s="158" t="s">
        <v>1381</v>
      </c>
      <c r="BC75" s="154"/>
      <c r="BD75" s="154"/>
      <c r="BE75" s="154"/>
      <c r="BF75" s="156">
        <v>0</v>
      </c>
      <c r="BG75" s="156">
        <v>0</v>
      </c>
      <c r="BH75" s="155"/>
      <c r="BI75" s="45"/>
      <c r="BJ75" s="45"/>
      <c r="BK75" s="45"/>
      <c r="BL75" s="45"/>
      <c r="BM75" s="45"/>
      <c r="BN75" s="45"/>
      <c r="BO75" s="45"/>
      <c r="BP75" s="45"/>
      <c r="BQ75" s="45"/>
      <c r="BR75" s="45"/>
      <c r="BS75" s="45"/>
      <c r="BT75" s="45"/>
      <c r="BU75" s="45"/>
      <c r="BV75" s="45"/>
      <c r="BW75" s="45"/>
      <c r="BX75" s="45"/>
      <c r="BY75" s="45"/>
    </row>
    <row r="76" spans="1:77">
      <c r="A76" s="77"/>
      <c r="B76" s="45"/>
      <c r="C76" s="61"/>
      <c r="D76" s="61"/>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154"/>
      <c r="AZ76" s="154"/>
      <c r="BA76" s="154" t="s">
        <v>1386</v>
      </c>
      <c r="BB76" s="154"/>
      <c r="BC76" s="154"/>
      <c r="BD76" s="154"/>
      <c r="BE76" s="154"/>
      <c r="BF76" s="156">
        <v>0</v>
      </c>
      <c r="BG76" s="156">
        <v>0</v>
      </c>
      <c r="BH76" s="155"/>
      <c r="BI76" s="45"/>
      <c r="BJ76" s="45"/>
      <c r="BK76" s="45"/>
      <c r="BL76" s="45"/>
      <c r="BM76" s="45"/>
      <c r="BN76" s="45"/>
      <c r="BO76" s="45"/>
      <c r="BP76" s="45"/>
      <c r="BQ76" s="45"/>
      <c r="BR76" s="45"/>
      <c r="BS76" s="45"/>
      <c r="BT76" s="45"/>
      <c r="BU76" s="45"/>
      <c r="BV76" s="45"/>
      <c r="BW76" s="45"/>
      <c r="BX76" s="45"/>
      <c r="BY76" s="45"/>
    </row>
    <row r="77" spans="1:77">
      <c r="A77" s="77"/>
      <c r="B77" s="45"/>
      <c r="C77" s="61"/>
      <c r="D77" s="61"/>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154"/>
      <c r="AZ77" s="154" t="s">
        <v>1387</v>
      </c>
      <c r="BA77" s="154"/>
      <c r="BB77" s="154"/>
      <c r="BC77" s="154"/>
      <c r="BD77" s="154"/>
      <c r="BE77" s="154"/>
      <c r="BF77" s="156">
        <v>0</v>
      </c>
      <c r="BG77" s="156">
        <v>0</v>
      </c>
      <c r="BH77" s="155"/>
      <c r="BI77" s="45"/>
      <c r="BJ77" s="45"/>
      <c r="BK77" s="45"/>
      <c r="BL77" s="45"/>
      <c r="BM77" s="45"/>
      <c r="BN77" s="45"/>
      <c r="BO77" s="45"/>
      <c r="BP77" s="45"/>
      <c r="BQ77" s="45"/>
      <c r="BR77" s="45"/>
      <c r="BS77" s="45"/>
      <c r="BT77" s="45"/>
      <c r="BU77" s="45"/>
      <c r="BV77" s="45"/>
      <c r="BW77" s="45"/>
      <c r="BX77" s="45"/>
      <c r="BY77" s="45"/>
    </row>
    <row r="78" spans="1:77">
      <c r="A78" s="77"/>
      <c r="B78" s="45"/>
      <c r="C78" s="61"/>
      <c r="D78" s="61"/>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154"/>
      <c r="AZ78" s="154" t="s">
        <v>1060</v>
      </c>
      <c r="BA78" s="154" t="s">
        <v>1061</v>
      </c>
      <c r="BB78" s="158">
        <v>44651</v>
      </c>
      <c r="BC78" s="154" t="s">
        <v>1451</v>
      </c>
      <c r="BD78" s="154" t="s">
        <v>1452</v>
      </c>
      <c r="BE78" s="154" t="s">
        <v>480</v>
      </c>
      <c r="BF78" s="156">
        <v>0.02</v>
      </c>
      <c r="BG78" s="156">
        <v>1.7000000000000001E-2</v>
      </c>
      <c r="BH78" s="155"/>
      <c r="BI78" s="45"/>
      <c r="BJ78" s="45"/>
      <c r="BK78" s="45"/>
      <c r="BL78" s="45"/>
      <c r="BM78" s="45"/>
      <c r="BN78" s="45"/>
      <c r="BO78" s="45"/>
      <c r="BP78" s="45"/>
      <c r="BQ78" s="45"/>
      <c r="BR78" s="45"/>
      <c r="BS78" s="45"/>
      <c r="BT78" s="45"/>
      <c r="BU78" s="45"/>
      <c r="BV78" s="45"/>
      <c r="BW78" s="45"/>
      <c r="BX78" s="45"/>
      <c r="BY78" s="45"/>
    </row>
    <row r="79" spans="1:77">
      <c r="A79" s="77"/>
      <c r="B79" s="45"/>
      <c r="C79" s="61"/>
      <c r="D79" s="61"/>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154"/>
      <c r="AZ79" s="154"/>
      <c r="BA79" s="154"/>
      <c r="BB79" s="154"/>
      <c r="BC79" s="154"/>
      <c r="BD79" s="154" t="s">
        <v>1453</v>
      </c>
      <c r="BE79" s="154"/>
      <c r="BF79" s="156">
        <v>0.02</v>
      </c>
      <c r="BG79" s="156">
        <v>1.7000000000000001E-2</v>
      </c>
      <c r="BH79" s="155"/>
      <c r="BI79" s="45"/>
      <c r="BJ79" s="45"/>
      <c r="BK79" s="45"/>
      <c r="BL79" s="45"/>
      <c r="BM79" s="45"/>
      <c r="BN79" s="45"/>
      <c r="BO79" s="45"/>
      <c r="BP79" s="45"/>
      <c r="BQ79" s="45"/>
      <c r="BR79" s="45"/>
      <c r="BS79" s="45"/>
      <c r="BT79" s="45"/>
      <c r="BU79" s="45"/>
      <c r="BV79" s="45"/>
      <c r="BW79" s="45"/>
      <c r="BX79" s="45"/>
      <c r="BY79" s="45"/>
    </row>
    <row r="80" spans="1:77">
      <c r="A80" s="77"/>
      <c r="B80" s="45"/>
      <c r="C80" s="61"/>
      <c r="D80" s="61"/>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154"/>
      <c r="AZ80" s="154"/>
      <c r="BA80" s="154"/>
      <c r="BB80" s="154"/>
      <c r="BC80" s="154" t="s">
        <v>1454</v>
      </c>
      <c r="BD80" s="154"/>
      <c r="BE80" s="154"/>
      <c r="BF80" s="156">
        <v>0.02</v>
      </c>
      <c r="BG80" s="156">
        <v>1.7000000000000001E-2</v>
      </c>
      <c r="BH80" s="155"/>
      <c r="BI80" s="45"/>
      <c r="BJ80" s="45"/>
      <c r="BK80" s="45"/>
      <c r="BL80" s="45"/>
      <c r="BM80" s="45"/>
      <c r="BN80" s="45"/>
      <c r="BO80" s="45"/>
      <c r="BP80" s="45"/>
      <c r="BQ80" s="45"/>
      <c r="BR80" s="45"/>
      <c r="BS80" s="45"/>
      <c r="BT80" s="45"/>
      <c r="BU80" s="45"/>
      <c r="BV80" s="45"/>
      <c r="BW80" s="45"/>
      <c r="BX80" s="45"/>
      <c r="BY80" s="45"/>
    </row>
    <row r="81" spans="1:77">
      <c r="A81" s="77"/>
      <c r="B81" s="45"/>
      <c r="C81" s="61"/>
      <c r="D81" s="61"/>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154"/>
      <c r="AZ81" s="154"/>
      <c r="BA81" s="154"/>
      <c r="BB81" s="158" t="s">
        <v>1388</v>
      </c>
      <c r="BC81" s="154"/>
      <c r="BD81" s="154"/>
      <c r="BE81" s="154"/>
      <c r="BF81" s="156">
        <v>0.02</v>
      </c>
      <c r="BG81" s="156">
        <v>1.7000000000000001E-2</v>
      </c>
      <c r="BH81" s="155"/>
      <c r="BI81" s="45"/>
      <c r="BJ81" s="45"/>
      <c r="BK81" s="45"/>
      <c r="BL81" s="45"/>
      <c r="BM81" s="45"/>
      <c r="BN81" s="45"/>
      <c r="BO81" s="45"/>
      <c r="BP81" s="45"/>
      <c r="BQ81" s="45"/>
      <c r="BR81" s="45"/>
      <c r="BS81" s="45"/>
      <c r="BT81" s="45"/>
      <c r="BU81" s="45"/>
      <c r="BV81" s="45"/>
      <c r="BW81" s="45"/>
      <c r="BX81" s="45"/>
      <c r="BY81" s="45"/>
    </row>
    <row r="82" spans="1:77">
      <c r="A82" s="77"/>
      <c r="B82" s="45"/>
      <c r="C82" s="61"/>
      <c r="D82" s="61"/>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154"/>
      <c r="AZ82" s="154"/>
      <c r="BA82" s="154" t="s">
        <v>1389</v>
      </c>
      <c r="BB82" s="154"/>
      <c r="BC82" s="154"/>
      <c r="BD82" s="154"/>
      <c r="BE82" s="154"/>
      <c r="BF82" s="156">
        <v>0.02</v>
      </c>
      <c r="BG82" s="156">
        <v>1.7000000000000001E-2</v>
      </c>
      <c r="BH82" s="155"/>
      <c r="BI82" s="45"/>
      <c r="BJ82" s="45"/>
      <c r="BK82" s="45"/>
      <c r="BL82" s="45"/>
      <c r="BM82" s="45"/>
      <c r="BN82" s="45"/>
      <c r="BO82" s="45"/>
      <c r="BP82" s="45"/>
      <c r="BQ82" s="45"/>
      <c r="BR82" s="45"/>
      <c r="BS82" s="45"/>
      <c r="BT82" s="45"/>
      <c r="BU82" s="45"/>
      <c r="BV82" s="45"/>
      <c r="BW82" s="45"/>
      <c r="BX82" s="45"/>
      <c r="BY82" s="45"/>
    </row>
    <row r="83" spans="1:77">
      <c r="A83" s="77"/>
      <c r="B83" s="45"/>
      <c r="C83" s="61"/>
      <c r="D83" s="61"/>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154"/>
      <c r="AZ83" s="154" t="s">
        <v>1390</v>
      </c>
      <c r="BA83" s="154"/>
      <c r="BB83" s="154"/>
      <c r="BC83" s="154"/>
      <c r="BD83" s="154"/>
      <c r="BE83" s="154"/>
      <c r="BF83" s="156">
        <v>0.02</v>
      </c>
      <c r="BG83" s="156">
        <v>1.7000000000000001E-2</v>
      </c>
      <c r="BH83" s="155"/>
      <c r="BI83" s="45"/>
      <c r="BJ83" s="45"/>
      <c r="BK83" s="45"/>
      <c r="BL83" s="45"/>
      <c r="BM83" s="45"/>
      <c r="BN83" s="45"/>
      <c r="BO83" s="45"/>
      <c r="BP83" s="45"/>
      <c r="BQ83" s="45"/>
      <c r="BR83" s="45"/>
      <c r="BS83" s="45"/>
      <c r="BT83" s="45"/>
      <c r="BU83" s="45"/>
      <c r="BV83" s="45"/>
      <c r="BW83" s="45"/>
      <c r="BX83" s="45"/>
      <c r="BY83" s="45"/>
    </row>
    <row r="84" spans="1:77">
      <c r="A84" s="77"/>
      <c r="B84" s="45"/>
      <c r="C84" s="61"/>
      <c r="D84" s="61"/>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154"/>
      <c r="AZ84" s="154" t="s">
        <v>1053</v>
      </c>
      <c r="BA84" s="154" t="s">
        <v>1054</v>
      </c>
      <c r="BB84" s="158">
        <v>44865</v>
      </c>
      <c r="BC84" s="154" t="s">
        <v>1443</v>
      </c>
      <c r="BD84" s="154" t="s">
        <v>1455</v>
      </c>
      <c r="BE84" s="154" t="s">
        <v>230</v>
      </c>
      <c r="BF84" s="156">
        <v>0</v>
      </c>
      <c r="BG84" s="156">
        <v>0</v>
      </c>
      <c r="BH84" s="155"/>
      <c r="BI84" s="45"/>
      <c r="BJ84" s="45"/>
      <c r="BK84" s="45"/>
      <c r="BL84" s="45"/>
      <c r="BM84" s="45"/>
      <c r="BN84" s="45"/>
      <c r="BO84" s="45"/>
      <c r="BP84" s="45"/>
      <c r="BQ84" s="45"/>
      <c r="BR84" s="45"/>
      <c r="BS84" s="45"/>
      <c r="BT84" s="45"/>
      <c r="BU84" s="45"/>
      <c r="BV84" s="45"/>
      <c r="BW84" s="45"/>
      <c r="BX84" s="45"/>
      <c r="BY84" s="45"/>
    </row>
    <row r="85" spans="1:77">
      <c r="A85" s="77"/>
      <c r="B85" s="45"/>
      <c r="C85" s="61"/>
      <c r="D85" s="61"/>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154"/>
      <c r="AZ85" s="154"/>
      <c r="BA85" s="154"/>
      <c r="BB85" s="154"/>
      <c r="BC85" s="154"/>
      <c r="BD85" s="154" t="s">
        <v>1456</v>
      </c>
      <c r="BE85" s="154"/>
      <c r="BF85" s="156">
        <v>0</v>
      </c>
      <c r="BG85" s="156">
        <v>0</v>
      </c>
      <c r="BH85" s="155"/>
      <c r="BI85" s="45"/>
      <c r="BJ85" s="45"/>
      <c r="BK85" s="45"/>
      <c r="BL85" s="45"/>
      <c r="BM85" s="45"/>
      <c r="BN85" s="45"/>
      <c r="BO85" s="45"/>
      <c r="BP85" s="45"/>
      <c r="BQ85" s="45"/>
      <c r="BR85" s="45"/>
      <c r="BS85" s="45"/>
      <c r="BT85" s="45"/>
      <c r="BU85" s="45"/>
      <c r="BV85" s="45"/>
      <c r="BW85" s="45"/>
      <c r="BX85" s="45"/>
      <c r="BY85" s="45"/>
    </row>
    <row r="86" spans="1:77">
      <c r="A86" s="77"/>
      <c r="B86" s="45"/>
      <c r="C86" s="61"/>
      <c r="D86" s="61"/>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154"/>
      <c r="AZ86" s="154"/>
      <c r="BA86" s="154"/>
      <c r="BB86" s="154"/>
      <c r="BC86" s="154" t="s">
        <v>1444</v>
      </c>
      <c r="BD86" s="154"/>
      <c r="BE86" s="154"/>
      <c r="BF86" s="156">
        <v>0</v>
      </c>
      <c r="BG86" s="156">
        <v>0</v>
      </c>
      <c r="BH86" s="155"/>
      <c r="BI86" s="45"/>
      <c r="BJ86" s="45"/>
      <c r="BK86" s="45"/>
      <c r="BL86" s="45"/>
      <c r="BM86" s="45"/>
      <c r="BN86" s="45"/>
      <c r="BO86" s="45"/>
      <c r="BP86" s="45"/>
      <c r="BQ86" s="45"/>
      <c r="BR86" s="45"/>
      <c r="BS86" s="45"/>
      <c r="BT86" s="45"/>
      <c r="BU86" s="45"/>
      <c r="BV86" s="45"/>
      <c r="BW86" s="45"/>
      <c r="BX86" s="45"/>
      <c r="BY86" s="45"/>
    </row>
    <row r="87" spans="1:77">
      <c r="A87" s="77"/>
      <c r="B87" s="45"/>
      <c r="C87" s="61"/>
      <c r="D87" s="61"/>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154"/>
      <c r="AZ87" s="154"/>
      <c r="BA87" s="154"/>
      <c r="BB87" s="158" t="s">
        <v>1381</v>
      </c>
      <c r="BC87" s="154"/>
      <c r="BD87" s="154"/>
      <c r="BE87" s="154"/>
      <c r="BF87" s="156">
        <v>0</v>
      </c>
      <c r="BG87" s="156">
        <v>0</v>
      </c>
      <c r="BH87" s="155"/>
      <c r="BI87" s="45"/>
      <c r="BJ87" s="45"/>
      <c r="BK87" s="45"/>
      <c r="BL87" s="45"/>
      <c r="BM87" s="45"/>
      <c r="BN87" s="45"/>
      <c r="BO87" s="45"/>
      <c r="BP87" s="45"/>
      <c r="BQ87" s="45"/>
      <c r="BR87" s="45"/>
      <c r="BS87" s="45"/>
      <c r="BT87" s="45"/>
      <c r="BU87" s="45"/>
      <c r="BV87" s="45"/>
      <c r="BW87" s="45"/>
      <c r="BX87" s="45"/>
      <c r="BY87" s="45"/>
    </row>
    <row r="88" spans="1:77">
      <c r="A88" s="77"/>
      <c r="B88" s="45"/>
      <c r="C88" s="61"/>
      <c r="D88" s="61"/>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154"/>
      <c r="AZ88" s="154"/>
      <c r="BA88" s="154" t="s">
        <v>1391</v>
      </c>
      <c r="BB88" s="154"/>
      <c r="BC88" s="154"/>
      <c r="BD88" s="154"/>
      <c r="BE88" s="154"/>
      <c r="BF88" s="156">
        <v>0</v>
      </c>
      <c r="BG88" s="156">
        <v>0</v>
      </c>
      <c r="BH88" s="155"/>
      <c r="BI88" s="45"/>
      <c r="BJ88" s="45"/>
      <c r="BK88" s="45"/>
      <c r="BL88" s="45"/>
      <c r="BM88" s="45"/>
      <c r="BN88" s="45"/>
      <c r="BO88" s="45"/>
      <c r="BP88" s="45"/>
      <c r="BQ88" s="45"/>
      <c r="BR88" s="45"/>
      <c r="BS88" s="45"/>
      <c r="BT88" s="45"/>
      <c r="BU88" s="45"/>
      <c r="BV88" s="45"/>
      <c r="BW88" s="45"/>
      <c r="BX88" s="45"/>
      <c r="BY88" s="45"/>
    </row>
    <row r="89" spans="1:77">
      <c r="A89" s="77"/>
      <c r="B89" s="45"/>
      <c r="C89" s="61"/>
      <c r="D89" s="61"/>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154"/>
      <c r="AZ89" s="154" t="s">
        <v>1392</v>
      </c>
      <c r="BA89" s="154"/>
      <c r="BB89" s="154"/>
      <c r="BC89" s="154"/>
      <c r="BD89" s="154"/>
      <c r="BE89" s="154"/>
      <c r="BF89" s="156">
        <v>0</v>
      </c>
      <c r="BG89" s="156">
        <v>0</v>
      </c>
      <c r="BH89" s="155"/>
      <c r="BI89" s="45"/>
      <c r="BJ89" s="45"/>
      <c r="BK89" s="45"/>
      <c r="BL89" s="45"/>
      <c r="BM89" s="45"/>
      <c r="BN89" s="45"/>
      <c r="BO89" s="45"/>
      <c r="BP89" s="45"/>
      <c r="BQ89" s="45"/>
      <c r="BR89" s="45"/>
      <c r="BS89" s="45"/>
      <c r="BT89" s="45"/>
      <c r="BU89" s="45"/>
      <c r="BV89" s="45"/>
      <c r="BW89" s="45"/>
      <c r="BX89" s="45"/>
      <c r="BY89" s="45"/>
    </row>
    <row r="90" spans="1:77">
      <c r="A90" s="77"/>
      <c r="B90" s="45"/>
      <c r="C90" s="61"/>
      <c r="D90" s="61"/>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154"/>
      <c r="AZ90" s="154" t="s">
        <v>1066</v>
      </c>
      <c r="BA90" s="154" t="s">
        <v>1067</v>
      </c>
      <c r="BB90" s="158">
        <v>44651</v>
      </c>
      <c r="BC90" s="154" t="s">
        <v>1068</v>
      </c>
      <c r="BD90" s="154" t="s">
        <v>1070</v>
      </c>
      <c r="BE90" s="154" t="s">
        <v>204</v>
      </c>
      <c r="BF90" s="156">
        <v>0.02</v>
      </c>
      <c r="BG90" s="156">
        <v>0.03</v>
      </c>
      <c r="BH90" s="155"/>
      <c r="BI90" s="45"/>
      <c r="BJ90" s="45"/>
      <c r="BK90" s="45"/>
      <c r="BL90" s="45"/>
      <c r="BM90" s="45"/>
      <c r="BN90" s="45"/>
      <c r="BO90" s="45"/>
      <c r="BP90" s="45"/>
      <c r="BQ90" s="45"/>
      <c r="BR90" s="45"/>
      <c r="BS90" s="45"/>
      <c r="BT90" s="45"/>
      <c r="BU90" s="45"/>
      <c r="BV90" s="45"/>
      <c r="BW90" s="45"/>
      <c r="BX90" s="45"/>
      <c r="BY90" s="45"/>
    </row>
    <row r="91" spans="1:77">
      <c r="A91" s="77"/>
      <c r="B91" s="45"/>
      <c r="C91" s="61"/>
      <c r="D91" s="61"/>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154"/>
      <c r="AZ91" s="154"/>
      <c r="BA91" s="154"/>
      <c r="BB91" s="154"/>
      <c r="BC91" s="154"/>
      <c r="BD91" s="154" t="s">
        <v>1393</v>
      </c>
      <c r="BE91" s="154"/>
      <c r="BF91" s="156">
        <v>0.02</v>
      </c>
      <c r="BG91" s="156">
        <v>0.03</v>
      </c>
      <c r="BH91" s="155"/>
      <c r="BI91" s="45"/>
      <c r="BJ91" s="45"/>
      <c r="BK91" s="45"/>
      <c r="BL91" s="45"/>
      <c r="BM91" s="45"/>
      <c r="BN91" s="45"/>
      <c r="BO91" s="45"/>
      <c r="BP91" s="45"/>
      <c r="BQ91" s="45"/>
      <c r="BR91" s="45"/>
      <c r="BS91" s="45"/>
      <c r="BT91" s="45"/>
      <c r="BU91" s="45"/>
      <c r="BV91" s="45"/>
      <c r="BW91" s="45"/>
      <c r="BX91" s="45"/>
      <c r="BY91" s="45"/>
    </row>
    <row r="92" spans="1:77">
      <c r="A92" s="77"/>
      <c r="B92" s="45"/>
      <c r="C92" s="61"/>
      <c r="D92" s="61"/>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154"/>
      <c r="AZ92" s="154"/>
      <c r="BA92" s="154"/>
      <c r="BB92" s="154"/>
      <c r="BC92" s="154" t="s">
        <v>1394</v>
      </c>
      <c r="BD92" s="154"/>
      <c r="BE92" s="154"/>
      <c r="BF92" s="156">
        <v>0.02</v>
      </c>
      <c r="BG92" s="156">
        <v>0.03</v>
      </c>
      <c r="BH92" s="155"/>
      <c r="BI92" s="45"/>
      <c r="BJ92" s="45"/>
      <c r="BK92" s="45"/>
      <c r="BL92" s="45"/>
      <c r="BM92" s="45"/>
      <c r="BN92" s="45"/>
      <c r="BO92" s="45"/>
      <c r="BP92" s="45"/>
      <c r="BQ92" s="45"/>
      <c r="BR92" s="45"/>
      <c r="BS92" s="45"/>
      <c r="BT92" s="45"/>
      <c r="BU92" s="45"/>
      <c r="BV92" s="45"/>
      <c r="BW92" s="45"/>
      <c r="BX92" s="45"/>
      <c r="BY92" s="45"/>
    </row>
    <row r="93" spans="1:77">
      <c r="A93" s="77"/>
      <c r="B93" s="45"/>
      <c r="C93" s="61"/>
      <c r="D93" s="61"/>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154"/>
      <c r="AZ93" s="154"/>
      <c r="BA93" s="154"/>
      <c r="BB93" s="158" t="s">
        <v>1388</v>
      </c>
      <c r="BC93" s="154"/>
      <c r="BD93" s="154"/>
      <c r="BE93" s="154"/>
      <c r="BF93" s="156">
        <v>0.02</v>
      </c>
      <c r="BG93" s="156">
        <v>0.03</v>
      </c>
      <c r="BH93" s="155"/>
      <c r="BI93" s="45"/>
      <c r="BJ93" s="45"/>
      <c r="BK93" s="45"/>
      <c r="BL93" s="45"/>
      <c r="BM93" s="45"/>
      <c r="BN93" s="45"/>
      <c r="BO93" s="45"/>
      <c r="BP93" s="45"/>
      <c r="BQ93" s="45"/>
      <c r="BR93" s="45"/>
      <c r="BS93" s="45"/>
      <c r="BT93" s="45"/>
      <c r="BU93" s="45"/>
      <c r="BV93" s="45"/>
      <c r="BW93" s="45"/>
      <c r="BX93" s="45"/>
      <c r="BY93" s="45"/>
    </row>
    <row r="94" spans="1:77">
      <c r="A94" s="77"/>
      <c r="B94" s="45"/>
      <c r="C94" s="61"/>
      <c r="D94" s="61"/>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154"/>
      <c r="AZ94" s="154"/>
      <c r="BA94" s="154" t="s">
        <v>1395</v>
      </c>
      <c r="BB94" s="154"/>
      <c r="BC94" s="154"/>
      <c r="BD94" s="154"/>
      <c r="BE94" s="154"/>
      <c r="BF94" s="156">
        <v>0.02</v>
      </c>
      <c r="BG94" s="156">
        <v>0.03</v>
      </c>
      <c r="BH94" s="155"/>
      <c r="BI94" s="45"/>
      <c r="BJ94" s="45"/>
      <c r="BK94" s="45"/>
      <c r="BL94" s="45"/>
      <c r="BM94" s="45"/>
      <c r="BN94" s="45"/>
      <c r="BO94" s="45"/>
      <c r="BP94" s="45"/>
      <c r="BQ94" s="45"/>
      <c r="BR94" s="45"/>
      <c r="BS94" s="45"/>
      <c r="BT94" s="45"/>
      <c r="BU94" s="45"/>
      <c r="BV94" s="45"/>
      <c r="BW94" s="45"/>
      <c r="BX94" s="45"/>
      <c r="BY94" s="45"/>
    </row>
    <row r="95" spans="1:77">
      <c r="A95" s="77"/>
      <c r="B95" s="45"/>
      <c r="C95" s="61"/>
      <c r="D95" s="61"/>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154"/>
      <c r="AZ95" s="154" t="s">
        <v>1396</v>
      </c>
      <c r="BA95" s="154"/>
      <c r="BB95" s="154"/>
      <c r="BC95" s="154"/>
      <c r="BD95" s="154"/>
      <c r="BE95" s="154"/>
      <c r="BF95" s="156">
        <v>0.02</v>
      </c>
      <c r="BG95" s="156">
        <v>0.03</v>
      </c>
      <c r="BH95" s="155"/>
      <c r="BI95" s="45"/>
      <c r="BJ95" s="45"/>
      <c r="BK95" s="45"/>
      <c r="BL95" s="45"/>
      <c r="BM95" s="45"/>
      <c r="BN95" s="45"/>
      <c r="BO95" s="45"/>
      <c r="BP95" s="45"/>
      <c r="BQ95" s="45"/>
      <c r="BR95" s="45"/>
      <c r="BS95" s="45"/>
      <c r="BT95" s="45"/>
      <c r="BU95" s="45"/>
      <c r="BV95" s="45"/>
      <c r="BW95" s="45"/>
      <c r="BX95" s="45"/>
      <c r="BY95" s="45"/>
    </row>
    <row r="96" spans="1:77">
      <c r="A96" s="77"/>
      <c r="B96" s="45"/>
      <c r="C96" s="61"/>
      <c r="D96" s="61"/>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154" t="s">
        <v>1397</v>
      </c>
      <c r="AZ96" s="154"/>
      <c r="BA96" s="154"/>
      <c r="BB96" s="154"/>
      <c r="BC96" s="154"/>
      <c r="BD96" s="154"/>
      <c r="BE96" s="154"/>
      <c r="BF96" s="156">
        <v>0.25</v>
      </c>
      <c r="BG96" s="156">
        <v>9.1999999999999998E-2</v>
      </c>
      <c r="BH96" s="155"/>
      <c r="BI96" s="45"/>
      <c r="BJ96" s="45"/>
      <c r="BK96" s="45"/>
      <c r="BL96" s="45"/>
      <c r="BM96" s="45"/>
      <c r="BN96" s="45"/>
      <c r="BO96" s="45"/>
      <c r="BP96" s="45"/>
      <c r="BQ96" s="45"/>
      <c r="BR96" s="45"/>
      <c r="BS96" s="45"/>
      <c r="BT96" s="45"/>
      <c r="BU96" s="45"/>
      <c r="BV96" s="45"/>
      <c r="BW96" s="45"/>
      <c r="BX96" s="45"/>
      <c r="BY96" s="45"/>
    </row>
    <row r="97" spans="1:77">
      <c r="A97" s="77"/>
      <c r="B97" s="45"/>
      <c r="C97" s="61"/>
      <c r="D97" s="61"/>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154" t="s">
        <v>1030</v>
      </c>
      <c r="AZ97" s="154" t="s">
        <v>1031</v>
      </c>
      <c r="BA97" s="154" t="s">
        <v>1033</v>
      </c>
      <c r="BB97" s="158">
        <v>44926</v>
      </c>
      <c r="BC97" s="154" t="s">
        <v>1034</v>
      </c>
      <c r="BD97" s="154" t="s">
        <v>1036</v>
      </c>
      <c r="BE97" s="154" t="s">
        <v>225</v>
      </c>
      <c r="BF97" s="156">
        <v>0.2</v>
      </c>
      <c r="BG97" s="156">
        <v>0.1</v>
      </c>
      <c r="BH97" s="155"/>
      <c r="BI97" s="45"/>
      <c r="BJ97" s="45"/>
      <c r="BK97" s="45"/>
      <c r="BL97" s="45"/>
      <c r="BM97" s="45"/>
      <c r="BN97" s="45"/>
      <c r="BO97" s="45"/>
      <c r="BP97" s="45"/>
      <c r="BQ97" s="45"/>
      <c r="BR97" s="45"/>
      <c r="BS97" s="45"/>
      <c r="BT97" s="45"/>
      <c r="BU97" s="45"/>
      <c r="BV97" s="45"/>
      <c r="BW97" s="45"/>
      <c r="BX97" s="45"/>
      <c r="BY97" s="45"/>
    </row>
    <row r="98" spans="1:77">
      <c r="A98" s="77"/>
      <c r="B98" s="45"/>
      <c r="C98" s="61"/>
      <c r="D98" s="61"/>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154"/>
      <c r="AZ98" s="154"/>
      <c r="BA98" s="154"/>
      <c r="BB98" s="154"/>
      <c r="BC98" s="154"/>
      <c r="BD98" s="154" t="s">
        <v>1398</v>
      </c>
      <c r="BE98" s="154"/>
      <c r="BF98" s="156">
        <v>0.2</v>
      </c>
      <c r="BG98" s="156">
        <v>0.1</v>
      </c>
      <c r="BH98" s="155"/>
      <c r="BI98" s="45"/>
      <c r="BJ98" s="45"/>
      <c r="BK98" s="45"/>
      <c r="BL98" s="45"/>
      <c r="BM98" s="45"/>
      <c r="BN98" s="45"/>
      <c r="BO98" s="45"/>
      <c r="BP98" s="45"/>
      <c r="BQ98" s="45"/>
      <c r="BR98" s="45"/>
      <c r="BS98" s="45"/>
      <c r="BT98" s="45"/>
      <c r="BU98" s="45"/>
      <c r="BV98" s="45"/>
      <c r="BW98" s="45"/>
      <c r="BX98" s="45"/>
      <c r="BY98" s="45"/>
    </row>
    <row r="99" spans="1:77">
      <c r="A99" s="77"/>
      <c r="B99" s="45"/>
      <c r="C99" s="61"/>
      <c r="D99" s="61"/>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154"/>
      <c r="AZ99" s="154"/>
      <c r="BA99" s="154"/>
      <c r="BB99" s="154"/>
      <c r="BC99" s="154" t="s">
        <v>1399</v>
      </c>
      <c r="BD99" s="154"/>
      <c r="BE99" s="154"/>
      <c r="BF99" s="156">
        <v>0.2</v>
      </c>
      <c r="BG99" s="156">
        <v>0.1</v>
      </c>
      <c r="BH99" s="155"/>
      <c r="BI99" s="45"/>
      <c r="BJ99" s="45"/>
      <c r="BK99" s="45"/>
      <c r="BL99" s="45"/>
      <c r="BM99" s="45"/>
      <c r="BN99" s="45"/>
      <c r="BO99" s="45"/>
      <c r="BP99" s="45"/>
      <c r="BQ99" s="45"/>
      <c r="BR99" s="45"/>
      <c r="BS99" s="45"/>
      <c r="BT99" s="45"/>
      <c r="BU99" s="45"/>
      <c r="BV99" s="45"/>
      <c r="BW99" s="45"/>
      <c r="BX99" s="45"/>
      <c r="BY99" s="45"/>
    </row>
    <row r="100" spans="1:77">
      <c r="A100" s="77"/>
      <c r="B100" s="45"/>
      <c r="C100" s="61"/>
      <c r="D100" s="61"/>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154"/>
      <c r="AZ100" s="154"/>
      <c r="BA100" s="154"/>
      <c r="BB100" s="158" t="s">
        <v>1377</v>
      </c>
      <c r="BC100" s="154"/>
      <c r="BD100" s="154"/>
      <c r="BE100" s="154"/>
      <c r="BF100" s="156">
        <v>0.2</v>
      </c>
      <c r="BG100" s="156">
        <v>0.1</v>
      </c>
      <c r="BH100" s="155"/>
      <c r="BI100" s="45"/>
      <c r="BJ100" s="45"/>
      <c r="BK100" s="45"/>
      <c r="BL100" s="45"/>
      <c r="BM100" s="45"/>
      <c r="BN100" s="45"/>
      <c r="BO100" s="45"/>
      <c r="BP100" s="45"/>
      <c r="BQ100" s="45"/>
      <c r="BR100" s="45"/>
      <c r="BS100" s="45"/>
      <c r="BT100" s="45"/>
      <c r="BU100" s="45"/>
      <c r="BV100" s="45"/>
      <c r="BW100" s="45"/>
      <c r="BX100" s="45"/>
      <c r="BY100" s="45"/>
    </row>
    <row r="101" spans="1:77">
      <c r="A101" s="77"/>
      <c r="B101" s="45"/>
      <c r="C101" s="61"/>
      <c r="D101" s="61"/>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154"/>
      <c r="AZ101" s="154"/>
      <c r="BA101" s="154" t="s">
        <v>1400</v>
      </c>
      <c r="BB101" s="154"/>
      <c r="BC101" s="154"/>
      <c r="BD101" s="154"/>
      <c r="BE101" s="154"/>
      <c r="BF101" s="156">
        <v>0.2</v>
      </c>
      <c r="BG101" s="156">
        <v>0.1</v>
      </c>
      <c r="BH101" s="155"/>
      <c r="BI101" s="45"/>
      <c r="BJ101" s="45"/>
      <c r="BK101" s="45"/>
      <c r="BL101" s="45"/>
      <c r="BM101" s="45"/>
      <c r="BN101" s="45"/>
      <c r="BO101" s="45"/>
      <c r="BP101" s="45"/>
      <c r="BQ101" s="45"/>
      <c r="BR101" s="45"/>
      <c r="BS101" s="45"/>
      <c r="BT101" s="45"/>
      <c r="BU101" s="45"/>
      <c r="BV101" s="45"/>
      <c r="BW101" s="45"/>
      <c r="BX101" s="45"/>
      <c r="BY101" s="45"/>
    </row>
    <row r="102" spans="1:77">
      <c r="A102" s="77"/>
      <c r="B102" s="45"/>
      <c r="C102" s="61"/>
      <c r="D102" s="61"/>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154"/>
      <c r="AZ102" s="154" t="s">
        <v>1401</v>
      </c>
      <c r="BA102" s="154"/>
      <c r="BB102" s="154"/>
      <c r="BC102" s="154"/>
      <c r="BD102" s="154"/>
      <c r="BE102" s="154"/>
      <c r="BF102" s="156">
        <v>0.2</v>
      </c>
      <c r="BG102" s="156">
        <v>0.1</v>
      </c>
      <c r="BH102" s="155"/>
      <c r="BI102" s="45"/>
      <c r="BJ102" s="45"/>
      <c r="BK102" s="45"/>
      <c r="BL102" s="45"/>
      <c r="BM102" s="45"/>
      <c r="BN102" s="45"/>
      <c r="BO102" s="45"/>
      <c r="BP102" s="45"/>
      <c r="BQ102" s="45"/>
      <c r="BR102" s="45"/>
      <c r="BS102" s="45"/>
      <c r="BT102" s="45"/>
      <c r="BU102" s="45"/>
      <c r="BV102" s="45"/>
      <c r="BW102" s="45"/>
      <c r="BX102" s="45"/>
      <c r="BY102" s="45"/>
    </row>
    <row r="103" spans="1:77">
      <c r="A103" s="77"/>
      <c r="B103" s="45"/>
      <c r="C103" s="61"/>
      <c r="D103" s="61"/>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154" t="s">
        <v>1402</v>
      </c>
      <c r="AZ103" s="154"/>
      <c r="BA103" s="154"/>
      <c r="BB103" s="154"/>
      <c r="BC103" s="154"/>
      <c r="BD103" s="154"/>
      <c r="BE103" s="154"/>
      <c r="BF103" s="156">
        <v>0.2</v>
      </c>
      <c r="BG103" s="156">
        <v>0.1</v>
      </c>
      <c r="BH103" s="155"/>
      <c r="BI103" s="45"/>
      <c r="BJ103" s="45"/>
      <c r="BK103" s="45"/>
      <c r="BL103" s="45"/>
      <c r="BM103" s="45"/>
      <c r="BN103" s="45"/>
      <c r="BO103" s="45"/>
      <c r="BP103" s="45"/>
      <c r="BQ103" s="45"/>
      <c r="BR103" s="45"/>
      <c r="BS103" s="45"/>
      <c r="BT103" s="45"/>
      <c r="BU103" s="45"/>
      <c r="BV103" s="45"/>
      <c r="BW103" s="45"/>
      <c r="BX103" s="45"/>
      <c r="BY103" s="45"/>
    </row>
    <row r="104" spans="1:77">
      <c r="A104" s="77"/>
      <c r="B104" s="45"/>
      <c r="C104" s="61"/>
      <c r="D104" s="61"/>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154" t="s">
        <v>1011</v>
      </c>
      <c r="AZ104" s="154" t="s">
        <v>1016</v>
      </c>
      <c r="BA104" s="154" t="s">
        <v>1017</v>
      </c>
      <c r="BB104" s="158">
        <v>44742</v>
      </c>
      <c r="BC104" s="154" t="s">
        <v>1443</v>
      </c>
      <c r="BD104" s="154" t="s">
        <v>1457</v>
      </c>
      <c r="BE104" s="154" t="s">
        <v>204</v>
      </c>
      <c r="BF104" s="156">
        <v>0.1</v>
      </c>
      <c r="BG104" s="156">
        <v>0.1</v>
      </c>
      <c r="BH104" s="155"/>
      <c r="BI104" s="45"/>
      <c r="BJ104" s="45"/>
      <c r="BK104" s="45"/>
      <c r="BL104" s="45"/>
      <c r="BM104" s="45"/>
      <c r="BN104" s="45"/>
      <c r="BO104" s="45"/>
      <c r="BP104" s="45"/>
      <c r="BQ104" s="45"/>
      <c r="BR104" s="45"/>
      <c r="BS104" s="45"/>
      <c r="BT104" s="45"/>
      <c r="BU104" s="45"/>
      <c r="BV104" s="45"/>
      <c r="BW104" s="45"/>
      <c r="BX104" s="45"/>
      <c r="BY104" s="45"/>
    </row>
    <row r="105" spans="1:77">
      <c r="A105" s="77"/>
      <c r="B105" s="45"/>
      <c r="C105" s="61"/>
      <c r="D105" s="61"/>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154"/>
      <c r="AZ105" s="154"/>
      <c r="BA105" s="154"/>
      <c r="BB105" s="154"/>
      <c r="BC105" s="154"/>
      <c r="BD105" s="154" t="s">
        <v>1458</v>
      </c>
      <c r="BE105" s="154"/>
      <c r="BF105" s="156">
        <v>0.1</v>
      </c>
      <c r="BG105" s="156">
        <v>0.1</v>
      </c>
      <c r="BH105" s="155"/>
      <c r="BI105" s="45"/>
      <c r="BJ105" s="45"/>
      <c r="BK105" s="45"/>
      <c r="BL105" s="45"/>
      <c r="BM105" s="45"/>
      <c r="BN105" s="45"/>
      <c r="BO105" s="45"/>
      <c r="BP105" s="45"/>
      <c r="BQ105" s="45"/>
      <c r="BR105" s="45"/>
      <c r="BS105" s="45"/>
      <c r="BT105" s="45"/>
      <c r="BU105" s="45"/>
      <c r="BV105" s="45"/>
      <c r="BW105" s="45"/>
      <c r="BX105" s="45"/>
      <c r="BY105" s="45"/>
    </row>
    <row r="106" spans="1:77">
      <c r="A106" s="77"/>
      <c r="B106" s="45"/>
      <c r="C106" s="61"/>
      <c r="D106" s="61"/>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154"/>
      <c r="AZ106" s="154"/>
      <c r="BA106" s="154"/>
      <c r="BB106" s="154"/>
      <c r="BC106" s="154" t="s">
        <v>1444</v>
      </c>
      <c r="BD106" s="154"/>
      <c r="BE106" s="154"/>
      <c r="BF106" s="156">
        <v>0.1</v>
      </c>
      <c r="BG106" s="156">
        <v>0.1</v>
      </c>
      <c r="BH106" s="155"/>
      <c r="BI106" s="45"/>
      <c r="BJ106" s="45"/>
      <c r="BK106" s="45"/>
      <c r="BL106" s="45"/>
      <c r="BM106" s="45"/>
      <c r="BN106" s="45"/>
      <c r="BO106" s="45"/>
      <c r="BP106" s="45"/>
      <c r="BQ106" s="45"/>
      <c r="BR106" s="45"/>
      <c r="BS106" s="45"/>
      <c r="BT106" s="45"/>
      <c r="BU106" s="45"/>
      <c r="BV106" s="45"/>
      <c r="BW106" s="45"/>
      <c r="BX106" s="45"/>
      <c r="BY106" s="45"/>
    </row>
    <row r="107" spans="1:77">
      <c r="A107" s="77"/>
      <c r="B107" s="45"/>
      <c r="C107" s="61"/>
      <c r="D107" s="61"/>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154"/>
      <c r="AZ107" s="154"/>
      <c r="BA107" s="154"/>
      <c r="BB107" s="158" t="s">
        <v>1403</v>
      </c>
      <c r="BC107" s="154"/>
      <c r="BD107" s="154"/>
      <c r="BE107" s="154"/>
      <c r="BF107" s="156">
        <v>0.1</v>
      </c>
      <c r="BG107" s="156">
        <v>0.1</v>
      </c>
      <c r="BH107" s="155"/>
      <c r="BI107" s="45"/>
      <c r="BJ107" s="45"/>
      <c r="BK107" s="45"/>
      <c r="BL107" s="45"/>
      <c r="BM107" s="45"/>
      <c r="BN107" s="45"/>
      <c r="BO107" s="45"/>
      <c r="BP107" s="45"/>
      <c r="BQ107" s="45"/>
      <c r="BR107" s="45"/>
      <c r="BS107" s="45"/>
      <c r="BT107" s="45"/>
      <c r="BU107" s="45"/>
      <c r="BV107" s="45"/>
      <c r="BW107" s="45"/>
      <c r="BX107" s="45"/>
      <c r="BY107" s="45"/>
    </row>
    <row r="108" spans="1:77">
      <c r="A108" s="77"/>
      <c r="B108" s="45"/>
      <c r="C108" s="61"/>
      <c r="D108" s="61"/>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154"/>
      <c r="AZ108" s="154"/>
      <c r="BA108" s="154" t="s">
        <v>1404</v>
      </c>
      <c r="BB108" s="154"/>
      <c r="BC108" s="154"/>
      <c r="BD108" s="154"/>
      <c r="BE108" s="154"/>
      <c r="BF108" s="156">
        <v>0.1</v>
      </c>
      <c r="BG108" s="156">
        <v>0.1</v>
      </c>
      <c r="BH108" s="155"/>
      <c r="BI108" s="45"/>
      <c r="BJ108" s="45"/>
      <c r="BK108" s="45"/>
      <c r="BL108" s="45"/>
      <c r="BM108" s="45"/>
      <c r="BN108" s="45"/>
      <c r="BO108" s="45"/>
      <c r="BP108" s="45"/>
      <c r="BQ108" s="45"/>
      <c r="BR108" s="45"/>
      <c r="BS108" s="45"/>
      <c r="BT108" s="45"/>
      <c r="BU108" s="45"/>
      <c r="BV108" s="45"/>
      <c r="BW108" s="45"/>
      <c r="BX108" s="45"/>
      <c r="BY108" s="45"/>
    </row>
    <row r="109" spans="1:77">
      <c r="A109" s="77"/>
      <c r="B109" s="45"/>
      <c r="C109" s="61"/>
      <c r="D109" s="61"/>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154"/>
      <c r="AZ109" s="154" t="s">
        <v>1405</v>
      </c>
      <c r="BA109" s="154"/>
      <c r="BB109" s="154"/>
      <c r="BC109" s="154"/>
      <c r="BD109" s="154"/>
      <c r="BE109" s="154"/>
      <c r="BF109" s="156">
        <v>0.1</v>
      </c>
      <c r="BG109" s="156">
        <v>0.1</v>
      </c>
      <c r="BH109" s="155"/>
      <c r="BI109" s="45"/>
      <c r="BJ109" s="45"/>
      <c r="BK109" s="45"/>
      <c r="BL109" s="45"/>
      <c r="BM109" s="45"/>
      <c r="BN109" s="45"/>
      <c r="BO109" s="45"/>
      <c r="BP109" s="45"/>
      <c r="BQ109" s="45"/>
      <c r="BR109" s="45"/>
      <c r="BS109" s="45"/>
      <c r="BT109" s="45"/>
      <c r="BU109" s="45"/>
      <c r="BV109" s="45"/>
      <c r="BW109" s="45"/>
      <c r="BX109" s="45"/>
      <c r="BY109" s="45"/>
    </row>
    <row r="110" spans="1:77">
      <c r="A110" s="77"/>
      <c r="B110" s="45"/>
      <c r="C110" s="61"/>
      <c r="D110" s="61"/>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154"/>
      <c r="AZ110" s="154" t="s">
        <v>1020</v>
      </c>
      <c r="BA110" s="154" t="s">
        <v>1021</v>
      </c>
      <c r="BB110" s="158">
        <v>44772</v>
      </c>
      <c r="BC110" s="154" t="s">
        <v>1443</v>
      </c>
      <c r="BD110" s="154" t="s">
        <v>1022</v>
      </c>
      <c r="BE110" s="154" t="s">
        <v>335</v>
      </c>
      <c r="BF110" s="156">
        <v>0.05</v>
      </c>
      <c r="BG110" s="156">
        <v>0</v>
      </c>
      <c r="BH110" s="155"/>
      <c r="BI110" s="45"/>
      <c r="BJ110" s="45"/>
      <c r="BK110" s="45"/>
      <c r="BL110" s="45"/>
      <c r="BM110" s="45"/>
      <c r="BN110" s="45"/>
      <c r="BO110" s="45"/>
      <c r="BP110" s="45"/>
      <c r="BQ110" s="45"/>
      <c r="BR110" s="45"/>
      <c r="BS110" s="45"/>
      <c r="BT110" s="45"/>
      <c r="BU110" s="45"/>
      <c r="BV110" s="45"/>
      <c r="BW110" s="45"/>
      <c r="BX110" s="45"/>
      <c r="BY110" s="45"/>
    </row>
    <row r="111" spans="1:77">
      <c r="A111" s="77"/>
      <c r="B111" s="45"/>
      <c r="C111" s="61"/>
      <c r="D111" s="61"/>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154"/>
      <c r="AZ111" s="154"/>
      <c r="BA111" s="154"/>
      <c r="BB111" s="154"/>
      <c r="BC111" s="154"/>
      <c r="BD111" s="154" t="s">
        <v>1406</v>
      </c>
      <c r="BE111" s="154"/>
      <c r="BF111" s="156">
        <v>0.05</v>
      </c>
      <c r="BG111" s="156">
        <v>0</v>
      </c>
      <c r="BH111" s="155"/>
      <c r="BI111" s="45"/>
      <c r="BJ111" s="45"/>
      <c r="BK111" s="45"/>
      <c r="BL111" s="45"/>
      <c r="BM111" s="45"/>
      <c r="BN111" s="45"/>
      <c r="BO111" s="45"/>
      <c r="BP111" s="45"/>
      <c r="BQ111" s="45"/>
      <c r="BR111" s="45"/>
      <c r="BS111" s="45"/>
      <c r="BT111" s="45"/>
      <c r="BU111" s="45"/>
      <c r="BV111" s="45"/>
      <c r="BW111" s="45"/>
      <c r="BX111" s="45"/>
      <c r="BY111" s="45"/>
    </row>
    <row r="112" spans="1:77">
      <c r="A112" s="77"/>
      <c r="B112" s="45"/>
      <c r="C112" s="61"/>
      <c r="D112" s="61"/>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154"/>
      <c r="AZ112" s="154"/>
      <c r="BA112" s="154"/>
      <c r="BB112" s="154"/>
      <c r="BC112" s="154" t="s">
        <v>1444</v>
      </c>
      <c r="BD112" s="154"/>
      <c r="BE112" s="154"/>
      <c r="BF112" s="156">
        <v>0.05</v>
      </c>
      <c r="BG112" s="156">
        <v>0</v>
      </c>
      <c r="BH112" s="155"/>
      <c r="BI112" s="45"/>
      <c r="BJ112" s="45"/>
      <c r="BK112" s="45"/>
      <c r="BL112" s="45"/>
      <c r="BM112" s="45"/>
      <c r="BN112" s="45"/>
      <c r="BO112" s="45"/>
      <c r="BP112" s="45"/>
      <c r="BQ112" s="45"/>
      <c r="BR112" s="45"/>
      <c r="BS112" s="45"/>
      <c r="BT112" s="45"/>
      <c r="BU112" s="45"/>
      <c r="BV112" s="45"/>
      <c r="BW112" s="45"/>
      <c r="BX112" s="45"/>
      <c r="BY112" s="45"/>
    </row>
    <row r="113" spans="1:77">
      <c r="A113" s="77"/>
      <c r="B113" s="45"/>
      <c r="C113" s="61"/>
      <c r="D113" s="61"/>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154"/>
      <c r="AZ113" s="154"/>
      <c r="BA113" s="154"/>
      <c r="BB113" s="158" t="s">
        <v>1374</v>
      </c>
      <c r="BC113" s="154"/>
      <c r="BD113" s="154"/>
      <c r="BE113" s="154"/>
      <c r="BF113" s="156">
        <v>0.05</v>
      </c>
      <c r="BG113" s="156">
        <v>0</v>
      </c>
      <c r="BH113" s="155"/>
      <c r="BI113" s="45"/>
      <c r="BJ113" s="45"/>
      <c r="BK113" s="45"/>
      <c r="BL113" s="45"/>
      <c r="BM113" s="45"/>
      <c r="BN113" s="45"/>
      <c r="BO113" s="45"/>
      <c r="BP113" s="45"/>
      <c r="BQ113" s="45"/>
      <c r="BR113" s="45"/>
      <c r="BS113" s="45"/>
      <c r="BT113" s="45"/>
      <c r="BU113" s="45"/>
      <c r="BV113" s="45"/>
      <c r="BW113" s="45"/>
      <c r="BX113" s="45"/>
      <c r="BY113" s="45"/>
    </row>
    <row r="114" spans="1:77">
      <c r="A114" s="77"/>
      <c r="B114" s="45"/>
      <c r="C114" s="61"/>
      <c r="D114" s="61"/>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154"/>
      <c r="AZ114" s="154"/>
      <c r="BA114" s="154" t="s">
        <v>1407</v>
      </c>
      <c r="BB114" s="154"/>
      <c r="BC114" s="154"/>
      <c r="BD114" s="154"/>
      <c r="BE114" s="154"/>
      <c r="BF114" s="156">
        <v>0.05</v>
      </c>
      <c r="BG114" s="156">
        <v>0</v>
      </c>
      <c r="BH114" s="155"/>
      <c r="BI114" s="45"/>
      <c r="BJ114" s="45"/>
      <c r="BK114" s="45"/>
      <c r="BL114" s="45"/>
      <c r="BM114" s="45"/>
      <c r="BN114" s="45"/>
      <c r="BO114" s="45"/>
      <c r="BP114" s="45"/>
      <c r="BQ114" s="45"/>
      <c r="BR114" s="45"/>
      <c r="BS114" s="45"/>
      <c r="BT114" s="45"/>
      <c r="BU114" s="45"/>
      <c r="BV114" s="45"/>
      <c r="BW114" s="45"/>
      <c r="BX114" s="45"/>
      <c r="BY114" s="45"/>
    </row>
    <row r="115" spans="1:77">
      <c r="A115" s="77"/>
      <c r="B115" s="45"/>
      <c r="C115" s="61"/>
      <c r="D115" s="61"/>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154"/>
      <c r="AZ115" s="154" t="s">
        <v>1408</v>
      </c>
      <c r="BA115" s="154"/>
      <c r="BB115" s="154"/>
      <c r="BC115" s="154"/>
      <c r="BD115" s="154"/>
      <c r="BE115" s="154"/>
      <c r="BF115" s="156">
        <v>0.05</v>
      </c>
      <c r="BG115" s="156">
        <v>0</v>
      </c>
      <c r="BH115" s="155"/>
      <c r="BI115" s="45"/>
      <c r="BJ115" s="45"/>
      <c r="BK115" s="45"/>
      <c r="BL115" s="45"/>
      <c r="BM115" s="45"/>
      <c r="BN115" s="45"/>
      <c r="BO115" s="45"/>
      <c r="BP115" s="45"/>
      <c r="BQ115" s="45"/>
      <c r="BR115" s="45"/>
      <c r="BS115" s="45"/>
      <c r="BT115" s="45"/>
      <c r="BU115" s="45"/>
      <c r="BV115" s="45"/>
      <c r="BW115" s="45"/>
      <c r="BX115" s="45"/>
      <c r="BY115" s="45"/>
    </row>
    <row r="116" spans="1:77">
      <c r="A116" s="77"/>
      <c r="B116" s="45"/>
      <c r="C116" s="61"/>
      <c r="D116" s="61"/>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154"/>
      <c r="AZ116" s="154" t="s">
        <v>1012</v>
      </c>
      <c r="BA116" s="154" t="s">
        <v>1013</v>
      </c>
      <c r="BB116" s="158">
        <v>44782</v>
      </c>
      <c r="BC116" s="154" t="s">
        <v>1443</v>
      </c>
      <c r="BD116" s="154" t="s">
        <v>1459</v>
      </c>
      <c r="BE116" s="154" t="s">
        <v>225</v>
      </c>
      <c r="BF116" s="156">
        <v>0.1</v>
      </c>
      <c r="BG116" s="156">
        <v>0.08</v>
      </c>
      <c r="BH116" s="155"/>
      <c r="BI116" s="45"/>
      <c r="BJ116" s="45"/>
      <c r="BK116" s="45"/>
      <c r="BL116" s="45"/>
      <c r="BM116" s="45"/>
      <c r="BN116" s="45"/>
      <c r="BO116" s="45"/>
      <c r="BP116" s="45"/>
      <c r="BQ116" s="45"/>
      <c r="BR116" s="45"/>
      <c r="BS116" s="45"/>
      <c r="BT116" s="45"/>
      <c r="BU116" s="45"/>
      <c r="BV116" s="45"/>
      <c r="BW116" s="45"/>
      <c r="BX116" s="45"/>
      <c r="BY116" s="45"/>
    </row>
    <row r="117" spans="1:77">
      <c r="A117" s="77"/>
      <c r="B117" s="45"/>
      <c r="C117" s="61"/>
      <c r="D117" s="61"/>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154"/>
      <c r="AZ117" s="154"/>
      <c r="BA117" s="154"/>
      <c r="BB117" s="154"/>
      <c r="BC117" s="154"/>
      <c r="BD117" s="154" t="s">
        <v>1460</v>
      </c>
      <c r="BE117" s="154"/>
      <c r="BF117" s="156">
        <v>0.1</v>
      </c>
      <c r="BG117" s="156">
        <v>0.08</v>
      </c>
      <c r="BH117" s="155"/>
      <c r="BI117" s="45"/>
      <c r="BJ117" s="45"/>
      <c r="BK117" s="45"/>
      <c r="BL117" s="45"/>
      <c r="BM117" s="45"/>
      <c r="BN117" s="45"/>
      <c r="BO117" s="45"/>
      <c r="BP117" s="45"/>
      <c r="BQ117" s="45"/>
      <c r="BR117" s="45"/>
      <c r="BS117" s="45"/>
      <c r="BT117" s="45"/>
      <c r="BU117" s="45"/>
      <c r="BV117" s="45"/>
      <c r="BW117" s="45"/>
      <c r="BX117" s="45"/>
      <c r="BY117" s="45"/>
    </row>
    <row r="118" spans="1:77">
      <c r="A118" s="77"/>
      <c r="B118" s="45"/>
      <c r="C118" s="61"/>
      <c r="D118" s="61"/>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154"/>
      <c r="AZ118" s="154"/>
      <c r="BA118" s="154"/>
      <c r="BB118" s="154"/>
      <c r="BC118" s="154" t="s">
        <v>1444</v>
      </c>
      <c r="BD118" s="154"/>
      <c r="BE118" s="154"/>
      <c r="BF118" s="156">
        <v>0.1</v>
      </c>
      <c r="BG118" s="156">
        <v>0.08</v>
      </c>
      <c r="BH118" s="155"/>
      <c r="BI118" s="45"/>
      <c r="BJ118" s="45"/>
      <c r="BK118" s="45"/>
      <c r="BL118" s="45"/>
      <c r="BM118" s="45"/>
      <c r="BN118" s="45"/>
      <c r="BO118" s="45"/>
      <c r="BP118" s="45"/>
      <c r="BQ118" s="45"/>
      <c r="BR118" s="45"/>
      <c r="BS118" s="45"/>
      <c r="BT118" s="45"/>
      <c r="BU118" s="45"/>
      <c r="BV118" s="45"/>
      <c r="BW118" s="45"/>
      <c r="BX118" s="45"/>
      <c r="BY118" s="45"/>
    </row>
    <row r="119" spans="1:77">
      <c r="A119" s="77"/>
      <c r="B119" s="45"/>
      <c r="C119" s="61"/>
      <c r="D119" s="61"/>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154"/>
      <c r="AZ119" s="154"/>
      <c r="BA119" s="154"/>
      <c r="BB119" s="158" t="s">
        <v>1409</v>
      </c>
      <c r="BC119" s="154"/>
      <c r="BD119" s="154"/>
      <c r="BE119" s="154"/>
      <c r="BF119" s="156">
        <v>0.1</v>
      </c>
      <c r="BG119" s="156">
        <v>0.08</v>
      </c>
      <c r="BH119" s="155"/>
      <c r="BI119" s="45"/>
      <c r="BJ119" s="45"/>
      <c r="BK119" s="45"/>
      <c r="BL119" s="45"/>
      <c r="BM119" s="45"/>
      <c r="BN119" s="45"/>
      <c r="BO119" s="45"/>
      <c r="BP119" s="45"/>
      <c r="BQ119" s="45"/>
      <c r="BR119" s="45"/>
      <c r="BS119" s="45"/>
      <c r="BT119" s="45"/>
      <c r="BU119" s="45"/>
      <c r="BV119" s="45"/>
      <c r="BW119" s="45"/>
      <c r="BX119" s="45"/>
      <c r="BY119" s="45"/>
    </row>
    <row r="120" spans="1:77">
      <c r="A120" s="77"/>
      <c r="B120" s="45"/>
      <c r="C120" s="61"/>
      <c r="D120" s="61"/>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154"/>
      <c r="AZ120" s="154"/>
      <c r="BA120" s="154" t="s">
        <v>1410</v>
      </c>
      <c r="BB120" s="154"/>
      <c r="BC120" s="154"/>
      <c r="BD120" s="154"/>
      <c r="BE120" s="154"/>
      <c r="BF120" s="156">
        <v>0.1</v>
      </c>
      <c r="BG120" s="156">
        <v>0.08</v>
      </c>
      <c r="BH120" s="155"/>
      <c r="BI120" s="45"/>
      <c r="BJ120" s="45"/>
      <c r="BK120" s="45"/>
      <c r="BL120" s="45"/>
      <c r="BM120" s="45"/>
      <c r="BN120" s="45"/>
      <c r="BO120" s="45"/>
      <c r="BP120" s="45"/>
      <c r="BQ120" s="45"/>
      <c r="BR120" s="45"/>
      <c r="BS120" s="45"/>
      <c r="BT120" s="45"/>
      <c r="BU120" s="45"/>
      <c r="BV120" s="45"/>
      <c r="BW120" s="45"/>
      <c r="BX120" s="45"/>
      <c r="BY120" s="45"/>
    </row>
    <row r="121" spans="1:77">
      <c r="A121" s="77"/>
      <c r="B121" s="45"/>
      <c r="C121" s="61"/>
      <c r="D121" s="61"/>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154"/>
      <c r="AZ121" s="154" t="s">
        <v>1411</v>
      </c>
      <c r="BA121" s="154"/>
      <c r="BB121" s="154"/>
      <c r="BC121" s="154"/>
      <c r="BD121" s="154"/>
      <c r="BE121" s="154"/>
      <c r="BF121" s="156">
        <v>0.1</v>
      </c>
      <c r="BG121" s="156">
        <v>0.08</v>
      </c>
      <c r="BH121" s="155"/>
      <c r="BI121" s="45"/>
      <c r="BJ121" s="45"/>
      <c r="BK121" s="45"/>
      <c r="BL121" s="45"/>
      <c r="BM121" s="45"/>
      <c r="BN121" s="45"/>
      <c r="BO121" s="45"/>
      <c r="BP121" s="45"/>
      <c r="BQ121" s="45"/>
      <c r="BR121" s="45"/>
      <c r="BS121" s="45"/>
      <c r="BT121" s="45"/>
      <c r="BU121" s="45"/>
      <c r="BV121" s="45"/>
      <c r="BW121" s="45"/>
      <c r="BX121" s="45"/>
      <c r="BY121" s="45"/>
    </row>
    <row r="122" spans="1:77">
      <c r="A122" s="77"/>
      <c r="B122" s="45"/>
      <c r="C122" s="61"/>
      <c r="D122" s="61"/>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154"/>
      <c r="AZ122" s="154" t="s">
        <v>1024</v>
      </c>
      <c r="BA122" s="154" t="s">
        <v>1025</v>
      </c>
      <c r="BB122" s="158">
        <v>44804</v>
      </c>
      <c r="BC122" s="154" t="s">
        <v>1026</v>
      </c>
      <c r="BD122" s="154" t="s">
        <v>1412</v>
      </c>
      <c r="BE122" s="154" t="s">
        <v>225</v>
      </c>
      <c r="BF122" s="156">
        <v>0.1</v>
      </c>
      <c r="BG122" s="156">
        <v>0.04</v>
      </c>
      <c r="BH122" s="155"/>
      <c r="BI122" s="45"/>
      <c r="BJ122" s="45"/>
      <c r="BK122" s="45"/>
      <c r="BL122" s="45"/>
      <c r="BM122" s="45"/>
      <c r="BN122" s="45"/>
      <c r="BO122" s="45"/>
      <c r="BP122" s="45"/>
      <c r="BQ122" s="45"/>
      <c r="BR122" s="45"/>
      <c r="BS122" s="45"/>
      <c r="BT122" s="45"/>
      <c r="BU122" s="45"/>
      <c r="BV122" s="45"/>
      <c r="BW122" s="45"/>
      <c r="BX122" s="45"/>
      <c r="BY122" s="45"/>
    </row>
    <row r="123" spans="1:77">
      <c r="A123" s="77"/>
      <c r="B123" s="45"/>
      <c r="C123" s="61"/>
      <c r="D123" s="61"/>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154"/>
      <c r="AZ123" s="154"/>
      <c r="BA123" s="154"/>
      <c r="BB123" s="154"/>
      <c r="BC123" s="154"/>
      <c r="BD123" s="154" t="s">
        <v>1413</v>
      </c>
      <c r="BE123" s="154"/>
      <c r="BF123" s="156">
        <v>0.1</v>
      </c>
      <c r="BG123" s="156">
        <v>0.04</v>
      </c>
      <c r="BH123" s="155"/>
      <c r="BI123" s="45"/>
      <c r="BJ123" s="45"/>
      <c r="BK123" s="45"/>
      <c r="BL123" s="45"/>
      <c r="BM123" s="45"/>
      <c r="BN123" s="45"/>
      <c r="BO123" s="45"/>
      <c r="BP123" s="45"/>
      <c r="BQ123" s="45"/>
      <c r="BR123" s="45"/>
      <c r="BS123" s="45"/>
      <c r="BT123" s="45"/>
      <c r="BU123" s="45"/>
      <c r="BV123" s="45"/>
      <c r="BW123" s="45"/>
      <c r="BX123" s="45"/>
      <c r="BY123" s="45"/>
    </row>
    <row r="124" spans="1:77">
      <c r="A124" s="77"/>
      <c r="B124" s="45"/>
      <c r="C124" s="61"/>
      <c r="D124" s="61"/>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154"/>
      <c r="AZ124" s="154"/>
      <c r="BA124" s="154"/>
      <c r="BB124" s="154"/>
      <c r="BC124" s="154" t="s">
        <v>1414</v>
      </c>
      <c r="BD124" s="154"/>
      <c r="BE124" s="154"/>
      <c r="BF124" s="156">
        <v>0.1</v>
      </c>
      <c r="BG124" s="156">
        <v>0.04</v>
      </c>
      <c r="BH124" s="155"/>
      <c r="BI124" s="45"/>
      <c r="BJ124" s="45"/>
      <c r="BK124" s="45"/>
      <c r="BL124" s="45"/>
      <c r="BM124" s="45"/>
      <c r="BN124" s="45"/>
      <c r="BO124" s="45"/>
      <c r="BP124" s="45"/>
      <c r="BQ124" s="45"/>
      <c r="BR124" s="45"/>
      <c r="BS124" s="45"/>
      <c r="BT124" s="45"/>
      <c r="BU124" s="45"/>
      <c r="BV124" s="45"/>
      <c r="BW124" s="45"/>
      <c r="BX124" s="45"/>
      <c r="BY124" s="45"/>
    </row>
    <row r="125" spans="1:77">
      <c r="A125" s="77"/>
      <c r="B125" s="45"/>
      <c r="C125" s="61"/>
      <c r="D125" s="61"/>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154"/>
      <c r="AZ125" s="154"/>
      <c r="BA125" s="154"/>
      <c r="BB125" s="158" t="s">
        <v>1415</v>
      </c>
      <c r="BC125" s="154"/>
      <c r="BD125" s="154"/>
      <c r="BE125" s="154"/>
      <c r="BF125" s="156">
        <v>0.1</v>
      </c>
      <c r="BG125" s="156">
        <v>0.04</v>
      </c>
      <c r="BH125" s="155"/>
      <c r="BI125" s="45"/>
      <c r="BJ125" s="45"/>
      <c r="BK125" s="45"/>
      <c r="BL125" s="45"/>
      <c r="BM125" s="45"/>
      <c r="BN125" s="45"/>
      <c r="BO125" s="45"/>
      <c r="BP125" s="45"/>
      <c r="BQ125" s="45"/>
      <c r="BR125" s="45"/>
      <c r="BS125" s="45"/>
      <c r="BT125" s="45"/>
      <c r="BU125" s="45"/>
      <c r="BV125" s="45"/>
      <c r="BW125" s="45"/>
      <c r="BX125" s="45"/>
      <c r="BY125" s="45"/>
    </row>
    <row r="126" spans="1:77">
      <c r="A126" s="77"/>
      <c r="B126" s="45"/>
      <c r="C126" s="61"/>
      <c r="D126" s="61"/>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154"/>
      <c r="AZ126" s="154"/>
      <c r="BA126" s="154" t="s">
        <v>1416</v>
      </c>
      <c r="BB126" s="154"/>
      <c r="BC126" s="154"/>
      <c r="BD126" s="154"/>
      <c r="BE126" s="154"/>
      <c r="BF126" s="156">
        <v>0.1</v>
      </c>
      <c r="BG126" s="156">
        <v>0.04</v>
      </c>
      <c r="BH126" s="155"/>
      <c r="BI126" s="45"/>
      <c r="BJ126" s="45"/>
      <c r="BK126" s="45"/>
      <c r="BL126" s="45"/>
      <c r="BM126" s="45"/>
      <c r="BN126" s="45"/>
      <c r="BO126" s="45"/>
      <c r="BP126" s="45"/>
      <c r="BQ126" s="45"/>
      <c r="BR126" s="45"/>
      <c r="BS126" s="45"/>
      <c r="BT126" s="45"/>
      <c r="BU126" s="45"/>
      <c r="BV126" s="45"/>
      <c r="BW126" s="45"/>
      <c r="BX126" s="45"/>
      <c r="BY126" s="45"/>
    </row>
    <row r="127" spans="1:77">
      <c r="A127" s="77"/>
      <c r="B127" s="45"/>
      <c r="C127" s="61"/>
      <c r="D127" s="61"/>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154"/>
      <c r="AZ127" s="154" t="s">
        <v>1417</v>
      </c>
      <c r="BA127" s="154"/>
      <c r="BB127" s="154"/>
      <c r="BC127" s="154"/>
      <c r="BD127" s="154"/>
      <c r="BE127" s="154"/>
      <c r="BF127" s="156">
        <v>0.1</v>
      </c>
      <c r="BG127" s="156">
        <v>0.04</v>
      </c>
      <c r="BH127" s="155"/>
      <c r="BI127" s="45"/>
      <c r="BJ127" s="45"/>
      <c r="BK127" s="45"/>
      <c r="BL127" s="45"/>
      <c r="BM127" s="45"/>
      <c r="BN127" s="45"/>
      <c r="BO127" s="45"/>
      <c r="BP127" s="45"/>
      <c r="BQ127" s="45"/>
      <c r="BR127" s="45"/>
      <c r="BS127" s="45"/>
      <c r="BT127" s="45"/>
      <c r="BU127" s="45"/>
      <c r="BV127" s="45"/>
      <c r="BW127" s="45"/>
      <c r="BX127" s="45"/>
      <c r="BY127" s="45"/>
    </row>
    <row r="128" spans="1:77">
      <c r="A128" s="77"/>
      <c r="B128" s="45"/>
      <c r="C128" s="61"/>
      <c r="D128" s="61"/>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154" t="s">
        <v>1418</v>
      </c>
      <c r="AZ128" s="154"/>
      <c r="BA128" s="154"/>
      <c r="BB128" s="154"/>
      <c r="BC128" s="154"/>
      <c r="BD128" s="154"/>
      <c r="BE128" s="154"/>
      <c r="BF128" s="156">
        <v>0.35</v>
      </c>
      <c r="BG128" s="156">
        <v>0.22</v>
      </c>
      <c r="BH128" s="155"/>
      <c r="BI128" s="45"/>
      <c r="BJ128" s="45"/>
      <c r="BK128" s="45"/>
      <c r="BL128" s="45"/>
      <c r="BM128" s="45"/>
      <c r="BN128" s="45"/>
      <c r="BO128" s="45"/>
      <c r="BP128" s="45"/>
      <c r="BQ128" s="45"/>
      <c r="BR128" s="45"/>
      <c r="BS128" s="45"/>
      <c r="BT128" s="45"/>
      <c r="BU128" s="45"/>
      <c r="BV128" s="45"/>
      <c r="BW128" s="45"/>
      <c r="BX128" s="45"/>
      <c r="BY128" s="45"/>
    </row>
    <row r="129" spans="1:77">
      <c r="A129" s="77"/>
      <c r="B129" s="45"/>
      <c r="C129" s="61"/>
      <c r="D129" s="61"/>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154" t="s">
        <v>1075</v>
      </c>
      <c r="AZ129" s="154" t="s">
        <v>1076</v>
      </c>
      <c r="BA129" s="154" t="s">
        <v>1078</v>
      </c>
      <c r="BB129" s="158">
        <v>44592</v>
      </c>
      <c r="BC129" s="154" t="s">
        <v>1461</v>
      </c>
      <c r="BD129" s="154" t="s">
        <v>1070</v>
      </c>
      <c r="BE129" s="154" t="s">
        <v>204</v>
      </c>
      <c r="BF129" s="156">
        <v>0.04</v>
      </c>
      <c r="BG129" s="156">
        <v>0.04</v>
      </c>
      <c r="BH129" s="155"/>
      <c r="BI129" s="45"/>
      <c r="BJ129" s="45"/>
      <c r="BK129" s="45"/>
      <c r="BL129" s="45"/>
      <c r="BM129" s="45"/>
      <c r="BN129" s="45"/>
      <c r="BO129" s="45"/>
      <c r="BP129" s="45"/>
      <c r="BQ129" s="45"/>
      <c r="BR129" s="45"/>
      <c r="BS129" s="45"/>
      <c r="BT129" s="45"/>
      <c r="BU129" s="45"/>
      <c r="BV129" s="45"/>
      <c r="BW129" s="45"/>
      <c r="BX129" s="45"/>
      <c r="BY129" s="45"/>
    </row>
    <row r="130" spans="1:77">
      <c r="A130" s="77"/>
      <c r="B130" s="45"/>
      <c r="C130" s="61"/>
      <c r="D130" s="61"/>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154"/>
      <c r="AZ130" s="154"/>
      <c r="BA130" s="154"/>
      <c r="BB130" s="154"/>
      <c r="BC130" s="154"/>
      <c r="BD130" s="154" t="s">
        <v>1393</v>
      </c>
      <c r="BE130" s="154"/>
      <c r="BF130" s="156">
        <v>0.04</v>
      </c>
      <c r="BG130" s="156">
        <v>0.04</v>
      </c>
      <c r="BH130" s="155"/>
      <c r="BI130" s="45"/>
      <c r="BJ130" s="45"/>
      <c r="BK130" s="45"/>
      <c r="BL130" s="45"/>
      <c r="BM130" s="45"/>
      <c r="BN130" s="45"/>
      <c r="BO130" s="45"/>
      <c r="BP130" s="45"/>
      <c r="BQ130" s="45"/>
      <c r="BR130" s="45"/>
      <c r="BS130" s="45"/>
      <c r="BT130" s="45"/>
      <c r="BU130" s="45"/>
      <c r="BV130" s="45"/>
      <c r="BW130" s="45"/>
      <c r="BX130" s="45"/>
      <c r="BY130" s="45"/>
    </row>
    <row r="131" spans="1:77">
      <c r="A131" s="77"/>
      <c r="B131" s="45"/>
      <c r="C131" s="61"/>
      <c r="D131" s="61"/>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154"/>
      <c r="AZ131" s="154"/>
      <c r="BA131" s="154"/>
      <c r="BB131" s="154"/>
      <c r="BC131" s="154" t="s">
        <v>1462</v>
      </c>
      <c r="BD131" s="154"/>
      <c r="BE131" s="154"/>
      <c r="BF131" s="156">
        <v>0.04</v>
      </c>
      <c r="BG131" s="156">
        <v>0.04</v>
      </c>
      <c r="BH131" s="155"/>
      <c r="BI131" s="45"/>
      <c r="BJ131" s="45"/>
      <c r="BK131" s="45"/>
      <c r="BL131" s="45"/>
      <c r="BM131" s="45"/>
      <c r="BN131" s="45"/>
      <c r="BO131" s="45"/>
      <c r="BP131" s="45"/>
      <c r="BQ131" s="45"/>
      <c r="BR131" s="45"/>
      <c r="BS131" s="45"/>
      <c r="BT131" s="45"/>
      <c r="BU131" s="45"/>
      <c r="BV131" s="45"/>
      <c r="BW131" s="45"/>
      <c r="BX131" s="45"/>
      <c r="BY131" s="45"/>
    </row>
    <row r="132" spans="1:77">
      <c r="A132" s="77"/>
      <c r="B132" s="45"/>
      <c r="C132" s="61"/>
      <c r="D132" s="61"/>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154"/>
      <c r="AZ132" s="154"/>
      <c r="BA132" s="154"/>
      <c r="BB132" s="158" t="s">
        <v>1419</v>
      </c>
      <c r="BC132" s="154"/>
      <c r="BD132" s="154"/>
      <c r="BE132" s="154"/>
      <c r="BF132" s="156">
        <v>0.04</v>
      </c>
      <c r="BG132" s="156">
        <v>0.04</v>
      </c>
      <c r="BH132" s="155"/>
      <c r="BI132" s="45"/>
      <c r="BJ132" s="45"/>
      <c r="BK132" s="45"/>
      <c r="BL132" s="45"/>
      <c r="BM132" s="45"/>
      <c r="BN132" s="45"/>
      <c r="BO132" s="45"/>
      <c r="BP132" s="45"/>
      <c r="BQ132" s="45"/>
      <c r="BR132" s="45"/>
      <c r="BS132" s="45"/>
      <c r="BT132" s="45"/>
      <c r="BU132" s="45"/>
      <c r="BV132" s="45"/>
      <c r="BW132" s="45"/>
      <c r="BX132" s="45"/>
      <c r="BY132" s="45"/>
    </row>
    <row r="133" spans="1:77">
      <c r="A133" s="77"/>
      <c r="B133" s="45"/>
      <c r="C133" s="61"/>
      <c r="D133" s="61"/>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154"/>
      <c r="AZ133" s="154"/>
      <c r="BA133" s="154" t="s">
        <v>1420</v>
      </c>
      <c r="BB133" s="154"/>
      <c r="BC133" s="154"/>
      <c r="BD133" s="154"/>
      <c r="BE133" s="154"/>
      <c r="BF133" s="156">
        <v>0.04</v>
      </c>
      <c r="BG133" s="156">
        <v>0.04</v>
      </c>
      <c r="BH133" s="155"/>
      <c r="BI133" s="45"/>
      <c r="BJ133" s="45"/>
      <c r="BK133" s="45"/>
      <c r="BL133" s="45"/>
      <c r="BM133" s="45"/>
      <c r="BN133" s="45"/>
      <c r="BO133" s="45"/>
      <c r="BP133" s="45"/>
      <c r="BQ133" s="45"/>
      <c r="BR133" s="45"/>
      <c r="BS133" s="45"/>
      <c r="BT133" s="45"/>
      <c r="BU133" s="45"/>
      <c r="BV133" s="45"/>
      <c r="BW133" s="45"/>
      <c r="BX133" s="45"/>
      <c r="BY133" s="45"/>
    </row>
    <row r="134" spans="1:77">
      <c r="A134" s="77"/>
      <c r="B134" s="45"/>
      <c r="C134" s="61"/>
      <c r="D134" s="61"/>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154"/>
      <c r="AZ134" s="154" t="s">
        <v>1421</v>
      </c>
      <c r="BA134" s="154"/>
      <c r="BB134" s="154"/>
      <c r="BC134" s="154"/>
      <c r="BD134" s="154"/>
      <c r="BE134" s="154"/>
      <c r="BF134" s="156">
        <v>0.04</v>
      </c>
      <c r="BG134" s="156">
        <v>0.04</v>
      </c>
      <c r="BH134" s="155"/>
      <c r="BI134" s="45"/>
      <c r="BJ134" s="45"/>
      <c r="BK134" s="45"/>
      <c r="BL134" s="45"/>
      <c r="BM134" s="45"/>
      <c r="BN134" s="45"/>
      <c r="BO134" s="45"/>
      <c r="BP134" s="45"/>
      <c r="BQ134" s="45"/>
      <c r="BR134" s="45"/>
      <c r="BS134" s="45"/>
      <c r="BT134" s="45"/>
      <c r="BU134" s="45"/>
      <c r="BV134" s="45"/>
      <c r="BW134" s="45"/>
      <c r="BX134" s="45"/>
      <c r="BY134" s="45"/>
    </row>
    <row r="135" spans="1:77">
      <c r="A135" s="77"/>
      <c r="B135" s="45"/>
      <c r="C135" s="61"/>
      <c r="D135" s="61"/>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154"/>
      <c r="AZ135" s="154" t="s">
        <v>1087</v>
      </c>
      <c r="BA135" s="154" t="s">
        <v>1088</v>
      </c>
      <c r="BB135" s="158">
        <v>44926</v>
      </c>
      <c r="BC135" s="154" t="s">
        <v>1443</v>
      </c>
      <c r="BD135" s="154" t="s">
        <v>1073</v>
      </c>
      <c r="BE135" s="154" t="s">
        <v>335</v>
      </c>
      <c r="BF135" s="156">
        <v>0.04</v>
      </c>
      <c r="BG135" s="156">
        <v>0</v>
      </c>
      <c r="BH135" s="155"/>
      <c r="BI135" s="45"/>
      <c r="BJ135" s="45"/>
      <c r="BK135" s="45"/>
      <c r="BL135" s="45"/>
      <c r="BM135" s="45"/>
      <c r="BN135" s="45"/>
      <c r="BO135" s="45"/>
      <c r="BP135" s="45"/>
      <c r="BQ135" s="45"/>
      <c r="BR135" s="45"/>
      <c r="BS135" s="45"/>
      <c r="BT135" s="45"/>
      <c r="BU135" s="45"/>
      <c r="BV135" s="45"/>
      <c r="BW135" s="45"/>
      <c r="BX135" s="45"/>
      <c r="BY135" s="45"/>
    </row>
    <row r="136" spans="1:77">
      <c r="A136" s="77"/>
      <c r="B136" s="45"/>
      <c r="C136" s="61"/>
      <c r="D136" s="61"/>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154"/>
      <c r="AZ136" s="154"/>
      <c r="BA136" s="154"/>
      <c r="BB136" s="154"/>
      <c r="BC136" s="154"/>
      <c r="BD136" s="154" t="s">
        <v>1376</v>
      </c>
      <c r="BE136" s="154"/>
      <c r="BF136" s="156">
        <v>0.04</v>
      </c>
      <c r="BG136" s="156">
        <v>0</v>
      </c>
      <c r="BH136" s="155"/>
      <c r="BI136" s="45"/>
      <c r="BJ136" s="45"/>
      <c r="BK136" s="45"/>
      <c r="BL136" s="45"/>
      <c r="BM136" s="45"/>
      <c r="BN136" s="45"/>
      <c r="BO136" s="45"/>
      <c r="BP136" s="45"/>
      <c r="BQ136" s="45"/>
      <c r="BR136" s="45"/>
      <c r="BS136" s="45"/>
      <c r="BT136" s="45"/>
      <c r="BU136" s="45"/>
      <c r="BV136" s="45"/>
      <c r="BW136" s="45"/>
      <c r="BX136" s="45"/>
      <c r="BY136" s="45"/>
    </row>
    <row r="137" spans="1:77">
      <c r="A137" s="77"/>
      <c r="B137" s="45"/>
      <c r="C137" s="61"/>
      <c r="D137" s="61"/>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154"/>
      <c r="AZ137" s="154"/>
      <c r="BA137" s="154"/>
      <c r="BB137" s="154"/>
      <c r="BC137" s="154" t="s">
        <v>1444</v>
      </c>
      <c r="BD137" s="154"/>
      <c r="BE137" s="154"/>
      <c r="BF137" s="156">
        <v>0.04</v>
      </c>
      <c r="BG137" s="156">
        <v>0</v>
      </c>
      <c r="BH137" s="155"/>
      <c r="BI137" s="45"/>
      <c r="BJ137" s="45"/>
      <c r="BK137" s="45"/>
      <c r="BL137" s="45"/>
      <c r="BM137" s="45"/>
      <c r="BN137" s="45"/>
      <c r="BO137" s="45"/>
      <c r="BP137" s="45"/>
      <c r="BQ137" s="45"/>
      <c r="BR137" s="45"/>
      <c r="BS137" s="45"/>
      <c r="BT137" s="45"/>
      <c r="BU137" s="45"/>
      <c r="BV137" s="45"/>
      <c r="BW137" s="45"/>
      <c r="BX137" s="45"/>
      <c r="BY137" s="45"/>
    </row>
    <row r="138" spans="1:77">
      <c r="A138" s="77"/>
      <c r="B138" s="45"/>
      <c r="C138" s="61"/>
      <c r="D138" s="61"/>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154"/>
      <c r="AZ138" s="154"/>
      <c r="BA138" s="154"/>
      <c r="BB138" s="158" t="s">
        <v>1377</v>
      </c>
      <c r="BC138" s="154"/>
      <c r="BD138" s="154"/>
      <c r="BE138" s="154"/>
      <c r="BF138" s="156">
        <v>0.04</v>
      </c>
      <c r="BG138" s="156">
        <v>0</v>
      </c>
      <c r="BH138" s="155"/>
      <c r="BI138" s="45"/>
      <c r="BJ138" s="45"/>
      <c r="BK138" s="45"/>
      <c r="BL138" s="45"/>
      <c r="BM138" s="45"/>
      <c r="BN138" s="45"/>
      <c r="BO138" s="45"/>
      <c r="BP138" s="45"/>
      <c r="BQ138" s="45"/>
      <c r="BR138" s="45"/>
      <c r="BS138" s="45"/>
      <c r="BT138" s="45"/>
      <c r="BU138" s="45"/>
      <c r="BV138" s="45"/>
      <c r="BW138" s="45"/>
      <c r="BX138" s="45"/>
      <c r="BY138" s="45"/>
    </row>
    <row r="139" spans="1:77">
      <c r="A139" s="77"/>
      <c r="B139" s="45"/>
      <c r="C139" s="61"/>
      <c r="D139" s="61"/>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154"/>
      <c r="AZ139" s="154"/>
      <c r="BA139" s="154" t="s">
        <v>1422</v>
      </c>
      <c r="BB139" s="154"/>
      <c r="BC139" s="154"/>
      <c r="BD139" s="154"/>
      <c r="BE139" s="154"/>
      <c r="BF139" s="156">
        <v>0.04</v>
      </c>
      <c r="BG139" s="156">
        <v>0</v>
      </c>
      <c r="BH139" s="155"/>
      <c r="BI139" s="45"/>
      <c r="BJ139" s="45"/>
      <c r="BK139" s="45"/>
      <c r="BL139" s="45"/>
      <c r="BM139" s="45"/>
      <c r="BN139" s="45"/>
      <c r="BO139" s="45"/>
      <c r="BP139" s="45"/>
      <c r="BQ139" s="45"/>
      <c r="BR139" s="45"/>
      <c r="BS139" s="45"/>
      <c r="BT139" s="45"/>
      <c r="BU139" s="45"/>
      <c r="BV139" s="45"/>
      <c r="BW139" s="45"/>
      <c r="BX139" s="45"/>
      <c r="BY139" s="45"/>
    </row>
    <row r="140" spans="1:77">
      <c r="A140" s="77"/>
      <c r="B140" s="45"/>
      <c r="C140" s="61"/>
      <c r="D140" s="61"/>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154"/>
      <c r="AZ140" s="154" t="s">
        <v>1423</v>
      </c>
      <c r="BA140" s="154"/>
      <c r="BB140" s="154"/>
      <c r="BC140" s="154"/>
      <c r="BD140" s="154"/>
      <c r="BE140" s="154"/>
      <c r="BF140" s="156">
        <v>0.04</v>
      </c>
      <c r="BG140" s="156">
        <v>0</v>
      </c>
      <c r="BH140" s="155"/>
      <c r="BI140" s="45"/>
      <c r="BJ140" s="45"/>
      <c r="BK140" s="45"/>
      <c r="BL140" s="45"/>
      <c r="BM140" s="45"/>
      <c r="BN140" s="45"/>
      <c r="BO140" s="45"/>
      <c r="BP140" s="45"/>
      <c r="BQ140" s="45"/>
      <c r="BR140" s="45"/>
      <c r="BS140" s="45"/>
      <c r="BT140" s="45"/>
      <c r="BU140" s="45"/>
      <c r="BV140" s="45"/>
      <c r="BW140" s="45"/>
      <c r="BX140" s="45"/>
      <c r="BY140" s="45"/>
    </row>
    <row r="141" spans="1:77">
      <c r="A141" s="77"/>
      <c r="B141" s="45"/>
      <c r="C141" s="61"/>
      <c r="D141" s="61"/>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154"/>
      <c r="AZ141" s="154" t="s">
        <v>1081</v>
      </c>
      <c r="BA141" s="154" t="s">
        <v>1082</v>
      </c>
      <c r="BB141" s="158">
        <v>44926</v>
      </c>
      <c r="BC141" s="154" t="s">
        <v>1443</v>
      </c>
      <c r="BD141" s="154" t="s">
        <v>1073</v>
      </c>
      <c r="BE141" s="154" t="s">
        <v>335</v>
      </c>
      <c r="BF141" s="156">
        <v>0.04</v>
      </c>
      <c r="BG141" s="156">
        <v>0</v>
      </c>
      <c r="BH141" s="155"/>
      <c r="BI141" s="45"/>
      <c r="BJ141" s="45"/>
      <c r="BK141" s="45"/>
      <c r="BL141" s="45"/>
      <c r="BM141" s="45"/>
      <c r="BN141" s="45"/>
      <c r="BO141" s="45"/>
      <c r="BP141" s="45"/>
      <c r="BQ141" s="45"/>
      <c r="BR141" s="45"/>
      <c r="BS141" s="45"/>
      <c r="BT141" s="45"/>
      <c r="BU141" s="45"/>
      <c r="BV141" s="45"/>
      <c r="BW141" s="45"/>
      <c r="BX141" s="45"/>
      <c r="BY141" s="45"/>
    </row>
    <row r="142" spans="1:77">
      <c r="A142" s="77"/>
      <c r="B142" s="45"/>
      <c r="C142" s="61"/>
      <c r="D142" s="61"/>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154"/>
      <c r="AZ142" s="154"/>
      <c r="BA142" s="154"/>
      <c r="BB142" s="154"/>
      <c r="BC142" s="154"/>
      <c r="BD142" s="154" t="s">
        <v>1376</v>
      </c>
      <c r="BE142" s="154"/>
      <c r="BF142" s="156">
        <v>0.04</v>
      </c>
      <c r="BG142" s="156">
        <v>0</v>
      </c>
      <c r="BH142" s="155"/>
      <c r="BI142" s="45"/>
      <c r="BJ142" s="45"/>
      <c r="BK142" s="45"/>
      <c r="BL142" s="45"/>
      <c r="BM142" s="45"/>
      <c r="BN142" s="45"/>
      <c r="BO142" s="45"/>
      <c r="BP142" s="45"/>
      <c r="BQ142" s="45"/>
      <c r="BR142" s="45"/>
      <c r="BS142" s="45"/>
      <c r="BT142" s="45"/>
      <c r="BU142" s="45"/>
      <c r="BV142" s="45"/>
      <c r="BW142" s="45"/>
      <c r="BX142" s="45"/>
      <c r="BY142" s="45"/>
    </row>
    <row r="143" spans="1:77">
      <c r="A143" s="77"/>
      <c r="B143" s="45"/>
      <c r="C143" s="61"/>
      <c r="D143" s="61"/>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154"/>
      <c r="AZ143" s="154"/>
      <c r="BA143" s="154"/>
      <c r="BB143" s="154"/>
      <c r="BC143" s="154" t="s">
        <v>1444</v>
      </c>
      <c r="BD143" s="154"/>
      <c r="BE143" s="154"/>
      <c r="BF143" s="156">
        <v>0.04</v>
      </c>
      <c r="BG143" s="156">
        <v>0</v>
      </c>
      <c r="BH143" s="155"/>
      <c r="BI143" s="45"/>
      <c r="BJ143" s="45"/>
      <c r="BK143" s="45"/>
      <c r="BL143" s="45"/>
      <c r="BM143" s="45"/>
      <c r="BN143" s="45"/>
      <c r="BO143" s="45"/>
      <c r="BP143" s="45"/>
      <c r="BQ143" s="45"/>
      <c r="BR143" s="45"/>
      <c r="BS143" s="45"/>
      <c r="BT143" s="45"/>
      <c r="BU143" s="45"/>
      <c r="BV143" s="45"/>
      <c r="BW143" s="45"/>
      <c r="BX143" s="45"/>
      <c r="BY143" s="45"/>
    </row>
    <row r="144" spans="1:77">
      <c r="A144" s="77"/>
      <c r="B144" s="45"/>
      <c r="C144" s="61"/>
      <c r="D144" s="61"/>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154"/>
      <c r="AZ144" s="154"/>
      <c r="BA144" s="154"/>
      <c r="BB144" s="158" t="s">
        <v>1377</v>
      </c>
      <c r="BC144" s="154"/>
      <c r="BD144" s="154"/>
      <c r="BE144" s="154"/>
      <c r="BF144" s="156">
        <v>0.04</v>
      </c>
      <c r="BG144" s="156">
        <v>0</v>
      </c>
      <c r="BH144" s="155"/>
      <c r="BI144" s="45"/>
      <c r="BJ144" s="45"/>
      <c r="BK144" s="45"/>
      <c r="BL144" s="45"/>
      <c r="BM144" s="45"/>
      <c r="BN144" s="45"/>
      <c r="BO144" s="45"/>
      <c r="BP144" s="45"/>
      <c r="BQ144" s="45"/>
      <c r="BR144" s="45"/>
      <c r="BS144" s="45"/>
      <c r="BT144" s="45"/>
      <c r="BU144" s="45"/>
      <c r="BV144" s="45"/>
      <c r="BW144" s="45"/>
      <c r="BX144" s="45"/>
      <c r="BY144" s="45"/>
    </row>
    <row r="145" spans="1:77">
      <c r="A145" s="77"/>
      <c r="B145" s="45"/>
      <c r="C145" s="61"/>
      <c r="D145" s="61"/>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154"/>
      <c r="AZ145" s="154"/>
      <c r="BA145" s="154" t="s">
        <v>1424</v>
      </c>
      <c r="BB145" s="154"/>
      <c r="BC145" s="154"/>
      <c r="BD145" s="154"/>
      <c r="BE145" s="154"/>
      <c r="BF145" s="156">
        <v>0.04</v>
      </c>
      <c r="BG145" s="156">
        <v>0</v>
      </c>
      <c r="BH145" s="155"/>
      <c r="BI145" s="45"/>
      <c r="BJ145" s="45"/>
      <c r="BK145" s="45"/>
      <c r="BL145" s="45"/>
      <c r="BM145" s="45"/>
      <c r="BN145" s="45"/>
      <c r="BO145" s="45"/>
      <c r="BP145" s="45"/>
      <c r="BQ145" s="45"/>
      <c r="BR145" s="45"/>
      <c r="BS145" s="45"/>
      <c r="BT145" s="45"/>
      <c r="BU145" s="45"/>
      <c r="BV145" s="45"/>
      <c r="BW145" s="45"/>
      <c r="BX145" s="45"/>
      <c r="BY145" s="45"/>
    </row>
    <row r="146" spans="1:77">
      <c r="A146" s="77"/>
      <c r="B146" s="45"/>
      <c r="C146" s="61"/>
      <c r="D146" s="61"/>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154"/>
      <c r="AZ146" s="154" t="s">
        <v>1425</v>
      </c>
      <c r="BA146" s="154"/>
      <c r="BB146" s="154"/>
      <c r="BC146" s="154"/>
      <c r="BD146" s="154"/>
      <c r="BE146" s="154"/>
      <c r="BF146" s="156">
        <v>0.04</v>
      </c>
      <c r="BG146" s="156">
        <v>0</v>
      </c>
      <c r="BH146" s="155"/>
      <c r="BI146" s="45"/>
      <c r="BJ146" s="45"/>
      <c r="BK146" s="45"/>
      <c r="BL146" s="45"/>
      <c r="BM146" s="45"/>
      <c r="BN146" s="45"/>
      <c r="BO146" s="45"/>
      <c r="BP146" s="45"/>
      <c r="BQ146" s="45"/>
      <c r="BR146" s="45"/>
      <c r="BS146" s="45"/>
      <c r="BT146" s="45"/>
      <c r="BU146" s="45"/>
      <c r="BV146" s="45"/>
      <c r="BW146" s="45"/>
      <c r="BX146" s="45"/>
      <c r="BY146" s="45"/>
    </row>
    <row r="147" spans="1:77">
      <c r="A147" s="77"/>
      <c r="B147" s="45"/>
      <c r="C147" s="61"/>
      <c r="D147" s="61"/>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154"/>
      <c r="AZ147" s="154" t="s">
        <v>1089</v>
      </c>
      <c r="BA147" s="154" t="s">
        <v>1091</v>
      </c>
      <c r="BB147" s="158">
        <v>44926</v>
      </c>
      <c r="BC147" s="154" t="s">
        <v>1463</v>
      </c>
      <c r="BD147" s="154" t="s">
        <v>1464</v>
      </c>
      <c r="BE147" s="154" t="s">
        <v>225</v>
      </c>
      <c r="BF147" s="156">
        <v>0.04</v>
      </c>
      <c r="BG147" s="156">
        <v>0.02</v>
      </c>
      <c r="BH147" s="155"/>
      <c r="BI147" s="45"/>
      <c r="BJ147" s="45"/>
      <c r="BK147" s="45"/>
      <c r="BL147" s="45"/>
      <c r="BM147" s="45"/>
      <c r="BN147" s="45"/>
      <c r="BO147" s="45"/>
      <c r="BP147" s="45"/>
      <c r="BQ147" s="45"/>
      <c r="BR147" s="45"/>
      <c r="BS147" s="45"/>
      <c r="BT147" s="45"/>
      <c r="BU147" s="45"/>
      <c r="BV147" s="45"/>
      <c r="BW147" s="45"/>
      <c r="BX147" s="45"/>
      <c r="BY147" s="45"/>
    </row>
    <row r="148" spans="1:77">
      <c r="A148" s="77"/>
      <c r="B148" s="45"/>
      <c r="C148" s="61"/>
      <c r="D148" s="61"/>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154"/>
      <c r="AZ148" s="154"/>
      <c r="BA148" s="154"/>
      <c r="BB148" s="154"/>
      <c r="BC148" s="154"/>
      <c r="BD148" s="154" t="s">
        <v>1465</v>
      </c>
      <c r="BE148" s="154"/>
      <c r="BF148" s="156">
        <v>0.04</v>
      </c>
      <c r="BG148" s="156">
        <v>0.02</v>
      </c>
      <c r="BH148" s="155"/>
      <c r="BI148" s="45"/>
      <c r="BJ148" s="45"/>
      <c r="BK148" s="45"/>
      <c r="BL148" s="45"/>
      <c r="BM148" s="45"/>
      <c r="BN148" s="45"/>
      <c r="BO148" s="45"/>
      <c r="BP148" s="45"/>
      <c r="BQ148" s="45"/>
      <c r="BR148" s="45"/>
      <c r="BS148" s="45"/>
      <c r="BT148" s="45"/>
      <c r="BU148" s="45"/>
      <c r="BV148" s="45"/>
      <c r="BW148" s="45"/>
      <c r="BX148" s="45"/>
      <c r="BY148" s="45"/>
    </row>
    <row r="149" spans="1:77">
      <c r="A149" s="77"/>
      <c r="B149" s="45"/>
      <c r="C149" s="61"/>
      <c r="D149" s="61"/>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154"/>
      <c r="AZ149" s="154"/>
      <c r="BA149" s="154"/>
      <c r="BB149" s="154"/>
      <c r="BC149" s="154" t="s">
        <v>1466</v>
      </c>
      <c r="BD149" s="154"/>
      <c r="BE149" s="154"/>
      <c r="BF149" s="156">
        <v>0.04</v>
      </c>
      <c r="BG149" s="156">
        <v>0.02</v>
      </c>
      <c r="BH149" s="155"/>
      <c r="BI149" s="45"/>
      <c r="BJ149" s="45"/>
      <c r="BK149" s="45"/>
      <c r="BL149" s="45"/>
      <c r="BM149" s="45"/>
      <c r="BN149" s="45"/>
      <c r="BO149" s="45"/>
      <c r="BP149" s="45"/>
      <c r="BQ149" s="45"/>
      <c r="BR149" s="45"/>
      <c r="BS149" s="45"/>
      <c r="BT149" s="45"/>
      <c r="BU149" s="45"/>
      <c r="BV149" s="45"/>
      <c r="BW149" s="45"/>
      <c r="BX149" s="45"/>
      <c r="BY149" s="45"/>
    </row>
    <row r="150" spans="1:77">
      <c r="A150" s="77"/>
      <c r="B150" s="45"/>
      <c r="C150" s="61"/>
      <c r="D150" s="61"/>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154"/>
      <c r="AZ150" s="154"/>
      <c r="BA150" s="154"/>
      <c r="BB150" s="158" t="s">
        <v>1377</v>
      </c>
      <c r="BC150" s="154"/>
      <c r="BD150" s="154"/>
      <c r="BE150" s="154"/>
      <c r="BF150" s="156">
        <v>0.04</v>
      </c>
      <c r="BG150" s="156">
        <v>0.02</v>
      </c>
      <c r="BH150" s="155"/>
      <c r="BI150" s="45"/>
      <c r="BJ150" s="45"/>
      <c r="BK150" s="45"/>
      <c r="BL150" s="45"/>
      <c r="BM150" s="45"/>
      <c r="BN150" s="45"/>
      <c r="BO150" s="45"/>
      <c r="BP150" s="45"/>
      <c r="BQ150" s="45"/>
      <c r="BR150" s="45"/>
      <c r="BS150" s="45"/>
      <c r="BT150" s="45"/>
      <c r="BU150" s="45"/>
      <c r="BV150" s="45"/>
      <c r="BW150" s="45"/>
      <c r="BX150" s="45"/>
      <c r="BY150" s="45"/>
    </row>
    <row r="151" spans="1:77">
      <c r="A151" s="77"/>
      <c r="B151" s="45"/>
      <c r="C151" s="61"/>
      <c r="D151" s="61"/>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154"/>
      <c r="AZ151" s="154"/>
      <c r="BA151" s="154" t="s">
        <v>1426</v>
      </c>
      <c r="BB151" s="154"/>
      <c r="BC151" s="154"/>
      <c r="BD151" s="154"/>
      <c r="BE151" s="154"/>
      <c r="BF151" s="156">
        <v>0.04</v>
      </c>
      <c r="BG151" s="156">
        <v>0.02</v>
      </c>
      <c r="BH151" s="155"/>
      <c r="BI151" s="45"/>
      <c r="BJ151" s="45"/>
      <c r="BK151" s="45"/>
      <c r="BL151" s="45"/>
      <c r="BM151" s="45"/>
      <c r="BN151" s="45"/>
      <c r="BO151" s="45"/>
      <c r="BP151" s="45"/>
      <c r="BQ151" s="45"/>
      <c r="BR151" s="45"/>
      <c r="BS151" s="45"/>
      <c r="BT151" s="45"/>
      <c r="BU151" s="45"/>
      <c r="BV151" s="45"/>
      <c r="BW151" s="45"/>
      <c r="BX151" s="45"/>
      <c r="BY151" s="45"/>
    </row>
    <row r="152" spans="1:77">
      <c r="A152" s="77"/>
      <c r="B152" s="45"/>
      <c r="C152" s="61"/>
      <c r="D152" s="61"/>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154"/>
      <c r="AZ152" s="154" t="s">
        <v>1427</v>
      </c>
      <c r="BA152" s="154"/>
      <c r="BB152" s="154"/>
      <c r="BC152" s="154"/>
      <c r="BD152" s="154"/>
      <c r="BE152" s="154"/>
      <c r="BF152" s="156">
        <v>0.04</v>
      </c>
      <c r="BG152" s="156">
        <v>0.02</v>
      </c>
      <c r="BH152" s="155"/>
      <c r="BI152" s="45"/>
      <c r="BJ152" s="45"/>
      <c r="BK152" s="45"/>
      <c r="BL152" s="45"/>
      <c r="BM152" s="45"/>
      <c r="BN152" s="45"/>
      <c r="BO152" s="45"/>
      <c r="BP152" s="45"/>
      <c r="BQ152" s="45"/>
      <c r="BR152" s="45"/>
      <c r="BS152" s="45"/>
      <c r="BT152" s="45"/>
      <c r="BU152" s="45"/>
      <c r="BV152" s="45"/>
      <c r="BW152" s="45"/>
      <c r="BX152" s="45"/>
      <c r="BY152" s="45"/>
    </row>
    <row r="153" spans="1:77">
      <c r="A153" s="77"/>
      <c r="B153" s="45"/>
      <c r="C153" s="61"/>
      <c r="D153" s="61"/>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154"/>
      <c r="AZ153" s="154" t="s">
        <v>1084</v>
      </c>
      <c r="BA153" s="154" t="s">
        <v>1085</v>
      </c>
      <c r="BB153" s="158">
        <v>44592</v>
      </c>
      <c r="BC153" s="154" t="s">
        <v>1461</v>
      </c>
      <c r="BD153" s="154" t="s">
        <v>1070</v>
      </c>
      <c r="BE153" s="154" t="s">
        <v>204</v>
      </c>
      <c r="BF153" s="156">
        <v>0.04</v>
      </c>
      <c r="BG153" s="156">
        <v>0.04</v>
      </c>
      <c r="BH153" s="155"/>
      <c r="BI153" s="45"/>
      <c r="BJ153" s="45"/>
      <c r="BK153" s="45"/>
      <c r="BL153" s="45"/>
      <c r="BM153" s="45"/>
      <c r="BN153" s="45"/>
      <c r="BO153" s="45"/>
      <c r="BP153" s="45"/>
      <c r="BQ153" s="45"/>
      <c r="BR153" s="45"/>
      <c r="BS153" s="45"/>
      <c r="BT153" s="45"/>
      <c r="BU153" s="45"/>
      <c r="BV153" s="45"/>
      <c r="BW153" s="45"/>
      <c r="BX153" s="45"/>
      <c r="BY153" s="45"/>
    </row>
    <row r="154" spans="1:77">
      <c r="A154" s="77"/>
      <c r="B154" s="45"/>
      <c r="C154" s="61"/>
      <c r="D154" s="61"/>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154"/>
      <c r="AZ154" s="154"/>
      <c r="BA154" s="154"/>
      <c r="BB154" s="154"/>
      <c r="BC154" s="154"/>
      <c r="BD154" s="154" t="s">
        <v>1393</v>
      </c>
      <c r="BE154" s="154"/>
      <c r="BF154" s="156">
        <v>0.04</v>
      </c>
      <c r="BG154" s="156">
        <v>0.04</v>
      </c>
      <c r="BH154" s="155"/>
      <c r="BI154" s="45"/>
      <c r="BJ154" s="45"/>
      <c r="BK154" s="45"/>
      <c r="BL154" s="45"/>
      <c r="BM154" s="45"/>
      <c r="BN154" s="45"/>
      <c r="BO154" s="45"/>
      <c r="BP154" s="45"/>
      <c r="BQ154" s="45"/>
      <c r="BR154" s="45"/>
      <c r="BS154" s="45"/>
      <c r="BT154" s="45"/>
      <c r="BU154" s="45"/>
      <c r="BV154" s="45"/>
      <c r="BW154" s="45"/>
      <c r="BX154" s="45"/>
      <c r="BY154" s="45"/>
    </row>
    <row r="155" spans="1:77">
      <c r="A155" s="77"/>
      <c r="B155" s="45"/>
      <c r="C155" s="61"/>
      <c r="D155" s="61"/>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154"/>
      <c r="AZ155" s="154"/>
      <c r="BA155" s="154"/>
      <c r="BB155" s="154"/>
      <c r="BC155" s="154" t="s">
        <v>1462</v>
      </c>
      <c r="BD155" s="154"/>
      <c r="BE155" s="154"/>
      <c r="BF155" s="156">
        <v>0.04</v>
      </c>
      <c r="BG155" s="156">
        <v>0.04</v>
      </c>
      <c r="BH155" s="155"/>
      <c r="BI155" s="45"/>
      <c r="BJ155" s="45"/>
      <c r="BK155" s="45"/>
      <c r="BL155" s="45"/>
      <c r="BM155" s="45"/>
      <c r="BN155" s="45"/>
      <c r="BO155" s="45"/>
      <c r="BP155" s="45"/>
      <c r="BQ155" s="45"/>
      <c r="BR155" s="45"/>
      <c r="BS155" s="45"/>
      <c r="BT155" s="45"/>
      <c r="BU155" s="45"/>
      <c r="BV155" s="45"/>
      <c r="BW155" s="45"/>
      <c r="BX155" s="45"/>
      <c r="BY155" s="45"/>
    </row>
    <row r="156" spans="1:77">
      <c r="A156" s="77"/>
      <c r="B156" s="45"/>
      <c r="C156" s="61"/>
      <c r="D156" s="61"/>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154"/>
      <c r="AZ156" s="154"/>
      <c r="BA156" s="154"/>
      <c r="BB156" s="158" t="s">
        <v>1419</v>
      </c>
      <c r="BC156" s="154"/>
      <c r="BD156" s="154"/>
      <c r="BE156" s="154"/>
      <c r="BF156" s="156">
        <v>0.04</v>
      </c>
      <c r="BG156" s="156">
        <v>0.04</v>
      </c>
      <c r="BH156" s="155"/>
      <c r="BI156" s="45"/>
      <c r="BJ156" s="45"/>
      <c r="BK156" s="45"/>
      <c r="BL156" s="45"/>
      <c r="BM156" s="45"/>
      <c r="BN156" s="45"/>
      <c r="BO156" s="45"/>
      <c r="BP156" s="45"/>
      <c r="BQ156" s="45"/>
      <c r="BR156" s="45"/>
      <c r="BS156" s="45"/>
      <c r="BT156" s="45"/>
      <c r="BU156" s="45"/>
      <c r="BV156" s="45"/>
      <c r="BW156" s="45"/>
      <c r="BX156" s="45"/>
      <c r="BY156" s="45"/>
    </row>
    <row r="157" spans="1:77">
      <c r="A157" s="77"/>
      <c r="B157" s="45"/>
      <c r="C157" s="61"/>
      <c r="D157" s="61"/>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154"/>
      <c r="AZ157" s="154"/>
      <c r="BA157" s="154" t="s">
        <v>1428</v>
      </c>
      <c r="BB157" s="154"/>
      <c r="BC157" s="154"/>
      <c r="BD157" s="154"/>
      <c r="BE157" s="154"/>
      <c r="BF157" s="156">
        <v>0.04</v>
      </c>
      <c r="BG157" s="156">
        <v>0.04</v>
      </c>
      <c r="BH157" s="155"/>
      <c r="BI157" s="45"/>
      <c r="BJ157" s="45"/>
      <c r="BK157" s="45"/>
      <c r="BL157" s="45"/>
      <c r="BM157" s="45"/>
      <c r="BN157" s="45"/>
      <c r="BO157" s="45"/>
      <c r="BP157" s="45"/>
      <c r="BQ157" s="45"/>
      <c r="BR157" s="45"/>
      <c r="BS157" s="45"/>
      <c r="BT157" s="45"/>
      <c r="BU157" s="45"/>
      <c r="BV157" s="45"/>
      <c r="BW157" s="45"/>
      <c r="BX157" s="45"/>
      <c r="BY157" s="45"/>
    </row>
    <row r="158" spans="1:77">
      <c r="A158" s="77"/>
      <c r="B158" s="45"/>
      <c r="C158" s="61"/>
      <c r="D158" s="61"/>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154"/>
      <c r="AZ158" s="154" t="s">
        <v>1429</v>
      </c>
      <c r="BA158" s="154"/>
      <c r="BB158" s="154"/>
      <c r="BC158" s="154"/>
      <c r="BD158" s="154"/>
      <c r="BE158" s="154"/>
      <c r="BF158" s="156">
        <v>0.04</v>
      </c>
      <c r="BG158" s="156">
        <v>0.04</v>
      </c>
      <c r="BH158" s="155"/>
      <c r="BI158" s="45"/>
      <c r="BJ158" s="45"/>
      <c r="BK158" s="45"/>
      <c r="BL158" s="45"/>
      <c r="BM158" s="45"/>
      <c r="BN158" s="45"/>
      <c r="BO158" s="45"/>
      <c r="BP158" s="45"/>
      <c r="BQ158" s="45"/>
      <c r="BR158" s="45"/>
      <c r="BS158" s="45"/>
      <c r="BT158" s="45"/>
      <c r="BU158" s="45"/>
      <c r="BV158" s="45"/>
      <c r="BW158" s="45"/>
      <c r="BX158" s="45"/>
      <c r="BY158" s="45"/>
    </row>
    <row r="159" spans="1:77">
      <c r="A159" s="77"/>
      <c r="B159" s="45"/>
      <c r="C159" s="61"/>
      <c r="D159" s="61"/>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154" t="s">
        <v>1430</v>
      </c>
      <c r="AZ159" s="154"/>
      <c r="BA159" s="154"/>
      <c r="BB159" s="154"/>
      <c r="BC159" s="154"/>
      <c r="BD159" s="154"/>
      <c r="BE159" s="154"/>
      <c r="BF159" s="156">
        <v>0.2</v>
      </c>
      <c r="BG159" s="156">
        <v>0.1</v>
      </c>
      <c r="BH159" s="155"/>
      <c r="BI159" s="45"/>
      <c r="BJ159" s="45"/>
      <c r="BK159" s="45"/>
      <c r="BL159" s="45"/>
      <c r="BM159" s="45"/>
      <c r="BN159" s="45"/>
      <c r="BO159" s="45"/>
      <c r="BP159" s="45"/>
      <c r="BQ159" s="45"/>
      <c r="BR159" s="45"/>
      <c r="BS159" s="45"/>
      <c r="BT159" s="45"/>
      <c r="BU159" s="45"/>
      <c r="BV159" s="45"/>
      <c r="BW159" s="45"/>
      <c r="BX159" s="45"/>
      <c r="BY159" s="45"/>
    </row>
    <row r="160" spans="1:77">
      <c r="A160" s="77"/>
      <c r="B160" s="45"/>
      <c r="C160" s="61"/>
      <c r="D160" s="61"/>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154" t="s">
        <v>1435</v>
      </c>
      <c r="AZ160" s="154"/>
      <c r="BA160" s="154"/>
      <c r="BB160" s="154"/>
      <c r="BC160" s="154"/>
      <c r="BD160" s="154"/>
      <c r="BE160" s="154"/>
      <c r="BF160" s="156">
        <v>1.0000000000000002</v>
      </c>
      <c r="BG160" s="156">
        <v>0.51200000000000001</v>
      </c>
      <c r="BH160" s="155"/>
      <c r="BI160" s="45"/>
      <c r="BJ160" s="45"/>
      <c r="BK160" s="45"/>
      <c r="BL160" s="45"/>
      <c r="BM160" s="45"/>
      <c r="BN160" s="45"/>
      <c r="BO160" s="45"/>
      <c r="BP160" s="45"/>
      <c r="BQ160" s="45"/>
      <c r="BR160" s="45"/>
      <c r="BS160" s="45"/>
      <c r="BT160" s="45"/>
      <c r="BU160" s="45"/>
      <c r="BV160" s="45"/>
      <c r="BW160" s="45"/>
      <c r="BX160" s="45"/>
      <c r="BY160" s="45"/>
    </row>
    <row r="161" spans="1:77">
      <c r="A161" s="77"/>
      <c r="B161" s="45"/>
      <c r="C161" s="61"/>
      <c r="D161" s="61"/>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155"/>
      <c r="AZ161" s="155"/>
      <c r="BA161" s="155"/>
      <c r="BB161" s="155"/>
      <c r="BC161" s="155"/>
      <c r="BD161" s="155"/>
      <c r="BE161" s="155"/>
      <c r="BF161" s="155"/>
      <c r="BG161" s="155"/>
      <c r="BH161" s="155"/>
      <c r="BI161" s="45"/>
      <c r="BJ161" s="45"/>
      <c r="BK161" s="45"/>
      <c r="BL161" s="45"/>
      <c r="BM161" s="45"/>
      <c r="BN161" s="45"/>
      <c r="BO161" s="45"/>
      <c r="BP161" s="45"/>
      <c r="BQ161" s="45"/>
      <c r="BR161" s="45"/>
      <c r="BS161" s="45"/>
      <c r="BT161" s="45"/>
      <c r="BU161" s="45"/>
      <c r="BV161" s="45"/>
      <c r="BW161" s="45"/>
      <c r="BX161" s="45"/>
      <c r="BY161" s="45"/>
    </row>
    <row r="162" spans="1:77">
      <c r="A162" s="77"/>
      <c r="B162" s="45"/>
      <c r="C162" s="61"/>
      <c r="D162" s="61"/>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155"/>
      <c r="AZ162" s="155"/>
      <c r="BA162" s="155"/>
      <c r="BB162" s="155"/>
      <c r="BC162" s="155"/>
      <c r="BD162" s="155"/>
      <c r="BE162" s="155"/>
      <c r="BF162" s="155"/>
      <c r="BG162" s="155"/>
      <c r="BH162" s="155"/>
      <c r="BI162" s="45"/>
      <c r="BJ162" s="45"/>
      <c r="BK162" s="45"/>
      <c r="BL162" s="45"/>
      <c r="BM162" s="45"/>
      <c r="BN162" s="45"/>
      <c r="BO162" s="45"/>
      <c r="BP162" s="45"/>
      <c r="BQ162" s="45"/>
      <c r="BR162" s="45"/>
      <c r="BS162" s="45"/>
      <c r="BT162" s="45"/>
      <c r="BU162" s="45"/>
      <c r="BV162" s="45"/>
      <c r="BW162" s="45"/>
      <c r="BX162" s="45"/>
      <c r="BY162" s="45"/>
    </row>
    <row r="163" spans="1:77">
      <c r="A163" s="77"/>
      <c r="B163" s="45"/>
      <c r="C163" s="61"/>
      <c r="D163" s="61"/>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155"/>
      <c r="AZ163" s="155"/>
      <c r="BA163" s="155"/>
      <c r="BB163" s="155"/>
      <c r="BC163" s="155"/>
      <c r="BD163" s="155"/>
      <c r="BE163" s="155"/>
      <c r="BF163" s="155"/>
      <c r="BG163" s="155"/>
      <c r="BH163" s="155"/>
      <c r="BI163" s="45"/>
      <c r="BJ163" s="45"/>
      <c r="BK163" s="45"/>
      <c r="BL163" s="45"/>
      <c r="BM163" s="45"/>
      <c r="BN163" s="45"/>
      <c r="BO163" s="45"/>
      <c r="BP163" s="45"/>
      <c r="BQ163" s="45"/>
      <c r="BR163" s="45"/>
      <c r="BS163" s="45"/>
      <c r="BT163" s="45"/>
      <c r="BU163" s="45"/>
      <c r="BV163" s="45"/>
      <c r="BW163" s="45"/>
      <c r="BX163" s="45"/>
      <c r="BY163" s="45"/>
    </row>
    <row r="164" spans="1:77">
      <c r="A164" s="77"/>
      <c r="B164" s="45"/>
      <c r="C164" s="61"/>
      <c r="D164" s="61"/>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155"/>
      <c r="AZ164" s="155"/>
      <c r="BA164" s="155"/>
      <c r="BB164" s="155"/>
      <c r="BC164" s="155"/>
      <c r="BD164" s="155"/>
      <c r="BE164" s="155"/>
      <c r="BF164" s="155"/>
      <c r="BG164" s="155"/>
      <c r="BH164" s="155"/>
      <c r="BI164" s="45"/>
      <c r="BJ164" s="45"/>
      <c r="BK164" s="45"/>
      <c r="BL164" s="45"/>
      <c r="BM164" s="45"/>
      <c r="BN164" s="45"/>
      <c r="BO164" s="45"/>
      <c r="BP164" s="45"/>
      <c r="BQ164" s="45"/>
      <c r="BR164" s="45"/>
      <c r="BS164" s="45"/>
      <c r="BT164" s="45"/>
      <c r="BU164" s="45"/>
      <c r="BV164" s="45"/>
      <c r="BW164" s="45"/>
      <c r="BX164" s="45"/>
      <c r="BY164" s="45"/>
    </row>
    <row r="165" spans="1:77">
      <c r="A165" s="77"/>
      <c r="B165" s="45"/>
      <c r="C165" s="61"/>
      <c r="D165" s="61"/>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155"/>
      <c r="AZ165" s="155"/>
      <c r="BA165" s="155"/>
      <c r="BB165" s="155"/>
      <c r="BC165" s="155"/>
      <c r="BD165" s="155"/>
      <c r="BE165" s="155"/>
      <c r="BF165" s="155"/>
      <c r="BG165" s="155"/>
      <c r="BH165" s="155"/>
      <c r="BI165" s="45"/>
      <c r="BJ165" s="45"/>
      <c r="BK165" s="45"/>
      <c r="BL165" s="45"/>
      <c r="BM165" s="45"/>
      <c r="BN165" s="45"/>
      <c r="BO165" s="45"/>
      <c r="BP165" s="45"/>
      <c r="BQ165" s="45"/>
      <c r="BR165" s="45"/>
      <c r="BS165" s="45"/>
      <c r="BT165" s="45"/>
      <c r="BU165" s="45"/>
      <c r="BV165" s="45"/>
      <c r="BW165" s="45"/>
      <c r="BX165" s="45"/>
      <c r="BY165" s="45"/>
    </row>
    <row r="166" spans="1:77">
      <c r="A166" s="77"/>
      <c r="B166" s="45"/>
      <c r="C166" s="61"/>
      <c r="D166" s="61"/>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155"/>
      <c r="AZ166" s="155"/>
      <c r="BA166" s="155"/>
      <c r="BB166" s="155"/>
      <c r="BC166" s="155"/>
      <c r="BD166" s="155"/>
      <c r="BE166" s="155"/>
      <c r="BF166" s="155"/>
      <c r="BG166" s="155"/>
      <c r="BH166" s="155"/>
      <c r="BI166" s="45"/>
      <c r="BJ166" s="45"/>
      <c r="BK166" s="45"/>
      <c r="BL166" s="45"/>
      <c r="BM166" s="45"/>
      <c r="BN166" s="45"/>
      <c r="BO166" s="45"/>
      <c r="BP166" s="45"/>
      <c r="BQ166" s="45"/>
      <c r="BR166" s="45"/>
      <c r="BS166" s="45"/>
      <c r="BT166" s="45"/>
      <c r="BU166" s="45"/>
      <c r="BV166" s="45"/>
      <c r="BW166" s="45"/>
      <c r="BX166" s="45"/>
      <c r="BY166" s="45"/>
    </row>
    <row r="167" spans="1:77">
      <c r="A167" s="77"/>
      <c r="B167" s="45"/>
      <c r="C167" s="61"/>
      <c r="D167" s="61"/>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155"/>
      <c r="AZ167" s="155"/>
      <c r="BA167" s="155"/>
      <c r="BB167" s="155"/>
      <c r="BC167" s="155"/>
      <c r="BD167" s="155"/>
      <c r="BE167" s="155"/>
      <c r="BF167" s="155"/>
      <c r="BG167" s="155"/>
      <c r="BH167" s="155"/>
      <c r="BI167" s="45"/>
      <c r="BJ167" s="45"/>
      <c r="BK167" s="45"/>
      <c r="BL167" s="45"/>
      <c r="BM167" s="45"/>
      <c r="BN167" s="45"/>
      <c r="BO167" s="45"/>
      <c r="BP167" s="45"/>
      <c r="BQ167" s="45"/>
      <c r="BR167" s="45"/>
      <c r="BS167" s="45"/>
      <c r="BT167" s="45"/>
      <c r="BU167" s="45"/>
      <c r="BV167" s="45"/>
      <c r="BW167" s="45"/>
      <c r="BX167" s="45"/>
      <c r="BY167" s="45"/>
    </row>
    <row r="168" spans="1:77">
      <c r="A168" s="77"/>
      <c r="B168" s="45"/>
      <c r="C168" s="61"/>
      <c r="D168" s="61"/>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155"/>
      <c r="AZ168" s="155"/>
      <c r="BA168" s="155"/>
      <c r="BB168" s="155"/>
      <c r="BC168" s="155"/>
      <c r="BD168" s="155"/>
      <c r="BE168" s="155"/>
      <c r="BF168" s="155"/>
      <c r="BG168" s="155"/>
      <c r="BH168" s="155"/>
      <c r="BI168" s="45"/>
      <c r="BJ168" s="45"/>
      <c r="BK168" s="45"/>
      <c r="BL168" s="45"/>
      <c r="BM168" s="45"/>
      <c r="BN168" s="45"/>
      <c r="BO168" s="45"/>
      <c r="BP168" s="45"/>
      <c r="BQ168" s="45"/>
      <c r="BR168" s="45"/>
      <c r="BS168" s="45"/>
      <c r="BT168" s="45"/>
      <c r="BU168" s="45"/>
      <c r="BV168" s="45"/>
      <c r="BW168" s="45"/>
      <c r="BX168" s="45"/>
      <c r="BY168" s="45"/>
    </row>
    <row r="169" spans="1:77">
      <c r="A169" s="77"/>
      <c r="B169" s="45"/>
      <c r="C169" s="61"/>
      <c r="D169" s="61"/>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155"/>
      <c r="AZ169" s="155"/>
      <c r="BA169" s="155"/>
      <c r="BB169" s="155"/>
      <c r="BC169" s="155"/>
      <c r="BD169" s="155"/>
      <c r="BE169" s="155"/>
      <c r="BF169" s="155"/>
      <c r="BG169" s="155"/>
      <c r="BH169" s="155"/>
      <c r="BI169" s="45"/>
      <c r="BJ169" s="45"/>
      <c r="BK169" s="45"/>
      <c r="BL169" s="45"/>
      <c r="BM169" s="45"/>
      <c r="BN169" s="45"/>
      <c r="BO169" s="45"/>
      <c r="BP169" s="45"/>
      <c r="BQ169" s="45"/>
      <c r="BR169" s="45"/>
      <c r="BS169" s="45"/>
      <c r="BT169" s="45"/>
      <c r="BU169" s="45"/>
      <c r="BV169" s="45"/>
      <c r="BW169" s="45"/>
      <c r="BX169" s="45"/>
      <c r="BY169" s="45"/>
    </row>
    <row r="170" spans="1:77">
      <c r="A170" s="77"/>
      <c r="B170" s="45"/>
      <c r="C170" s="61"/>
      <c r="D170" s="61"/>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155"/>
      <c r="AZ170" s="155"/>
      <c r="BA170" s="155"/>
      <c r="BB170" s="155"/>
      <c r="BC170" s="155"/>
      <c r="BD170" s="155"/>
      <c r="BE170" s="155"/>
      <c r="BF170" s="155"/>
      <c r="BG170" s="155"/>
      <c r="BH170" s="155"/>
      <c r="BI170" s="45"/>
      <c r="BJ170" s="45"/>
      <c r="BK170" s="45"/>
      <c r="BL170" s="45"/>
      <c r="BM170" s="45"/>
      <c r="BN170" s="45"/>
      <c r="BO170" s="45"/>
      <c r="BP170" s="45"/>
      <c r="BQ170" s="45"/>
      <c r="BR170" s="45"/>
      <c r="BS170" s="45"/>
      <c r="BT170" s="45"/>
      <c r="BU170" s="45"/>
      <c r="BV170" s="45"/>
      <c r="BW170" s="45"/>
      <c r="BX170" s="45"/>
      <c r="BY170" s="45"/>
    </row>
    <row r="171" spans="1:77">
      <c r="A171" s="77"/>
      <c r="B171" s="45"/>
      <c r="C171" s="61"/>
      <c r="D171" s="61"/>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155"/>
      <c r="AZ171" s="155"/>
      <c r="BA171" s="155"/>
      <c r="BB171" s="155"/>
      <c r="BC171" s="155"/>
      <c r="BD171" s="155"/>
      <c r="BE171" s="155"/>
      <c r="BF171" s="155"/>
      <c r="BG171" s="155"/>
      <c r="BH171" s="155"/>
      <c r="BI171" s="45"/>
      <c r="BJ171" s="45"/>
      <c r="BK171" s="45"/>
      <c r="BL171" s="45"/>
      <c r="BM171" s="45"/>
      <c r="BN171" s="45"/>
      <c r="BO171" s="45"/>
      <c r="BP171" s="45"/>
      <c r="BQ171" s="45"/>
      <c r="BR171" s="45"/>
      <c r="BS171" s="45"/>
      <c r="BT171" s="45"/>
      <c r="BU171" s="45"/>
      <c r="BV171" s="45"/>
      <c r="BW171" s="45"/>
      <c r="BX171" s="45"/>
      <c r="BY171" s="45"/>
    </row>
    <row r="172" spans="1:77">
      <c r="A172" s="77"/>
      <c r="B172" s="45"/>
      <c r="C172" s="61"/>
      <c r="D172" s="61"/>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155"/>
      <c r="AZ172" s="155"/>
      <c r="BA172" s="155"/>
      <c r="BB172" s="155"/>
      <c r="BC172" s="155"/>
      <c r="BD172" s="155"/>
      <c r="BE172" s="155"/>
      <c r="BF172" s="155"/>
      <c r="BG172" s="155"/>
      <c r="BH172" s="155"/>
      <c r="BI172" s="45"/>
      <c r="BJ172" s="45"/>
      <c r="BK172" s="45"/>
      <c r="BL172" s="45"/>
      <c r="BM172" s="45"/>
      <c r="BN172" s="45"/>
      <c r="BO172" s="45"/>
      <c r="BP172" s="45"/>
      <c r="BQ172" s="45"/>
      <c r="BR172" s="45"/>
      <c r="BS172" s="45"/>
      <c r="BT172" s="45"/>
      <c r="BU172" s="45"/>
      <c r="BV172" s="45"/>
      <c r="BW172" s="45"/>
      <c r="BX172" s="45"/>
      <c r="BY172" s="45"/>
    </row>
    <row r="173" spans="1:77">
      <c r="A173" s="77"/>
      <c r="B173" s="45"/>
      <c r="C173" s="61"/>
      <c r="D173" s="61"/>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155"/>
      <c r="AZ173" s="155"/>
      <c r="BA173" s="155"/>
      <c r="BB173" s="155"/>
      <c r="BC173" s="155"/>
      <c r="BD173" s="155"/>
      <c r="BE173" s="155"/>
      <c r="BF173" s="155"/>
      <c r="BG173" s="155"/>
      <c r="BH173" s="155"/>
      <c r="BI173" s="45"/>
      <c r="BJ173" s="45"/>
      <c r="BK173" s="45"/>
      <c r="BL173" s="45"/>
      <c r="BM173" s="45"/>
      <c r="BN173" s="45"/>
      <c r="BO173" s="45"/>
      <c r="BP173" s="45"/>
      <c r="BQ173" s="45"/>
      <c r="BR173" s="45"/>
      <c r="BS173" s="45"/>
      <c r="BT173" s="45"/>
      <c r="BU173" s="45"/>
      <c r="BV173" s="45"/>
      <c r="BW173" s="45"/>
      <c r="BX173" s="45"/>
      <c r="BY173" s="45"/>
    </row>
    <row r="174" spans="1:77">
      <c r="A174" s="77"/>
      <c r="B174" s="45"/>
      <c r="C174" s="61"/>
      <c r="D174" s="61"/>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155"/>
      <c r="AZ174" s="155"/>
      <c r="BA174" s="155"/>
      <c r="BB174" s="155"/>
      <c r="BC174" s="155"/>
      <c r="BD174" s="155"/>
      <c r="BE174" s="155"/>
      <c r="BF174" s="155"/>
      <c r="BG174" s="155"/>
      <c r="BH174" s="155"/>
      <c r="BI174" s="45"/>
      <c r="BJ174" s="45"/>
      <c r="BK174" s="45"/>
      <c r="BL174" s="45"/>
      <c r="BM174" s="45"/>
      <c r="BN174" s="45"/>
      <c r="BO174" s="45"/>
      <c r="BP174" s="45"/>
      <c r="BQ174" s="45"/>
      <c r="BR174" s="45"/>
      <c r="BS174" s="45"/>
      <c r="BT174" s="45"/>
      <c r="BU174" s="45"/>
      <c r="BV174" s="45"/>
      <c r="BW174" s="45"/>
      <c r="BX174" s="45"/>
      <c r="BY174" s="45"/>
    </row>
    <row r="175" spans="1:77">
      <c r="A175" s="77"/>
      <c r="B175" s="45"/>
      <c r="C175" s="61"/>
      <c r="D175" s="61"/>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155"/>
      <c r="AZ175" s="155"/>
      <c r="BA175" s="155"/>
      <c r="BB175" s="155"/>
      <c r="BC175" s="155"/>
      <c r="BD175" s="155"/>
      <c r="BE175" s="155"/>
      <c r="BF175" s="155"/>
      <c r="BG175" s="155"/>
      <c r="BH175" s="155"/>
      <c r="BI175" s="45"/>
      <c r="BJ175" s="45"/>
      <c r="BK175" s="45"/>
      <c r="BL175" s="45"/>
      <c r="BM175" s="45"/>
      <c r="BN175" s="45"/>
      <c r="BO175" s="45"/>
      <c r="BP175" s="45"/>
      <c r="BQ175" s="45"/>
      <c r="BR175" s="45"/>
      <c r="BS175" s="45"/>
      <c r="BT175" s="45"/>
      <c r="BU175" s="45"/>
      <c r="BV175" s="45"/>
      <c r="BW175" s="45"/>
      <c r="BX175" s="45"/>
      <c r="BY175" s="45"/>
    </row>
    <row r="176" spans="1:77">
      <c r="A176" s="77"/>
      <c r="B176" s="45"/>
      <c r="C176" s="61"/>
      <c r="D176" s="61"/>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155"/>
      <c r="AZ176" s="155"/>
      <c r="BA176" s="155"/>
      <c r="BB176" s="155"/>
      <c r="BC176" s="155"/>
      <c r="BD176" s="155"/>
      <c r="BE176" s="155"/>
      <c r="BF176" s="155"/>
      <c r="BG176" s="155"/>
      <c r="BH176" s="155"/>
      <c r="BI176" s="45"/>
      <c r="BJ176" s="45"/>
      <c r="BK176" s="45"/>
      <c r="BL176" s="45"/>
      <c r="BM176" s="45"/>
      <c r="BN176" s="45"/>
      <c r="BO176" s="45"/>
      <c r="BP176" s="45"/>
      <c r="BQ176" s="45"/>
      <c r="BR176" s="45"/>
      <c r="BS176" s="45"/>
      <c r="BT176" s="45"/>
      <c r="BU176" s="45"/>
      <c r="BV176" s="45"/>
      <c r="BW176" s="45"/>
      <c r="BX176" s="45"/>
      <c r="BY176" s="45"/>
    </row>
    <row r="177" spans="1:77">
      <c r="A177" s="77"/>
      <c r="B177" s="45"/>
      <c r="C177" s="61"/>
      <c r="D177" s="61"/>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155"/>
      <c r="AZ177" s="155"/>
      <c r="BA177" s="155"/>
      <c r="BB177" s="155"/>
      <c r="BC177" s="155"/>
      <c r="BD177" s="155"/>
      <c r="BE177" s="155"/>
      <c r="BF177" s="155"/>
      <c r="BG177" s="155"/>
      <c r="BH177" s="155"/>
      <c r="BI177" s="45"/>
      <c r="BJ177" s="45"/>
      <c r="BK177" s="45"/>
      <c r="BL177" s="45"/>
      <c r="BM177" s="45"/>
      <c r="BN177" s="45"/>
      <c r="BO177" s="45"/>
      <c r="BP177" s="45"/>
      <c r="BQ177" s="45"/>
      <c r="BR177" s="45"/>
      <c r="BS177" s="45"/>
      <c r="BT177" s="45"/>
      <c r="BU177" s="45"/>
      <c r="BV177" s="45"/>
      <c r="BW177" s="45"/>
      <c r="BX177" s="45"/>
      <c r="BY177" s="45"/>
    </row>
    <row r="178" spans="1:77">
      <c r="A178" s="77"/>
      <c r="B178" s="45"/>
      <c r="C178" s="61"/>
      <c r="D178" s="61"/>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155"/>
      <c r="AZ178" s="155"/>
      <c r="BA178" s="155"/>
      <c r="BB178" s="155"/>
      <c r="BC178" s="155"/>
      <c r="BD178" s="155"/>
      <c r="BE178" s="155"/>
      <c r="BF178" s="155"/>
      <c r="BG178" s="155"/>
      <c r="BH178" s="155"/>
      <c r="BI178" s="45"/>
      <c r="BJ178" s="45"/>
      <c r="BK178" s="45"/>
      <c r="BL178" s="45"/>
      <c r="BM178" s="45"/>
      <c r="BN178" s="45"/>
      <c r="BO178" s="45"/>
      <c r="BP178" s="45"/>
      <c r="BQ178" s="45"/>
      <c r="BR178" s="45"/>
      <c r="BS178" s="45"/>
      <c r="BT178" s="45"/>
      <c r="BU178" s="45"/>
      <c r="BV178" s="45"/>
      <c r="BW178" s="45"/>
      <c r="BX178" s="45"/>
      <c r="BY178" s="45"/>
    </row>
    <row r="179" spans="1:77">
      <c r="A179" s="77"/>
      <c r="B179" s="45"/>
      <c r="C179" s="61"/>
      <c r="D179" s="61"/>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155"/>
      <c r="AZ179" s="155"/>
      <c r="BA179" s="155"/>
      <c r="BB179" s="155"/>
      <c r="BC179" s="155"/>
      <c r="BD179" s="155"/>
      <c r="BE179" s="155"/>
      <c r="BF179" s="155"/>
      <c r="BG179" s="155"/>
      <c r="BH179" s="155"/>
      <c r="BI179" s="45"/>
      <c r="BJ179" s="45"/>
      <c r="BK179" s="45"/>
      <c r="BL179" s="45"/>
      <c r="BM179" s="45"/>
      <c r="BN179" s="45"/>
      <c r="BO179" s="45"/>
      <c r="BP179" s="45"/>
      <c r="BQ179" s="45"/>
      <c r="BR179" s="45"/>
      <c r="BS179" s="45"/>
      <c r="BT179" s="45"/>
      <c r="BU179" s="45"/>
      <c r="BV179" s="45"/>
      <c r="BW179" s="45"/>
      <c r="BX179" s="45"/>
      <c r="BY179" s="45"/>
    </row>
    <row r="180" spans="1:77">
      <c r="A180" s="77"/>
      <c r="B180" s="45"/>
      <c r="C180" s="61"/>
      <c r="D180" s="61"/>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155"/>
      <c r="AZ180" s="155"/>
      <c r="BA180" s="155"/>
      <c r="BB180" s="155"/>
      <c r="BC180" s="155"/>
      <c r="BD180" s="155"/>
      <c r="BE180" s="155"/>
      <c r="BF180" s="155"/>
      <c r="BG180" s="155"/>
      <c r="BH180" s="155"/>
      <c r="BI180" s="45"/>
      <c r="BJ180" s="45"/>
      <c r="BK180" s="45"/>
      <c r="BL180" s="45"/>
      <c r="BM180" s="45"/>
      <c r="BN180" s="45"/>
      <c r="BO180" s="45"/>
      <c r="BP180" s="45"/>
      <c r="BQ180" s="45"/>
      <c r="BR180" s="45"/>
      <c r="BS180" s="45"/>
      <c r="BT180" s="45"/>
      <c r="BU180" s="45"/>
      <c r="BV180" s="45"/>
      <c r="BW180" s="45"/>
      <c r="BX180" s="45"/>
      <c r="BY180" s="45"/>
    </row>
    <row r="181" spans="1:77">
      <c r="A181" s="77"/>
      <c r="B181" s="45"/>
      <c r="C181" s="61"/>
      <c r="D181" s="61"/>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155"/>
      <c r="AZ181" s="155"/>
      <c r="BA181" s="155"/>
      <c r="BB181" s="155"/>
      <c r="BC181" s="155"/>
      <c r="BD181" s="155"/>
      <c r="BE181" s="155"/>
      <c r="BF181" s="155"/>
      <c r="BG181" s="155"/>
      <c r="BH181" s="155"/>
      <c r="BI181" s="45"/>
      <c r="BJ181" s="45"/>
      <c r="BK181" s="45"/>
      <c r="BL181" s="45"/>
      <c r="BM181" s="45"/>
      <c r="BN181" s="45"/>
      <c r="BO181" s="45"/>
      <c r="BP181" s="45"/>
      <c r="BQ181" s="45"/>
      <c r="BR181" s="45"/>
      <c r="BS181" s="45"/>
      <c r="BT181" s="45"/>
      <c r="BU181" s="45"/>
      <c r="BV181" s="45"/>
      <c r="BW181" s="45"/>
      <c r="BX181" s="45"/>
      <c r="BY181" s="45"/>
    </row>
    <row r="182" spans="1:77">
      <c r="A182" s="77"/>
      <c r="B182" s="45"/>
      <c r="C182" s="61"/>
      <c r="D182" s="61"/>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155"/>
      <c r="AZ182" s="155"/>
      <c r="BA182" s="155"/>
      <c r="BB182" s="155"/>
      <c r="BC182" s="155"/>
      <c r="BD182" s="155"/>
      <c r="BE182" s="155"/>
      <c r="BF182" s="155"/>
      <c r="BG182" s="155"/>
      <c r="BH182" s="155"/>
      <c r="BI182" s="45"/>
      <c r="BJ182" s="45"/>
      <c r="BK182" s="45"/>
      <c r="BL182" s="45"/>
      <c r="BM182" s="45"/>
      <c r="BN182" s="45"/>
      <c r="BO182" s="45"/>
      <c r="BP182" s="45"/>
      <c r="BQ182" s="45"/>
      <c r="BR182" s="45"/>
      <c r="BS182" s="45"/>
      <c r="BT182" s="45"/>
      <c r="BU182" s="45"/>
      <c r="BV182" s="45"/>
      <c r="BW182" s="45"/>
      <c r="BX182" s="45"/>
      <c r="BY182" s="45"/>
    </row>
    <row r="183" spans="1:77">
      <c r="A183" s="77"/>
      <c r="B183" s="45"/>
      <c r="C183" s="61"/>
      <c r="D183" s="61"/>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155"/>
      <c r="AZ183" s="155"/>
      <c r="BA183" s="155"/>
      <c r="BB183" s="155"/>
      <c r="BC183" s="155"/>
      <c r="BD183" s="155"/>
      <c r="BE183" s="155"/>
      <c r="BF183" s="155"/>
      <c r="BG183" s="155"/>
      <c r="BH183" s="155"/>
      <c r="BI183" s="45"/>
      <c r="BJ183" s="45"/>
      <c r="BK183" s="45"/>
      <c r="BL183" s="45"/>
      <c r="BM183" s="45"/>
      <c r="BN183" s="45"/>
      <c r="BO183" s="45"/>
      <c r="BP183" s="45"/>
      <c r="BQ183" s="45"/>
      <c r="BR183" s="45"/>
      <c r="BS183" s="45"/>
      <c r="BT183" s="45"/>
      <c r="BU183" s="45"/>
      <c r="BV183" s="45"/>
      <c r="BW183" s="45"/>
      <c r="BX183" s="45"/>
      <c r="BY183" s="45"/>
    </row>
    <row r="184" spans="1:77">
      <c r="A184" s="77"/>
      <c r="B184" s="45"/>
      <c r="C184" s="61"/>
      <c r="D184" s="61"/>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155"/>
      <c r="AZ184" s="155"/>
      <c r="BA184" s="155"/>
      <c r="BB184" s="155"/>
      <c r="BC184" s="155"/>
      <c r="BD184" s="155"/>
      <c r="BE184" s="155"/>
      <c r="BF184" s="155"/>
      <c r="BG184" s="155"/>
      <c r="BH184" s="155"/>
      <c r="BI184" s="45"/>
      <c r="BJ184" s="45"/>
      <c r="BK184" s="45"/>
      <c r="BL184" s="45"/>
      <c r="BM184" s="45"/>
      <c r="BN184" s="45"/>
      <c r="BO184" s="45"/>
      <c r="BP184" s="45"/>
      <c r="BQ184" s="45"/>
      <c r="BR184" s="45"/>
      <c r="BS184" s="45"/>
      <c r="BT184" s="45"/>
      <c r="BU184" s="45"/>
      <c r="BV184" s="45"/>
      <c r="BW184" s="45"/>
      <c r="BX184" s="45"/>
      <c r="BY184" s="45"/>
    </row>
    <row r="185" spans="1:77">
      <c r="A185" s="77"/>
      <c r="B185" s="45"/>
      <c r="C185" s="61"/>
      <c r="D185" s="61"/>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155"/>
      <c r="AZ185" s="155"/>
      <c r="BA185" s="155"/>
      <c r="BB185" s="155"/>
      <c r="BC185" s="155"/>
      <c r="BD185" s="155"/>
      <c r="BE185" s="155"/>
      <c r="BF185" s="155"/>
      <c r="BG185" s="155"/>
      <c r="BH185" s="155"/>
      <c r="BI185" s="45"/>
      <c r="BJ185" s="45"/>
      <c r="BK185" s="45"/>
      <c r="BL185" s="45"/>
      <c r="BM185" s="45"/>
      <c r="BN185" s="45"/>
      <c r="BO185" s="45"/>
      <c r="BP185" s="45"/>
      <c r="BQ185" s="45"/>
      <c r="BR185" s="45"/>
      <c r="BS185" s="45"/>
      <c r="BT185" s="45"/>
      <c r="BU185" s="45"/>
      <c r="BV185" s="45"/>
      <c r="BW185" s="45"/>
      <c r="BX185" s="45"/>
      <c r="BY185" s="45"/>
    </row>
    <row r="186" spans="1:77">
      <c r="A186" s="77"/>
      <c r="B186" s="45"/>
      <c r="C186" s="61"/>
      <c r="D186" s="61"/>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c r="BH186" s="45"/>
      <c r="BI186" s="45"/>
      <c r="BJ186" s="45"/>
      <c r="BK186" s="45"/>
      <c r="BL186" s="45"/>
      <c r="BM186" s="45"/>
      <c r="BN186" s="45"/>
      <c r="BO186" s="45"/>
      <c r="BP186" s="45"/>
      <c r="BQ186" s="45"/>
      <c r="BR186" s="45"/>
      <c r="BS186" s="45"/>
      <c r="BT186" s="45"/>
      <c r="BU186" s="45"/>
      <c r="BV186" s="45"/>
      <c r="BW186" s="45"/>
      <c r="BX186" s="45"/>
      <c r="BY186" s="45"/>
    </row>
    <row r="187" spans="1:77">
      <c r="A187" s="77"/>
      <c r="B187" s="45"/>
      <c r="C187" s="61"/>
      <c r="D187" s="61"/>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c r="BH187" s="45"/>
      <c r="BI187" s="45"/>
      <c r="BJ187" s="45"/>
      <c r="BK187" s="45"/>
      <c r="BL187" s="45"/>
      <c r="BM187" s="45"/>
      <c r="BN187" s="45"/>
      <c r="BO187" s="45"/>
      <c r="BP187" s="45"/>
      <c r="BQ187" s="45"/>
      <c r="BR187" s="45"/>
      <c r="BS187" s="45"/>
      <c r="BT187" s="45"/>
      <c r="BU187" s="45"/>
      <c r="BV187" s="45"/>
      <c r="BW187" s="45"/>
      <c r="BX187" s="45"/>
      <c r="BY187" s="45"/>
    </row>
    <row r="188" spans="1:77">
      <c r="A188" s="77"/>
      <c r="B188" s="45"/>
      <c r="C188" s="61"/>
      <c r="D188" s="61"/>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c r="BH188" s="45"/>
      <c r="BI188" s="45"/>
      <c r="BJ188" s="45"/>
      <c r="BK188" s="45"/>
      <c r="BL188" s="45"/>
      <c r="BM188" s="45"/>
      <c r="BN188" s="45"/>
      <c r="BO188" s="45"/>
      <c r="BP188" s="45"/>
      <c r="BQ188" s="45"/>
      <c r="BR188" s="45"/>
      <c r="BS188" s="45"/>
      <c r="BT188" s="45"/>
      <c r="BU188" s="45"/>
      <c r="BV188" s="45"/>
      <c r="BW188" s="45"/>
      <c r="BX188" s="45"/>
      <c r="BY188" s="45"/>
    </row>
    <row r="189" spans="1:77">
      <c r="A189" s="77"/>
      <c r="B189" s="45"/>
      <c r="C189" s="61"/>
      <c r="D189" s="61"/>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c r="BH189" s="45"/>
      <c r="BI189" s="45"/>
      <c r="BJ189" s="45"/>
      <c r="BK189" s="45"/>
      <c r="BL189" s="45"/>
      <c r="BM189" s="45"/>
      <c r="BN189" s="45"/>
      <c r="BO189" s="45"/>
      <c r="BP189" s="45"/>
      <c r="BQ189" s="45"/>
      <c r="BR189" s="45"/>
      <c r="BS189" s="45"/>
      <c r="BT189" s="45"/>
      <c r="BU189" s="45"/>
      <c r="BV189" s="45"/>
      <c r="BW189" s="45"/>
      <c r="BX189" s="45"/>
      <c r="BY189" s="45"/>
    </row>
    <row r="190" spans="1:77">
      <c r="A190" s="77"/>
      <c r="B190" s="45"/>
      <c r="C190" s="61"/>
      <c r="D190" s="61"/>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c r="BH190" s="45"/>
      <c r="BI190" s="45"/>
      <c r="BJ190" s="45"/>
      <c r="BK190" s="45"/>
      <c r="BL190" s="45"/>
      <c r="BM190" s="45"/>
      <c r="BN190" s="45"/>
      <c r="BO190" s="45"/>
      <c r="BP190" s="45"/>
      <c r="BQ190" s="45"/>
      <c r="BR190" s="45"/>
      <c r="BS190" s="45"/>
      <c r="BT190" s="45"/>
      <c r="BU190" s="45"/>
      <c r="BV190" s="45"/>
      <c r="BW190" s="45"/>
      <c r="BX190" s="45"/>
      <c r="BY190" s="45"/>
    </row>
    <row r="191" spans="1:77">
      <c r="A191" s="77"/>
      <c r="B191" s="45"/>
      <c r="C191" s="61"/>
      <c r="D191" s="61"/>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c r="BE191" s="45"/>
      <c r="BF191" s="45"/>
      <c r="BG191" s="45"/>
      <c r="BH191" s="45"/>
      <c r="BI191" s="45"/>
      <c r="BJ191" s="45"/>
      <c r="BK191" s="45"/>
      <c r="BL191" s="45"/>
      <c r="BM191" s="45"/>
      <c r="BN191" s="45"/>
      <c r="BO191" s="45"/>
      <c r="BP191" s="45"/>
      <c r="BQ191" s="45"/>
      <c r="BR191" s="45"/>
      <c r="BS191" s="45"/>
      <c r="BT191" s="45"/>
      <c r="BU191" s="45"/>
      <c r="BV191" s="45"/>
      <c r="BW191" s="45"/>
      <c r="BX191" s="45"/>
      <c r="BY191" s="45"/>
    </row>
    <row r="192" spans="1:77">
      <c r="A192" s="77"/>
      <c r="B192" s="45"/>
      <c r="C192" s="61"/>
      <c r="D192" s="61"/>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c r="BH192" s="45"/>
      <c r="BI192" s="45"/>
      <c r="BJ192" s="45"/>
      <c r="BK192" s="45"/>
      <c r="BL192" s="45"/>
      <c r="BM192" s="45"/>
      <c r="BN192" s="45"/>
      <c r="BO192" s="45"/>
      <c r="BP192" s="45"/>
      <c r="BQ192" s="45"/>
      <c r="BR192" s="45"/>
      <c r="BS192" s="45"/>
      <c r="BT192" s="45"/>
      <c r="BU192" s="45"/>
      <c r="BV192" s="45"/>
      <c r="BW192" s="45"/>
      <c r="BX192" s="45"/>
      <c r="BY192" s="45"/>
    </row>
    <row r="193" spans="1:77">
      <c r="A193" s="77"/>
      <c r="B193" s="45"/>
      <c r="C193" s="61"/>
      <c r="D193" s="61"/>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c r="BH193" s="45"/>
      <c r="BI193" s="45"/>
      <c r="BJ193" s="45"/>
      <c r="BK193" s="45"/>
      <c r="BL193" s="45"/>
      <c r="BM193" s="45"/>
      <c r="BN193" s="45"/>
      <c r="BO193" s="45"/>
      <c r="BP193" s="45"/>
      <c r="BQ193" s="45"/>
      <c r="BR193" s="45"/>
      <c r="BS193" s="45"/>
      <c r="BT193" s="45"/>
      <c r="BU193" s="45"/>
      <c r="BV193" s="45"/>
      <c r="BW193" s="45"/>
      <c r="BX193" s="45"/>
      <c r="BY193" s="45"/>
    </row>
    <row r="194" spans="1:77">
      <c r="A194" s="77"/>
      <c r="B194" s="45"/>
      <c r="C194" s="61"/>
      <c r="D194" s="61"/>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c r="BE194" s="45"/>
      <c r="BF194" s="45"/>
      <c r="BG194" s="45"/>
      <c r="BH194" s="45"/>
      <c r="BI194" s="45"/>
      <c r="BJ194" s="45"/>
      <c r="BK194" s="45"/>
      <c r="BL194" s="45"/>
      <c r="BM194" s="45"/>
      <c r="BN194" s="45"/>
      <c r="BO194" s="45"/>
      <c r="BP194" s="45"/>
      <c r="BQ194" s="45"/>
      <c r="BR194" s="45"/>
      <c r="BS194" s="45"/>
      <c r="BT194" s="45"/>
      <c r="BU194" s="45"/>
      <c r="BV194" s="45"/>
      <c r="BW194" s="45"/>
      <c r="BX194" s="45"/>
      <c r="BY194" s="45"/>
    </row>
    <row r="195" spans="1:77">
      <c r="A195" s="77"/>
      <c r="B195" s="45"/>
      <c r="C195" s="61"/>
      <c r="D195" s="61"/>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c r="BH195" s="45"/>
      <c r="BI195" s="45"/>
      <c r="BJ195" s="45"/>
      <c r="BK195" s="45"/>
      <c r="BL195" s="45"/>
      <c r="BM195" s="45"/>
      <c r="BN195" s="45"/>
      <c r="BO195" s="45"/>
      <c r="BP195" s="45"/>
      <c r="BQ195" s="45"/>
      <c r="BR195" s="45"/>
      <c r="BS195" s="45"/>
      <c r="BT195" s="45"/>
      <c r="BU195" s="45"/>
      <c r="BV195" s="45"/>
      <c r="BW195" s="45"/>
      <c r="BX195" s="45"/>
      <c r="BY195" s="45"/>
    </row>
    <row r="196" spans="1:77">
      <c r="A196" s="77"/>
      <c r="B196" s="45"/>
      <c r="C196" s="61"/>
      <c r="D196" s="61"/>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c r="BE196" s="45"/>
      <c r="BF196" s="45"/>
      <c r="BG196" s="45"/>
      <c r="BH196" s="45"/>
      <c r="BI196" s="45"/>
      <c r="BJ196" s="45"/>
      <c r="BK196" s="45"/>
      <c r="BL196" s="45"/>
      <c r="BM196" s="45"/>
      <c r="BN196" s="45"/>
      <c r="BO196" s="45"/>
      <c r="BP196" s="45"/>
      <c r="BQ196" s="45"/>
      <c r="BR196" s="45"/>
      <c r="BS196" s="45"/>
      <c r="BT196" s="45"/>
      <c r="BU196" s="45"/>
      <c r="BV196" s="45"/>
      <c r="BW196" s="45"/>
      <c r="BX196" s="45"/>
      <c r="BY196" s="45"/>
    </row>
    <row r="197" spans="1:77">
      <c r="A197" s="77"/>
      <c r="B197" s="45"/>
      <c r="C197" s="61"/>
      <c r="D197" s="61"/>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c r="BH197" s="45"/>
      <c r="BI197" s="45"/>
      <c r="BJ197" s="45"/>
      <c r="BK197" s="45"/>
      <c r="BL197" s="45"/>
      <c r="BM197" s="45"/>
      <c r="BN197" s="45"/>
      <c r="BO197" s="45"/>
      <c r="BP197" s="45"/>
      <c r="BQ197" s="45"/>
      <c r="BR197" s="45"/>
      <c r="BS197" s="45"/>
      <c r="BT197" s="45"/>
      <c r="BU197" s="45"/>
      <c r="BV197" s="45"/>
      <c r="BW197" s="45"/>
      <c r="BX197" s="45"/>
      <c r="BY197" s="45"/>
    </row>
    <row r="198" spans="1:77">
      <c r="A198" s="77"/>
      <c r="B198" s="45"/>
      <c r="C198" s="61"/>
      <c r="D198" s="61"/>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c r="BE198" s="45"/>
      <c r="BF198" s="45"/>
      <c r="BG198" s="45"/>
      <c r="BH198" s="45"/>
      <c r="BI198" s="45"/>
      <c r="BJ198" s="45"/>
      <c r="BK198" s="45"/>
      <c r="BL198" s="45"/>
      <c r="BM198" s="45"/>
      <c r="BN198" s="45"/>
      <c r="BO198" s="45"/>
      <c r="BP198" s="45"/>
      <c r="BQ198" s="45"/>
      <c r="BR198" s="45"/>
      <c r="BS198" s="45"/>
      <c r="BT198" s="45"/>
      <c r="BU198" s="45"/>
      <c r="BV198" s="45"/>
      <c r="BW198" s="45"/>
      <c r="BX198" s="45"/>
      <c r="BY198" s="45"/>
    </row>
    <row r="199" spans="1:77">
      <c r="A199" s="77"/>
      <c r="B199" s="45"/>
      <c r="C199" s="61"/>
      <c r="D199" s="61"/>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c r="BE199" s="45"/>
      <c r="BF199" s="45"/>
      <c r="BG199" s="45"/>
      <c r="BH199" s="45"/>
      <c r="BI199" s="45"/>
      <c r="BJ199" s="45"/>
      <c r="BK199" s="45"/>
      <c r="BL199" s="45"/>
      <c r="BM199" s="45"/>
      <c r="BN199" s="45"/>
      <c r="BO199" s="45"/>
      <c r="BP199" s="45"/>
      <c r="BQ199" s="45"/>
      <c r="BR199" s="45"/>
      <c r="BS199" s="45"/>
      <c r="BT199" s="45"/>
      <c r="BU199" s="45"/>
      <c r="BV199" s="45"/>
      <c r="BW199" s="45"/>
      <c r="BX199" s="45"/>
      <c r="BY199" s="45"/>
    </row>
    <row r="200" spans="1:77">
      <c r="A200" s="77"/>
      <c r="B200" s="45"/>
      <c r="C200" s="61"/>
      <c r="D200" s="61"/>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c r="BH200" s="45"/>
      <c r="BI200" s="45"/>
      <c r="BJ200" s="45"/>
      <c r="BK200" s="45"/>
      <c r="BL200" s="45"/>
      <c r="BM200" s="45"/>
      <c r="BN200" s="45"/>
      <c r="BO200" s="45"/>
      <c r="BP200" s="45"/>
      <c r="BQ200" s="45"/>
      <c r="BR200" s="45"/>
      <c r="BS200" s="45"/>
      <c r="BT200" s="45"/>
      <c r="BU200" s="45"/>
      <c r="BV200" s="45"/>
      <c r="BW200" s="45"/>
      <c r="BX200" s="45"/>
      <c r="BY200" s="45"/>
    </row>
    <row r="201" spans="1:77">
      <c r="A201" s="77"/>
      <c r="B201" s="45"/>
      <c r="C201" s="61"/>
      <c r="D201" s="61"/>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5"/>
      <c r="BF201" s="45"/>
      <c r="BG201" s="45"/>
      <c r="BH201" s="45"/>
      <c r="BI201" s="45"/>
      <c r="BJ201" s="45"/>
      <c r="BK201" s="45"/>
      <c r="BL201" s="45"/>
      <c r="BM201" s="45"/>
      <c r="BN201" s="45"/>
      <c r="BO201" s="45"/>
      <c r="BP201" s="45"/>
      <c r="BQ201" s="45"/>
      <c r="BR201" s="45"/>
      <c r="BS201" s="45"/>
      <c r="BT201" s="45"/>
      <c r="BU201" s="45"/>
      <c r="BV201" s="45"/>
      <c r="BW201" s="45"/>
      <c r="BX201" s="45"/>
      <c r="BY201" s="45"/>
    </row>
    <row r="202" spans="1:77">
      <c r="A202" s="77"/>
      <c r="B202" s="45"/>
      <c r="C202" s="61"/>
      <c r="D202" s="61"/>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c r="BE202" s="45"/>
      <c r="BF202" s="45"/>
      <c r="BG202" s="45"/>
      <c r="BH202" s="45"/>
      <c r="BI202" s="45"/>
      <c r="BJ202" s="45"/>
      <c r="BK202" s="45"/>
      <c r="BL202" s="45"/>
      <c r="BM202" s="45"/>
      <c r="BN202" s="45"/>
      <c r="BO202" s="45"/>
      <c r="BP202" s="45"/>
      <c r="BQ202" s="45"/>
      <c r="BR202" s="45"/>
      <c r="BS202" s="45"/>
      <c r="BT202" s="45"/>
      <c r="BU202" s="45"/>
      <c r="BV202" s="45"/>
      <c r="BW202" s="45"/>
      <c r="BX202" s="45"/>
      <c r="BY202" s="45"/>
    </row>
    <row r="203" spans="1:77">
      <c r="A203" s="77"/>
      <c r="B203" s="45"/>
      <c r="C203" s="61"/>
      <c r="D203" s="61"/>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c r="BH203" s="45"/>
      <c r="BI203" s="45"/>
      <c r="BJ203" s="45"/>
      <c r="BK203" s="45"/>
      <c r="BL203" s="45"/>
      <c r="BM203" s="45"/>
      <c r="BN203" s="45"/>
      <c r="BO203" s="45"/>
      <c r="BP203" s="45"/>
      <c r="BQ203" s="45"/>
      <c r="BR203" s="45"/>
      <c r="BS203" s="45"/>
      <c r="BT203" s="45"/>
      <c r="BU203" s="45"/>
      <c r="BV203" s="45"/>
      <c r="BW203" s="45"/>
      <c r="BX203" s="45"/>
      <c r="BY203" s="45"/>
    </row>
    <row r="204" spans="1:77">
      <c r="A204" s="77"/>
      <c r="B204" s="45"/>
      <c r="C204" s="61"/>
      <c r="D204" s="61"/>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c r="BE204" s="45"/>
      <c r="BF204" s="45"/>
      <c r="BG204" s="45"/>
      <c r="BH204" s="45"/>
      <c r="BI204" s="45"/>
      <c r="BJ204" s="45"/>
      <c r="BK204" s="45"/>
      <c r="BL204" s="45"/>
      <c r="BM204" s="45"/>
      <c r="BN204" s="45"/>
      <c r="BO204" s="45"/>
      <c r="BP204" s="45"/>
      <c r="BQ204" s="45"/>
      <c r="BR204" s="45"/>
      <c r="BS204" s="45"/>
      <c r="BT204" s="45"/>
      <c r="BU204" s="45"/>
      <c r="BV204" s="45"/>
      <c r="BW204" s="45"/>
      <c r="BX204" s="45"/>
      <c r="BY204" s="45"/>
    </row>
    <row r="205" spans="1:77">
      <c r="A205" s="77"/>
      <c r="B205" s="45"/>
      <c r="C205" s="61"/>
      <c r="D205" s="61"/>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c r="BE205" s="45"/>
      <c r="BF205" s="45"/>
      <c r="BG205" s="45"/>
      <c r="BH205" s="45"/>
      <c r="BI205" s="45"/>
      <c r="BJ205" s="45"/>
      <c r="BK205" s="45"/>
      <c r="BL205" s="45"/>
      <c r="BM205" s="45"/>
      <c r="BN205" s="45"/>
      <c r="BO205" s="45"/>
      <c r="BP205" s="45"/>
      <c r="BQ205" s="45"/>
      <c r="BR205" s="45"/>
      <c r="BS205" s="45"/>
      <c r="BT205" s="45"/>
      <c r="BU205" s="45"/>
      <c r="BV205" s="45"/>
      <c r="BW205" s="45"/>
      <c r="BX205" s="45"/>
      <c r="BY205" s="45"/>
    </row>
    <row r="206" spans="1:77">
      <c r="A206" s="77"/>
      <c r="B206" s="45"/>
      <c r="C206" s="61"/>
      <c r="D206" s="61"/>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c r="BI206" s="45"/>
      <c r="BJ206" s="45"/>
      <c r="BK206" s="45"/>
      <c r="BL206" s="45"/>
      <c r="BM206" s="45"/>
      <c r="BN206" s="45"/>
      <c r="BO206" s="45"/>
      <c r="BP206" s="45"/>
      <c r="BQ206" s="45"/>
      <c r="BR206" s="45"/>
      <c r="BS206" s="45"/>
      <c r="BT206" s="45"/>
      <c r="BU206" s="45"/>
      <c r="BV206" s="45"/>
      <c r="BW206" s="45"/>
      <c r="BX206" s="45"/>
      <c r="BY206" s="45"/>
    </row>
    <row r="207" spans="1:77">
      <c r="A207" s="77"/>
      <c r="B207" s="45"/>
      <c r="C207" s="61"/>
      <c r="D207" s="61"/>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c r="BE207" s="45"/>
      <c r="BF207" s="45"/>
      <c r="BG207" s="45"/>
      <c r="BH207" s="45"/>
      <c r="BI207" s="45"/>
      <c r="BJ207" s="45"/>
      <c r="BK207" s="45"/>
      <c r="BL207" s="45"/>
      <c r="BM207" s="45"/>
      <c r="BN207" s="45"/>
      <c r="BO207" s="45"/>
      <c r="BP207" s="45"/>
      <c r="BQ207" s="45"/>
      <c r="BR207" s="45"/>
      <c r="BS207" s="45"/>
      <c r="BT207" s="45"/>
      <c r="BU207" s="45"/>
      <c r="BV207" s="45"/>
      <c r="BW207" s="45"/>
      <c r="BX207" s="45"/>
      <c r="BY207" s="45"/>
    </row>
    <row r="208" spans="1:77">
      <c r="A208" s="77"/>
      <c r="B208" s="45"/>
      <c r="C208" s="61"/>
      <c r="D208" s="61"/>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c r="BE208" s="45"/>
      <c r="BF208" s="45"/>
      <c r="BG208" s="45"/>
      <c r="BH208" s="45"/>
      <c r="BI208" s="45"/>
      <c r="BJ208" s="45"/>
      <c r="BK208" s="45"/>
      <c r="BL208" s="45"/>
      <c r="BM208" s="45"/>
      <c r="BN208" s="45"/>
      <c r="BO208" s="45"/>
      <c r="BP208" s="45"/>
      <c r="BQ208" s="45"/>
      <c r="BR208" s="45"/>
      <c r="BS208" s="45"/>
      <c r="BT208" s="45"/>
      <c r="BU208" s="45"/>
      <c r="BV208" s="45"/>
      <c r="BW208" s="45"/>
      <c r="BX208" s="45"/>
      <c r="BY208" s="45"/>
    </row>
    <row r="209" spans="1:77">
      <c r="A209" s="77"/>
      <c r="B209" s="45"/>
      <c r="C209" s="61"/>
      <c r="D209" s="61"/>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c r="BE209" s="45"/>
      <c r="BF209" s="45"/>
      <c r="BG209" s="45"/>
      <c r="BH209" s="45"/>
      <c r="BI209" s="45"/>
      <c r="BJ209" s="45"/>
      <c r="BK209" s="45"/>
      <c r="BL209" s="45"/>
      <c r="BM209" s="45"/>
      <c r="BN209" s="45"/>
      <c r="BO209" s="45"/>
      <c r="BP209" s="45"/>
      <c r="BQ209" s="45"/>
      <c r="BR209" s="45"/>
      <c r="BS209" s="45"/>
      <c r="BT209" s="45"/>
      <c r="BU209" s="45"/>
      <c r="BV209" s="45"/>
      <c r="BW209" s="45"/>
      <c r="BX209" s="45"/>
      <c r="BY209" s="45"/>
    </row>
    <row r="210" spans="1:77">
      <c r="A210" s="77"/>
      <c r="B210" s="45"/>
      <c r="C210" s="61"/>
      <c r="D210" s="61"/>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c r="BE210" s="45"/>
      <c r="BF210" s="45"/>
      <c r="BG210" s="45"/>
      <c r="BH210" s="45"/>
      <c r="BI210" s="45"/>
      <c r="BJ210" s="45"/>
      <c r="BK210" s="45"/>
      <c r="BL210" s="45"/>
      <c r="BM210" s="45"/>
      <c r="BN210" s="45"/>
      <c r="BO210" s="45"/>
      <c r="BP210" s="45"/>
      <c r="BQ210" s="45"/>
      <c r="BR210" s="45"/>
      <c r="BS210" s="45"/>
      <c r="BT210" s="45"/>
      <c r="BU210" s="45"/>
      <c r="BV210" s="45"/>
      <c r="BW210" s="45"/>
      <c r="BX210" s="45"/>
      <c r="BY210" s="45"/>
    </row>
    <row r="211" spans="1:77">
      <c r="A211" s="77"/>
      <c r="B211" s="45"/>
      <c r="C211" s="61"/>
      <c r="D211" s="61"/>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c r="BE211" s="45"/>
      <c r="BF211" s="45"/>
      <c r="BG211" s="45"/>
      <c r="BH211" s="45"/>
      <c r="BI211" s="45"/>
      <c r="BJ211" s="45"/>
      <c r="BK211" s="45"/>
      <c r="BL211" s="45"/>
      <c r="BM211" s="45"/>
      <c r="BN211" s="45"/>
      <c r="BO211" s="45"/>
      <c r="BP211" s="45"/>
      <c r="BQ211" s="45"/>
      <c r="BR211" s="45"/>
      <c r="BS211" s="45"/>
      <c r="BT211" s="45"/>
      <c r="BU211" s="45"/>
      <c r="BV211" s="45"/>
      <c r="BW211" s="45"/>
      <c r="BX211" s="45"/>
      <c r="BY211" s="45"/>
    </row>
    <row r="212" spans="1:77">
      <c r="A212" s="77"/>
      <c r="B212" s="45"/>
      <c r="C212" s="61"/>
      <c r="D212" s="61"/>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c r="BE212" s="45"/>
      <c r="BF212" s="45"/>
      <c r="BG212" s="45"/>
      <c r="BH212" s="45"/>
      <c r="BI212" s="45"/>
      <c r="BJ212" s="45"/>
      <c r="BK212" s="45"/>
      <c r="BL212" s="45"/>
      <c r="BM212" s="45"/>
      <c r="BN212" s="45"/>
      <c r="BO212" s="45"/>
      <c r="BP212" s="45"/>
      <c r="BQ212" s="45"/>
      <c r="BR212" s="45"/>
      <c r="BS212" s="45"/>
      <c r="BT212" s="45"/>
      <c r="BU212" s="45"/>
      <c r="BV212" s="45"/>
      <c r="BW212" s="45"/>
      <c r="BX212" s="45"/>
      <c r="BY212" s="45"/>
    </row>
    <row r="213" spans="1:77">
      <c r="A213" s="77"/>
      <c r="B213" s="45"/>
      <c r="C213" s="61"/>
      <c r="D213" s="61"/>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c r="BE213" s="45"/>
      <c r="BF213" s="45"/>
      <c r="BG213" s="45"/>
      <c r="BH213" s="45"/>
      <c r="BI213" s="45"/>
      <c r="BJ213" s="45"/>
      <c r="BK213" s="45"/>
      <c r="BL213" s="45"/>
      <c r="BM213" s="45"/>
      <c r="BN213" s="45"/>
      <c r="BO213" s="45"/>
      <c r="BP213" s="45"/>
      <c r="BQ213" s="45"/>
      <c r="BR213" s="45"/>
      <c r="BS213" s="45"/>
      <c r="BT213" s="45"/>
      <c r="BU213" s="45"/>
      <c r="BV213" s="45"/>
      <c r="BW213" s="45"/>
      <c r="BX213" s="45"/>
      <c r="BY213" s="45"/>
    </row>
    <row r="214" spans="1:77">
      <c r="A214" s="77"/>
      <c r="B214" s="45"/>
      <c r="C214" s="61"/>
      <c r="D214" s="61"/>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45"/>
      <c r="BC214" s="45"/>
      <c r="BD214" s="45"/>
      <c r="BE214" s="45"/>
      <c r="BF214" s="45"/>
      <c r="BG214" s="45"/>
      <c r="BH214" s="45"/>
      <c r="BI214" s="45"/>
      <c r="BJ214" s="45"/>
      <c r="BK214" s="45"/>
      <c r="BL214" s="45"/>
      <c r="BM214" s="45"/>
      <c r="BN214" s="45"/>
      <c r="BO214" s="45"/>
      <c r="BP214" s="45"/>
      <c r="BQ214" s="45"/>
      <c r="BR214" s="45"/>
      <c r="BS214" s="45"/>
      <c r="BT214" s="45"/>
      <c r="BU214" s="45"/>
      <c r="BV214" s="45"/>
      <c r="BW214" s="45"/>
      <c r="BX214" s="45"/>
      <c r="BY214" s="45"/>
    </row>
    <row r="215" spans="1:77">
      <c r="A215" s="77"/>
      <c r="B215" s="45"/>
      <c r="C215" s="61"/>
      <c r="D215" s="61"/>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45"/>
      <c r="BC215" s="45"/>
      <c r="BD215" s="45"/>
      <c r="BE215" s="45"/>
      <c r="BF215" s="45"/>
      <c r="BG215" s="45"/>
      <c r="BH215" s="45"/>
      <c r="BI215" s="45"/>
      <c r="BJ215" s="45"/>
      <c r="BK215" s="45"/>
      <c r="BL215" s="45"/>
      <c r="BM215" s="45"/>
      <c r="BN215" s="45"/>
      <c r="BO215" s="45"/>
      <c r="BP215" s="45"/>
      <c r="BQ215" s="45"/>
      <c r="BR215" s="45"/>
      <c r="BS215" s="45"/>
      <c r="BT215" s="45"/>
      <c r="BU215" s="45"/>
      <c r="BV215" s="45"/>
      <c r="BW215" s="45"/>
      <c r="BX215" s="45"/>
      <c r="BY215" s="45"/>
    </row>
    <row r="216" spans="1:77">
      <c r="A216" s="77"/>
      <c r="B216" s="45"/>
      <c r="C216" s="61"/>
      <c r="D216" s="61"/>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45"/>
      <c r="BC216" s="45"/>
      <c r="BD216" s="45"/>
      <c r="BE216" s="45"/>
      <c r="BF216" s="45"/>
      <c r="BG216" s="45"/>
      <c r="BH216" s="45"/>
      <c r="BI216" s="45"/>
      <c r="BJ216" s="45"/>
      <c r="BK216" s="45"/>
      <c r="BL216" s="45"/>
      <c r="BM216" s="45"/>
      <c r="BN216" s="45"/>
      <c r="BO216" s="45"/>
      <c r="BP216" s="45"/>
      <c r="BQ216" s="45"/>
      <c r="BR216" s="45"/>
      <c r="BS216" s="45"/>
      <c r="BT216" s="45"/>
      <c r="BU216" s="45"/>
      <c r="BV216" s="45"/>
      <c r="BW216" s="45"/>
      <c r="BX216" s="45"/>
      <c r="BY216" s="45"/>
    </row>
    <row r="217" spans="1:77">
      <c r="A217" s="77"/>
      <c r="B217" s="45"/>
      <c r="C217" s="61"/>
      <c r="D217" s="61"/>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5"/>
      <c r="BD217" s="45"/>
      <c r="BE217" s="45"/>
      <c r="BF217" s="45"/>
      <c r="BG217" s="45"/>
      <c r="BH217" s="45"/>
      <c r="BI217" s="45"/>
      <c r="BJ217" s="45"/>
      <c r="BK217" s="45"/>
      <c r="BL217" s="45"/>
      <c r="BM217" s="45"/>
      <c r="BN217" s="45"/>
      <c r="BO217" s="45"/>
      <c r="BP217" s="45"/>
      <c r="BQ217" s="45"/>
      <c r="BR217" s="45"/>
      <c r="BS217" s="45"/>
      <c r="BT217" s="45"/>
      <c r="BU217" s="45"/>
      <c r="BV217" s="45"/>
      <c r="BW217" s="45"/>
      <c r="BX217" s="45"/>
      <c r="BY217" s="45"/>
    </row>
    <row r="218" spans="1:77">
      <c r="A218" s="77"/>
      <c r="B218" s="45"/>
      <c r="C218" s="61"/>
      <c r="D218" s="61"/>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c r="BE218" s="45"/>
      <c r="BF218" s="45"/>
      <c r="BG218" s="45"/>
      <c r="BH218" s="45"/>
      <c r="BI218" s="45"/>
      <c r="BJ218" s="45"/>
      <c r="BK218" s="45"/>
      <c r="BL218" s="45"/>
      <c r="BM218" s="45"/>
      <c r="BN218" s="45"/>
      <c r="BO218" s="45"/>
      <c r="BP218" s="45"/>
      <c r="BQ218" s="45"/>
      <c r="BR218" s="45"/>
      <c r="BS218" s="45"/>
      <c r="BT218" s="45"/>
      <c r="BU218" s="45"/>
      <c r="BV218" s="45"/>
      <c r="BW218" s="45"/>
      <c r="BX218" s="45"/>
      <c r="BY218" s="45"/>
    </row>
    <row r="219" spans="1:77">
      <c r="A219" s="77"/>
      <c r="B219" s="45"/>
      <c r="C219" s="61"/>
      <c r="D219" s="61"/>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c r="BH219" s="45"/>
      <c r="BI219" s="45"/>
      <c r="BJ219" s="45"/>
      <c r="BK219" s="45"/>
      <c r="BL219" s="45"/>
      <c r="BM219" s="45"/>
      <c r="BN219" s="45"/>
      <c r="BO219" s="45"/>
      <c r="BP219" s="45"/>
      <c r="BQ219" s="45"/>
      <c r="BR219" s="45"/>
      <c r="BS219" s="45"/>
      <c r="BT219" s="45"/>
      <c r="BU219" s="45"/>
      <c r="BV219" s="45"/>
      <c r="BW219" s="45"/>
      <c r="BX219" s="45"/>
      <c r="BY219" s="45"/>
    </row>
    <row r="220" spans="1:77">
      <c r="A220" s="77"/>
      <c r="B220" s="45"/>
      <c r="C220" s="61"/>
      <c r="D220" s="61"/>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5"/>
      <c r="BG220" s="45"/>
      <c r="BH220" s="45"/>
      <c r="BI220" s="45"/>
      <c r="BJ220" s="45"/>
      <c r="BK220" s="45"/>
      <c r="BL220" s="45"/>
      <c r="BM220" s="45"/>
      <c r="BN220" s="45"/>
      <c r="BO220" s="45"/>
      <c r="BP220" s="45"/>
      <c r="BQ220" s="45"/>
      <c r="BR220" s="45"/>
      <c r="BS220" s="45"/>
      <c r="BT220" s="45"/>
      <c r="BU220" s="45"/>
      <c r="BV220" s="45"/>
      <c r="BW220" s="45"/>
      <c r="BX220" s="45"/>
      <c r="BY220" s="45"/>
    </row>
    <row r="221" spans="1:77">
      <c r="A221" s="77"/>
      <c r="B221" s="45"/>
      <c r="C221" s="61"/>
      <c r="D221" s="61"/>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c r="BE221" s="45"/>
      <c r="BF221" s="45"/>
      <c r="BG221" s="45"/>
      <c r="BH221" s="45"/>
      <c r="BI221" s="45"/>
      <c r="BJ221" s="45"/>
      <c r="BK221" s="45"/>
      <c r="BL221" s="45"/>
      <c r="BM221" s="45"/>
      <c r="BN221" s="45"/>
      <c r="BO221" s="45"/>
      <c r="BP221" s="45"/>
      <c r="BQ221" s="45"/>
      <c r="BR221" s="45"/>
      <c r="BS221" s="45"/>
      <c r="BT221" s="45"/>
      <c r="BU221" s="45"/>
      <c r="BV221" s="45"/>
      <c r="BW221" s="45"/>
      <c r="BX221" s="45"/>
      <c r="BY221" s="45"/>
    </row>
    <row r="222" spans="1:77">
      <c r="A222" s="77"/>
      <c r="B222" s="45"/>
      <c r="C222" s="61"/>
      <c r="D222" s="61"/>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c r="BE222" s="45"/>
      <c r="BF222" s="45"/>
      <c r="BG222" s="45"/>
      <c r="BH222" s="45"/>
      <c r="BI222" s="45"/>
      <c r="BJ222" s="45"/>
      <c r="BK222" s="45"/>
      <c r="BL222" s="45"/>
      <c r="BM222" s="45"/>
      <c r="BN222" s="45"/>
      <c r="BO222" s="45"/>
      <c r="BP222" s="45"/>
      <c r="BQ222" s="45"/>
      <c r="BR222" s="45"/>
      <c r="BS222" s="45"/>
      <c r="BT222" s="45"/>
      <c r="BU222" s="45"/>
      <c r="BV222" s="45"/>
      <c r="BW222" s="45"/>
      <c r="BX222" s="45"/>
      <c r="BY222" s="45"/>
    </row>
    <row r="223" spans="1:77">
      <c r="A223" s="77"/>
      <c r="B223" s="45"/>
      <c r="C223" s="61"/>
      <c r="D223" s="61"/>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c r="BE223" s="45"/>
      <c r="BF223" s="45"/>
      <c r="BG223" s="45"/>
      <c r="BH223" s="45"/>
      <c r="BI223" s="45"/>
      <c r="BJ223" s="45"/>
      <c r="BK223" s="45"/>
      <c r="BL223" s="45"/>
      <c r="BM223" s="45"/>
      <c r="BN223" s="45"/>
      <c r="BO223" s="45"/>
      <c r="BP223" s="45"/>
      <c r="BQ223" s="45"/>
      <c r="BR223" s="45"/>
      <c r="BS223" s="45"/>
      <c r="BT223" s="45"/>
      <c r="BU223" s="45"/>
      <c r="BV223" s="45"/>
      <c r="BW223" s="45"/>
      <c r="BX223" s="45"/>
      <c r="BY223" s="45"/>
    </row>
    <row r="224" spans="1:77">
      <c r="A224" s="77"/>
      <c r="B224" s="45"/>
      <c r="C224" s="61"/>
      <c r="D224" s="61"/>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c r="BA224" s="45"/>
      <c r="BB224" s="45"/>
      <c r="BC224" s="45"/>
      <c r="BD224" s="45"/>
      <c r="BE224" s="45"/>
      <c r="BF224" s="45"/>
      <c r="BG224" s="45"/>
      <c r="BH224" s="45"/>
      <c r="BI224" s="45"/>
      <c r="BJ224" s="45"/>
      <c r="BK224" s="45"/>
      <c r="BL224" s="45"/>
      <c r="BM224" s="45"/>
      <c r="BN224" s="45"/>
      <c r="BO224" s="45"/>
      <c r="BP224" s="45"/>
      <c r="BQ224" s="45"/>
      <c r="BR224" s="45"/>
      <c r="BS224" s="45"/>
      <c r="BT224" s="45"/>
      <c r="BU224" s="45"/>
      <c r="BV224" s="45"/>
      <c r="BW224" s="45"/>
      <c r="BX224" s="45"/>
      <c r="BY224" s="45"/>
    </row>
    <row r="225" spans="1:77">
      <c r="A225" s="77"/>
      <c r="B225" s="45"/>
      <c r="C225" s="61"/>
      <c r="D225" s="61"/>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c r="BA225" s="45"/>
      <c r="BB225" s="45"/>
      <c r="BC225" s="45"/>
      <c r="BD225" s="45"/>
      <c r="BE225" s="45"/>
      <c r="BF225" s="45"/>
      <c r="BG225" s="45"/>
      <c r="BH225" s="45"/>
      <c r="BI225" s="45"/>
      <c r="BJ225" s="45"/>
      <c r="BK225" s="45"/>
      <c r="BL225" s="45"/>
      <c r="BM225" s="45"/>
      <c r="BN225" s="45"/>
      <c r="BO225" s="45"/>
      <c r="BP225" s="45"/>
      <c r="BQ225" s="45"/>
      <c r="BR225" s="45"/>
      <c r="BS225" s="45"/>
      <c r="BT225" s="45"/>
      <c r="BU225" s="45"/>
      <c r="BV225" s="45"/>
      <c r="BW225" s="45"/>
      <c r="BX225" s="45"/>
      <c r="BY225" s="45"/>
    </row>
    <row r="226" spans="1:77">
      <c r="A226" s="77"/>
      <c r="B226" s="45"/>
      <c r="C226" s="61"/>
      <c r="D226" s="61"/>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c r="BE226" s="45"/>
      <c r="BF226" s="45"/>
      <c r="BG226" s="45"/>
      <c r="BH226" s="45"/>
      <c r="BI226" s="45"/>
      <c r="BJ226" s="45"/>
      <c r="BK226" s="45"/>
      <c r="BL226" s="45"/>
      <c r="BM226" s="45"/>
      <c r="BN226" s="45"/>
      <c r="BO226" s="45"/>
      <c r="BP226" s="45"/>
      <c r="BQ226" s="45"/>
      <c r="BR226" s="45"/>
      <c r="BS226" s="45"/>
      <c r="BT226" s="45"/>
      <c r="BU226" s="45"/>
      <c r="BV226" s="45"/>
      <c r="BW226" s="45"/>
      <c r="BX226" s="45"/>
      <c r="BY226" s="45"/>
    </row>
    <row r="227" spans="1:77">
      <c r="A227" s="77"/>
      <c r="B227" s="45"/>
      <c r="C227" s="61"/>
      <c r="D227" s="61"/>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c r="BE227" s="45"/>
      <c r="BF227" s="45"/>
      <c r="BG227" s="45"/>
      <c r="BH227" s="45"/>
      <c r="BI227" s="45"/>
      <c r="BJ227" s="45"/>
      <c r="BK227" s="45"/>
      <c r="BL227" s="45"/>
      <c r="BM227" s="45"/>
      <c r="BN227" s="45"/>
      <c r="BO227" s="45"/>
      <c r="BP227" s="45"/>
      <c r="BQ227" s="45"/>
      <c r="BR227" s="45"/>
      <c r="BS227" s="45"/>
      <c r="BT227" s="45"/>
      <c r="BU227" s="45"/>
      <c r="BV227" s="45"/>
      <c r="BW227" s="45"/>
      <c r="BX227" s="45"/>
      <c r="BY227" s="45"/>
    </row>
    <row r="228" spans="1:77">
      <c r="A228" s="77"/>
      <c r="B228" s="45"/>
      <c r="C228" s="61"/>
      <c r="D228" s="61"/>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c r="BE228" s="45"/>
      <c r="BF228" s="45"/>
      <c r="BG228" s="45"/>
      <c r="BH228" s="45"/>
      <c r="BI228" s="45"/>
      <c r="BJ228" s="45"/>
      <c r="BK228" s="45"/>
      <c r="BL228" s="45"/>
      <c r="BM228" s="45"/>
      <c r="BN228" s="45"/>
      <c r="BO228" s="45"/>
      <c r="BP228" s="45"/>
      <c r="BQ228" s="45"/>
      <c r="BR228" s="45"/>
      <c r="BS228" s="45"/>
      <c r="BT228" s="45"/>
      <c r="BU228" s="45"/>
      <c r="BV228" s="45"/>
      <c r="BW228" s="45"/>
      <c r="BX228" s="45"/>
      <c r="BY228" s="45"/>
    </row>
    <row r="229" spans="1:77">
      <c r="A229" s="77"/>
      <c r="B229" s="45"/>
      <c r="C229" s="61"/>
      <c r="D229" s="61"/>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45"/>
      <c r="BC229" s="45"/>
      <c r="BD229" s="45"/>
      <c r="BE229" s="45"/>
      <c r="BF229" s="45"/>
      <c r="BG229" s="45"/>
      <c r="BH229" s="45"/>
      <c r="BI229" s="45"/>
      <c r="BJ229" s="45"/>
      <c r="BK229" s="45"/>
      <c r="BL229" s="45"/>
      <c r="BM229" s="45"/>
      <c r="BN229" s="45"/>
      <c r="BO229" s="45"/>
      <c r="BP229" s="45"/>
      <c r="BQ229" s="45"/>
      <c r="BR229" s="45"/>
      <c r="BS229" s="45"/>
      <c r="BT229" s="45"/>
      <c r="BU229" s="45"/>
      <c r="BV229" s="45"/>
      <c r="BW229" s="45"/>
      <c r="BX229" s="45"/>
      <c r="BY229" s="45"/>
    </row>
    <row r="230" spans="1:77">
      <c r="A230" s="77"/>
      <c r="B230" s="45"/>
      <c r="C230" s="61"/>
      <c r="D230" s="61"/>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c r="BE230" s="45"/>
      <c r="BF230" s="45"/>
      <c r="BG230" s="45"/>
      <c r="BH230" s="45"/>
      <c r="BI230" s="45"/>
      <c r="BJ230" s="45"/>
      <c r="BK230" s="45"/>
      <c r="BL230" s="45"/>
      <c r="BM230" s="45"/>
      <c r="BN230" s="45"/>
      <c r="BO230" s="45"/>
      <c r="BP230" s="45"/>
      <c r="BQ230" s="45"/>
      <c r="BR230" s="45"/>
      <c r="BS230" s="45"/>
      <c r="BT230" s="45"/>
      <c r="BU230" s="45"/>
      <c r="BV230" s="45"/>
      <c r="BW230" s="45"/>
      <c r="BX230" s="45"/>
      <c r="BY230" s="45"/>
    </row>
    <row r="231" spans="1:77">
      <c r="A231" s="77"/>
      <c r="B231" s="45"/>
      <c r="C231" s="61"/>
      <c r="D231" s="61"/>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45"/>
      <c r="BC231" s="45"/>
      <c r="BD231" s="45"/>
      <c r="BE231" s="45"/>
      <c r="BF231" s="45"/>
      <c r="BG231" s="45"/>
      <c r="BH231" s="45"/>
      <c r="BI231" s="45"/>
      <c r="BJ231" s="45"/>
      <c r="BK231" s="45"/>
      <c r="BL231" s="45"/>
      <c r="BM231" s="45"/>
      <c r="BN231" s="45"/>
      <c r="BO231" s="45"/>
      <c r="BP231" s="45"/>
      <c r="BQ231" s="45"/>
      <c r="BR231" s="45"/>
      <c r="BS231" s="45"/>
      <c r="BT231" s="45"/>
      <c r="BU231" s="45"/>
      <c r="BV231" s="45"/>
      <c r="BW231" s="45"/>
      <c r="BX231" s="45"/>
      <c r="BY231" s="45"/>
    </row>
    <row r="232" spans="1:77">
      <c r="A232" s="77"/>
      <c r="B232" s="45"/>
      <c r="C232" s="61"/>
      <c r="D232" s="61"/>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c r="BA232" s="45"/>
      <c r="BB232" s="45"/>
      <c r="BC232" s="45"/>
      <c r="BD232" s="45"/>
      <c r="BE232" s="45"/>
      <c r="BF232" s="45"/>
      <c r="BG232" s="45"/>
      <c r="BH232" s="45"/>
      <c r="BI232" s="45"/>
      <c r="BJ232" s="45"/>
      <c r="BK232" s="45"/>
      <c r="BL232" s="45"/>
      <c r="BM232" s="45"/>
      <c r="BN232" s="45"/>
      <c r="BO232" s="45"/>
      <c r="BP232" s="45"/>
      <c r="BQ232" s="45"/>
      <c r="BR232" s="45"/>
      <c r="BS232" s="45"/>
      <c r="BT232" s="45"/>
      <c r="BU232" s="45"/>
      <c r="BV232" s="45"/>
      <c r="BW232" s="45"/>
      <c r="BX232" s="45"/>
      <c r="BY232" s="45"/>
    </row>
    <row r="233" spans="1:77">
      <c r="A233" s="77"/>
      <c r="B233" s="45"/>
      <c r="C233" s="61"/>
      <c r="D233" s="61"/>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c r="BA233" s="45"/>
      <c r="BB233" s="45"/>
      <c r="BC233" s="45"/>
      <c r="BD233" s="45"/>
      <c r="BE233" s="45"/>
      <c r="BF233" s="45"/>
      <c r="BG233" s="45"/>
      <c r="BH233" s="45"/>
      <c r="BI233" s="45"/>
      <c r="BJ233" s="45"/>
      <c r="BK233" s="45"/>
      <c r="BL233" s="45"/>
      <c r="BM233" s="45"/>
      <c r="BN233" s="45"/>
      <c r="BO233" s="45"/>
      <c r="BP233" s="45"/>
      <c r="BQ233" s="45"/>
      <c r="BR233" s="45"/>
      <c r="BS233" s="45"/>
      <c r="BT233" s="45"/>
      <c r="BU233" s="45"/>
      <c r="BV233" s="45"/>
      <c r="BW233" s="45"/>
      <c r="BX233" s="45"/>
      <c r="BY233" s="45"/>
    </row>
    <row r="234" spans="1:77">
      <c r="A234" s="77"/>
      <c r="B234" s="45"/>
      <c r="C234" s="61"/>
      <c r="D234" s="61"/>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45"/>
      <c r="BC234" s="45"/>
      <c r="BD234" s="45"/>
      <c r="BE234" s="45"/>
      <c r="BF234" s="45"/>
      <c r="BG234" s="45"/>
      <c r="BH234" s="45"/>
      <c r="BI234" s="45"/>
      <c r="BJ234" s="45"/>
      <c r="BK234" s="45"/>
      <c r="BL234" s="45"/>
      <c r="BM234" s="45"/>
      <c r="BN234" s="45"/>
      <c r="BO234" s="45"/>
      <c r="BP234" s="45"/>
      <c r="BQ234" s="45"/>
      <c r="BR234" s="45"/>
      <c r="BS234" s="45"/>
      <c r="BT234" s="45"/>
      <c r="BU234" s="45"/>
      <c r="BV234" s="45"/>
      <c r="BW234" s="45"/>
      <c r="BX234" s="45"/>
      <c r="BY234" s="45"/>
    </row>
    <row r="235" spans="1:77">
      <c r="A235" s="77"/>
      <c r="B235" s="45"/>
      <c r="C235" s="61"/>
      <c r="D235" s="61"/>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c r="BC235" s="45"/>
      <c r="BD235" s="45"/>
      <c r="BE235" s="45"/>
      <c r="BF235" s="45"/>
      <c r="BG235" s="45"/>
      <c r="BH235" s="45"/>
      <c r="BI235" s="45"/>
      <c r="BJ235" s="45"/>
      <c r="BK235" s="45"/>
      <c r="BL235" s="45"/>
      <c r="BM235" s="45"/>
      <c r="BN235" s="45"/>
      <c r="BO235" s="45"/>
      <c r="BP235" s="45"/>
      <c r="BQ235" s="45"/>
      <c r="BR235" s="45"/>
      <c r="BS235" s="45"/>
      <c r="BT235" s="45"/>
      <c r="BU235" s="45"/>
      <c r="BV235" s="45"/>
      <c r="BW235" s="45"/>
      <c r="BX235" s="45"/>
      <c r="BY235" s="45"/>
    </row>
    <row r="236" spans="1:77">
      <c r="A236" s="77"/>
      <c r="B236" s="45"/>
      <c r="C236" s="61"/>
      <c r="D236" s="61"/>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45"/>
      <c r="BC236" s="45"/>
      <c r="BD236" s="45"/>
      <c r="BE236" s="45"/>
      <c r="BF236" s="45"/>
      <c r="BG236" s="45"/>
      <c r="BH236" s="45"/>
      <c r="BI236" s="45"/>
      <c r="BJ236" s="45"/>
      <c r="BK236" s="45"/>
      <c r="BL236" s="45"/>
      <c r="BM236" s="45"/>
      <c r="BN236" s="45"/>
      <c r="BO236" s="45"/>
      <c r="BP236" s="45"/>
      <c r="BQ236" s="45"/>
      <c r="BR236" s="45"/>
      <c r="BS236" s="45"/>
      <c r="BT236" s="45"/>
      <c r="BU236" s="45"/>
      <c r="BV236" s="45"/>
      <c r="BW236" s="45"/>
      <c r="BX236" s="45"/>
      <c r="BY236" s="45"/>
    </row>
    <row r="237" spans="1:77">
      <c r="A237" s="77"/>
      <c r="B237" s="45"/>
      <c r="C237" s="61"/>
      <c r="D237" s="61"/>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c r="BA237" s="45"/>
      <c r="BB237" s="45"/>
      <c r="BC237" s="45"/>
      <c r="BD237" s="45"/>
      <c r="BE237" s="45"/>
      <c r="BF237" s="45"/>
      <c r="BG237" s="45"/>
      <c r="BH237" s="45"/>
      <c r="BI237" s="45"/>
      <c r="BJ237" s="45"/>
      <c r="BK237" s="45"/>
      <c r="BL237" s="45"/>
      <c r="BM237" s="45"/>
      <c r="BN237" s="45"/>
      <c r="BO237" s="45"/>
      <c r="BP237" s="45"/>
      <c r="BQ237" s="45"/>
      <c r="BR237" s="45"/>
      <c r="BS237" s="45"/>
      <c r="BT237" s="45"/>
      <c r="BU237" s="45"/>
      <c r="BV237" s="45"/>
      <c r="BW237" s="45"/>
      <c r="BX237" s="45"/>
      <c r="BY237" s="45"/>
    </row>
    <row r="238" spans="1:77">
      <c r="A238" s="77"/>
      <c r="B238" s="45"/>
      <c r="C238" s="61"/>
      <c r="D238" s="61"/>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c r="BA238" s="45"/>
      <c r="BB238" s="45"/>
      <c r="BC238" s="45"/>
      <c r="BD238" s="45"/>
      <c r="BE238" s="45"/>
      <c r="BF238" s="45"/>
      <c r="BG238" s="45"/>
      <c r="BH238" s="45"/>
      <c r="BI238" s="45"/>
      <c r="BJ238" s="45"/>
      <c r="BK238" s="45"/>
      <c r="BL238" s="45"/>
      <c r="BM238" s="45"/>
      <c r="BN238" s="45"/>
      <c r="BO238" s="45"/>
      <c r="BP238" s="45"/>
      <c r="BQ238" s="45"/>
      <c r="BR238" s="45"/>
      <c r="BS238" s="45"/>
      <c r="BT238" s="45"/>
      <c r="BU238" s="45"/>
      <c r="BV238" s="45"/>
      <c r="BW238" s="45"/>
      <c r="BX238" s="45"/>
      <c r="BY238" s="45"/>
    </row>
    <row r="239" spans="1:77">
      <c r="A239" s="77"/>
      <c r="B239" s="45"/>
      <c r="C239" s="61"/>
      <c r="D239" s="61"/>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c r="BD239" s="45"/>
      <c r="BE239" s="45"/>
      <c r="BF239" s="45"/>
      <c r="BG239" s="45"/>
      <c r="BH239" s="45"/>
      <c r="BI239" s="45"/>
      <c r="BJ239" s="45"/>
      <c r="BK239" s="45"/>
      <c r="BL239" s="45"/>
      <c r="BM239" s="45"/>
      <c r="BN239" s="45"/>
      <c r="BO239" s="45"/>
      <c r="BP239" s="45"/>
      <c r="BQ239" s="45"/>
      <c r="BR239" s="45"/>
      <c r="BS239" s="45"/>
      <c r="BT239" s="45"/>
      <c r="BU239" s="45"/>
      <c r="BV239" s="45"/>
      <c r="BW239" s="45"/>
      <c r="BX239" s="45"/>
      <c r="BY239" s="45"/>
    </row>
    <row r="240" spans="1:77">
      <c r="A240" s="77"/>
      <c r="B240" s="45"/>
      <c r="C240" s="61"/>
      <c r="D240" s="61"/>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45"/>
      <c r="BE240" s="45"/>
      <c r="BF240" s="45"/>
      <c r="BG240" s="45"/>
      <c r="BH240" s="45"/>
      <c r="BI240" s="45"/>
      <c r="BJ240" s="45"/>
      <c r="BK240" s="45"/>
      <c r="BL240" s="45"/>
      <c r="BM240" s="45"/>
      <c r="BN240" s="45"/>
      <c r="BO240" s="45"/>
      <c r="BP240" s="45"/>
      <c r="BQ240" s="45"/>
      <c r="BR240" s="45"/>
      <c r="BS240" s="45"/>
      <c r="BT240" s="45"/>
      <c r="BU240" s="45"/>
      <c r="BV240" s="45"/>
      <c r="BW240" s="45"/>
      <c r="BX240" s="45"/>
      <c r="BY240" s="45"/>
    </row>
    <row r="241" spans="1:77">
      <c r="A241" s="77"/>
      <c r="B241" s="45"/>
      <c r="C241" s="61"/>
      <c r="D241" s="61"/>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c r="BA241" s="45"/>
      <c r="BB241" s="45"/>
      <c r="BC241" s="45"/>
      <c r="BD241" s="45"/>
      <c r="BE241" s="45"/>
      <c r="BF241" s="45"/>
      <c r="BG241" s="45"/>
      <c r="BH241" s="45"/>
      <c r="BI241" s="45"/>
      <c r="BJ241" s="45"/>
      <c r="BK241" s="45"/>
      <c r="BL241" s="45"/>
      <c r="BM241" s="45"/>
      <c r="BN241" s="45"/>
      <c r="BO241" s="45"/>
      <c r="BP241" s="45"/>
      <c r="BQ241" s="45"/>
      <c r="BR241" s="45"/>
      <c r="BS241" s="45"/>
      <c r="BT241" s="45"/>
      <c r="BU241" s="45"/>
      <c r="BV241" s="45"/>
      <c r="BW241" s="45"/>
      <c r="BX241" s="45"/>
      <c r="BY241" s="45"/>
    </row>
    <row r="242" spans="1:77">
      <c r="A242" s="77"/>
      <c r="B242" s="45"/>
      <c r="C242" s="61"/>
      <c r="D242" s="61"/>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c r="BA242" s="45"/>
      <c r="BB242" s="45"/>
      <c r="BC242" s="45"/>
      <c r="BD242" s="45"/>
      <c r="BE242" s="45"/>
      <c r="BF242" s="45"/>
      <c r="BG242" s="45"/>
      <c r="BH242" s="45"/>
      <c r="BI242" s="45"/>
      <c r="BJ242" s="45"/>
      <c r="BK242" s="45"/>
      <c r="BL242" s="45"/>
      <c r="BM242" s="45"/>
      <c r="BN242" s="45"/>
      <c r="BO242" s="45"/>
      <c r="BP242" s="45"/>
      <c r="BQ242" s="45"/>
      <c r="BR242" s="45"/>
      <c r="BS242" s="45"/>
      <c r="BT242" s="45"/>
      <c r="BU242" s="45"/>
      <c r="BV242" s="45"/>
      <c r="BW242" s="45"/>
      <c r="BX242" s="45"/>
      <c r="BY242" s="45"/>
    </row>
    <row r="243" spans="1:77">
      <c r="A243" s="77"/>
      <c r="B243" s="45"/>
      <c r="C243" s="61"/>
      <c r="D243" s="61"/>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45"/>
      <c r="BC243" s="45"/>
      <c r="BD243" s="45"/>
      <c r="BE243" s="45"/>
      <c r="BF243" s="45"/>
      <c r="BG243" s="45"/>
      <c r="BH243" s="45"/>
      <c r="BI243" s="45"/>
      <c r="BJ243" s="45"/>
      <c r="BK243" s="45"/>
      <c r="BL243" s="45"/>
      <c r="BM243" s="45"/>
      <c r="BN243" s="45"/>
      <c r="BO243" s="45"/>
      <c r="BP243" s="45"/>
      <c r="BQ243" s="45"/>
      <c r="BR243" s="45"/>
      <c r="BS243" s="45"/>
      <c r="BT243" s="45"/>
      <c r="BU243" s="45"/>
      <c r="BV243" s="45"/>
      <c r="BW243" s="45"/>
      <c r="BX243" s="45"/>
      <c r="BY243" s="45"/>
    </row>
    <row r="244" spans="1:77">
      <c r="A244" s="77"/>
      <c r="B244" s="45"/>
      <c r="C244" s="61"/>
      <c r="D244" s="61"/>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45"/>
      <c r="BC244" s="45"/>
      <c r="BD244" s="45"/>
      <c r="BE244" s="45"/>
      <c r="BF244" s="45"/>
      <c r="BG244" s="45"/>
      <c r="BH244" s="45"/>
      <c r="BI244" s="45"/>
      <c r="BJ244" s="45"/>
      <c r="BK244" s="45"/>
      <c r="BL244" s="45"/>
      <c r="BM244" s="45"/>
      <c r="BN244" s="45"/>
      <c r="BO244" s="45"/>
      <c r="BP244" s="45"/>
      <c r="BQ244" s="45"/>
      <c r="BR244" s="45"/>
      <c r="BS244" s="45"/>
      <c r="BT244" s="45"/>
      <c r="BU244" s="45"/>
      <c r="BV244" s="45"/>
      <c r="BW244" s="45"/>
      <c r="BX244" s="45"/>
      <c r="BY244" s="45"/>
    </row>
    <row r="245" spans="1:77">
      <c r="A245" s="77"/>
      <c r="B245" s="45"/>
      <c r="C245" s="61"/>
      <c r="D245" s="61"/>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45"/>
      <c r="AZ245" s="45"/>
      <c r="BA245" s="45"/>
      <c r="BB245" s="45"/>
      <c r="BC245" s="45"/>
      <c r="BD245" s="45"/>
      <c r="BE245" s="45"/>
      <c r="BF245" s="45"/>
      <c r="BG245" s="45"/>
      <c r="BH245" s="45"/>
      <c r="BI245" s="45"/>
      <c r="BJ245" s="45"/>
      <c r="BK245" s="45"/>
      <c r="BL245" s="45"/>
      <c r="BM245" s="45"/>
      <c r="BN245" s="45"/>
      <c r="BO245" s="45"/>
      <c r="BP245" s="45"/>
      <c r="BQ245" s="45"/>
      <c r="BR245" s="45"/>
      <c r="BS245" s="45"/>
      <c r="BT245" s="45"/>
      <c r="BU245" s="45"/>
      <c r="BV245" s="45"/>
      <c r="BW245" s="45"/>
      <c r="BX245" s="45"/>
      <c r="BY245" s="45"/>
    </row>
    <row r="246" spans="1:77">
      <c r="A246" s="77"/>
      <c r="B246" s="45"/>
      <c r="C246" s="61"/>
      <c r="D246" s="61"/>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c r="BC246" s="45"/>
      <c r="BD246" s="45"/>
      <c r="BE246" s="45"/>
      <c r="BF246" s="45"/>
      <c r="BG246" s="45"/>
      <c r="BH246" s="45"/>
      <c r="BI246" s="45"/>
      <c r="BJ246" s="45"/>
      <c r="BK246" s="45"/>
      <c r="BL246" s="45"/>
      <c r="BM246" s="45"/>
      <c r="BN246" s="45"/>
      <c r="BO246" s="45"/>
      <c r="BP246" s="45"/>
      <c r="BQ246" s="45"/>
      <c r="BR246" s="45"/>
      <c r="BS246" s="45"/>
      <c r="BT246" s="45"/>
      <c r="BU246" s="45"/>
      <c r="BV246" s="45"/>
      <c r="BW246" s="45"/>
      <c r="BX246" s="45"/>
      <c r="BY246" s="45"/>
    </row>
    <row r="247" spans="1:77">
      <c r="A247" s="77"/>
      <c r="B247" s="45"/>
      <c r="C247" s="61"/>
      <c r="D247" s="61"/>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c r="BA247" s="45"/>
      <c r="BB247" s="45"/>
      <c r="BC247" s="45"/>
      <c r="BD247" s="45"/>
      <c r="BE247" s="45"/>
      <c r="BF247" s="45"/>
      <c r="BG247" s="45"/>
      <c r="BH247" s="45"/>
      <c r="BI247" s="45"/>
      <c r="BJ247" s="45"/>
      <c r="BK247" s="45"/>
      <c r="BL247" s="45"/>
      <c r="BM247" s="45"/>
      <c r="BN247" s="45"/>
      <c r="BO247" s="45"/>
      <c r="BP247" s="45"/>
      <c r="BQ247" s="45"/>
      <c r="BR247" s="45"/>
      <c r="BS247" s="45"/>
      <c r="BT247" s="45"/>
      <c r="BU247" s="45"/>
      <c r="BV247" s="45"/>
      <c r="BW247" s="45"/>
      <c r="BX247" s="45"/>
      <c r="BY247" s="45"/>
    </row>
    <row r="248" spans="1:77">
      <c r="A248" s="77"/>
      <c r="B248" s="45"/>
      <c r="C248" s="61"/>
      <c r="D248" s="61"/>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c r="AS248" s="45"/>
      <c r="AT248" s="45"/>
      <c r="AU248" s="45"/>
      <c r="AV248" s="45"/>
      <c r="AW248" s="45"/>
      <c r="AX248" s="45"/>
      <c r="AY248" s="45"/>
      <c r="AZ248" s="45"/>
      <c r="BA248" s="45"/>
      <c r="BB248" s="45"/>
      <c r="BC248" s="45"/>
      <c r="BD248" s="45"/>
      <c r="BE248" s="45"/>
      <c r="BF248" s="45"/>
      <c r="BG248" s="45"/>
      <c r="BH248" s="45"/>
      <c r="BI248" s="45"/>
      <c r="BJ248" s="45"/>
      <c r="BK248" s="45"/>
      <c r="BL248" s="45"/>
      <c r="BM248" s="45"/>
      <c r="BN248" s="45"/>
      <c r="BO248" s="45"/>
      <c r="BP248" s="45"/>
      <c r="BQ248" s="45"/>
      <c r="BR248" s="45"/>
      <c r="BS248" s="45"/>
      <c r="BT248" s="45"/>
      <c r="BU248" s="45"/>
      <c r="BV248" s="45"/>
      <c r="BW248" s="45"/>
      <c r="BX248" s="45"/>
      <c r="BY248" s="45"/>
    </row>
    <row r="249" spans="1:77">
      <c r="A249" s="77"/>
      <c r="B249" s="45"/>
      <c r="C249" s="61"/>
      <c r="D249" s="61"/>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c r="AX249" s="45"/>
      <c r="AY249" s="45"/>
      <c r="AZ249" s="45"/>
      <c r="BA249" s="45"/>
      <c r="BB249" s="45"/>
      <c r="BC249" s="45"/>
      <c r="BD249" s="45"/>
      <c r="BE249" s="45"/>
      <c r="BF249" s="45"/>
      <c r="BG249" s="45"/>
      <c r="BH249" s="45"/>
      <c r="BI249" s="45"/>
      <c r="BJ249" s="45"/>
      <c r="BK249" s="45"/>
      <c r="BL249" s="45"/>
      <c r="BM249" s="45"/>
      <c r="BN249" s="45"/>
      <c r="BO249" s="45"/>
      <c r="BP249" s="45"/>
      <c r="BQ249" s="45"/>
      <c r="BR249" s="45"/>
      <c r="BS249" s="45"/>
      <c r="BT249" s="45"/>
      <c r="BU249" s="45"/>
      <c r="BV249" s="45"/>
      <c r="BW249" s="45"/>
      <c r="BX249" s="45"/>
      <c r="BY249" s="45"/>
    </row>
    <row r="250" spans="1:77">
      <c r="A250" s="77"/>
      <c r="B250" s="45"/>
      <c r="C250" s="61"/>
      <c r="D250" s="61"/>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c r="AS250" s="45"/>
      <c r="AT250" s="45"/>
      <c r="AU250" s="45"/>
      <c r="AV250" s="45"/>
      <c r="AW250" s="45"/>
      <c r="AX250" s="45"/>
      <c r="AY250" s="45"/>
      <c r="AZ250" s="45"/>
      <c r="BA250" s="45"/>
      <c r="BB250" s="45"/>
      <c r="BC250" s="45"/>
      <c r="BD250" s="45"/>
      <c r="BE250" s="45"/>
      <c r="BF250" s="45"/>
      <c r="BG250" s="45"/>
      <c r="BH250" s="45"/>
      <c r="BI250" s="45"/>
      <c r="BJ250" s="45"/>
      <c r="BK250" s="45"/>
      <c r="BL250" s="45"/>
      <c r="BM250" s="45"/>
      <c r="BN250" s="45"/>
      <c r="BO250" s="45"/>
      <c r="BP250" s="45"/>
      <c r="BQ250" s="45"/>
      <c r="BR250" s="45"/>
      <c r="BS250" s="45"/>
      <c r="BT250" s="45"/>
      <c r="BU250" s="45"/>
      <c r="BV250" s="45"/>
      <c r="BW250" s="45"/>
      <c r="BX250" s="45"/>
      <c r="BY250" s="45"/>
    </row>
    <row r="251" spans="1:77">
      <c r="A251" s="77"/>
      <c r="B251" s="45"/>
      <c r="C251" s="61"/>
      <c r="D251" s="61"/>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c r="AS251" s="45"/>
      <c r="AT251" s="45"/>
      <c r="AU251" s="45"/>
      <c r="AV251" s="45"/>
      <c r="AW251" s="45"/>
      <c r="AX251" s="45"/>
      <c r="AY251" s="45"/>
      <c r="AZ251" s="45"/>
      <c r="BA251" s="45"/>
      <c r="BB251" s="45"/>
      <c r="BC251" s="45"/>
      <c r="BD251" s="45"/>
      <c r="BE251" s="45"/>
      <c r="BF251" s="45"/>
      <c r="BG251" s="45"/>
      <c r="BH251" s="45"/>
      <c r="BI251" s="45"/>
      <c r="BJ251" s="45"/>
      <c r="BK251" s="45"/>
      <c r="BL251" s="45"/>
      <c r="BM251" s="45"/>
      <c r="BN251" s="45"/>
      <c r="BO251" s="45"/>
      <c r="BP251" s="45"/>
      <c r="BQ251" s="45"/>
      <c r="BR251" s="45"/>
      <c r="BS251" s="45"/>
      <c r="BT251" s="45"/>
      <c r="BU251" s="45"/>
      <c r="BV251" s="45"/>
      <c r="BW251" s="45"/>
      <c r="BX251" s="45"/>
      <c r="BY251" s="45"/>
    </row>
    <row r="252" spans="1:77">
      <c r="A252" s="77"/>
      <c r="B252" s="45"/>
      <c r="C252" s="61"/>
      <c r="D252" s="61"/>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c r="AS252" s="45"/>
      <c r="AT252" s="45"/>
      <c r="AU252" s="45"/>
      <c r="AV252" s="45"/>
      <c r="AW252" s="45"/>
      <c r="AX252" s="45"/>
      <c r="AY252" s="45"/>
      <c r="AZ252" s="45"/>
      <c r="BA252" s="45"/>
      <c r="BB252" s="45"/>
      <c r="BC252" s="45"/>
      <c r="BD252" s="45"/>
      <c r="BE252" s="45"/>
      <c r="BF252" s="45"/>
      <c r="BG252" s="45"/>
      <c r="BH252" s="45"/>
      <c r="BI252" s="45"/>
      <c r="BJ252" s="45"/>
      <c r="BK252" s="45"/>
      <c r="BL252" s="45"/>
      <c r="BM252" s="45"/>
      <c r="BN252" s="45"/>
      <c r="BO252" s="45"/>
      <c r="BP252" s="45"/>
      <c r="BQ252" s="45"/>
      <c r="BR252" s="45"/>
      <c r="BS252" s="45"/>
      <c r="BT252" s="45"/>
      <c r="BU252" s="45"/>
      <c r="BV252" s="45"/>
      <c r="BW252" s="45"/>
      <c r="BX252" s="45"/>
      <c r="BY252" s="45"/>
    </row>
    <row r="253" spans="1:77">
      <c r="A253" s="77"/>
      <c r="B253" s="45"/>
      <c r="C253" s="61"/>
      <c r="D253" s="61"/>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c r="AS253" s="45"/>
      <c r="AT253" s="45"/>
      <c r="AU253" s="45"/>
      <c r="AV253" s="45"/>
      <c r="AW253" s="45"/>
      <c r="AX253" s="45"/>
      <c r="AY253" s="45"/>
      <c r="AZ253" s="45"/>
      <c r="BA253" s="45"/>
      <c r="BB253" s="45"/>
      <c r="BC253" s="45"/>
      <c r="BD253" s="45"/>
      <c r="BE253" s="45"/>
      <c r="BF253" s="45"/>
      <c r="BG253" s="45"/>
      <c r="BH253" s="45"/>
      <c r="BI253" s="45"/>
      <c r="BJ253" s="45"/>
      <c r="BK253" s="45"/>
      <c r="BL253" s="45"/>
      <c r="BM253" s="45"/>
      <c r="BN253" s="45"/>
      <c r="BO253" s="45"/>
      <c r="BP253" s="45"/>
      <c r="BQ253" s="45"/>
      <c r="BR253" s="45"/>
      <c r="BS253" s="45"/>
      <c r="BT253" s="45"/>
      <c r="BU253" s="45"/>
      <c r="BV253" s="45"/>
      <c r="BW253" s="45"/>
      <c r="BX253" s="45"/>
      <c r="BY253" s="45"/>
    </row>
    <row r="254" spans="1:77">
      <c r="A254" s="77"/>
      <c r="B254" s="45"/>
      <c r="C254" s="61"/>
      <c r="D254" s="61"/>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c r="AS254" s="45"/>
      <c r="AT254" s="45"/>
      <c r="AU254" s="45"/>
      <c r="AV254" s="45"/>
      <c r="AW254" s="45"/>
      <c r="AX254" s="45"/>
      <c r="AY254" s="45"/>
      <c r="AZ254" s="45"/>
      <c r="BA254" s="45"/>
      <c r="BB254" s="45"/>
      <c r="BC254" s="45"/>
      <c r="BD254" s="45"/>
      <c r="BE254" s="45"/>
      <c r="BF254" s="45"/>
      <c r="BG254" s="45"/>
      <c r="BH254" s="45"/>
      <c r="BI254" s="45"/>
      <c r="BJ254" s="45"/>
      <c r="BK254" s="45"/>
      <c r="BL254" s="45"/>
      <c r="BM254" s="45"/>
      <c r="BN254" s="45"/>
      <c r="BO254" s="45"/>
      <c r="BP254" s="45"/>
      <c r="BQ254" s="45"/>
      <c r="BR254" s="45"/>
      <c r="BS254" s="45"/>
      <c r="BT254" s="45"/>
      <c r="BU254" s="45"/>
      <c r="BV254" s="45"/>
      <c r="BW254" s="45"/>
      <c r="BX254" s="45"/>
      <c r="BY254" s="45"/>
    </row>
    <row r="255" spans="1:77">
      <c r="A255" s="77"/>
      <c r="B255" s="45"/>
      <c r="C255" s="61"/>
      <c r="D255" s="61"/>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c r="AS255" s="45"/>
      <c r="AT255" s="45"/>
      <c r="AU255" s="45"/>
      <c r="AV255" s="45"/>
      <c r="AW255" s="45"/>
      <c r="AX255" s="45"/>
      <c r="AY255" s="45"/>
      <c r="AZ255" s="45"/>
      <c r="BA255" s="45"/>
      <c r="BB255" s="45"/>
      <c r="BC255" s="45"/>
      <c r="BD255" s="45"/>
      <c r="BE255" s="45"/>
      <c r="BF255" s="45"/>
      <c r="BG255" s="45"/>
      <c r="BH255" s="45"/>
      <c r="BI255" s="45"/>
      <c r="BJ255" s="45"/>
      <c r="BK255" s="45"/>
      <c r="BL255" s="45"/>
      <c r="BM255" s="45"/>
      <c r="BN255" s="45"/>
      <c r="BO255" s="45"/>
      <c r="BP255" s="45"/>
      <c r="BQ255" s="45"/>
      <c r="BR255" s="45"/>
      <c r="BS255" s="45"/>
      <c r="BT255" s="45"/>
      <c r="BU255" s="45"/>
      <c r="BV255" s="45"/>
      <c r="BW255" s="45"/>
      <c r="BX255" s="45"/>
      <c r="BY255" s="45"/>
    </row>
    <row r="256" spans="1:77">
      <c r="A256" s="77"/>
      <c r="B256" s="45"/>
      <c r="C256" s="61"/>
      <c r="D256" s="61"/>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c r="AS256" s="45"/>
      <c r="AT256" s="45"/>
      <c r="AU256" s="45"/>
      <c r="AV256" s="45"/>
      <c r="AW256" s="45"/>
      <c r="AX256" s="45"/>
      <c r="AY256" s="45"/>
      <c r="AZ256" s="45"/>
      <c r="BA256" s="45"/>
      <c r="BB256" s="45"/>
      <c r="BC256" s="45"/>
      <c r="BD256" s="45"/>
      <c r="BE256" s="45"/>
      <c r="BF256" s="45"/>
      <c r="BG256" s="45"/>
      <c r="BH256" s="45"/>
      <c r="BI256" s="45"/>
      <c r="BJ256" s="45"/>
      <c r="BK256" s="45"/>
      <c r="BL256" s="45"/>
      <c r="BM256" s="45"/>
      <c r="BN256" s="45"/>
      <c r="BO256" s="45"/>
      <c r="BP256" s="45"/>
      <c r="BQ256" s="45"/>
      <c r="BR256" s="45"/>
      <c r="BS256" s="45"/>
      <c r="BT256" s="45"/>
      <c r="BU256" s="45"/>
      <c r="BV256" s="45"/>
      <c r="BW256" s="45"/>
      <c r="BX256" s="45"/>
      <c r="BY256" s="45"/>
    </row>
    <row r="257" spans="1:77">
      <c r="A257" s="77"/>
      <c r="B257" s="45"/>
      <c r="C257" s="61"/>
      <c r="D257" s="61"/>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c r="AS257" s="45"/>
      <c r="AT257" s="45"/>
      <c r="AU257" s="45"/>
      <c r="AV257" s="45"/>
      <c r="AW257" s="45"/>
      <c r="AX257" s="45"/>
      <c r="AY257" s="45"/>
      <c r="AZ257" s="45"/>
      <c r="BA257" s="45"/>
      <c r="BB257" s="45"/>
      <c r="BC257" s="45"/>
      <c r="BD257" s="45"/>
      <c r="BE257" s="45"/>
      <c r="BF257" s="45"/>
      <c r="BG257" s="45"/>
      <c r="BH257" s="45"/>
      <c r="BI257" s="45"/>
      <c r="BJ257" s="45"/>
      <c r="BK257" s="45"/>
      <c r="BL257" s="45"/>
      <c r="BM257" s="45"/>
      <c r="BN257" s="45"/>
      <c r="BO257" s="45"/>
      <c r="BP257" s="45"/>
      <c r="BQ257" s="45"/>
      <c r="BR257" s="45"/>
      <c r="BS257" s="45"/>
      <c r="BT257" s="45"/>
      <c r="BU257" s="45"/>
      <c r="BV257" s="45"/>
      <c r="BW257" s="45"/>
      <c r="BX257" s="45"/>
      <c r="BY257" s="45"/>
    </row>
    <row r="258" spans="1:77">
      <c r="A258" s="77"/>
      <c r="B258" s="45"/>
      <c r="C258" s="61"/>
      <c r="D258" s="61"/>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c r="AS258" s="45"/>
      <c r="AT258" s="45"/>
      <c r="AU258" s="45"/>
      <c r="AV258" s="45"/>
      <c r="AW258" s="45"/>
      <c r="AX258" s="45"/>
      <c r="AY258" s="45"/>
      <c r="AZ258" s="45"/>
      <c r="BA258" s="45"/>
      <c r="BB258" s="45"/>
      <c r="BC258" s="45"/>
      <c r="BD258" s="45"/>
      <c r="BE258" s="45"/>
      <c r="BF258" s="45"/>
      <c r="BG258" s="45"/>
      <c r="BH258" s="45"/>
      <c r="BI258" s="45"/>
      <c r="BJ258" s="45"/>
      <c r="BK258" s="45"/>
      <c r="BL258" s="45"/>
      <c r="BM258" s="45"/>
      <c r="BN258" s="45"/>
      <c r="BO258" s="45"/>
      <c r="BP258" s="45"/>
      <c r="BQ258" s="45"/>
      <c r="BR258" s="45"/>
      <c r="BS258" s="45"/>
      <c r="BT258" s="45"/>
      <c r="BU258" s="45"/>
      <c r="BV258" s="45"/>
      <c r="BW258" s="45"/>
      <c r="BX258" s="45"/>
      <c r="BY258" s="45"/>
    </row>
    <row r="259" spans="1:77">
      <c r="A259" s="77"/>
      <c r="B259" s="45"/>
      <c r="C259" s="61"/>
      <c r="D259" s="61"/>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c r="AS259" s="45"/>
      <c r="AT259" s="45"/>
      <c r="AU259" s="45"/>
      <c r="AV259" s="45"/>
      <c r="AW259" s="45"/>
      <c r="AX259" s="45"/>
      <c r="AY259" s="45"/>
      <c r="AZ259" s="45"/>
      <c r="BA259" s="45"/>
      <c r="BB259" s="45"/>
      <c r="BC259" s="45"/>
      <c r="BD259" s="45"/>
      <c r="BE259" s="45"/>
      <c r="BF259" s="45"/>
      <c r="BG259" s="45"/>
      <c r="BH259" s="45"/>
      <c r="BI259" s="45"/>
      <c r="BJ259" s="45"/>
      <c r="BK259" s="45"/>
      <c r="BL259" s="45"/>
      <c r="BM259" s="45"/>
      <c r="BN259" s="45"/>
      <c r="BO259" s="45"/>
      <c r="BP259" s="45"/>
      <c r="BQ259" s="45"/>
      <c r="BR259" s="45"/>
      <c r="BS259" s="45"/>
      <c r="BT259" s="45"/>
      <c r="BU259" s="45"/>
      <c r="BV259" s="45"/>
      <c r="BW259" s="45"/>
      <c r="BX259" s="45"/>
      <c r="BY259" s="45"/>
    </row>
    <row r="260" spans="1:77">
      <c r="A260" s="77"/>
      <c r="B260" s="45"/>
      <c r="C260" s="61"/>
      <c r="D260" s="61"/>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c r="AS260" s="45"/>
      <c r="AT260" s="45"/>
      <c r="AU260" s="45"/>
      <c r="AV260" s="45"/>
      <c r="AW260" s="45"/>
      <c r="AX260" s="45"/>
      <c r="AY260" s="45"/>
      <c r="AZ260" s="45"/>
      <c r="BA260" s="45"/>
      <c r="BB260" s="45"/>
      <c r="BC260" s="45"/>
      <c r="BD260" s="45"/>
      <c r="BE260" s="45"/>
      <c r="BF260" s="45"/>
      <c r="BG260" s="45"/>
      <c r="BH260" s="45"/>
      <c r="BI260" s="45"/>
      <c r="BJ260" s="45"/>
      <c r="BK260" s="45"/>
      <c r="BL260" s="45"/>
      <c r="BM260" s="45"/>
      <c r="BN260" s="45"/>
      <c r="BO260" s="45"/>
      <c r="BP260" s="45"/>
      <c r="BQ260" s="45"/>
      <c r="BR260" s="45"/>
      <c r="BS260" s="45"/>
      <c r="BT260" s="45"/>
      <c r="BU260" s="45"/>
      <c r="BV260" s="45"/>
      <c r="BW260" s="45"/>
      <c r="BX260" s="45"/>
      <c r="BY260" s="45"/>
    </row>
    <row r="261" spans="1:77">
      <c r="A261" s="77"/>
      <c r="B261" s="45"/>
      <c r="C261" s="61"/>
      <c r="D261" s="61"/>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c r="AS261" s="45"/>
      <c r="AT261" s="45"/>
      <c r="AU261" s="45"/>
      <c r="AV261" s="45"/>
      <c r="AW261" s="45"/>
      <c r="AX261" s="45"/>
      <c r="AY261" s="45"/>
      <c r="AZ261" s="45"/>
      <c r="BA261" s="45"/>
      <c r="BB261" s="45"/>
      <c r="BC261" s="45"/>
      <c r="BD261" s="45"/>
      <c r="BE261" s="45"/>
      <c r="BF261" s="45"/>
      <c r="BG261" s="45"/>
      <c r="BH261" s="45"/>
      <c r="BI261" s="45"/>
      <c r="BJ261" s="45"/>
      <c r="BK261" s="45"/>
      <c r="BL261" s="45"/>
      <c r="BM261" s="45"/>
      <c r="BN261" s="45"/>
      <c r="BO261" s="45"/>
      <c r="BP261" s="45"/>
      <c r="BQ261" s="45"/>
      <c r="BR261" s="45"/>
      <c r="BS261" s="45"/>
      <c r="BT261" s="45"/>
      <c r="BU261" s="45"/>
      <c r="BV261" s="45"/>
      <c r="BW261" s="45"/>
      <c r="BX261" s="45"/>
      <c r="BY261" s="45"/>
    </row>
    <row r="262" spans="1:77">
      <c r="A262" s="77"/>
      <c r="B262" s="45"/>
      <c r="C262" s="61"/>
      <c r="D262" s="61"/>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c r="AS262" s="45"/>
      <c r="AT262" s="45"/>
      <c r="AU262" s="45"/>
      <c r="AV262" s="45"/>
      <c r="AW262" s="45"/>
      <c r="AX262" s="45"/>
      <c r="AY262" s="45"/>
      <c r="AZ262" s="45"/>
      <c r="BA262" s="45"/>
      <c r="BB262" s="45"/>
      <c r="BC262" s="45"/>
      <c r="BD262" s="45"/>
      <c r="BE262" s="45"/>
      <c r="BF262" s="45"/>
      <c r="BG262" s="45"/>
      <c r="BH262" s="45"/>
      <c r="BI262" s="45"/>
      <c r="BJ262" s="45"/>
      <c r="BK262" s="45"/>
      <c r="BL262" s="45"/>
      <c r="BM262" s="45"/>
      <c r="BN262" s="45"/>
      <c r="BO262" s="45"/>
      <c r="BP262" s="45"/>
      <c r="BQ262" s="45"/>
      <c r="BR262" s="45"/>
      <c r="BS262" s="45"/>
      <c r="BT262" s="45"/>
      <c r="BU262" s="45"/>
      <c r="BV262" s="45"/>
      <c r="BW262" s="45"/>
      <c r="BX262" s="45"/>
      <c r="BY262" s="45"/>
    </row>
    <row r="263" spans="1:77">
      <c r="A263" s="77"/>
      <c r="B263" s="45"/>
      <c r="C263" s="61"/>
      <c r="D263" s="61"/>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c r="AS263" s="45"/>
      <c r="AT263" s="45"/>
      <c r="AU263" s="45"/>
      <c r="AV263" s="45"/>
      <c r="AW263" s="45"/>
      <c r="AX263" s="45"/>
      <c r="AY263" s="45"/>
      <c r="AZ263" s="45"/>
      <c r="BA263" s="45"/>
      <c r="BB263" s="45"/>
      <c r="BC263" s="45"/>
      <c r="BD263" s="45"/>
      <c r="BE263" s="45"/>
      <c r="BF263" s="45"/>
      <c r="BG263" s="45"/>
      <c r="BH263" s="45"/>
      <c r="BI263" s="45"/>
      <c r="BJ263" s="45"/>
      <c r="BK263" s="45"/>
      <c r="BL263" s="45"/>
      <c r="BM263" s="45"/>
      <c r="BN263" s="45"/>
      <c r="BO263" s="45"/>
      <c r="BP263" s="45"/>
      <c r="BQ263" s="45"/>
      <c r="BR263" s="45"/>
      <c r="BS263" s="45"/>
      <c r="BT263" s="45"/>
      <c r="BU263" s="45"/>
      <c r="BV263" s="45"/>
      <c r="BW263" s="45"/>
      <c r="BX263" s="45"/>
      <c r="BY263" s="45"/>
    </row>
    <row r="264" spans="1:77">
      <c r="A264" s="77"/>
      <c r="B264" s="45"/>
      <c r="C264" s="61"/>
      <c r="D264" s="61"/>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c r="AS264" s="45"/>
      <c r="AT264" s="45"/>
      <c r="AU264" s="45"/>
      <c r="AV264" s="45"/>
      <c r="AW264" s="45"/>
      <c r="AX264" s="45"/>
      <c r="AY264" s="45"/>
      <c r="AZ264" s="45"/>
      <c r="BA264" s="45"/>
      <c r="BB264" s="45"/>
      <c r="BC264" s="45"/>
      <c r="BD264" s="45"/>
      <c r="BE264" s="45"/>
      <c r="BF264" s="45"/>
      <c r="BG264" s="45"/>
      <c r="BH264" s="45"/>
      <c r="BI264" s="45"/>
      <c r="BJ264" s="45"/>
      <c r="BK264" s="45"/>
      <c r="BL264" s="45"/>
      <c r="BM264" s="45"/>
      <c r="BN264" s="45"/>
      <c r="BO264" s="45"/>
      <c r="BP264" s="45"/>
      <c r="BQ264" s="45"/>
      <c r="BR264" s="45"/>
      <c r="BS264" s="45"/>
      <c r="BT264" s="45"/>
      <c r="BU264" s="45"/>
      <c r="BV264" s="45"/>
      <c r="BW264" s="45"/>
      <c r="BX264" s="45"/>
      <c r="BY264" s="45"/>
    </row>
    <row r="265" spans="1:77">
      <c r="A265" s="77"/>
      <c r="B265" s="45"/>
      <c r="C265" s="61"/>
      <c r="D265" s="61"/>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c r="AS265" s="45"/>
      <c r="AT265" s="45"/>
      <c r="AU265" s="45"/>
      <c r="AV265" s="45"/>
      <c r="AW265" s="45"/>
      <c r="AX265" s="45"/>
      <c r="AY265" s="45"/>
      <c r="AZ265" s="45"/>
      <c r="BA265" s="45"/>
      <c r="BB265" s="45"/>
      <c r="BC265" s="45"/>
      <c r="BD265" s="45"/>
      <c r="BE265" s="45"/>
      <c r="BF265" s="45"/>
      <c r="BG265" s="45"/>
      <c r="BH265" s="45"/>
      <c r="BI265" s="45"/>
      <c r="BJ265" s="45"/>
      <c r="BK265" s="45"/>
      <c r="BL265" s="45"/>
      <c r="BM265" s="45"/>
      <c r="BN265" s="45"/>
      <c r="BO265" s="45"/>
      <c r="BP265" s="45"/>
      <c r="BQ265" s="45"/>
      <c r="BR265" s="45"/>
      <c r="BS265" s="45"/>
      <c r="BT265" s="45"/>
      <c r="BU265" s="45"/>
      <c r="BV265" s="45"/>
      <c r="BW265" s="45"/>
      <c r="BX265" s="45"/>
      <c r="BY265" s="45"/>
    </row>
    <row r="266" spans="1:77">
      <c r="A266" s="77"/>
      <c r="B266" s="45"/>
      <c r="C266" s="61"/>
      <c r="D266" s="61"/>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c r="AS266" s="45"/>
      <c r="AT266" s="45"/>
      <c r="AU266" s="45"/>
      <c r="AV266" s="45"/>
      <c r="AW266" s="45"/>
      <c r="AX266" s="45"/>
      <c r="AY266" s="45"/>
      <c r="AZ266" s="45"/>
      <c r="BA266" s="45"/>
      <c r="BB266" s="45"/>
      <c r="BC266" s="45"/>
      <c r="BD266" s="45"/>
      <c r="BE266" s="45"/>
      <c r="BF266" s="45"/>
      <c r="BG266" s="45"/>
      <c r="BH266" s="45"/>
      <c r="BI266" s="45"/>
      <c r="BJ266" s="45"/>
      <c r="BK266" s="45"/>
      <c r="BL266" s="45"/>
      <c r="BM266" s="45"/>
      <c r="BN266" s="45"/>
      <c r="BO266" s="45"/>
      <c r="BP266" s="45"/>
      <c r="BQ266" s="45"/>
      <c r="BR266" s="45"/>
      <c r="BS266" s="45"/>
      <c r="BT266" s="45"/>
      <c r="BU266" s="45"/>
      <c r="BV266" s="45"/>
      <c r="BW266" s="45"/>
      <c r="BX266" s="45"/>
      <c r="BY266" s="45"/>
    </row>
    <row r="267" spans="1:77">
      <c r="A267" s="77"/>
      <c r="B267" s="45"/>
      <c r="C267" s="61"/>
      <c r="D267" s="61"/>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c r="AS267" s="45"/>
      <c r="AT267" s="45"/>
      <c r="AU267" s="45"/>
      <c r="AV267" s="45"/>
      <c r="AW267" s="45"/>
      <c r="AX267" s="45"/>
      <c r="AY267" s="45"/>
      <c r="AZ267" s="45"/>
      <c r="BA267" s="45"/>
      <c r="BB267" s="45"/>
      <c r="BC267" s="45"/>
      <c r="BD267" s="45"/>
      <c r="BE267" s="45"/>
      <c r="BF267" s="45"/>
      <c r="BG267" s="45"/>
      <c r="BH267" s="45"/>
      <c r="BI267" s="45"/>
      <c r="BJ267" s="45"/>
      <c r="BK267" s="45"/>
      <c r="BL267" s="45"/>
      <c r="BM267" s="45"/>
      <c r="BN267" s="45"/>
      <c r="BO267" s="45"/>
      <c r="BP267" s="45"/>
      <c r="BQ267" s="45"/>
      <c r="BR267" s="45"/>
      <c r="BS267" s="45"/>
      <c r="BT267" s="45"/>
      <c r="BU267" s="45"/>
      <c r="BV267" s="45"/>
      <c r="BW267" s="45"/>
      <c r="BX267" s="45"/>
      <c r="BY267" s="45"/>
    </row>
    <row r="268" spans="1:77">
      <c r="A268" s="77"/>
      <c r="B268" s="45"/>
      <c r="C268" s="61"/>
      <c r="D268" s="61"/>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c r="AS268" s="45"/>
      <c r="AT268" s="45"/>
      <c r="AU268" s="45"/>
      <c r="AV268" s="45"/>
      <c r="AW268" s="45"/>
      <c r="AX268" s="45"/>
      <c r="AY268" s="45"/>
      <c r="AZ268" s="45"/>
      <c r="BA268" s="45"/>
      <c r="BB268" s="45"/>
      <c r="BC268" s="45"/>
      <c r="BD268" s="45"/>
      <c r="BE268" s="45"/>
      <c r="BF268" s="45"/>
      <c r="BG268" s="45"/>
      <c r="BH268" s="45"/>
      <c r="BI268" s="45"/>
      <c r="BJ268" s="45"/>
      <c r="BK268" s="45"/>
      <c r="BL268" s="45"/>
      <c r="BM268" s="45"/>
      <c r="BN268" s="45"/>
      <c r="BO268" s="45"/>
      <c r="BP268" s="45"/>
      <c r="BQ268" s="45"/>
      <c r="BR268" s="45"/>
      <c r="BS268" s="45"/>
      <c r="BT268" s="45"/>
      <c r="BU268" s="45"/>
      <c r="BV268" s="45"/>
      <c r="BW268" s="45"/>
      <c r="BX268" s="45"/>
      <c r="BY268" s="45"/>
    </row>
    <row r="269" spans="1:77">
      <c r="A269" s="77"/>
      <c r="B269" s="45"/>
      <c r="C269" s="61"/>
      <c r="D269" s="61"/>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c r="AS269" s="45"/>
      <c r="AT269" s="45"/>
      <c r="AU269" s="45"/>
      <c r="AV269" s="45"/>
      <c r="AW269" s="45"/>
      <c r="AX269" s="45"/>
      <c r="AY269" s="45"/>
      <c r="AZ269" s="45"/>
      <c r="BA269" s="45"/>
      <c r="BB269" s="45"/>
      <c r="BC269" s="45"/>
      <c r="BD269" s="45"/>
      <c r="BE269" s="45"/>
      <c r="BF269" s="45"/>
      <c r="BG269" s="45"/>
      <c r="BH269" s="45"/>
      <c r="BI269" s="45"/>
      <c r="BJ269" s="45"/>
      <c r="BK269" s="45"/>
      <c r="BL269" s="45"/>
      <c r="BM269" s="45"/>
      <c r="BN269" s="45"/>
      <c r="BO269" s="45"/>
      <c r="BP269" s="45"/>
      <c r="BQ269" s="45"/>
      <c r="BR269" s="45"/>
      <c r="BS269" s="45"/>
      <c r="BT269" s="45"/>
      <c r="BU269" s="45"/>
      <c r="BV269" s="45"/>
      <c r="BW269" s="45"/>
      <c r="BX269" s="45"/>
      <c r="BY269" s="45"/>
    </row>
    <row r="270" spans="1:77">
      <c r="A270" s="77"/>
      <c r="B270" s="45"/>
      <c r="C270" s="61"/>
      <c r="D270" s="61"/>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c r="AS270" s="45"/>
      <c r="AT270" s="45"/>
      <c r="AU270" s="45"/>
      <c r="AV270" s="45"/>
      <c r="AW270" s="45"/>
      <c r="AX270" s="45"/>
      <c r="AY270" s="45"/>
      <c r="AZ270" s="45"/>
      <c r="BA270" s="45"/>
      <c r="BB270" s="45"/>
      <c r="BC270" s="45"/>
      <c r="BD270" s="45"/>
      <c r="BE270" s="45"/>
      <c r="BF270" s="45"/>
      <c r="BG270" s="45"/>
      <c r="BH270" s="45"/>
      <c r="BI270" s="45"/>
      <c r="BJ270" s="45"/>
      <c r="BK270" s="45"/>
      <c r="BL270" s="45"/>
      <c r="BM270" s="45"/>
      <c r="BN270" s="45"/>
      <c r="BO270" s="45"/>
      <c r="BP270" s="45"/>
      <c r="BQ270" s="45"/>
      <c r="BR270" s="45"/>
      <c r="BS270" s="45"/>
      <c r="BT270" s="45"/>
      <c r="BU270" s="45"/>
      <c r="BV270" s="45"/>
      <c r="BW270" s="45"/>
      <c r="BX270" s="45"/>
      <c r="BY270" s="45"/>
    </row>
    <row r="271" spans="1:77">
      <c r="A271" s="77"/>
      <c r="B271" s="45"/>
      <c r="C271" s="61"/>
      <c r="D271" s="61"/>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c r="AS271" s="45"/>
      <c r="AT271" s="45"/>
      <c r="AU271" s="45"/>
      <c r="AV271" s="45"/>
      <c r="AW271" s="45"/>
      <c r="AX271" s="45"/>
      <c r="AY271" s="45"/>
      <c r="AZ271" s="45"/>
      <c r="BA271" s="45"/>
      <c r="BB271" s="45"/>
      <c r="BC271" s="45"/>
      <c r="BD271" s="45"/>
      <c r="BE271" s="45"/>
      <c r="BF271" s="45"/>
      <c r="BG271" s="45"/>
      <c r="BH271" s="45"/>
      <c r="BI271" s="45"/>
      <c r="BJ271" s="45"/>
      <c r="BK271" s="45"/>
      <c r="BL271" s="45"/>
      <c r="BM271" s="45"/>
      <c r="BN271" s="45"/>
      <c r="BO271" s="45"/>
      <c r="BP271" s="45"/>
      <c r="BQ271" s="45"/>
      <c r="BR271" s="45"/>
      <c r="BS271" s="45"/>
      <c r="BT271" s="45"/>
      <c r="BU271" s="45"/>
      <c r="BV271" s="45"/>
      <c r="BW271" s="45"/>
      <c r="BX271" s="45"/>
      <c r="BY271" s="45"/>
    </row>
    <row r="272" spans="1:77">
      <c r="A272" s="77"/>
      <c r="B272" s="45"/>
      <c r="C272" s="61"/>
      <c r="D272" s="61"/>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c r="AS272" s="45"/>
      <c r="AT272" s="45"/>
      <c r="AU272" s="45"/>
      <c r="AV272" s="45"/>
      <c r="AW272" s="45"/>
      <c r="AX272" s="45"/>
      <c r="AY272" s="45"/>
      <c r="AZ272" s="45"/>
      <c r="BA272" s="45"/>
      <c r="BB272" s="45"/>
      <c r="BC272" s="45"/>
      <c r="BD272" s="45"/>
      <c r="BE272" s="45"/>
      <c r="BF272" s="45"/>
      <c r="BG272" s="45"/>
      <c r="BH272" s="45"/>
      <c r="BI272" s="45"/>
      <c r="BJ272" s="45"/>
      <c r="BK272" s="45"/>
      <c r="BL272" s="45"/>
      <c r="BM272" s="45"/>
      <c r="BN272" s="45"/>
      <c r="BO272" s="45"/>
      <c r="BP272" s="45"/>
      <c r="BQ272" s="45"/>
      <c r="BR272" s="45"/>
      <c r="BS272" s="45"/>
      <c r="BT272" s="45"/>
      <c r="BU272" s="45"/>
      <c r="BV272" s="45"/>
      <c r="BW272" s="45"/>
      <c r="BX272" s="45"/>
      <c r="BY272" s="45"/>
    </row>
    <row r="273" spans="1:77">
      <c r="A273" s="77"/>
      <c r="B273" s="45"/>
      <c r="C273" s="61"/>
      <c r="D273" s="61"/>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c r="AS273" s="45"/>
      <c r="AT273" s="45"/>
      <c r="AU273" s="45"/>
      <c r="AV273" s="45"/>
      <c r="AW273" s="45"/>
      <c r="AX273" s="45"/>
      <c r="AY273" s="45"/>
      <c r="AZ273" s="45"/>
      <c r="BA273" s="45"/>
      <c r="BB273" s="45"/>
      <c r="BC273" s="45"/>
      <c r="BD273" s="45"/>
      <c r="BE273" s="45"/>
      <c r="BF273" s="45"/>
      <c r="BG273" s="45"/>
      <c r="BH273" s="45"/>
      <c r="BI273" s="45"/>
      <c r="BJ273" s="45"/>
      <c r="BK273" s="45"/>
      <c r="BL273" s="45"/>
      <c r="BM273" s="45"/>
      <c r="BN273" s="45"/>
      <c r="BO273" s="45"/>
      <c r="BP273" s="45"/>
      <c r="BQ273" s="45"/>
      <c r="BR273" s="45"/>
      <c r="BS273" s="45"/>
      <c r="BT273" s="45"/>
      <c r="BU273" s="45"/>
      <c r="BV273" s="45"/>
      <c r="BW273" s="45"/>
      <c r="BX273" s="45"/>
      <c r="BY273" s="45"/>
    </row>
    <row r="274" spans="1:77">
      <c r="A274" s="77"/>
      <c r="B274" s="45"/>
      <c r="C274" s="61"/>
      <c r="D274" s="61"/>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c r="AS274" s="45"/>
      <c r="AT274" s="45"/>
      <c r="AU274" s="45"/>
      <c r="AV274" s="45"/>
      <c r="AW274" s="45"/>
      <c r="AX274" s="45"/>
      <c r="AY274" s="45"/>
      <c r="AZ274" s="45"/>
      <c r="BA274" s="45"/>
      <c r="BB274" s="45"/>
      <c r="BC274" s="45"/>
      <c r="BD274" s="45"/>
      <c r="BE274" s="45"/>
      <c r="BF274" s="45"/>
      <c r="BG274" s="45"/>
      <c r="BH274" s="45"/>
      <c r="BI274" s="45"/>
      <c r="BJ274" s="45"/>
      <c r="BK274" s="45"/>
      <c r="BL274" s="45"/>
      <c r="BM274" s="45"/>
      <c r="BN274" s="45"/>
      <c r="BO274" s="45"/>
      <c r="BP274" s="45"/>
      <c r="BQ274" s="45"/>
      <c r="BR274" s="45"/>
      <c r="BS274" s="45"/>
      <c r="BT274" s="45"/>
      <c r="BU274" s="45"/>
      <c r="BV274" s="45"/>
      <c r="BW274" s="45"/>
      <c r="BX274" s="45"/>
      <c r="BY274" s="45"/>
    </row>
    <row r="275" spans="1:77">
      <c r="A275" s="77"/>
      <c r="B275" s="45"/>
      <c r="C275" s="61"/>
      <c r="D275" s="61"/>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c r="AS275" s="45"/>
      <c r="AT275" s="45"/>
      <c r="AU275" s="45"/>
      <c r="AV275" s="45"/>
      <c r="AW275" s="45"/>
      <c r="AX275" s="45"/>
      <c r="AY275" s="45"/>
      <c r="AZ275" s="45"/>
      <c r="BA275" s="45"/>
      <c r="BB275" s="45"/>
      <c r="BC275" s="45"/>
      <c r="BD275" s="45"/>
      <c r="BE275" s="45"/>
      <c r="BF275" s="45"/>
      <c r="BG275" s="45"/>
      <c r="BH275" s="45"/>
      <c r="BI275" s="45"/>
      <c r="BJ275" s="45"/>
      <c r="BK275" s="45"/>
      <c r="BL275" s="45"/>
      <c r="BM275" s="45"/>
      <c r="BN275" s="45"/>
      <c r="BO275" s="45"/>
      <c r="BP275" s="45"/>
      <c r="BQ275" s="45"/>
      <c r="BR275" s="45"/>
      <c r="BS275" s="45"/>
      <c r="BT275" s="45"/>
      <c r="BU275" s="45"/>
      <c r="BV275" s="45"/>
      <c r="BW275" s="45"/>
      <c r="BX275" s="45"/>
      <c r="BY275" s="45"/>
    </row>
    <row r="276" spans="1:77">
      <c r="A276" s="77"/>
      <c r="B276" s="45"/>
      <c r="C276" s="61"/>
      <c r="D276" s="61"/>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c r="AS276" s="45"/>
      <c r="AT276" s="45"/>
      <c r="AU276" s="45"/>
      <c r="AV276" s="45"/>
      <c r="AW276" s="45"/>
      <c r="AX276" s="45"/>
      <c r="AY276" s="45"/>
      <c r="AZ276" s="45"/>
      <c r="BA276" s="45"/>
      <c r="BB276" s="45"/>
      <c r="BC276" s="45"/>
      <c r="BD276" s="45"/>
      <c r="BE276" s="45"/>
      <c r="BF276" s="45"/>
      <c r="BG276" s="45"/>
      <c r="BH276" s="45"/>
      <c r="BI276" s="45"/>
      <c r="BJ276" s="45"/>
      <c r="BK276" s="45"/>
      <c r="BL276" s="45"/>
      <c r="BM276" s="45"/>
      <c r="BN276" s="45"/>
      <c r="BO276" s="45"/>
      <c r="BP276" s="45"/>
      <c r="BQ276" s="45"/>
      <c r="BR276" s="45"/>
      <c r="BS276" s="45"/>
      <c r="BT276" s="45"/>
      <c r="BU276" s="45"/>
      <c r="BV276" s="45"/>
      <c r="BW276" s="45"/>
      <c r="BX276" s="45"/>
      <c r="BY276" s="45"/>
    </row>
    <row r="277" spans="1:77">
      <c r="A277" s="77"/>
      <c r="B277" s="45"/>
      <c r="C277" s="61"/>
      <c r="D277" s="61"/>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c r="AS277" s="45"/>
      <c r="AT277" s="45"/>
      <c r="AU277" s="45"/>
      <c r="AV277" s="45"/>
      <c r="AW277" s="45"/>
      <c r="AX277" s="45"/>
      <c r="AY277" s="45"/>
      <c r="AZ277" s="45"/>
      <c r="BA277" s="45"/>
      <c r="BB277" s="45"/>
      <c r="BC277" s="45"/>
      <c r="BD277" s="45"/>
      <c r="BE277" s="45"/>
      <c r="BF277" s="45"/>
      <c r="BG277" s="45"/>
      <c r="BH277" s="45"/>
      <c r="BI277" s="45"/>
      <c r="BJ277" s="45"/>
      <c r="BK277" s="45"/>
      <c r="BL277" s="45"/>
      <c r="BM277" s="45"/>
      <c r="BN277" s="45"/>
      <c r="BO277" s="45"/>
      <c r="BP277" s="45"/>
      <c r="BQ277" s="45"/>
      <c r="BR277" s="45"/>
      <c r="BS277" s="45"/>
      <c r="BT277" s="45"/>
      <c r="BU277" s="45"/>
      <c r="BV277" s="45"/>
      <c r="BW277" s="45"/>
      <c r="BX277" s="45"/>
      <c r="BY277" s="45"/>
    </row>
    <row r="278" spans="1:77">
      <c r="A278" s="77"/>
      <c r="B278" s="45"/>
      <c r="C278" s="61"/>
      <c r="D278" s="61"/>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c r="AS278" s="45"/>
      <c r="AT278" s="45"/>
      <c r="AU278" s="45"/>
      <c r="AV278" s="45"/>
      <c r="AW278" s="45"/>
      <c r="AX278" s="45"/>
      <c r="AY278" s="45"/>
      <c r="AZ278" s="45"/>
      <c r="BA278" s="45"/>
      <c r="BB278" s="45"/>
      <c r="BC278" s="45"/>
      <c r="BD278" s="45"/>
      <c r="BE278" s="45"/>
      <c r="BF278" s="45"/>
      <c r="BG278" s="45"/>
      <c r="BH278" s="45"/>
      <c r="BI278" s="45"/>
      <c r="BJ278" s="45"/>
      <c r="BK278" s="45"/>
      <c r="BL278" s="45"/>
      <c r="BM278" s="45"/>
      <c r="BN278" s="45"/>
      <c r="BO278" s="45"/>
      <c r="BP278" s="45"/>
      <c r="BQ278" s="45"/>
      <c r="BR278" s="45"/>
      <c r="BS278" s="45"/>
      <c r="BT278" s="45"/>
      <c r="BU278" s="45"/>
      <c r="BV278" s="45"/>
      <c r="BW278" s="45"/>
      <c r="BX278" s="45"/>
      <c r="BY278" s="45"/>
    </row>
    <row r="279" spans="1:77">
      <c r="A279" s="77"/>
      <c r="B279" s="45"/>
      <c r="C279" s="61"/>
      <c r="D279" s="61"/>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c r="AS279" s="45"/>
      <c r="AT279" s="45"/>
      <c r="AU279" s="45"/>
      <c r="AV279" s="45"/>
      <c r="AW279" s="45"/>
      <c r="AX279" s="45"/>
      <c r="AY279" s="45"/>
      <c r="AZ279" s="45"/>
      <c r="BA279" s="45"/>
      <c r="BB279" s="45"/>
      <c r="BC279" s="45"/>
      <c r="BD279" s="45"/>
      <c r="BE279" s="45"/>
      <c r="BF279" s="45"/>
      <c r="BG279" s="45"/>
      <c r="BH279" s="45"/>
      <c r="BI279" s="45"/>
      <c r="BJ279" s="45"/>
      <c r="BK279" s="45"/>
      <c r="BL279" s="45"/>
      <c r="BM279" s="45"/>
      <c r="BN279" s="45"/>
      <c r="BO279" s="45"/>
      <c r="BP279" s="45"/>
      <c r="BQ279" s="45"/>
      <c r="BR279" s="45"/>
      <c r="BS279" s="45"/>
      <c r="BT279" s="45"/>
      <c r="BU279" s="45"/>
      <c r="BV279" s="45"/>
      <c r="BW279" s="45"/>
      <c r="BX279" s="45"/>
      <c r="BY279" s="45"/>
    </row>
    <row r="280" spans="1:77">
      <c r="A280" s="77"/>
      <c r="B280" s="45"/>
      <c r="C280" s="61"/>
      <c r="D280" s="61"/>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c r="AS280" s="45"/>
      <c r="AT280" s="45"/>
      <c r="AU280" s="45"/>
      <c r="AV280" s="45"/>
      <c r="AW280" s="45"/>
      <c r="AX280" s="45"/>
      <c r="AY280" s="45"/>
      <c r="AZ280" s="45"/>
      <c r="BA280" s="45"/>
      <c r="BB280" s="45"/>
      <c r="BC280" s="45"/>
      <c r="BD280" s="45"/>
      <c r="BE280" s="45"/>
      <c r="BF280" s="45"/>
      <c r="BG280" s="45"/>
      <c r="BH280" s="45"/>
      <c r="BI280" s="45"/>
      <c r="BJ280" s="45"/>
      <c r="BK280" s="45"/>
      <c r="BL280" s="45"/>
      <c r="BM280" s="45"/>
      <c r="BN280" s="45"/>
      <c r="BO280" s="45"/>
      <c r="BP280" s="45"/>
      <c r="BQ280" s="45"/>
      <c r="BR280" s="45"/>
      <c r="BS280" s="45"/>
      <c r="BT280" s="45"/>
      <c r="BU280" s="45"/>
      <c r="BV280" s="45"/>
      <c r="BW280" s="45"/>
      <c r="BX280" s="45"/>
      <c r="BY280" s="45"/>
    </row>
    <row r="281" spans="1:77">
      <c r="A281" s="77"/>
      <c r="B281" s="45"/>
      <c r="C281" s="61"/>
      <c r="D281" s="61"/>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c r="AS281" s="45"/>
      <c r="AT281" s="45"/>
      <c r="AU281" s="45"/>
      <c r="AV281" s="45"/>
      <c r="AW281" s="45"/>
      <c r="AX281" s="45"/>
      <c r="AY281" s="45"/>
      <c r="AZ281" s="45"/>
      <c r="BA281" s="45"/>
      <c r="BB281" s="45"/>
      <c r="BC281" s="45"/>
      <c r="BD281" s="45"/>
      <c r="BE281" s="45"/>
      <c r="BF281" s="45"/>
      <c r="BG281" s="45"/>
      <c r="BH281" s="45"/>
      <c r="BI281" s="45"/>
      <c r="BJ281" s="45"/>
      <c r="BK281" s="45"/>
      <c r="BL281" s="45"/>
      <c r="BM281" s="45"/>
      <c r="BN281" s="45"/>
      <c r="BO281" s="45"/>
      <c r="BP281" s="45"/>
      <c r="BQ281" s="45"/>
      <c r="BR281" s="45"/>
      <c r="BS281" s="45"/>
      <c r="BT281" s="45"/>
      <c r="BU281" s="45"/>
      <c r="BV281" s="45"/>
      <c r="BW281" s="45"/>
      <c r="BX281" s="45"/>
      <c r="BY281" s="45"/>
    </row>
    <row r="282" spans="1:77">
      <c r="A282" s="77"/>
      <c r="B282" s="45"/>
      <c r="C282" s="61"/>
      <c r="D282" s="61"/>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c r="AS282" s="45"/>
      <c r="AT282" s="45"/>
      <c r="AU282" s="45"/>
      <c r="AV282" s="45"/>
      <c r="AW282" s="45"/>
      <c r="AX282" s="45"/>
      <c r="AY282" s="45"/>
      <c r="AZ282" s="45"/>
      <c r="BA282" s="45"/>
      <c r="BB282" s="45"/>
      <c r="BC282" s="45"/>
      <c r="BD282" s="45"/>
      <c r="BE282" s="45"/>
      <c r="BF282" s="45"/>
      <c r="BG282" s="45"/>
      <c r="BH282" s="45"/>
      <c r="BI282" s="45"/>
      <c r="BJ282" s="45"/>
      <c r="BK282" s="45"/>
      <c r="BL282" s="45"/>
      <c r="BM282" s="45"/>
      <c r="BN282" s="45"/>
      <c r="BO282" s="45"/>
      <c r="BP282" s="45"/>
      <c r="BQ282" s="45"/>
      <c r="BR282" s="45"/>
      <c r="BS282" s="45"/>
      <c r="BT282" s="45"/>
      <c r="BU282" s="45"/>
      <c r="BV282" s="45"/>
      <c r="BW282" s="45"/>
      <c r="BX282" s="45"/>
      <c r="BY282" s="45"/>
    </row>
    <row r="283" spans="1:77">
      <c r="A283" s="77"/>
      <c r="B283" s="45"/>
      <c r="C283" s="61"/>
      <c r="D283" s="61"/>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c r="AS283" s="45"/>
      <c r="AT283" s="45"/>
      <c r="AU283" s="45"/>
      <c r="AV283" s="45"/>
      <c r="AW283" s="45"/>
      <c r="AX283" s="45"/>
      <c r="AY283" s="45"/>
      <c r="AZ283" s="45"/>
      <c r="BA283" s="45"/>
      <c r="BB283" s="45"/>
      <c r="BC283" s="45"/>
      <c r="BD283" s="45"/>
      <c r="BE283" s="45"/>
      <c r="BF283" s="45"/>
      <c r="BG283" s="45"/>
      <c r="BH283" s="45"/>
      <c r="BI283" s="45"/>
      <c r="BJ283" s="45"/>
      <c r="BK283" s="45"/>
      <c r="BL283" s="45"/>
      <c r="BM283" s="45"/>
      <c r="BN283" s="45"/>
      <c r="BO283" s="45"/>
      <c r="BP283" s="45"/>
      <c r="BQ283" s="45"/>
      <c r="BR283" s="45"/>
      <c r="BS283" s="45"/>
      <c r="BT283" s="45"/>
      <c r="BU283" s="45"/>
      <c r="BV283" s="45"/>
      <c r="BW283" s="45"/>
      <c r="BX283" s="45"/>
      <c r="BY283" s="45"/>
    </row>
    <row r="284" spans="1:77">
      <c r="A284" s="77"/>
      <c r="B284" s="45"/>
      <c r="C284" s="61"/>
      <c r="D284" s="61"/>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c r="AS284" s="45"/>
      <c r="AT284" s="45"/>
      <c r="AU284" s="45"/>
      <c r="AV284" s="45"/>
      <c r="AW284" s="45"/>
      <c r="AX284" s="45"/>
      <c r="AY284" s="45"/>
      <c r="AZ284" s="45"/>
      <c r="BA284" s="45"/>
      <c r="BB284" s="45"/>
      <c r="BC284" s="45"/>
      <c r="BD284" s="45"/>
      <c r="BE284" s="45"/>
      <c r="BF284" s="45"/>
      <c r="BG284" s="45"/>
      <c r="BH284" s="45"/>
      <c r="BI284" s="45"/>
      <c r="BJ284" s="45"/>
      <c r="BK284" s="45"/>
      <c r="BL284" s="45"/>
      <c r="BM284" s="45"/>
      <c r="BN284" s="45"/>
      <c r="BO284" s="45"/>
      <c r="BP284" s="45"/>
      <c r="BQ284" s="45"/>
      <c r="BR284" s="45"/>
      <c r="BS284" s="45"/>
      <c r="BT284" s="45"/>
      <c r="BU284" s="45"/>
      <c r="BV284" s="45"/>
      <c r="BW284" s="45"/>
      <c r="BX284" s="45"/>
      <c r="BY284" s="45"/>
    </row>
    <row r="285" spans="1:77">
      <c r="A285" s="77"/>
      <c r="B285" s="45"/>
      <c r="C285" s="61"/>
      <c r="D285" s="61"/>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c r="AS285" s="45"/>
      <c r="AT285" s="45"/>
      <c r="AU285" s="45"/>
      <c r="AV285" s="45"/>
      <c r="AW285" s="45"/>
      <c r="AX285" s="45"/>
      <c r="AY285" s="45"/>
      <c r="AZ285" s="45"/>
      <c r="BA285" s="45"/>
      <c r="BB285" s="45"/>
      <c r="BC285" s="45"/>
      <c r="BD285" s="45"/>
      <c r="BE285" s="45"/>
      <c r="BF285" s="45"/>
      <c r="BG285" s="45"/>
      <c r="BH285" s="45"/>
      <c r="BI285" s="45"/>
      <c r="BJ285" s="45"/>
      <c r="BK285" s="45"/>
      <c r="BL285" s="45"/>
      <c r="BM285" s="45"/>
      <c r="BN285" s="45"/>
      <c r="BO285" s="45"/>
      <c r="BP285" s="45"/>
      <c r="BQ285" s="45"/>
      <c r="BR285" s="45"/>
      <c r="BS285" s="45"/>
      <c r="BT285" s="45"/>
      <c r="BU285" s="45"/>
      <c r="BV285" s="45"/>
      <c r="BW285" s="45"/>
      <c r="BX285" s="45"/>
      <c r="BY285" s="45"/>
    </row>
    <row r="286" spans="1:77">
      <c r="A286" s="77"/>
      <c r="B286" s="45"/>
      <c r="C286" s="61"/>
      <c r="D286" s="61"/>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c r="AS286" s="45"/>
      <c r="AT286" s="45"/>
      <c r="AU286" s="45"/>
      <c r="AV286" s="45"/>
      <c r="AW286" s="45"/>
      <c r="AX286" s="45"/>
      <c r="AY286" s="45"/>
      <c r="AZ286" s="45"/>
      <c r="BA286" s="45"/>
      <c r="BB286" s="45"/>
      <c r="BC286" s="45"/>
      <c r="BD286" s="45"/>
      <c r="BE286" s="45"/>
      <c r="BF286" s="45"/>
      <c r="BG286" s="45"/>
      <c r="BH286" s="45"/>
      <c r="BI286" s="45"/>
      <c r="BJ286" s="45"/>
      <c r="BK286" s="45"/>
      <c r="BL286" s="45"/>
      <c r="BM286" s="45"/>
      <c r="BN286" s="45"/>
      <c r="BO286" s="45"/>
      <c r="BP286" s="45"/>
      <c r="BQ286" s="45"/>
      <c r="BR286" s="45"/>
      <c r="BS286" s="45"/>
      <c r="BT286" s="45"/>
      <c r="BU286" s="45"/>
      <c r="BV286" s="45"/>
      <c r="BW286" s="45"/>
      <c r="BX286" s="45"/>
      <c r="BY286" s="45"/>
    </row>
    <row r="287" spans="1:77">
      <c r="A287" s="77"/>
      <c r="B287" s="45"/>
      <c r="C287" s="61"/>
      <c r="D287" s="61"/>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c r="AS287" s="45"/>
      <c r="AT287" s="45"/>
      <c r="AU287" s="45"/>
      <c r="AV287" s="45"/>
      <c r="AW287" s="45"/>
      <c r="AX287" s="45"/>
      <c r="AY287" s="45"/>
      <c r="AZ287" s="45"/>
      <c r="BA287" s="45"/>
      <c r="BB287" s="45"/>
      <c r="BC287" s="45"/>
      <c r="BD287" s="45"/>
      <c r="BE287" s="45"/>
      <c r="BF287" s="45"/>
      <c r="BG287" s="45"/>
      <c r="BH287" s="45"/>
      <c r="BI287" s="45"/>
      <c r="BJ287" s="45"/>
      <c r="BK287" s="45"/>
      <c r="BL287" s="45"/>
      <c r="BM287" s="45"/>
      <c r="BN287" s="45"/>
      <c r="BO287" s="45"/>
      <c r="BP287" s="45"/>
      <c r="BQ287" s="45"/>
      <c r="BR287" s="45"/>
      <c r="BS287" s="45"/>
      <c r="BT287" s="45"/>
      <c r="BU287" s="45"/>
      <c r="BV287" s="45"/>
      <c r="BW287" s="45"/>
      <c r="BX287" s="45"/>
      <c r="BY287" s="45"/>
    </row>
    <row r="288" spans="1:77">
      <c r="A288" s="77"/>
      <c r="B288" s="45"/>
      <c r="C288" s="61"/>
      <c r="D288" s="61"/>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c r="AS288" s="45"/>
      <c r="AT288" s="45"/>
      <c r="AU288" s="45"/>
      <c r="AV288" s="45"/>
      <c r="AW288" s="45"/>
      <c r="AX288" s="45"/>
      <c r="AY288" s="45"/>
      <c r="AZ288" s="45"/>
      <c r="BA288" s="45"/>
      <c r="BB288" s="45"/>
      <c r="BC288" s="45"/>
      <c r="BD288" s="45"/>
      <c r="BE288" s="45"/>
      <c r="BF288" s="45"/>
      <c r="BG288" s="45"/>
      <c r="BH288" s="45"/>
      <c r="BI288" s="45"/>
      <c r="BJ288" s="45"/>
      <c r="BK288" s="45"/>
      <c r="BL288" s="45"/>
      <c r="BM288" s="45"/>
      <c r="BN288" s="45"/>
      <c r="BO288" s="45"/>
      <c r="BP288" s="45"/>
      <c r="BQ288" s="45"/>
      <c r="BR288" s="45"/>
      <c r="BS288" s="45"/>
      <c r="BT288" s="45"/>
      <c r="BU288" s="45"/>
      <c r="BV288" s="45"/>
      <c r="BW288" s="45"/>
      <c r="BX288" s="45"/>
      <c r="BY288" s="45"/>
    </row>
    <row r="289" spans="1:77">
      <c r="A289" s="77"/>
      <c r="B289" s="45"/>
      <c r="C289" s="61"/>
      <c r="D289" s="61"/>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c r="AS289" s="45"/>
      <c r="AT289" s="45"/>
      <c r="AU289" s="45"/>
      <c r="AV289" s="45"/>
      <c r="AW289" s="45"/>
      <c r="AX289" s="45"/>
      <c r="AY289" s="45"/>
      <c r="AZ289" s="45"/>
      <c r="BA289" s="45"/>
      <c r="BB289" s="45"/>
      <c r="BC289" s="45"/>
      <c r="BD289" s="45"/>
      <c r="BE289" s="45"/>
      <c r="BF289" s="45"/>
      <c r="BG289" s="45"/>
      <c r="BH289" s="45"/>
      <c r="BI289" s="45"/>
      <c r="BJ289" s="45"/>
      <c r="BK289" s="45"/>
      <c r="BL289" s="45"/>
      <c r="BM289" s="45"/>
      <c r="BN289" s="45"/>
      <c r="BO289" s="45"/>
      <c r="BP289" s="45"/>
      <c r="BQ289" s="45"/>
      <c r="BR289" s="45"/>
      <c r="BS289" s="45"/>
      <c r="BT289" s="45"/>
      <c r="BU289" s="45"/>
      <c r="BV289" s="45"/>
      <c r="BW289" s="45"/>
      <c r="BX289" s="45"/>
      <c r="BY289" s="45"/>
    </row>
    <row r="290" spans="1:77">
      <c r="A290" s="77"/>
      <c r="B290" s="45"/>
      <c r="C290" s="61"/>
      <c r="D290" s="61"/>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c r="AS290" s="45"/>
      <c r="AT290" s="45"/>
      <c r="AU290" s="45"/>
      <c r="AV290" s="45"/>
      <c r="AW290" s="45"/>
      <c r="AX290" s="45"/>
      <c r="AY290" s="45"/>
      <c r="AZ290" s="45"/>
      <c r="BA290" s="45"/>
      <c r="BB290" s="45"/>
      <c r="BC290" s="45"/>
      <c r="BD290" s="45"/>
      <c r="BE290" s="45"/>
      <c r="BF290" s="45"/>
      <c r="BG290" s="45"/>
      <c r="BH290" s="45"/>
      <c r="BI290" s="45"/>
      <c r="BJ290" s="45"/>
      <c r="BK290" s="45"/>
      <c r="BL290" s="45"/>
      <c r="BM290" s="45"/>
      <c r="BN290" s="45"/>
      <c r="BO290" s="45"/>
      <c r="BP290" s="45"/>
      <c r="BQ290" s="45"/>
      <c r="BR290" s="45"/>
      <c r="BS290" s="45"/>
      <c r="BT290" s="45"/>
      <c r="BU290" s="45"/>
      <c r="BV290" s="45"/>
      <c r="BW290" s="45"/>
      <c r="BX290" s="45"/>
      <c r="BY290" s="45"/>
    </row>
    <row r="291" spans="1:77">
      <c r="A291" s="77"/>
      <c r="B291" s="45"/>
      <c r="C291" s="61"/>
      <c r="D291" s="61"/>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c r="AS291" s="45"/>
      <c r="AT291" s="45"/>
      <c r="AU291" s="45"/>
      <c r="AV291" s="45"/>
      <c r="AW291" s="45"/>
      <c r="AX291" s="45"/>
      <c r="AY291" s="45"/>
      <c r="AZ291" s="45"/>
      <c r="BA291" s="45"/>
      <c r="BB291" s="45"/>
      <c r="BC291" s="45"/>
      <c r="BD291" s="45"/>
      <c r="BE291" s="45"/>
      <c r="BF291" s="45"/>
      <c r="BG291" s="45"/>
      <c r="BH291" s="45"/>
      <c r="BI291" s="45"/>
      <c r="BJ291" s="45"/>
      <c r="BK291" s="45"/>
      <c r="BL291" s="45"/>
      <c r="BM291" s="45"/>
      <c r="BN291" s="45"/>
      <c r="BO291" s="45"/>
      <c r="BP291" s="45"/>
      <c r="BQ291" s="45"/>
      <c r="BR291" s="45"/>
      <c r="BS291" s="45"/>
      <c r="BT291" s="45"/>
      <c r="BU291" s="45"/>
      <c r="BV291" s="45"/>
      <c r="BW291" s="45"/>
      <c r="BX291" s="45"/>
      <c r="BY291" s="45"/>
    </row>
    <row r="292" spans="1:77">
      <c r="A292" s="77"/>
      <c r="B292" s="45"/>
      <c r="C292" s="61"/>
      <c r="D292" s="61"/>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c r="AS292" s="45"/>
      <c r="AT292" s="45"/>
      <c r="AU292" s="45"/>
      <c r="AV292" s="45"/>
      <c r="AW292" s="45"/>
      <c r="AX292" s="45"/>
      <c r="AY292" s="45"/>
      <c r="AZ292" s="45"/>
      <c r="BA292" s="45"/>
      <c r="BB292" s="45"/>
      <c r="BC292" s="45"/>
      <c r="BD292" s="45"/>
      <c r="BE292" s="45"/>
      <c r="BF292" s="45"/>
      <c r="BG292" s="45"/>
      <c r="BH292" s="45"/>
      <c r="BI292" s="45"/>
      <c r="BJ292" s="45"/>
      <c r="BK292" s="45"/>
      <c r="BL292" s="45"/>
      <c r="BM292" s="45"/>
      <c r="BN292" s="45"/>
      <c r="BO292" s="45"/>
      <c r="BP292" s="45"/>
      <c r="BQ292" s="45"/>
      <c r="BR292" s="45"/>
      <c r="BS292" s="45"/>
      <c r="BT292" s="45"/>
      <c r="BU292" s="45"/>
      <c r="BV292" s="45"/>
      <c r="BW292" s="45"/>
      <c r="BX292" s="45"/>
      <c r="BY292" s="45"/>
    </row>
    <row r="293" spans="1:77">
      <c r="A293" s="77"/>
      <c r="B293" s="45"/>
      <c r="C293" s="61"/>
      <c r="D293" s="61"/>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c r="AS293" s="45"/>
      <c r="AT293" s="45"/>
      <c r="AU293" s="45"/>
      <c r="AV293" s="45"/>
      <c r="AW293" s="45"/>
      <c r="AX293" s="45"/>
      <c r="AY293" s="45"/>
      <c r="AZ293" s="45"/>
      <c r="BA293" s="45"/>
      <c r="BB293" s="45"/>
      <c r="BC293" s="45"/>
      <c r="BD293" s="45"/>
      <c r="BE293" s="45"/>
      <c r="BF293" s="45"/>
      <c r="BG293" s="45"/>
      <c r="BH293" s="45"/>
      <c r="BI293" s="45"/>
      <c r="BJ293" s="45"/>
      <c r="BK293" s="45"/>
      <c r="BL293" s="45"/>
      <c r="BM293" s="45"/>
      <c r="BN293" s="45"/>
      <c r="BO293" s="45"/>
      <c r="BP293" s="45"/>
      <c r="BQ293" s="45"/>
      <c r="BR293" s="45"/>
      <c r="BS293" s="45"/>
      <c r="BT293" s="45"/>
      <c r="BU293" s="45"/>
      <c r="BV293" s="45"/>
      <c r="BW293" s="45"/>
      <c r="BX293" s="45"/>
      <c r="BY293" s="45"/>
    </row>
    <row r="294" spans="1:77">
      <c r="A294" s="77"/>
      <c r="B294" s="45"/>
      <c r="C294" s="61"/>
      <c r="D294" s="61"/>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c r="AS294" s="45"/>
      <c r="AT294" s="45"/>
      <c r="AU294" s="45"/>
      <c r="AV294" s="45"/>
      <c r="AW294" s="45"/>
      <c r="AX294" s="45"/>
      <c r="AY294" s="45"/>
      <c r="AZ294" s="45"/>
      <c r="BA294" s="45"/>
      <c r="BB294" s="45"/>
      <c r="BC294" s="45"/>
      <c r="BD294" s="45"/>
      <c r="BE294" s="45"/>
      <c r="BF294" s="45"/>
      <c r="BG294" s="45"/>
      <c r="BH294" s="45"/>
      <c r="BI294" s="45"/>
      <c r="BJ294" s="45"/>
      <c r="BK294" s="45"/>
      <c r="BL294" s="45"/>
      <c r="BM294" s="45"/>
      <c r="BN294" s="45"/>
      <c r="BO294" s="45"/>
      <c r="BP294" s="45"/>
      <c r="BQ294" s="45"/>
      <c r="BR294" s="45"/>
      <c r="BS294" s="45"/>
      <c r="BT294" s="45"/>
      <c r="BU294" s="45"/>
      <c r="BV294" s="45"/>
      <c r="BW294" s="45"/>
      <c r="BX294" s="45"/>
      <c r="BY294" s="45"/>
    </row>
    <row r="295" spans="1:77">
      <c r="A295" s="77"/>
      <c r="B295" s="45"/>
      <c r="C295" s="61"/>
      <c r="D295" s="61"/>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c r="AS295" s="45"/>
      <c r="AT295" s="45"/>
      <c r="AU295" s="45"/>
      <c r="AV295" s="45"/>
      <c r="AW295" s="45"/>
      <c r="AX295" s="45"/>
      <c r="AY295" s="45"/>
      <c r="AZ295" s="45"/>
      <c r="BA295" s="45"/>
      <c r="BB295" s="45"/>
      <c r="BC295" s="45"/>
      <c r="BD295" s="45"/>
      <c r="BE295" s="45"/>
      <c r="BF295" s="45"/>
      <c r="BG295" s="45"/>
      <c r="BH295" s="45"/>
      <c r="BI295" s="45"/>
      <c r="BJ295" s="45"/>
      <c r="BK295" s="45"/>
      <c r="BL295" s="45"/>
      <c r="BM295" s="45"/>
      <c r="BN295" s="45"/>
      <c r="BO295" s="45"/>
      <c r="BP295" s="45"/>
      <c r="BQ295" s="45"/>
      <c r="BR295" s="45"/>
      <c r="BS295" s="45"/>
      <c r="BT295" s="45"/>
      <c r="BU295" s="45"/>
      <c r="BV295" s="45"/>
      <c r="BW295" s="45"/>
      <c r="BX295" s="45"/>
      <c r="BY295" s="45"/>
    </row>
    <row r="296" spans="1:77">
      <c r="A296" s="77"/>
      <c r="B296" s="45"/>
      <c r="C296" s="61"/>
      <c r="D296" s="61"/>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c r="AS296" s="45"/>
      <c r="AT296" s="45"/>
      <c r="AU296" s="45"/>
      <c r="AV296" s="45"/>
      <c r="AW296" s="45"/>
      <c r="AX296" s="45"/>
      <c r="AY296" s="45"/>
      <c r="AZ296" s="45"/>
      <c r="BA296" s="45"/>
      <c r="BB296" s="45"/>
      <c r="BC296" s="45"/>
      <c r="BD296" s="45"/>
      <c r="BE296" s="45"/>
      <c r="BF296" s="45"/>
      <c r="BG296" s="45"/>
      <c r="BH296" s="45"/>
      <c r="BI296" s="45"/>
      <c r="BJ296" s="45"/>
      <c r="BK296" s="45"/>
      <c r="BL296" s="45"/>
      <c r="BM296" s="45"/>
      <c r="BN296" s="45"/>
      <c r="BO296" s="45"/>
      <c r="BP296" s="45"/>
      <c r="BQ296" s="45"/>
      <c r="BR296" s="45"/>
      <c r="BS296" s="45"/>
      <c r="BT296" s="45"/>
      <c r="BU296" s="45"/>
      <c r="BV296" s="45"/>
      <c r="BW296" s="45"/>
      <c r="BX296" s="45"/>
      <c r="BY296" s="45"/>
    </row>
    <row r="297" spans="1:77">
      <c r="A297" s="77"/>
      <c r="B297" s="45"/>
      <c r="C297" s="61"/>
      <c r="D297" s="61"/>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c r="AS297" s="45"/>
      <c r="AT297" s="45"/>
      <c r="AU297" s="45"/>
      <c r="AV297" s="45"/>
      <c r="AW297" s="45"/>
      <c r="AX297" s="45"/>
      <c r="AY297" s="45"/>
      <c r="AZ297" s="45"/>
      <c r="BA297" s="45"/>
      <c r="BB297" s="45"/>
      <c r="BC297" s="45"/>
      <c r="BD297" s="45"/>
      <c r="BE297" s="45"/>
      <c r="BF297" s="45"/>
      <c r="BG297" s="45"/>
      <c r="BH297" s="45"/>
      <c r="BI297" s="45"/>
      <c r="BJ297" s="45"/>
      <c r="BK297" s="45"/>
      <c r="BL297" s="45"/>
      <c r="BM297" s="45"/>
      <c r="BN297" s="45"/>
      <c r="BO297" s="45"/>
      <c r="BP297" s="45"/>
      <c r="BQ297" s="45"/>
      <c r="BR297" s="45"/>
      <c r="BS297" s="45"/>
      <c r="BT297" s="45"/>
      <c r="BU297" s="45"/>
      <c r="BV297" s="45"/>
      <c r="BW297" s="45"/>
      <c r="BX297" s="45"/>
      <c r="BY297" s="45"/>
    </row>
    <row r="298" spans="1:77">
      <c r="A298" s="77"/>
      <c r="B298" s="45"/>
      <c r="C298" s="61"/>
      <c r="D298" s="61"/>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c r="AS298" s="45"/>
      <c r="AT298" s="45"/>
      <c r="AU298" s="45"/>
      <c r="AV298" s="45"/>
      <c r="AW298" s="45"/>
      <c r="AX298" s="45"/>
      <c r="AY298" s="45"/>
      <c r="AZ298" s="45"/>
      <c r="BA298" s="45"/>
      <c r="BB298" s="45"/>
      <c r="BC298" s="45"/>
      <c r="BD298" s="45"/>
      <c r="BE298" s="45"/>
      <c r="BF298" s="45"/>
      <c r="BG298" s="45"/>
      <c r="BH298" s="45"/>
      <c r="BI298" s="45"/>
      <c r="BJ298" s="45"/>
      <c r="BK298" s="45"/>
      <c r="BL298" s="45"/>
      <c r="BM298" s="45"/>
      <c r="BN298" s="45"/>
      <c r="BO298" s="45"/>
      <c r="BP298" s="45"/>
      <c r="BQ298" s="45"/>
      <c r="BR298" s="45"/>
      <c r="BS298" s="45"/>
      <c r="BT298" s="45"/>
      <c r="BU298" s="45"/>
      <c r="BV298" s="45"/>
      <c r="BW298" s="45"/>
      <c r="BX298" s="45"/>
      <c r="BY298" s="45"/>
    </row>
    <row r="299" spans="1:77">
      <c r="A299" s="77"/>
      <c r="B299" s="45"/>
      <c r="C299" s="61"/>
      <c r="D299" s="61"/>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c r="AS299" s="45"/>
      <c r="AT299" s="45"/>
      <c r="AU299" s="45"/>
      <c r="AV299" s="45"/>
      <c r="AW299" s="45"/>
      <c r="AX299" s="45"/>
      <c r="AY299" s="45"/>
      <c r="AZ299" s="45"/>
      <c r="BA299" s="45"/>
      <c r="BB299" s="45"/>
      <c r="BC299" s="45"/>
      <c r="BD299" s="45"/>
      <c r="BE299" s="45"/>
      <c r="BF299" s="45"/>
      <c r="BG299" s="45"/>
      <c r="BH299" s="45"/>
      <c r="BI299" s="45"/>
      <c r="BJ299" s="45"/>
      <c r="BK299" s="45"/>
      <c r="BL299" s="45"/>
      <c r="BM299" s="45"/>
      <c r="BN299" s="45"/>
      <c r="BO299" s="45"/>
      <c r="BP299" s="45"/>
      <c r="BQ299" s="45"/>
      <c r="BR299" s="45"/>
      <c r="BS299" s="45"/>
      <c r="BT299" s="45"/>
      <c r="BU299" s="45"/>
      <c r="BV299" s="45"/>
      <c r="BW299" s="45"/>
      <c r="BX299" s="45"/>
      <c r="BY299" s="45"/>
    </row>
    <row r="300" spans="1:77">
      <c r="A300" s="77"/>
      <c r="B300" s="45"/>
      <c r="C300" s="61"/>
      <c r="D300" s="61"/>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c r="AS300" s="45"/>
      <c r="AT300" s="45"/>
      <c r="AU300" s="45"/>
      <c r="AV300" s="45"/>
      <c r="AW300" s="45"/>
      <c r="AX300" s="45"/>
      <c r="AY300" s="45"/>
      <c r="AZ300" s="45"/>
      <c r="BA300" s="45"/>
      <c r="BB300" s="45"/>
      <c r="BC300" s="45"/>
      <c r="BD300" s="45"/>
      <c r="BE300" s="45"/>
      <c r="BF300" s="45"/>
      <c r="BG300" s="45"/>
      <c r="BH300" s="45"/>
      <c r="BI300" s="45"/>
      <c r="BJ300" s="45"/>
      <c r="BK300" s="45"/>
      <c r="BL300" s="45"/>
      <c r="BM300" s="45"/>
      <c r="BN300" s="45"/>
      <c r="BO300" s="45"/>
      <c r="BP300" s="45"/>
      <c r="BQ300" s="45"/>
      <c r="BR300" s="45"/>
      <c r="BS300" s="45"/>
      <c r="BT300" s="45"/>
      <c r="BU300" s="45"/>
      <c r="BV300" s="45"/>
      <c r="BW300" s="45"/>
      <c r="BX300" s="45"/>
      <c r="BY300" s="45"/>
    </row>
    <row r="301" spans="1:77">
      <c r="A301" s="77"/>
      <c r="B301" s="45"/>
      <c r="C301" s="61"/>
      <c r="D301" s="61"/>
      <c r="E301" s="4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c r="AS301" s="45"/>
      <c r="AT301" s="45"/>
      <c r="AU301" s="45"/>
      <c r="AV301" s="45"/>
      <c r="AW301" s="45"/>
      <c r="AX301" s="45"/>
      <c r="AY301" s="45"/>
      <c r="AZ301" s="45"/>
      <c r="BA301" s="45"/>
      <c r="BB301" s="45"/>
      <c r="BC301" s="45"/>
      <c r="BD301" s="45"/>
      <c r="BE301" s="45"/>
      <c r="BF301" s="45"/>
      <c r="BG301" s="45"/>
      <c r="BH301" s="45"/>
      <c r="BI301" s="45"/>
      <c r="BJ301" s="45"/>
      <c r="BK301" s="45"/>
      <c r="BL301" s="45"/>
      <c r="BM301" s="45"/>
      <c r="BN301" s="45"/>
      <c r="BO301" s="45"/>
      <c r="BP301" s="45"/>
      <c r="BQ301" s="45"/>
      <c r="BR301" s="45"/>
      <c r="BS301" s="45"/>
      <c r="BT301" s="45"/>
      <c r="BU301" s="45"/>
      <c r="BV301" s="45"/>
      <c r="BW301" s="45"/>
      <c r="BX301" s="45"/>
      <c r="BY301" s="45"/>
    </row>
    <row r="302" spans="1:77">
      <c r="A302" s="77"/>
      <c r="B302" s="45"/>
      <c r="C302" s="61"/>
      <c r="D302" s="61"/>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c r="AS302" s="45"/>
      <c r="AT302" s="45"/>
      <c r="AU302" s="45"/>
      <c r="AV302" s="45"/>
      <c r="AW302" s="45"/>
      <c r="AX302" s="45"/>
      <c r="AY302" s="45"/>
      <c r="AZ302" s="45"/>
      <c r="BA302" s="45"/>
      <c r="BB302" s="45"/>
      <c r="BC302" s="45"/>
      <c r="BD302" s="45"/>
      <c r="BE302" s="45"/>
      <c r="BF302" s="45"/>
      <c r="BG302" s="45"/>
      <c r="BH302" s="45"/>
      <c r="BI302" s="45"/>
      <c r="BJ302" s="45"/>
      <c r="BK302" s="45"/>
      <c r="BL302" s="45"/>
      <c r="BM302" s="45"/>
      <c r="BN302" s="45"/>
      <c r="BO302" s="45"/>
      <c r="BP302" s="45"/>
      <c r="BQ302" s="45"/>
      <c r="BR302" s="45"/>
      <c r="BS302" s="45"/>
      <c r="BT302" s="45"/>
      <c r="BU302" s="45"/>
      <c r="BV302" s="45"/>
      <c r="BW302" s="45"/>
      <c r="BX302" s="45"/>
      <c r="BY302" s="45"/>
    </row>
    <row r="303" spans="1:77">
      <c r="A303" s="77"/>
      <c r="B303" s="45"/>
      <c r="C303" s="61"/>
      <c r="D303" s="61"/>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c r="AS303" s="45"/>
      <c r="AT303" s="45"/>
      <c r="AU303" s="45"/>
      <c r="AV303" s="45"/>
      <c r="AW303" s="45"/>
      <c r="AX303" s="45"/>
      <c r="AY303" s="45"/>
      <c r="AZ303" s="45"/>
      <c r="BA303" s="45"/>
      <c r="BB303" s="45"/>
      <c r="BC303" s="45"/>
      <c r="BD303" s="45"/>
      <c r="BE303" s="45"/>
      <c r="BF303" s="45"/>
      <c r="BG303" s="45"/>
      <c r="BH303" s="45"/>
      <c r="BI303" s="45"/>
      <c r="BJ303" s="45"/>
      <c r="BK303" s="45"/>
      <c r="BL303" s="45"/>
      <c r="BM303" s="45"/>
      <c r="BN303" s="45"/>
      <c r="BO303" s="45"/>
      <c r="BP303" s="45"/>
      <c r="BQ303" s="45"/>
      <c r="BR303" s="45"/>
      <c r="BS303" s="45"/>
      <c r="BT303" s="45"/>
      <c r="BU303" s="45"/>
      <c r="BV303" s="45"/>
      <c r="BW303" s="45"/>
      <c r="BX303" s="45"/>
      <c r="BY303" s="45"/>
    </row>
    <row r="304" spans="1:77">
      <c r="A304" s="77"/>
      <c r="B304" s="45"/>
      <c r="C304" s="61"/>
      <c r="D304" s="61"/>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c r="AS304" s="45"/>
      <c r="AT304" s="45"/>
      <c r="AU304" s="45"/>
      <c r="AV304" s="45"/>
      <c r="AW304" s="45"/>
      <c r="AX304" s="45"/>
      <c r="AY304" s="45"/>
      <c r="AZ304" s="45"/>
      <c r="BA304" s="45"/>
      <c r="BB304" s="45"/>
      <c r="BC304" s="45"/>
      <c r="BD304" s="45"/>
      <c r="BE304" s="45"/>
      <c r="BF304" s="45"/>
      <c r="BG304" s="45"/>
      <c r="BH304" s="45"/>
      <c r="BI304" s="45"/>
      <c r="BJ304" s="45"/>
      <c r="BK304" s="45"/>
      <c r="BL304" s="45"/>
      <c r="BM304" s="45"/>
      <c r="BN304" s="45"/>
      <c r="BO304" s="45"/>
      <c r="BP304" s="45"/>
      <c r="BQ304" s="45"/>
      <c r="BR304" s="45"/>
      <c r="BS304" s="45"/>
      <c r="BT304" s="45"/>
      <c r="BU304" s="45"/>
      <c r="BV304" s="45"/>
      <c r="BW304" s="45"/>
      <c r="BX304" s="45"/>
      <c r="BY304" s="45"/>
    </row>
    <row r="305" spans="1:77">
      <c r="A305" s="77"/>
      <c r="B305" s="45"/>
      <c r="C305" s="61"/>
      <c r="D305" s="61"/>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c r="AS305" s="45"/>
      <c r="AT305" s="45"/>
      <c r="AU305" s="45"/>
      <c r="AV305" s="45"/>
      <c r="AW305" s="45"/>
      <c r="AX305" s="45"/>
      <c r="AY305" s="45"/>
      <c r="AZ305" s="45"/>
      <c r="BA305" s="45"/>
      <c r="BB305" s="45"/>
      <c r="BC305" s="45"/>
      <c r="BD305" s="45"/>
      <c r="BE305" s="45"/>
      <c r="BF305" s="45"/>
      <c r="BG305" s="45"/>
      <c r="BH305" s="45"/>
      <c r="BI305" s="45"/>
      <c r="BJ305" s="45"/>
      <c r="BK305" s="45"/>
      <c r="BL305" s="45"/>
      <c r="BM305" s="45"/>
      <c r="BN305" s="45"/>
      <c r="BO305" s="45"/>
      <c r="BP305" s="45"/>
      <c r="BQ305" s="45"/>
      <c r="BR305" s="45"/>
      <c r="BS305" s="45"/>
      <c r="BT305" s="45"/>
      <c r="BU305" s="45"/>
      <c r="BV305" s="45"/>
      <c r="BW305" s="45"/>
      <c r="BX305" s="45"/>
      <c r="BY305" s="45"/>
    </row>
    <row r="306" spans="1:77">
      <c r="A306" s="77"/>
      <c r="B306" s="45"/>
      <c r="C306" s="61"/>
      <c r="D306" s="61"/>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c r="AS306" s="45"/>
      <c r="AT306" s="45"/>
      <c r="AU306" s="45"/>
      <c r="AV306" s="45"/>
      <c r="AW306" s="45"/>
      <c r="AX306" s="45"/>
      <c r="AY306" s="45"/>
      <c r="AZ306" s="45"/>
      <c r="BA306" s="45"/>
      <c r="BB306" s="45"/>
      <c r="BC306" s="45"/>
      <c r="BD306" s="45"/>
      <c r="BE306" s="45"/>
      <c r="BF306" s="45"/>
      <c r="BG306" s="45"/>
      <c r="BH306" s="45"/>
      <c r="BI306" s="45"/>
      <c r="BJ306" s="45"/>
      <c r="BK306" s="45"/>
      <c r="BL306" s="45"/>
      <c r="BM306" s="45"/>
      <c r="BN306" s="45"/>
      <c r="BO306" s="45"/>
      <c r="BP306" s="45"/>
      <c r="BQ306" s="45"/>
      <c r="BR306" s="45"/>
      <c r="BS306" s="45"/>
      <c r="BT306" s="45"/>
      <c r="BU306" s="45"/>
      <c r="BV306" s="45"/>
      <c r="BW306" s="45"/>
      <c r="BX306" s="45"/>
      <c r="BY306" s="45"/>
    </row>
    <row r="307" spans="1:77">
      <c r="A307" s="77"/>
      <c r="B307" s="45"/>
      <c r="C307" s="61"/>
      <c r="D307" s="61"/>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c r="AS307" s="45"/>
      <c r="AT307" s="45"/>
      <c r="AU307" s="45"/>
      <c r="AV307" s="45"/>
      <c r="AW307" s="45"/>
      <c r="AX307" s="45"/>
      <c r="AY307" s="45"/>
      <c r="AZ307" s="45"/>
      <c r="BA307" s="45"/>
      <c r="BB307" s="45"/>
      <c r="BC307" s="45"/>
      <c r="BD307" s="45"/>
      <c r="BE307" s="45"/>
      <c r="BF307" s="45"/>
      <c r="BG307" s="45"/>
      <c r="BH307" s="45"/>
      <c r="BI307" s="45"/>
      <c r="BJ307" s="45"/>
      <c r="BK307" s="45"/>
      <c r="BL307" s="45"/>
      <c r="BM307" s="45"/>
      <c r="BN307" s="45"/>
      <c r="BO307" s="45"/>
      <c r="BP307" s="45"/>
      <c r="BQ307" s="45"/>
      <c r="BR307" s="45"/>
      <c r="BS307" s="45"/>
      <c r="BT307" s="45"/>
      <c r="BU307" s="45"/>
      <c r="BV307" s="45"/>
      <c r="BW307" s="45"/>
      <c r="BX307" s="45"/>
      <c r="BY307" s="45"/>
    </row>
    <row r="308" spans="1:77">
      <c r="A308" s="77"/>
      <c r="B308" s="45"/>
      <c r="C308" s="61"/>
      <c r="D308" s="61"/>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c r="AS308" s="45"/>
      <c r="AT308" s="45"/>
      <c r="AU308" s="45"/>
      <c r="AV308" s="45"/>
      <c r="AW308" s="45"/>
      <c r="AX308" s="45"/>
      <c r="AY308" s="45"/>
      <c r="AZ308" s="45"/>
      <c r="BA308" s="45"/>
      <c r="BB308" s="45"/>
      <c r="BC308" s="45"/>
      <c r="BD308" s="45"/>
      <c r="BE308" s="45"/>
      <c r="BF308" s="45"/>
      <c r="BG308" s="45"/>
      <c r="BH308" s="45"/>
      <c r="BI308" s="45"/>
      <c r="BJ308" s="45"/>
      <c r="BK308" s="45"/>
      <c r="BL308" s="45"/>
      <c r="BM308" s="45"/>
      <c r="BN308" s="45"/>
      <c r="BO308" s="45"/>
      <c r="BP308" s="45"/>
      <c r="BQ308" s="45"/>
      <c r="BR308" s="45"/>
      <c r="BS308" s="45"/>
      <c r="BT308" s="45"/>
      <c r="BU308" s="45"/>
      <c r="BV308" s="45"/>
      <c r="BW308" s="45"/>
      <c r="BX308" s="45"/>
      <c r="BY308" s="45"/>
    </row>
    <row r="309" spans="1:77">
      <c r="A309" s="77"/>
      <c r="B309" s="45"/>
      <c r="C309" s="61"/>
      <c r="D309" s="61"/>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c r="AS309" s="45"/>
      <c r="AT309" s="45"/>
      <c r="AU309" s="45"/>
      <c r="AV309" s="45"/>
      <c r="AW309" s="45"/>
      <c r="AX309" s="45"/>
      <c r="AY309" s="45"/>
      <c r="AZ309" s="45"/>
      <c r="BA309" s="45"/>
      <c r="BB309" s="45"/>
      <c r="BC309" s="45"/>
      <c r="BD309" s="45"/>
      <c r="BE309" s="45"/>
      <c r="BF309" s="45"/>
      <c r="BG309" s="45"/>
      <c r="BH309" s="45"/>
      <c r="BI309" s="45"/>
      <c r="BJ309" s="45"/>
      <c r="BK309" s="45"/>
      <c r="BL309" s="45"/>
      <c r="BM309" s="45"/>
      <c r="BN309" s="45"/>
      <c r="BO309" s="45"/>
      <c r="BP309" s="45"/>
      <c r="BQ309" s="45"/>
      <c r="BR309" s="45"/>
      <c r="BS309" s="45"/>
      <c r="BT309" s="45"/>
      <c r="BU309" s="45"/>
      <c r="BV309" s="45"/>
      <c r="BW309" s="45"/>
      <c r="BX309" s="45"/>
      <c r="BY309" s="45"/>
    </row>
    <row r="310" spans="1:77">
      <c r="A310" s="77"/>
      <c r="B310" s="45"/>
      <c r="C310" s="61"/>
      <c r="D310" s="61"/>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c r="AS310" s="45"/>
      <c r="AT310" s="45"/>
      <c r="AU310" s="45"/>
      <c r="AV310" s="45"/>
      <c r="AW310" s="45"/>
      <c r="AX310" s="45"/>
      <c r="AY310" s="45"/>
      <c r="AZ310" s="45"/>
      <c r="BA310" s="45"/>
      <c r="BB310" s="45"/>
      <c r="BC310" s="45"/>
      <c r="BD310" s="45"/>
      <c r="BE310" s="45"/>
      <c r="BF310" s="45"/>
      <c r="BG310" s="45"/>
      <c r="BH310" s="45"/>
      <c r="BI310" s="45"/>
      <c r="BJ310" s="45"/>
      <c r="BK310" s="45"/>
      <c r="BL310" s="45"/>
      <c r="BM310" s="45"/>
      <c r="BN310" s="45"/>
      <c r="BO310" s="45"/>
      <c r="BP310" s="45"/>
      <c r="BQ310" s="45"/>
      <c r="BR310" s="45"/>
      <c r="BS310" s="45"/>
      <c r="BT310" s="45"/>
      <c r="BU310" s="45"/>
      <c r="BV310" s="45"/>
      <c r="BW310" s="45"/>
      <c r="BX310" s="45"/>
      <c r="BY310" s="45"/>
    </row>
    <row r="311" spans="1:77">
      <c r="A311" s="77"/>
      <c r="B311" s="45"/>
      <c r="C311" s="61"/>
      <c r="D311" s="61"/>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c r="AS311" s="45"/>
      <c r="AT311" s="45"/>
      <c r="AU311" s="45"/>
      <c r="AV311" s="45"/>
      <c r="AW311" s="45"/>
      <c r="AX311" s="45"/>
      <c r="AY311" s="45"/>
      <c r="AZ311" s="45"/>
      <c r="BA311" s="45"/>
      <c r="BB311" s="45"/>
      <c r="BC311" s="45"/>
      <c r="BD311" s="45"/>
      <c r="BE311" s="45"/>
      <c r="BF311" s="45"/>
      <c r="BG311" s="45"/>
      <c r="BH311" s="45"/>
      <c r="BI311" s="45"/>
      <c r="BJ311" s="45"/>
      <c r="BK311" s="45"/>
      <c r="BL311" s="45"/>
      <c r="BM311" s="45"/>
      <c r="BN311" s="45"/>
      <c r="BO311" s="45"/>
      <c r="BP311" s="45"/>
      <c r="BQ311" s="45"/>
      <c r="BR311" s="45"/>
      <c r="BS311" s="45"/>
      <c r="BT311" s="45"/>
      <c r="BU311" s="45"/>
      <c r="BV311" s="45"/>
      <c r="BW311" s="45"/>
      <c r="BX311" s="45"/>
      <c r="BY311" s="45"/>
    </row>
    <row r="312" spans="1:77">
      <c r="A312" s="77"/>
      <c r="B312" s="45"/>
      <c r="C312" s="61"/>
      <c r="D312" s="61"/>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c r="AS312" s="45"/>
      <c r="AT312" s="45"/>
      <c r="AU312" s="45"/>
      <c r="AV312" s="45"/>
      <c r="AW312" s="45"/>
      <c r="AX312" s="45"/>
      <c r="AY312" s="45"/>
      <c r="AZ312" s="45"/>
      <c r="BA312" s="45"/>
      <c r="BB312" s="45"/>
      <c r="BC312" s="45"/>
      <c r="BD312" s="45"/>
      <c r="BE312" s="45"/>
      <c r="BF312" s="45"/>
      <c r="BG312" s="45"/>
      <c r="BH312" s="45"/>
      <c r="BI312" s="45"/>
      <c r="BJ312" s="45"/>
      <c r="BK312" s="45"/>
      <c r="BL312" s="45"/>
      <c r="BM312" s="45"/>
      <c r="BN312" s="45"/>
      <c r="BO312" s="45"/>
      <c r="BP312" s="45"/>
      <c r="BQ312" s="45"/>
      <c r="BR312" s="45"/>
      <c r="BS312" s="45"/>
      <c r="BT312" s="45"/>
      <c r="BU312" s="45"/>
      <c r="BV312" s="45"/>
      <c r="BW312" s="45"/>
      <c r="BX312" s="45"/>
      <c r="BY312" s="45"/>
    </row>
    <row r="313" spans="1:77">
      <c r="A313" s="77"/>
      <c r="B313" s="45"/>
      <c r="C313" s="61"/>
      <c r="D313" s="61"/>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c r="AS313" s="45"/>
      <c r="AT313" s="45"/>
      <c r="AU313" s="45"/>
      <c r="AV313" s="45"/>
      <c r="AW313" s="45"/>
      <c r="AX313" s="45"/>
      <c r="AY313" s="45"/>
      <c r="AZ313" s="45"/>
      <c r="BA313" s="45"/>
      <c r="BB313" s="45"/>
      <c r="BC313" s="45"/>
      <c r="BD313" s="45"/>
      <c r="BE313" s="45"/>
      <c r="BF313" s="45"/>
      <c r="BG313" s="45"/>
      <c r="BH313" s="45"/>
      <c r="BI313" s="45"/>
      <c r="BJ313" s="45"/>
      <c r="BK313" s="45"/>
      <c r="BL313" s="45"/>
      <c r="BM313" s="45"/>
      <c r="BN313" s="45"/>
      <c r="BO313" s="45"/>
      <c r="BP313" s="45"/>
      <c r="BQ313" s="45"/>
      <c r="BR313" s="45"/>
      <c r="BS313" s="45"/>
      <c r="BT313" s="45"/>
      <c r="BU313" s="45"/>
      <c r="BV313" s="45"/>
      <c r="BW313" s="45"/>
      <c r="BX313" s="45"/>
      <c r="BY313" s="45"/>
    </row>
    <row r="314" spans="1:77">
      <c r="A314" s="77"/>
      <c r="B314" s="45"/>
      <c r="C314" s="61"/>
      <c r="D314" s="61"/>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c r="AS314" s="45"/>
      <c r="AT314" s="45"/>
      <c r="AU314" s="45"/>
      <c r="AV314" s="45"/>
      <c r="AW314" s="45"/>
      <c r="AX314" s="45"/>
      <c r="AY314" s="45"/>
      <c r="AZ314" s="45"/>
      <c r="BA314" s="45"/>
      <c r="BB314" s="45"/>
      <c r="BC314" s="45"/>
      <c r="BD314" s="45"/>
      <c r="BE314" s="45"/>
      <c r="BF314" s="45"/>
      <c r="BG314" s="45"/>
      <c r="BH314" s="45"/>
      <c r="BI314" s="45"/>
      <c r="BJ314" s="45"/>
      <c r="BK314" s="45"/>
      <c r="BL314" s="45"/>
      <c r="BM314" s="45"/>
      <c r="BN314" s="45"/>
      <c r="BO314" s="45"/>
      <c r="BP314" s="45"/>
      <c r="BQ314" s="45"/>
      <c r="BR314" s="45"/>
      <c r="BS314" s="45"/>
      <c r="BT314" s="45"/>
      <c r="BU314" s="45"/>
      <c r="BV314" s="45"/>
      <c r="BW314" s="45"/>
      <c r="BX314" s="45"/>
      <c r="BY314" s="45"/>
    </row>
    <row r="315" spans="1:77">
      <c r="A315" s="77"/>
      <c r="B315" s="45"/>
      <c r="C315" s="61"/>
      <c r="D315" s="61"/>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c r="AS315" s="45"/>
      <c r="AT315" s="45"/>
      <c r="AU315" s="45"/>
      <c r="AV315" s="45"/>
      <c r="AW315" s="45"/>
      <c r="AX315" s="45"/>
      <c r="AY315" s="45"/>
      <c r="AZ315" s="45"/>
      <c r="BA315" s="45"/>
      <c r="BB315" s="45"/>
      <c r="BC315" s="45"/>
      <c r="BD315" s="45"/>
      <c r="BE315" s="45"/>
      <c r="BF315" s="45"/>
      <c r="BG315" s="45"/>
      <c r="BH315" s="45"/>
      <c r="BI315" s="45"/>
      <c r="BJ315" s="45"/>
      <c r="BK315" s="45"/>
      <c r="BL315" s="45"/>
      <c r="BM315" s="45"/>
      <c r="BN315" s="45"/>
      <c r="BO315" s="45"/>
      <c r="BP315" s="45"/>
      <c r="BQ315" s="45"/>
      <c r="BR315" s="45"/>
      <c r="BS315" s="45"/>
      <c r="BT315" s="45"/>
      <c r="BU315" s="45"/>
      <c r="BV315" s="45"/>
      <c r="BW315" s="45"/>
      <c r="BX315" s="45"/>
      <c r="BY315" s="45"/>
    </row>
    <row r="316" spans="1:77">
      <c r="A316" s="77"/>
      <c r="B316" s="45"/>
      <c r="C316" s="61"/>
      <c r="D316" s="61"/>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c r="AS316" s="45"/>
      <c r="AT316" s="45"/>
      <c r="AU316" s="45"/>
      <c r="AV316" s="45"/>
      <c r="AW316" s="45"/>
      <c r="AX316" s="45"/>
      <c r="AY316" s="45"/>
      <c r="AZ316" s="45"/>
      <c r="BA316" s="45"/>
      <c r="BB316" s="45"/>
      <c r="BC316" s="45"/>
      <c r="BD316" s="45"/>
      <c r="BE316" s="45"/>
      <c r="BF316" s="45"/>
      <c r="BG316" s="45"/>
      <c r="BH316" s="45"/>
      <c r="BI316" s="45"/>
      <c r="BJ316" s="45"/>
      <c r="BK316" s="45"/>
      <c r="BL316" s="45"/>
      <c r="BM316" s="45"/>
      <c r="BN316" s="45"/>
      <c r="BO316" s="45"/>
      <c r="BP316" s="45"/>
      <c r="BQ316" s="45"/>
      <c r="BR316" s="45"/>
      <c r="BS316" s="45"/>
      <c r="BT316" s="45"/>
      <c r="BU316" s="45"/>
      <c r="BV316" s="45"/>
      <c r="BW316" s="45"/>
      <c r="BX316" s="45"/>
      <c r="BY316" s="45"/>
    </row>
    <row r="317" spans="1:77">
      <c r="A317" s="77"/>
      <c r="B317" s="45"/>
      <c r="C317" s="61"/>
      <c r="D317" s="61"/>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c r="AS317" s="45"/>
      <c r="AT317" s="45"/>
      <c r="AU317" s="45"/>
      <c r="AV317" s="45"/>
      <c r="AW317" s="45"/>
      <c r="AX317" s="45"/>
      <c r="AY317" s="45"/>
      <c r="AZ317" s="45"/>
      <c r="BA317" s="45"/>
      <c r="BB317" s="45"/>
      <c r="BC317" s="45"/>
      <c r="BD317" s="45"/>
      <c r="BE317" s="45"/>
      <c r="BF317" s="45"/>
      <c r="BG317" s="45"/>
      <c r="BH317" s="45"/>
      <c r="BI317" s="45"/>
      <c r="BJ317" s="45"/>
      <c r="BK317" s="45"/>
      <c r="BL317" s="45"/>
      <c r="BM317" s="45"/>
      <c r="BN317" s="45"/>
      <c r="BO317" s="45"/>
      <c r="BP317" s="45"/>
      <c r="BQ317" s="45"/>
      <c r="BR317" s="45"/>
      <c r="BS317" s="45"/>
      <c r="BT317" s="45"/>
      <c r="BU317" s="45"/>
      <c r="BV317" s="45"/>
      <c r="BW317" s="45"/>
      <c r="BX317" s="45"/>
      <c r="BY317" s="45"/>
    </row>
    <row r="318" spans="1:77">
      <c r="A318" s="77"/>
      <c r="B318" s="45"/>
      <c r="C318" s="61"/>
      <c r="D318" s="61"/>
      <c r="E318" s="4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c r="AS318" s="45"/>
      <c r="AT318" s="45"/>
      <c r="AU318" s="45"/>
      <c r="AV318" s="45"/>
      <c r="AW318" s="45"/>
      <c r="AX318" s="45"/>
      <c r="AY318" s="45"/>
      <c r="AZ318" s="45"/>
      <c r="BA318" s="45"/>
      <c r="BB318" s="45"/>
      <c r="BC318" s="45"/>
      <c r="BD318" s="45"/>
      <c r="BE318" s="45"/>
      <c r="BF318" s="45"/>
      <c r="BG318" s="45"/>
      <c r="BH318" s="45"/>
      <c r="BI318" s="45"/>
      <c r="BJ318" s="45"/>
      <c r="BK318" s="45"/>
      <c r="BL318" s="45"/>
      <c r="BM318" s="45"/>
      <c r="BN318" s="45"/>
      <c r="BO318" s="45"/>
      <c r="BP318" s="45"/>
      <c r="BQ318" s="45"/>
      <c r="BR318" s="45"/>
      <c r="BS318" s="45"/>
      <c r="BT318" s="45"/>
      <c r="BU318" s="45"/>
      <c r="BV318" s="45"/>
      <c r="BW318" s="45"/>
      <c r="BX318" s="45"/>
      <c r="BY318" s="45"/>
    </row>
    <row r="319" spans="1:77">
      <c r="A319" s="77"/>
      <c r="B319" s="45"/>
      <c r="C319" s="61"/>
      <c r="D319" s="61"/>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c r="AS319" s="45"/>
      <c r="AT319" s="45"/>
      <c r="AU319" s="45"/>
      <c r="AV319" s="45"/>
      <c r="AW319" s="45"/>
      <c r="AX319" s="45"/>
      <c r="AY319" s="45"/>
      <c r="AZ319" s="45"/>
      <c r="BA319" s="45"/>
      <c r="BB319" s="45"/>
      <c r="BC319" s="45"/>
      <c r="BD319" s="45"/>
      <c r="BE319" s="45"/>
      <c r="BF319" s="45"/>
      <c r="BG319" s="45"/>
      <c r="BH319" s="45"/>
      <c r="BI319" s="45"/>
      <c r="BJ319" s="45"/>
      <c r="BK319" s="45"/>
      <c r="BL319" s="45"/>
      <c r="BM319" s="45"/>
      <c r="BN319" s="45"/>
      <c r="BO319" s="45"/>
      <c r="BP319" s="45"/>
      <c r="BQ319" s="45"/>
      <c r="BR319" s="45"/>
      <c r="BS319" s="45"/>
      <c r="BT319" s="45"/>
      <c r="BU319" s="45"/>
      <c r="BV319" s="45"/>
      <c r="BW319" s="45"/>
      <c r="BX319" s="45"/>
      <c r="BY319" s="45"/>
    </row>
    <row r="320" spans="1:77">
      <c r="A320" s="77"/>
      <c r="B320" s="45"/>
      <c r="C320" s="61"/>
      <c r="D320" s="61"/>
      <c r="E320" s="4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c r="AS320" s="45"/>
      <c r="AT320" s="45"/>
      <c r="AU320" s="45"/>
      <c r="AV320" s="45"/>
      <c r="AW320" s="45"/>
      <c r="AX320" s="45"/>
      <c r="AY320" s="45"/>
      <c r="AZ320" s="45"/>
      <c r="BA320" s="45"/>
      <c r="BB320" s="45"/>
      <c r="BC320" s="45"/>
      <c r="BD320" s="45"/>
      <c r="BE320" s="45"/>
      <c r="BF320" s="45"/>
      <c r="BG320" s="45"/>
      <c r="BH320" s="45"/>
      <c r="BI320" s="45"/>
      <c r="BJ320" s="45"/>
      <c r="BK320" s="45"/>
      <c r="BL320" s="45"/>
      <c r="BM320" s="45"/>
      <c r="BN320" s="45"/>
      <c r="BO320" s="45"/>
      <c r="BP320" s="45"/>
      <c r="BQ320" s="45"/>
      <c r="BR320" s="45"/>
      <c r="BS320" s="45"/>
      <c r="BT320" s="45"/>
      <c r="BU320" s="45"/>
      <c r="BV320" s="45"/>
      <c r="BW320" s="45"/>
      <c r="BX320" s="45"/>
      <c r="BY320" s="45"/>
    </row>
    <row r="321" spans="1:77">
      <c r="A321" s="77"/>
      <c r="B321" s="45"/>
      <c r="C321" s="61"/>
      <c r="D321" s="61"/>
      <c r="E321" s="4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c r="AS321" s="45"/>
      <c r="AT321" s="45"/>
      <c r="AU321" s="45"/>
      <c r="AV321" s="45"/>
      <c r="AW321" s="45"/>
      <c r="AX321" s="45"/>
      <c r="AY321" s="45"/>
      <c r="AZ321" s="45"/>
      <c r="BA321" s="45"/>
      <c r="BB321" s="45"/>
      <c r="BC321" s="45"/>
      <c r="BD321" s="45"/>
      <c r="BE321" s="45"/>
      <c r="BF321" s="45"/>
      <c r="BG321" s="45"/>
      <c r="BH321" s="45"/>
      <c r="BI321" s="45"/>
      <c r="BJ321" s="45"/>
      <c r="BK321" s="45"/>
      <c r="BL321" s="45"/>
      <c r="BM321" s="45"/>
      <c r="BN321" s="45"/>
      <c r="BO321" s="45"/>
      <c r="BP321" s="45"/>
      <c r="BQ321" s="45"/>
      <c r="BR321" s="45"/>
      <c r="BS321" s="45"/>
      <c r="BT321" s="45"/>
      <c r="BU321" s="45"/>
      <c r="BV321" s="45"/>
      <c r="BW321" s="45"/>
      <c r="BX321" s="45"/>
      <c r="BY321" s="45"/>
    </row>
    <row r="322" spans="1:77">
      <c r="A322" s="77"/>
      <c r="B322" s="45"/>
      <c r="C322" s="61"/>
      <c r="D322" s="61"/>
      <c r="E322" s="4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c r="AS322" s="45"/>
      <c r="AT322" s="45"/>
      <c r="AU322" s="45"/>
      <c r="AV322" s="45"/>
      <c r="AW322" s="45"/>
      <c r="AX322" s="45"/>
      <c r="AY322" s="45"/>
      <c r="AZ322" s="45"/>
      <c r="BA322" s="45"/>
      <c r="BB322" s="45"/>
      <c r="BC322" s="45"/>
      <c r="BD322" s="45"/>
      <c r="BE322" s="45"/>
      <c r="BF322" s="45"/>
      <c r="BG322" s="45"/>
      <c r="BH322" s="45"/>
      <c r="BI322" s="45"/>
      <c r="BJ322" s="45"/>
      <c r="BK322" s="45"/>
      <c r="BL322" s="45"/>
      <c r="BM322" s="45"/>
      <c r="BN322" s="45"/>
      <c r="BO322" s="45"/>
      <c r="BP322" s="45"/>
      <c r="BQ322" s="45"/>
      <c r="BR322" s="45"/>
      <c r="BS322" s="45"/>
      <c r="BT322" s="45"/>
      <c r="BU322" s="45"/>
      <c r="BV322" s="45"/>
      <c r="BW322" s="45"/>
      <c r="BX322" s="45"/>
      <c r="BY322" s="45"/>
    </row>
    <row r="323" spans="1:77">
      <c r="A323" s="77"/>
      <c r="B323" s="45"/>
      <c r="C323" s="61"/>
      <c r="D323" s="61"/>
      <c r="E323" s="4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c r="AS323" s="45"/>
      <c r="AT323" s="45"/>
      <c r="AU323" s="45"/>
      <c r="AV323" s="45"/>
      <c r="AW323" s="45"/>
      <c r="AX323" s="45"/>
      <c r="AY323" s="45"/>
      <c r="AZ323" s="45"/>
      <c r="BA323" s="45"/>
      <c r="BB323" s="45"/>
      <c r="BC323" s="45"/>
      <c r="BD323" s="45"/>
      <c r="BE323" s="45"/>
      <c r="BF323" s="45"/>
      <c r="BG323" s="45"/>
      <c r="BH323" s="45"/>
      <c r="BI323" s="45"/>
      <c r="BJ323" s="45"/>
      <c r="BK323" s="45"/>
      <c r="BL323" s="45"/>
      <c r="BM323" s="45"/>
      <c r="BN323" s="45"/>
      <c r="BO323" s="45"/>
      <c r="BP323" s="45"/>
      <c r="BQ323" s="45"/>
      <c r="BR323" s="45"/>
      <c r="BS323" s="45"/>
      <c r="BT323" s="45"/>
      <c r="BU323" s="45"/>
      <c r="BV323" s="45"/>
      <c r="BW323" s="45"/>
      <c r="BX323" s="45"/>
      <c r="BY323" s="45"/>
    </row>
    <row r="324" spans="1:77">
      <c r="A324" s="77"/>
      <c r="B324" s="45"/>
      <c r="C324" s="61"/>
      <c r="D324" s="61"/>
      <c r="E324" s="4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c r="AS324" s="45"/>
      <c r="AT324" s="45"/>
      <c r="AU324" s="45"/>
      <c r="AV324" s="45"/>
      <c r="AW324" s="45"/>
      <c r="AX324" s="45"/>
      <c r="AY324" s="45"/>
      <c r="AZ324" s="45"/>
      <c r="BA324" s="45"/>
      <c r="BB324" s="45"/>
      <c r="BC324" s="45"/>
      <c r="BD324" s="45"/>
      <c r="BE324" s="45"/>
      <c r="BF324" s="45"/>
      <c r="BG324" s="45"/>
      <c r="BH324" s="45"/>
      <c r="BI324" s="45"/>
      <c r="BJ324" s="45"/>
      <c r="BK324" s="45"/>
      <c r="BL324" s="45"/>
      <c r="BM324" s="45"/>
      <c r="BN324" s="45"/>
      <c r="BO324" s="45"/>
      <c r="BP324" s="45"/>
      <c r="BQ324" s="45"/>
      <c r="BR324" s="45"/>
      <c r="BS324" s="45"/>
      <c r="BT324" s="45"/>
      <c r="BU324" s="45"/>
      <c r="BV324" s="45"/>
      <c r="BW324" s="45"/>
      <c r="BX324" s="45"/>
      <c r="BY324" s="45"/>
    </row>
    <row r="325" spans="1:77">
      <c r="A325" s="77"/>
      <c r="B325" s="45"/>
      <c r="C325" s="61"/>
      <c r="D325" s="61"/>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c r="AS325" s="45"/>
      <c r="AT325" s="45"/>
      <c r="AU325" s="45"/>
      <c r="AV325" s="45"/>
      <c r="AW325" s="45"/>
      <c r="AX325" s="45"/>
      <c r="AY325" s="45"/>
      <c r="AZ325" s="45"/>
      <c r="BA325" s="45"/>
      <c r="BB325" s="45"/>
      <c r="BC325" s="45"/>
      <c r="BD325" s="45"/>
      <c r="BE325" s="45"/>
      <c r="BF325" s="45"/>
      <c r="BG325" s="45"/>
      <c r="BH325" s="45"/>
      <c r="BI325" s="45"/>
      <c r="BJ325" s="45"/>
      <c r="BK325" s="45"/>
      <c r="BL325" s="45"/>
      <c r="BM325" s="45"/>
      <c r="BN325" s="45"/>
      <c r="BO325" s="45"/>
      <c r="BP325" s="45"/>
      <c r="BQ325" s="45"/>
      <c r="BR325" s="45"/>
      <c r="BS325" s="45"/>
      <c r="BT325" s="45"/>
      <c r="BU325" s="45"/>
      <c r="BV325" s="45"/>
      <c r="BW325" s="45"/>
      <c r="BX325" s="45"/>
      <c r="BY325" s="45"/>
    </row>
    <row r="326" spans="1:77">
      <c r="A326" s="77"/>
      <c r="B326" s="45"/>
      <c r="C326" s="61"/>
      <c r="D326" s="61"/>
      <c r="E326" s="4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c r="AS326" s="45"/>
      <c r="AT326" s="45"/>
      <c r="AU326" s="45"/>
      <c r="AV326" s="45"/>
      <c r="AW326" s="45"/>
      <c r="AX326" s="45"/>
      <c r="AY326" s="45"/>
      <c r="AZ326" s="45"/>
      <c r="BA326" s="45"/>
      <c r="BB326" s="45"/>
      <c r="BC326" s="45"/>
      <c r="BD326" s="45"/>
      <c r="BE326" s="45"/>
      <c r="BF326" s="45"/>
      <c r="BG326" s="45"/>
      <c r="BH326" s="45"/>
      <c r="BI326" s="45"/>
      <c r="BJ326" s="45"/>
      <c r="BK326" s="45"/>
      <c r="BL326" s="45"/>
      <c r="BM326" s="45"/>
      <c r="BN326" s="45"/>
      <c r="BO326" s="45"/>
      <c r="BP326" s="45"/>
      <c r="BQ326" s="45"/>
      <c r="BR326" s="45"/>
      <c r="BS326" s="45"/>
      <c r="BT326" s="45"/>
      <c r="BU326" s="45"/>
      <c r="BV326" s="45"/>
      <c r="BW326" s="45"/>
      <c r="BX326" s="45"/>
      <c r="BY326" s="45"/>
    </row>
    <row r="327" spans="1:77">
      <c r="A327" s="77"/>
      <c r="B327" s="45"/>
      <c r="C327" s="61"/>
      <c r="D327" s="61"/>
      <c r="E327" s="4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c r="AS327" s="45"/>
      <c r="AT327" s="45"/>
      <c r="AU327" s="45"/>
      <c r="AV327" s="45"/>
      <c r="AW327" s="45"/>
      <c r="AX327" s="45"/>
      <c r="AY327" s="45"/>
      <c r="AZ327" s="45"/>
      <c r="BA327" s="45"/>
      <c r="BB327" s="45"/>
      <c r="BC327" s="45"/>
      <c r="BD327" s="45"/>
      <c r="BE327" s="45"/>
      <c r="BF327" s="45"/>
      <c r="BG327" s="45"/>
      <c r="BH327" s="45"/>
      <c r="BI327" s="45"/>
      <c r="BJ327" s="45"/>
      <c r="BK327" s="45"/>
      <c r="BL327" s="45"/>
      <c r="BM327" s="45"/>
      <c r="BN327" s="45"/>
      <c r="BO327" s="45"/>
      <c r="BP327" s="45"/>
      <c r="BQ327" s="45"/>
      <c r="BR327" s="45"/>
      <c r="BS327" s="45"/>
      <c r="BT327" s="45"/>
      <c r="BU327" s="45"/>
      <c r="BV327" s="45"/>
      <c r="BW327" s="45"/>
      <c r="BX327" s="45"/>
      <c r="BY327" s="45"/>
    </row>
    <row r="328" spans="1:77">
      <c r="A328" s="77"/>
      <c r="B328" s="45"/>
      <c r="C328" s="61"/>
      <c r="D328" s="61"/>
      <c r="E328" s="4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c r="AS328" s="45"/>
      <c r="AT328" s="45"/>
      <c r="AU328" s="45"/>
      <c r="AV328" s="45"/>
      <c r="AW328" s="45"/>
      <c r="AX328" s="45"/>
      <c r="AY328" s="45"/>
      <c r="AZ328" s="45"/>
      <c r="BA328" s="45"/>
      <c r="BB328" s="45"/>
      <c r="BC328" s="45"/>
      <c r="BD328" s="45"/>
      <c r="BE328" s="45"/>
      <c r="BF328" s="45"/>
      <c r="BG328" s="45"/>
      <c r="BH328" s="45"/>
      <c r="BI328" s="45"/>
      <c r="BJ328" s="45"/>
      <c r="BK328" s="45"/>
      <c r="BL328" s="45"/>
      <c r="BM328" s="45"/>
      <c r="BN328" s="45"/>
      <c r="BO328" s="45"/>
      <c r="BP328" s="45"/>
      <c r="BQ328" s="45"/>
      <c r="BR328" s="45"/>
      <c r="BS328" s="45"/>
      <c r="BT328" s="45"/>
      <c r="BU328" s="45"/>
      <c r="BV328" s="45"/>
      <c r="BW328" s="45"/>
      <c r="BX328" s="45"/>
      <c r="BY328" s="45"/>
    </row>
    <row r="329" spans="1:77">
      <c r="A329" s="77"/>
      <c r="B329" s="45"/>
      <c r="C329" s="61"/>
      <c r="D329" s="61"/>
      <c r="E329" s="4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c r="AS329" s="45"/>
      <c r="AT329" s="45"/>
      <c r="AU329" s="45"/>
      <c r="AV329" s="45"/>
      <c r="AW329" s="45"/>
      <c r="AX329" s="45"/>
      <c r="AY329" s="45"/>
      <c r="AZ329" s="45"/>
      <c r="BA329" s="45"/>
      <c r="BB329" s="45"/>
      <c r="BC329" s="45"/>
      <c r="BD329" s="45"/>
      <c r="BE329" s="45"/>
      <c r="BF329" s="45"/>
      <c r="BG329" s="45"/>
      <c r="BH329" s="45"/>
      <c r="BI329" s="45"/>
      <c r="BJ329" s="45"/>
      <c r="BK329" s="45"/>
      <c r="BL329" s="45"/>
      <c r="BM329" s="45"/>
      <c r="BN329" s="45"/>
      <c r="BO329" s="45"/>
      <c r="BP329" s="45"/>
      <c r="BQ329" s="45"/>
      <c r="BR329" s="45"/>
      <c r="BS329" s="45"/>
      <c r="BT329" s="45"/>
      <c r="BU329" s="45"/>
      <c r="BV329" s="45"/>
      <c r="BW329" s="45"/>
      <c r="BX329" s="45"/>
      <c r="BY329" s="45"/>
    </row>
    <row r="330" spans="1:77">
      <c r="A330" s="77"/>
      <c r="B330" s="45"/>
      <c r="C330" s="61"/>
      <c r="D330" s="61"/>
      <c r="E330" s="4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c r="AS330" s="45"/>
      <c r="AT330" s="45"/>
      <c r="AU330" s="45"/>
      <c r="AV330" s="45"/>
      <c r="AW330" s="45"/>
      <c r="AX330" s="45"/>
      <c r="AY330" s="45"/>
      <c r="AZ330" s="45"/>
      <c r="BA330" s="45"/>
      <c r="BB330" s="45"/>
      <c r="BC330" s="45"/>
      <c r="BD330" s="45"/>
      <c r="BE330" s="45"/>
      <c r="BF330" s="45"/>
      <c r="BG330" s="45"/>
      <c r="BH330" s="45"/>
      <c r="BI330" s="45"/>
      <c r="BJ330" s="45"/>
      <c r="BK330" s="45"/>
      <c r="BL330" s="45"/>
      <c r="BM330" s="45"/>
      <c r="BN330" s="45"/>
      <c r="BO330" s="45"/>
      <c r="BP330" s="45"/>
      <c r="BQ330" s="45"/>
      <c r="BR330" s="45"/>
      <c r="BS330" s="45"/>
      <c r="BT330" s="45"/>
      <c r="BU330" s="45"/>
      <c r="BV330" s="45"/>
      <c r="BW330" s="45"/>
      <c r="BX330" s="45"/>
      <c r="BY330" s="45"/>
    </row>
    <row r="331" spans="1:77">
      <c r="A331" s="77"/>
      <c r="B331" s="45"/>
      <c r="C331" s="61"/>
      <c r="D331" s="61"/>
      <c r="E331" s="4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c r="AS331" s="45"/>
      <c r="AT331" s="45"/>
      <c r="AU331" s="45"/>
      <c r="AV331" s="45"/>
      <c r="AW331" s="45"/>
      <c r="AX331" s="45"/>
      <c r="AY331" s="45"/>
      <c r="AZ331" s="45"/>
      <c r="BA331" s="45"/>
      <c r="BB331" s="45"/>
      <c r="BC331" s="45"/>
      <c r="BD331" s="45"/>
      <c r="BE331" s="45"/>
      <c r="BF331" s="45"/>
      <c r="BG331" s="45"/>
      <c r="BH331" s="45"/>
      <c r="BI331" s="45"/>
      <c r="BJ331" s="45"/>
      <c r="BK331" s="45"/>
      <c r="BL331" s="45"/>
      <c r="BM331" s="45"/>
      <c r="BN331" s="45"/>
      <c r="BO331" s="45"/>
      <c r="BP331" s="45"/>
      <c r="BQ331" s="45"/>
      <c r="BR331" s="45"/>
      <c r="BS331" s="45"/>
      <c r="BT331" s="45"/>
      <c r="BU331" s="45"/>
      <c r="BV331" s="45"/>
      <c r="BW331" s="45"/>
      <c r="BX331" s="45"/>
      <c r="BY331" s="45"/>
    </row>
    <row r="332" spans="1:77">
      <c r="A332" s="77"/>
      <c r="B332" s="45"/>
      <c r="C332" s="61"/>
      <c r="D332" s="61"/>
      <c r="E332" s="4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c r="AS332" s="45"/>
      <c r="AT332" s="45"/>
      <c r="AU332" s="45"/>
      <c r="AV332" s="45"/>
      <c r="AW332" s="45"/>
      <c r="AX332" s="45"/>
      <c r="AY332" s="45"/>
      <c r="AZ332" s="45"/>
      <c r="BA332" s="45"/>
      <c r="BB332" s="45"/>
      <c r="BC332" s="45"/>
      <c r="BD332" s="45"/>
      <c r="BE332" s="45"/>
      <c r="BF332" s="45"/>
      <c r="BG332" s="45"/>
      <c r="BH332" s="45"/>
      <c r="BI332" s="45"/>
      <c r="BJ332" s="45"/>
      <c r="BK332" s="45"/>
      <c r="BL332" s="45"/>
      <c r="BM332" s="45"/>
      <c r="BN332" s="45"/>
      <c r="BO332" s="45"/>
      <c r="BP332" s="45"/>
      <c r="BQ332" s="45"/>
      <c r="BR332" s="45"/>
      <c r="BS332" s="45"/>
      <c r="BT332" s="45"/>
      <c r="BU332" s="45"/>
      <c r="BV332" s="45"/>
      <c r="BW332" s="45"/>
      <c r="BX332" s="45"/>
      <c r="BY332" s="45"/>
    </row>
    <row r="333" spans="1:77">
      <c r="A333" s="77"/>
      <c r="B333" s="45"/>
      <c r="C333" s="61"/>
      <c r="D333" s="61"/>
      <c r="E333" s="4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c r="AS333" s="45"/>
      <c r="AT333" s="45"/>
      <c r="AU333" s="45"/>
      <c r="AV333" s="45"/>
      <c r="AW333" s="45"/>
      <c r="AX333" s="45"/>
      <c r="AY333" s="45"/>
      <c r="AZ333" s="45"/>
      <c r="BA333" s="45"/>
      <c r="BB333" s="45"/>
      <c r="BC333" s="45"/>
      <c r="BD333" s="45"/>
      <c r="BE333" s="45"/>
      <c r="BF333" s="45"/>
      <c r="BG333" s="45"/>
      <c r="BH333" s="45"/>
      <c r="BI333" s="45"/>
      <c r="BJ333" s="45"/>
      <c r="BK333" s="45"/>
      <c r="BL333" s="45"/>
      <c r="BM333" s="45"/>
      <c r="BN333" s="45"/>
      <c r="BO333" s="45"/>
      <c r="BP333" s="45"/>
      <c r="BQ333" s="45"/>
      <c r="BR333" s="45"/>
      <c r="BS333" s="45"/>
      <c r="BT333" s="45"/>
      <c r="BU333" s="45"/>
      <c r="BV333" s="45"/>
      <c r="BW333" s="45"/>
      <c r="BX333" s="45"/>
      <c r="BY333" s="45"/>
    </row>
    <row r="334" spans="1:77">
      <c r="A334" s="77"/>
      <c r="B334" s="45"/>
      <c r="C334" s="61"/>
      <c r="D334" s="61"/>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c r="AS334" s="45"/>
      <c r="AT334" s="45"/>
      <c r="AU334" s="45"/>
      <c r="AV334" s="45"/>
      <c r="AW334" s="45"/>
      <c r="AX334" s="45"/>
      <c r="AY334" s="45"/>
      <c r="AZ334" s="45"/>
      <c r="BA334" s="45"/>
      <c r="BB334" s="45"/>
      <c r="BC334" s="45"/>
      <c r="BD334" s="45"/>
      <c r="BE334" s="45"/>
      <c r="BF334" s="45"/>
      <c r="BG334" s="45"/>
      <c r="BH334" s="45"/>
      <c r="BI334" s="45"/>
      <c r="BJ334" s="45"/>
      <c r="BK334" s="45"/>
      <c r="BL334" s="45"/>
      <c r="BM334" s="45"/>
      <c r="BN334" s="45"/>
      <c r="BO334" s="45"/>
      <c r="BP334" s="45"/>
      <c r="BQ334" s="45"/>
      <c r="BR334" s="45"/>
      <c r="BS334" s="45"/>
      <c r="BT334" s="45"/>
      <c r="BU334" s="45"/>
      <c r="BV334" s="45"/>
      <c r="BW334" s="45"/>
      <c r="BX334" s="45"/>
      <c r="BY334" s="45"/>
    </row>
    <row r="335" spans="1:77">
      <c r="A335" s="77"/>
      <c r="B335" s="45"/>
      <c r="C335" s="61"/>
      <c r="D335" s="61"/>
      <c r="E335" s="4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c r="AS335" s="45"/>
      <c r="AT335" s="45"/>
      <c r="AU335" s="45"/>
      <c r="AV335" s="45"/>
      <c r="AW335" s="45"/>
      <c r="AX335" s="45"/>
      <c r="AY335" s="45"/>
      <c r="AZ335" s="45"/>
      <c r="BA335" s="45"/>
      <c r="BB335" s="45"/>
      <c r="BC335" s="45"/>
      <c r="BD335" s="45"/>
      <c r="BE335" s="45"/>
      <c r="BF335" s="45"/>
      <c r="BG335" s="45"/>
      <c r="BH335" s="45"/>
      <c r="BI335" s="45"/>
      <c r="BJ335" s="45"/>
      <c r="BK335" s="45"/>
      <c r="BL335" s="45"/>
      <c r="BM335" s="45"/>
      <c r="BN335" s="45"/>
      <c r="BO335" s="45"/>
      <c r="BP335" s="45"/>
      <c r="BQ335" s="45"/>
      <c r="BR335" s="45"/>
      <c r="BS335" s="45"/>
      <c r="BT335" s="45"/>
      <c r="BU335" s="45"/>
      <c r="BV335" s="45"/>
      <c r="BW335" s="45"/>
      <c r="BX335" s="45"/>
      <c r="BY335" s="45"/>
    </row>
    <row r="336" spans="1:77">
      <c r="A336" s="77"/>
      <c r="B336" s="45"/>
      <c r="C336" s="61"/>
      <c r="D336" s="61"/>
      <c r="E336" s="4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c r="AS336" s="45"/>
      <c r="AT336" s="45"/>
      <c r="AU336" s="45"/>
      <c r="AV336" s="45"/>
      <c r="AW336" s="45"/>
      <c r="AX336" s="45"/>
      <c r="AY336" s="45"/>
      <c r="AZ336" s="45"/>
      <c r="BA336" s="45"/>
      <c r="BB336" s="45"/>
      <c r="BC336" s="45"/>
      <c r="BD336" s="45"/>
      <c r="BE336" s="45"/>
      <c r="BF336" s="45"/>
      <c r="BG336" s="45"/>
      <c r="BH336" s="45"/>
      <c r="BI336" s="45"/>
      <c r="BJ336" s="45"/>
      <c r="BK336" s="45"/>
      <c r="BL336" s="45"/>
      <c r="BM336" s="45"/>
      <c r="BN336" s="45"/>
      <c r="BO336" s="45"/>
      <c r="BP336" s="45"/>
      <c r="BQ336" s="45"/>
      <c r="BR336" s="45"/>
      <c r="BS336" s="45"/>
      <c r="BT336" s="45"/>
      <c r="BU336" s="45"/>
      <c r="BV336" s="45"/>
      <c r="BW336" s="45"/>
      <c r="BX336" s="45"/>
      <c r="BY336" s="45"/>
    </row>
    <row r="337" spans="1:77">
      <c r="A337" s="77"/>
      <c r="B337" s="45"/>
      <c r="C337" s="61"/>
      <c r="D337" s="61"/>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c r="AS337" s="45"/>
      <c r="AT337" s="45"/>
      <c r="AU337" s="45"/>
      <c r="AV337" s="45"/>
      <c r="AW337" s="45"/>
      <c r="AX337" s="45"/>
      <c r="AY337" s="45"/>
      <c r="AZ337" s="45"/>
      <c r="BA337" s="45"/>
      <c r="BB337" s="45"/>
      <c r="BC337" s="45"/>
      <c r="BD337" s="45"/>
      <c r="BE337" s="45"/>
      <c r="BF337" s="45"/>
      <c r="BG337" s="45"/>
      <c r="BH337" s="45"/>
      <c r="BI337" s="45"/>
      <c r="BJ337" s="45"/>
      <c r="BK337" s="45"/>
      <c r="BL337" s="45"/>
      <c r="BM337" s="45"/>
      <c r="BN337" s="45"/>
      <c r="BO337" s="45"/>
      <c r="BP337" s="45"/>
      <c r="BQ337" s="45"/>
      <c r="BR337" s="45"/>
      <c r="BS337" s="45"/>
      <c r="BT337" s="45"/>
      <c r="BU337" s="45"/>
      <c r="BV337" s="45"/>
      <c r="BW337" s="45"/>
      <c r="BX337" s="45"/>
      <c r="BY337" s="45"/>
    </row>
    <row r="338" spans="1:77">
      <c r="A338" s="77"/>
      <c r="B338" s="45"/>
      <c r="C338" s="61"/>
      <c r="D338" s="61"/>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c r="AS338" s="45"/>
      <c r="AT338" s="45"/>
      <c r="AU338" s="45"/>
      <c r="AV338" s="45"/>
      <c r="AW338" s="45"/>
      <c r="AX338" s="45"/>
      <c r="AY338" s="45"/>
      <c r="AZ338" s="45"/>
      <c r="BA338" s="45"/>
      <c r="BB338" s="45"/>
      <c r="BC338" s="45"/>
      <c r="BD338" s="45"/>
      <c r="BE338" s="45"/>
      <c r="BF338" s="45"/>
      <c r="BG338" s="45"/>
      <c r="BH338" s="45"/>
      <c r="BI338" s="45"/>
      <c r="BJ338" s="45"/>
      <c r="BK338" s="45"/>
      <c r="BL338" s="45"/>
      <c r="BM338" s="45"/>
      <c r="BN338" s="45"/>
      <c r="BO338" s="45"/>
      <c r="BP338" s="45"/>
      <c r="BQ338" s="45"/>
      <c r="BR338" s="45"/>
      <c r="BS338" s="45"/>
      <c r="BT338" s="45"/>
      <c r="BU338" s="45"/>
      <c r="BV338" s="45"/>
      <c r="BW338" s="45"/>
      <c r="BX338" s="45"/>
      <c r="BY338" s="45"/>
    </row>
    <row r="339" spans="1:77">
      <c r="A339" s="77"/>
      <c r="B339" s="45"/>
      <c r="C339" s="61"/>
      <c r="D339" s="61"/>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c r="AS339" s="45"/>
      <c r="AT339" s="45"/>
      <c r="AU339" s="45"/>
      <c r="AV339" s="45"/>
      <c r="AW339" s="45"/>
      <c r="AX339" s="45"/>
      <c r="AY339" s="45"/>
      <c r="AZ339" s="45"/>
      <c r="BA339" s="45"/>
      <c r="BB339" s="45"/>
      <c r="BC339" s="45"/>
      <c r="BD339" s="45"/>
      <c r="BE339" s="45"/>
      <c r="BF339" s="45"/>
      <c r="BG339" s="45"/>
      <c r="BH339" s="45"/>
      <c r="BI339" s="45"/>
      <c r="BJ339" s="45"/>
      <c r="BK339" s="45"/>
      <c r="BL339" s="45"/>
      <c r="BM339" s="45"/>
      <c r="BN339" s="45"/>
      <c r="BO339" s="45"/>
      <c r="BP339" s="45"/>
      <c r="BQ339" s="45"/>
      <c r="BR339" s="45"/>
      <c r="BS339" s="45"/>
      <c r="BT339" s="45"/>
      <c r="BU339" s="45"/>
      <c r="BV339" s="45"/>
      <c r="BW339" s="45"/>
      <c r="BX339" s="45"/>
      <c r="BY339" s="45"/>
    </row>
    <row r="340" spans="1:77">
      <c r="A340" s="77"/>
      <c r="B340" s="45"/>
      <c r="C340" s="61"/>
      <c r="D340" s="61"/>
      <c r="E340" s="4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c r="AS340" s="45"/>
      <c r="AT340" s="45"/>
      <c r="AU340" s="45"/>
      <c r="AV340" s="45"/>
      <c r="AW340" s="45"/>
      <c r="AX340" s="45"/>
      <c r="AY340" s="45"/>
      <c r="AZ340" s="45"/>
      <c r="BA340" s="45"/>
      <c r="BB340" s="45"/>
      <c r="BC340" s="45"/>
      <c r="BD340" s="45"/>
      <c r="BE340" s="45"/>
      <c r="BF340" s="45"/>
      <c r="BG340" s="45"/>
      <c r="BH340" s="45"/>
      <c r="BI340" s="45"/>
      <c r="BJ340" s="45"/>
      <c r="BK340" s="45"/>
      <c r="BL340" s="45"/>
      <c r="BM340" s="45"/>
      <c r="BN340" s="45"/>
      <c r="BO340" s="45"/>
      <c r="BP340" s="45"/>
      <c r="BQ340" s="45"/>
      <c r="BR340" s="45"/>
      <c r="BS340" s="45"/>
      <c r="BT340" s="45"/>
      <c r="BU340" s="45"/>
      <c r="BV340" s="45"/>
      <c r="BW340" s="45"/>
      <c r="BX340" s="45"/>
      <c r="BY340" s="45"/>
    </row>
    <row r="341" spans="1:77">
      <c r="A341" s="77"/>
      <c r="B341" s="45"/>
      <c r="C341" s="61"/>
      <c r="D341" s="61"/>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c r="AS341" s="45"/>
      <c r="AT341" s="45"/>
      <c r="AU341" s="45"/>
      <c r="AV341" s="45"/>
      <c r="AW341" s="45"/>
      <c r="AX341" s="45"/>
      <c r="AY341" s="45"/>
      <c r="AZ341" s="45"/>
      <c r="BA341" s="45"/>
      <c r="BB341" s="45"/>
      <c r="BC341" s="45"/>
      <c r="BD341" s="45"/>
      <c r="BE341" s="45"/>
      <c r="BF341" s="45"/>
      <c r="BG341" s="45"/>
      <c r="BH341" s="45"/>
      <c r="BI341" s="45"/>
      <c r="BJ341" s="45"/>
      <c r="BK341" s="45"/>
      <c r="BL341" s="45"/>
      <c r="BM341" s="45"/>
      <c r="BN341" s="45"/>
      <c r="BO341" s="45"/>
      <c r="BP341" s="45"/>
      <c r="BQ341" s="45"/>
      <c r="BR341" s="45"/>
      <c r="BS341" s="45"/>
      <c r="BT341" s="45"/>
      <c r="BU341" s="45"/>
      <c r="BV341" s="45"/>
      <c r="BW341" s="45"/>
      <c r="BX341" s="45"/>
      <c r="BY341" s="45"/>
    </row>
    <row r="342" spans="1:77">
      <c r="A342" s="77"/>
      <c r="B342" s="45"/>
      <c r="C342" s="61"/>
      <c r="D342" s="61"/>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c r="AS342" s="45"/>
      <c r="AT342" s="45"/>
      <c r="AU342" s="45"/>
      <c r="AV342" s="45"/>
      <c r="AW342" s="45"/>
      <c r="AX342" s="45"/>
      <c r="AY342" s="45"/>
      <c r="AZ342" s="45"/>
      <c r="BA342" s="45"/>
      <c r="BB342" s="45"/>
      <c r="BC342" s="45"/>
      <c r="BD342" s="45"/>
      <c r="BE342" s="45"/>
      <c r="BF342" s="45"/>
      <c r="BG342" s="45"/>
      <c r="BH342" s="45"/>
      <c r="BI342" s="45"/>
      <c r="BJ342" s="45"/>
      <c r="BK342" s="45"/>
      <c r="BL342" s="45"/>
      <c r="BM342" s="45"/>
      <c r="BN342" s="45"/>
      <c r="BO342" s="45"/>
      <c r="BP342" s="45"/>
      <c r="BQ342" s="45"/>
      <c r="BR342" s="45"/>
      <c r="BS342" s="45"/>
      <c r="BT342" s="45"/>
      <c r="BU342" s="45"/>
      <c r="BV342" s="45"/>
      <c r="BW342" s="45"/>
      <c r="BX342" s="45"/>
      <c r="BY342" s="45"/>
    </row>
    <row r="343" spans="1:77">
      <c r="A343" s="77"/>
      <c r="B343" s="45"/>
      <c r="C343" s="61"/>
      <c r="D343" s="61"/>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c r="AS343" s="45"/>
      <c r="AT343" s="45"/>
      <c r="AU343" s="45"/>
      <c r="AV343" s="45"/>
      <c r="AW343" s="45"/>
      <c r="AX343" s="45"/>
      <c r="AY343" s="45"/>
      <c r="AZ343" s="45"/>
      <c r="BA343" s="45"/>
      <c r="BB343" s="45"/>
      <c r="BC343" s="45"/>
      <c r="BD343" s="45"/>
      <c r="BE343" s="45"/>
      <c r="BF343" s="45"/>
      <c r="BG343" s="45"/>
      <c r="BH343" s="45"/>
      <c r="BI343" s="45"/>
      <c r="BJ343" s="45"/>
      <c r="BK343" s="45"/>
      <c r="BL343" s="45"/>
      <c r="BM343" s="45"/>
      <c r="BN343" s="45"/>
      <c r="BO343" s="45"/>
      <c r="BP343" s="45"/>
      <c r="BQ343" s="45"/>
      <c r="BR343" s="45"/>
      <c r="BS343" s="45"/>
      <c r="BT343" s="45"/>
      <c r="BU343" s="45"/>
      <c r="BV343" s="45"/>
      <c r="BW343" s="45"/>
      <c r="BX343" s="45"/>
      <c r="BY343" s="45"/>
    </row>
    <row r="344" spans="1:77">
      <c r="A344" s="77"/>
      <c r="B344" s="45"/>
      <c r="C344" s="61"/>
      <c r="D344" s="61"/>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c r="AS344" s="45"/>
      <c r="AT344" s="45"/>
      <c r="AU344" s="45"/>
      <c r="AV344" s="45"/>
      <c r="AW344" s="45"/>
      <c r="AX344" s="45"/>
      <c r="AY344" s="45"/>
      <c r="AZ344" s="45"/>
      <c r="BA344" s="45"/>
      <c r="BB344" s="45"/>
      <c r="BC344" s="45"/>
      <c r="BD344" s="45"/>
      <c r="BE344" s="45"/>
      <c r="BF344" s="45"/>
      <c r="BG344" s="45"/>
      <c r="BH344" s="45"/>
      <c r="BI344" s="45"/>
      <c r="BJ344" s="45"/>
      <c r="BK344" s="45"/>
      <c r="BL344" s="45"/>
      <c r="BM344" s="45"/>
      <c r="BN344" s="45"/>
      <c r="BO344" s="45"/>
      <c r="BP344" s="45"/>
      <c r="BQ344" s="45"/>
      <c r="BR344" s="45"/>
      <c r="BS344" s="45"/>
      <c r="BT344" s="45"/>
      <c r="BU344" s="45"/>
      <c r="BV344" s="45"/>
      <c r="BW344" s="45"/>
      <c r="BX344" s="45"/>
      <c r="BY344" s="45"/>
    </row>
    <row r="345" spans="1:77">
      <c r="A345" s="77"/>
      <c r="B345" s="45"/>
      <c r="C345" s="61"/>
      <c r="D345" s="61"/>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c r="AS345" s="45"/>
      <c r="AT345" s="45"/>
      <c r="AU345" s="45"/>
      <c r="AV345" s="45"/>
      <c r="AW345" s="45"/>
      <c r="AX345" s="45"/>
      <c r="AY345" s="45"/>
      <c r="AZ345" s="45"/>
      <c r="BA345" s="45"/>
      <c r="BB345" s="45"/>
      <c r="BC345" s="45"/>
      <c r="BD345" s="45"/>
      <c r="BE345" s="45"/>
      <c r="BF345" s="45"/>
      <c r="BG345" s="45"/>
      <c r="BH345" s="45"/>
      <c r="BI345" s="45"/>
      <c r="BJ345" s="45"/>
      <c r="BK345" s="45"/>
      <c r="BL345" s="45"/>
      <c r="BM345" s="45"/>
      <c r="BN345" s="45"/>
      <c r="BO345" s="45"/>
      <c r="BP345" s="45"/>
      <c r="BQ345" s="45"/>
      <c r="BR345" s="45"/>
      <c r="BS345" s="45"/>
      <c r="BT345" s="45"/>
      <c r="BU345" s="45"/>
      <c r="BV345" s="45"/>
      <c r="BW345" s="45"/>
      <c r="BX345" s="45"/>
      <c r="BY345" s="45"/>
    </row>
    <row r="346" spans="1:77">
      <c r="A346" s="77"/>
      <c r="B346" s="45"/>
      <c r="C346" s="61"/>
      <c r="D346" s="61"/>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c r="AS346" s="45"/>
      <c r="AT346" s="45"/>
      <c r="AU346" s="45"/>
      <c r="AV346" s="45"/>
      <c r="AW346" s="45"/>
      <c r="AX346" s="45"/>
      <c r="AY346" s="45"/>
      <c r="AZ346" s="45"/>
      <c r="BA346" s="45"/>
      <c r="BB346" s="45"/>
      <c r="BC346" s="45"/>
      <c r="BD346" s="45"/>
      <c r="BE346" s="45"/>
      <c r="BF346" s="45"/>
      <c r="BG346" s="45"/>
      <c r="BH346" s="45"/>
      <c r="BI346" s="45"/>
      <c r="BJ346" s="45"/>
      <c r="BK346" s="45"/>
      <c r="BL346" s="45"/>
      <c r="BM346" s="45"/>
      <c r="BN346" s="45"/>
      <c r="BO346" s="45"/>
      <c r="BP346" s="45"/>
      <c r="BQ346" s="45"/>
      <c r="BR346" s="45"/>
      <c r="BS346" s="45"/>
      <c r="BT346" s="45"/>
      <c r="BU346" s="45"/>
      <c r="BV346" s="45"/>
      <c r="BW346" s="45"/>
      <c r="BX346" s="45"/>
      <c r="BY346" s="45"/>
    </row>
    <row r="347" spans="1:77">
      <c r="A347" s="77"/>
      <c r="B347" s="45"/>
      <c r="C347" s="61"/>
      <c r="D347" s="61"/>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c r="AS347" s="45"/>
      <c r="AT347" s="45"/>
      <c r="AU347" s="45"/>
      <c r="AV347" s="45"/>
      <c r="AW347" s="45"/>
      <c r="AX347" s="45"/>
      <c r="AY347" s="45"/>
      <c r="AZ347" s="45"/>
      <c r="BA347" s="45"/>
      <c r="BB347" s="45"/>
      <c r="BC347" s="45"/>
      <c r="BD347" s="45"/>
      <c r="BE347" s="45"/>
      <c r="BF347" s="45"/>
      <c r="BG347" s="45"/>
      <c r="BH347" s="45"/>
      <c r="BI347" s="45"/>
      <c r="BJ347" s="45"/>
      <c r="BK347" s="45"/>
      <c r="BL347" s="45"/>
      <c r="BM347" s="45"/>
      <c r="BN347" s="45"/>
      <c r="BO347" s="45"/>
      <c r="BP347" s="45"/>
      <c r="BQ347" s="45"/>
      <c r="BR347" s="45"/>
      <c r="BS347" s="45"/>
      <c r="BT347" s="45"/>
      <c r="BU347" s="45"/>
      <c r="BV347" s="45"/>
      <c r="BW347" s="45"/>
      <c r="BX347" s="45"/>
      <c r="BY347" s="45"/>
    </row>
    <row r="348" spans="1:77">
      <c r="A348" s="77"/>
      <c r="B348" s="45"/>
      <c r="C348" s="61"/>
      <c r="D348" s="61"/>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c r="AS348" s="45"/>
      <c r="AT348" s="45"/>
      <c r="AU348" s="45"/>
      <c r="AV348" s="45"/>
      <c r="AW348" s="45"/>
      <c r="AX348" s="45"/>
      <c r="AY348" s="45"/>
      <c r="AZ348" s="45"/>
      <c r="BA348" s="45"/>
      <c r="BB348" s="45"/>
      <c r="BC348" s="45"/>
      <c r="BD348" s="45"/>
      <c r="BE348" s="45"/>
      <c r="BF348" s="45"/>
      <c r="BG348" s="45"/>
      <c r="BH348" s="45"/>
      <c r="BI348" s="45"/>
      <c r="BJ348" s="45"/>
      <c r="BK348" s="45"/>
      <c r="BL348" s="45"/>
      <c r="BM348" s="45"/>
      <c r="BN348" s="45"/>
      <c r="BO348" s="45"/>
      <c r="BP348" s="45"/>
      <c r="BQ348" s="45"/>
      <c r="BR348" s="45"/>
      <c r="BS348" s="45"/>
      <c r="BT348" s="45"/>
      <c r="BU348" s="45"/>
      <c r="BV348" s="45"/>
      <c r="BW348" s="45"/>
      <c r="BX348" s="45"/>
      <c r="BY348" s="45"/>
    </row>
    <row r="349" spans="1:77">
      <c r="A349" s="77"/>
      <c r="B349" s="45"/>
      <c r="C349" s="61"/>
      <c r="D349" s="61"/>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c r="AS349" s="45"/>
      <c r="AT349" s="45"/>
      <c r="AU349" s="45"/>
      <c r="AV349" s="45"/>
      <c r="AW349" s="45"/>
      <c r="AX349" s="45"/>
      <c r="AY349" s="45"/>
      <c r="AZ349" s="45"/>
      <c r="BA349" s="45"/>
      <c r="BB349" s="45"/>
      <c r="BC349" s="45"/>
      <c r="BD349" s="45"/>
      <c r="BE349" s="45"/>
      <c r="BF349" s="45"/>
      <c r="BG349" s="45"/>
      <c r="BH349" s="45"/>
      <c r="BI349" s="45"/>
      <c r="BJ349" s="45"/>
      <c r="BK349" s="45"/>
      <c r="BL349" s="45"/>
      <c r="BM349" s="45"/>
      <c r="BN349" s="45"/>
      <c r="BO349" s="45"/>
      <c r="BP349" s="45"/>
      <c r="BQ349" s="45"/>
      <c r="BR349" s="45"/>
      <c r="BS349" s="45"/>
      <c r="BT349" s="45"/>
      <c r="BU349" s="45"/>
      <c r="BV349" s="45"/>
      <c r="BW349" s="45"/>
      <c r="BX349" s="45"/>
      <c r="BY349" s="45"/>
    </row>
    <row r="350" spans="1:77">
      <c r="A350" s="77"/>
      <c r="B350" s="45"/>
      <c r="C350" s="61"/>
      <c r="D350" s="61"/>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c r="AS350" s="45"/>
      <c r="AT350" s="45"/>
      <c r="AU350" s="45"/>
      <c r="AV350" s="45"/>
      <c r="AW350" s="45"/>
      <c r="AX350" s="45"/>
      <c r="AY350" s="45"/>
      <c r="AZ350" s="45"/>
      <c r="BA350" s="45"/>
      <c r="BB350" s="45"/>
      <c r="BC350" s="45"/>
      <c r="BD350" s="45"/>
      <c r="BE350" s="45"/>
      <c r="BF350" s="45"/>
      <c r="BG350" s="45"/>
      <c r="BH350" s="45"/>
      <c r="BI350" s="45"/>
      <c r="BJ350" s="45"/>
      <c r="BK350" s="45"/>
      <c r="BL350" s="45"/>
      <c r="BM350" s="45"/>
      <c r="BN350" s="45"/>
      <c r="BO350" s="45"/>
      <c r="BP350" s="45"/>
      <c r="BQ350" s="45"/>
      <c r="BR350" s="45"/>
      <c r="BS350" s="45"/>
      <c r="BT350" s="45"/>
      <c r="BU350" s="45"/>
      <c r="BV350" s="45"/>
      <c r="BW350" s="45"/>
      <c r="BX350" s="45"/>
      <c r="BY350" s="45"/>
    </row>
    <row r="351" spans="1:77">
      <c r="A351" s="77"/>
      <c r="B351" s="45"/>
      <c r="C351" s="61"/>
      <c r="D351" s="61"/>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c r="AS351" s="45"/>
      <c r="AT351" s="45"/>
      <c r="AU351" s="45"/>
      <c r="AV351" s="45"/>
      <c r="AW351" s="45"/>
      <c r="AX351" s="45"/>
      <c r="AY351" s="45"/>
      <c r="AZ351" s="45"/>
      <c r="BA351" s="45"/>
      <c r="BB351" s="45"/>
      <c r="BC351" s="45"/>
      <c r="BD351" s="45"/>
      <c r="BE351" s="45"/>
      <c r="BF351" s="45"/>
      <c r="BG351" s="45"/>
      <c r="BH351" s="45"/>
      <c r="BI351" s="45"/>
      <c r="BJ351" s="45"/>
      <c r="BK351" s="45"/>
      <c r="BL351" s="45"/>
      <c r="BM351" s="45"/>
      <c r="BN351" s="45"/>
      <c r="BO351" s="45"/>
      <c r="BP351" s="45"/>
      <c r="BQ351" s="45"/>
      <c r="BR351" s="45"/>
      <c r="BS351" s="45"/>
      <c r="BT351" s="45"/>
      <c r="BU351" s="45"/>
      <c r="BV351" s="45"/>
      <c r="BW351" s="45"/>
      <c r="BX351" s="45"/>
      <c r="BY351" s="45"/>
    </row>
    <row r="352" spans="1:77">
      <c r="A352" s="77"/>
      <c r="B352" s="45"/>
      <c r="C352" s="61"/>
      <c r="D352" s="61"/>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c r="AS352" s="45"/>
      <c r="AT352" s="45"/>
      <c r="AU352" s="45"/>
      <c r="AV352" s="45"/>
      <c r="AW352" s="45"/>
      <c r="AX352" s="45"/>
      <c r="AY352" s="45"/>
      <c r="AZ352" s="45"/>
      <c r="BA352" s="45"/>
      <c r="BB352" s="45"/>
      <c r="BC352" s="45"/>
      <c r="BD352" s="45"/>
      <c r="BE352" s="45"/>
      <c r="BF352" s="45"/>
      <c r="BG352" s="45"/>
      <c r="BH352" s="45"/>
      <c r="BI352" s="45"/>
      <c r="BJ352" s="45"/>
      <c r="BK352" s="45"/>
      <c r="BL352" s="45"/>
      <c r="BM352" s="45"/>
      <c r="BN352" s="45"/>
      <c r="BO352" s="45"/>
      <c r="BP352" s="45"/>
      <c r="BQ352" s="45"/>
      <c r="BR352" s="45"/>
      <c r="BS352" s="45"/>
      <c r="BT352" s="45"/>
      <c r="BU352" s="45"/>
      <c r="BV352" s="45"/>
      <c r="BW352" s="45"/>
      <c r="BX352" s="45"/>
      <c r="BY352" s="45"/>
    </row>
    <row r="353" spans="1:77">
      <c r="A353" s="77"/>
      <c r="B353" s="45"/>
      <c r="C353" s="61"/>
      <c r="D353" s="61"/>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c r="AS353" s="45"/>
      <c r="AT353" s="45"/>
      <c r="AU353" s="45"/>
      <c r="AV353" s="45"/>
      <c r="AW353" s="45"/>
      <c r="AX353" s="45"/>
      <c r="AY353" s="45"/>
      <c r="AZ353" s="45"/>
      <c r="BA353" s="45"/>
      <c r="BB353" s="45"/>
      <c r="BC353" s="45"/>
      <c r="BD353" s="45"/>
      <c r="BE353" s="45"/>
      <c r="BF353" s="45"/>
      <c r="BG353" s="45"/>
      <c r="BH353" s="45"/>
      <c r="BI353" s="45"/>
      <c r="BJ353" s="45"/>
      <c r="BK353" s="45"/>
      <c r="BL353" s="45"/>
      <c r="BM353" s="45"/>
      <c r="BN353" s="45"/>
      <c r="BO353" s="45"/>
      <c r="BP353" s="45"/>
      <c r="BQ353" s="45"/>
      <c r="BR353" s="45"/>
      <c r="BS353" s="45"/>
      <c r="BT353" s="45"/>
      <c r="BU353" s="45"/>
      <c r="BV353" s="45"/>
      <c r="BW353" s="45"/>
      <c r="BX353" s="45"/>
      <c r="BY353" s="45"/>
    </row>
    <row r="354" spans="1:77">
      <c r="A354" s="77"/>
      <c r="B354" s="45"/>
      <c r="C354" s="61"/>
      <c r="D354" s="61"/>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c r="AS354" s="45"/>
      <c r="AT354" s="45"/>
      <c r="AU354" s="45"/>
      <c r="AV354" s="45"/>
      <c r="AW354" s="45"/>
      <c r="AX354" s="45"/>
      <c r="AY354" s="45"/>
      <c r="AZ354" s="45"/>
      <c r="BA354" s="45"/>
      <c r="BB354" s="45"/>
      <c r="BC354" s="45"/>
      <c r="BD354" s="45"/>
      <c r="BE354" s="45"/>
      <c r="BF354" s="45"/>
      <c r="BG354" s="45"/>
      <c r="BH354" s="45"/>
      <c r="BI354" s="45"/>
      <c r="BJ354" s="45"/>
      <c r="BK354" s="45"/>
      <c r="BL354" s="45"/>
      <c r="BM354" s="45"/>
      <c r="BN354" s="45"/>
      <c r="BO354" s="45"/>
      <c r="BP354" s="45"/>
      <c r="BQ354" s="45"/>
      <c r="BR354" s="45"/>
      <c r="BS354" s="45"/>
      <c r="BT354" s="45"/>
      <c r="BU354" s="45"/>
      <c r="BV354" s="45"/>
      <c r="BW354" s="45"/>
      <c r="BX354" s="45"/>
      <c r="BY354" s="45"/>
    </row>
    <row r="355" spans="1:77">
      <c r="A355" s="77"/>
      <c r="B355" s="45"/>
      <c r="C355" s="61"/>
      <c r="D355" s="61"/>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c r="AS355" s="45"/>
      <c r="AT355" s="45"/>
      <c r="AU355" s="45"/>
      <c r="AV355" s="45"/>
      <c r="AW355" s="45"/>
      <c r="AX355" s="45"/>
      <c r="AY355" s="45"/>
      <c r="AZ355" s="45"/>
      <c r="BA355" s="45"/>
      <c r="BB355" s="45"/>
      <c r="BC355" s="45"/>
      <c r="BD355" s="45"/>
      <c r="BE355" s="45"/>
      <c r="BF355" s="45"/>
      <c r="BG355" s="45"/>
      <c r="BH355" s="45"/>
      <c r="BI355" s="45"/>
      <c r="BJ355" s="45"/>
      <c r="BK355" s="45"/>
      <c r="BL355" s="45"/>
      <c r="BM355" s="45"/>
      <c r="BN355" s="45"/>
      <c r="BO355" s="45"/>
      <c r="BP355" s="45"/>
      <c r="BQ355" s="45"/>
      <c r="BR355" s="45"/>
      <c r="BS355" s="45"/>
      <c r="BT355" s="45"/>
      <c r="BU355" s="45"/>
      <c r="BV355" s="45"/>
      <c r="BW355" s="45"/>
      <c r="BX355" s="45"/>
      <c r="BY355" s="45"/>
    </row>
    <row r="356" spans="1:77">
      <c r="A356" s="77"/>
      <c r="B356" s="45"/>
      <c r="C356" s="61"/>
      <c r="D356" s="61"/>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c r="AS356" s="45"/>
      <c r="AT356" s="45"/>
      <c r="AU356" s="45"/>
      <c r="AV356" s="45"/>
      <c r="AW356" s="45"/>
      <c r="AX356" s="45"/>
      <c r="AY356" s="45"/>
      <c r="AZ356" s="45"/>
      <c r="BA356" s="45"/>
      <c r="BB356" s="45"/>
      <c r="BC356" s="45"/>
      <c r="BD356" s="45"/>
      <c r="BE356" s="45"/>
      <c r="BF356" s="45"/>
      <c r="BG356" s="45"/>
      <c r="BH356" s="45"/>
      <c r="BI356" s="45"/>
      <c r="BJ356" s="45"/>
      <c r="BK356" s="45"/>
      <c r="BL356" s="45"/>
      <c r="BM356" s="45"/>
      <c r="BN356" s="45"/>
      <c r="BO356" s="45"/>
      <c r="BP356" s="45"/>
      <c r="BQ356" s="45"/>
      <c r="BR356" s="45"/>
      <c r="BS356" s="45"/>
      <c r="BT356" s="45"/>
      <c r="BU356" s="45"/>
      <c r="BV356" s="45"/>
      <c r="BW356" s="45"/>
      <c r="BX356" s="45"/>
      <c r="BY356" s="45"/>
    </row>
    <row r="357" spans="1:77">
      <c r="A357" s="77"/>
      <c r="B357" s="45"/>
      <c r="C357" s="61"/>
      <c r="D357" s="61"/>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c r="AS357" s="45"/>
      <c r="AT357" s="45"/>
      <c r="AU357" s="45"/>
      <c r="AV357" s="45"/>
      <c r="AW357" s="45"/>
      <c r="AX357" s="45"/>
      <c r="AY357" s="45"/>
      <c r="AZ357" s="45"/>
      <c r="BA357" s="45"/>
      <c r="BB357" s="45"/>
      <c r="BC357" s="45"/>
      <c r="BD357" s="45"/>
      <c r="BE357" s="45"/>
      <c r="BF357" s="45"/>
      <c r="BG357" s="45"/>
      <c r="BH357" s="45"/>
      <c r="BI357" s="45"/>
      <c r="BJ357" s="45"/>
      <c r="BK357" s="45"/>
      <c r="BL357" s="45"/>
      <c r="BM357" s="45"/>
      <c r="BN357" s="45"/>
      <c r="BO357" s="45"/>
      <c r="BP357" s="45"/>
      <c r="BQ357" s="45"/>
      <c r="BR357" s="45"/>
      <c r="BS357" s="45"/>
      <c r="BT357" s="45"/>
      <c r="BU357" s="45"/>
      <c r="BV357" s="45"/>
      <c r="BW357" s="45"/>
      <c r="BX357" s="45"/>
      <c r="BY357" s="45"/>
    </row>
    <row r="358" spans="1:77">
      <c r="A358" s="77"/>
      <c r="B358" s="45"/>
      <c r="C358" s="61"/>
      <c r="D358" s="61"/>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c r="AS358" s="45"/>
      <c r="AT358" s="45"/>
      <c r="AU358" s="45"/>
      <c r="AV358" s="45"/>
      <c r="AW358" s="45"/>
      <c r="AX358" s="45"/>
      <c r="AY358" s="45"/>
      <c r="AZ358" s="45"/>
      <c r="BA358" s="45"/>
      <c r="BB358" s="45"/>
      <c r="BC358" s="45"/>
      <c r="BD358" s="45"/>
      <c r="BE358" s="45"/>
      <c r="BF358" s="45"/>
      <c r="BG358" s="45"/>
      <c r="BH358" s="45"/>
      <c r="BI358" s="45"/>
      <c r="BJ358" s="45"/>
      <c r="BK358" s="45"/>
      <c r="BL358" s="45"/>
      <c r="BM358" s="45"/>
      <c r="BN358" s="45"/>
      <c r="BO358" s="45"/>
      <c r="BP358" s="45"/>
      <c r="BQ358" s="45"/>
      <c r="BR358" s="45"/>
      <c r="BS358" s="45"/>
      <c r="BT358" s="45"/>
      <c r="BU358" s="45"/>
      <c r="BV358" s="45"/>
      <c r="BW358" s="45"/>
      <c r="BX358" s="45"/>
      <c r="BY358" s="45"/>
    </row>
    <row r="359" spans="1:77">
      <c r="A359" s="77"/>
      <c r="B359" s="45"/>
      <c r="C359" s="61"/>
      <c r="D359" s="61"/>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c r="AS359" s="45"/>
      <c r="AT359" s="45"/>
      <c r="AU359" s="45"/>
      <c r="AV359" s="45"/>
      <c r="AW359" s="45"/>
      <c r="AX359" s="45"/>
      <c r="AY359" s="45"/>
      <c r="AZ359" s="45"/>
      <c r="BA359" s="45"/>
      <c r="BB359" s="45"/>
      <c r="BC359" s="45"/>
      <c r="BD359" s="45"/>
      <c r="BE359" s="45"/>
      <c r="BF359" s="45"/>
      <c r="BG359" s="45"/>
      <c r="BH359" s="45"/>
      <c r="BI359" s="45"/>
      <c r="BJ359" s="45"/>
      <c r="BK359" s="45"/>
      <c r="BL359" s="45"/>
      <c r="BM359" s="45"/>
      <c r="BN359" s="45"/>
      <c r="BO359" s="45"/>
      <c r="BP359" s="45"/>
      <c r="BQ359" s="45"/>
      <c r="BR359" s="45"/>
      <c r="BS359" s="45"/>
      <c r="BT359" s="45"/>
      <c r="BU359" s="45"/>
      <c r="BV359" s="45"/>
      <c r="BW359" s="45"/>
      <c r="BX359" s="45"/>
      <c r="BY359" s="45"/>
    </row>
    <row r="360" spans="1:77">
      <c r="A360" s="77"/>
      <c r="B360" s="45"/>
      <c r="C360" s="61"/>
      <c r="D360" s="61"/>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c r="AS360" s="45"/>
      <c r="AT360" s="45"/>
      <c r="AU360" s="45"/>
      <c r="AV360" s="45"/>
      <c r="AW360" s="45"/>
      <c r="AX360" s="45"/>
      <c r="AY360" s="45"/>
      <c r="AZ360" s="45"/>
      <c r="BA360" s="45"/>
      <c r="BB360" s="45"/>
      <c r="BC360" s="45"/>
      <c r="BD360" s="45"/>
      <c r="BE360" s="45"/>
      <c r="BF360" s="45"/>
      <c r="BG360" s="45"/>
      <c r="BH360" s="45"/>
      <c r="BI360" s="45"/>
      <c r="BJ360" s="45"/>
      <c r="BK360" s="45"/>
      <c r="BL360" s="45"/>
      <c r="BM360" s="45"/>
      <c r="BN360" s="45"/>
      <c r="BO360" s="45"/>
      <c r="BP360" s="45"/>
      <c r="BQ360" s="45"/>
      <c r="BR360" s="45"/>
      <c r="BS360" s="45"/>
      <c r="BT360" s="45"/>
      <c r="BU360" s="45"/>
      <c r="BV360" s="45"/>
      <c r="BW360" s="45"/>
      <c r="BX360" s="45"/>
      <c r="BY360" s="45"/>
    </row>
    <row r="361" spans="1:77">
      <c r="A361" s="77"/>
      <c r="B361" s="45"/>
      <c r="C361" s="61"/>
      <c r="D361" s="61"/>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c r="AS361" s="45"/>
      <c r="AT361" s="45"/>
      <c r="AU361" s="45"/>
      <c r="AV361" s="45"/>
      <c r="AW361" s="45"/>
      <c r="AX361" s="45"/>
      <c r="AY361" s="45"/>
      <c r="AZ361" s="45"/>
      <c r="BA361" s="45"/>
      <c r="BB361" s="45"/>
      <c r="BC361" s="45"/>
      <c r="BD361" s="45"/>
      <c r="BE361" s="45"/>
      <c r="BF361" s="45"/>
      <c r="BG361" s="45"/>
      <c r="BH361" s="45"/>
      <c r="BI361" s="45"/>
      <c r="BJ361" s="45"/>
      <c r="BK361" s="45"/>
      <c r="BL361" s="45"/>
      <c r="BM361" s="45"/>
      <c r="BN361" s="45"/>
      <c r="BO361" s="45"/>
      <c r="BP361" s="45"/>
      <c r="BQ361" s="45"/>
      <c r="BR361" s="45"/>
      <c r="BS361" s="45"/>
      <c r="BT361" s="45"/>
      <c r="BU361" s="45"/>
      <c r="BV361" s="45"/>
      <c r="BW361" s="45"/>
      <c r="BX361" s="45"/>
      <c r="BY361" s="45"/>
    </row>
    <row r="362" spans="1:77">
      <c r="A362" s="77"/>
      <c r="B362" s="45"/>
      <c r="C362" s="61"/>
      <c r="D362" s="61"/>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c r="AS362" s="45"/>
      <c r="AT362" s="45"/>
      <c r="AU362" s="45"/>
      <c r="AV362" s="45"/>
      <c r="AW362" s="45"/>
      <c r="AX362" s="45"/>
      <c r="AY362" s="45"/>
      <c r="AZ362" s="45"/>
      <c r="BA362" s="45"/>
      <c r="BB362" s="45"/>
      <c r="BC362" s="45"/>
      <c r="BD362" s="45"/>
      <c r="BE362" s="45"/>
      <c r="BF362" s="45"/>
      <c r="BG362" s="45"/>
      <c r="BH362" s="45"/>
      <c r="BI362" s="45"/>
      <c r="BJ362" s="45"/>
      <c r="BK362" s="45"/>
      <c r="BL362" s="45"/>
      <c r="BM362" s="45"/>
      <c r="BN362" s="45"/>
      <c r="BO362" s="45"/>
      <c r="BP362" s="45"/>
      <c r="BQ362" s="45"/>
      <c r="BR362" s="45"/>
      <c r="BS362" s="45"/>
      <c r="BT362" s="45"/>
      <c r="BU362" s="45"/>
      <c r="BV362" s="45"/>
      <c r="BW362" s="45"/>
      <c r="BX362" s="45"/>
      <c r="BY362" s="45"/>
    </row>
    <row r="363" spans="1:77">
      <c r="A363" s="77"/>
      <c r="B363" s="45"/>
      <c r="C363" s="61"/>
      <c r="D363" s="61"/>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c r="AS363" s="45"/>
      <c r="AT363" s="45"/>
      <c r="AU363" s="45"/>
      <c r="AV363" s="45"/>
      <c r="AW363" s="45"/>
      <c r="AX363" s="45"/>
      <c r="AY363" s="45"/>
      <c r="AZ363" s="45"/>
      <c r="BA363" s="45"/>
      <c r="BB363" s="45"/>
      <c r="BC363" s="45"/>
      <c r="BD363" s="45"/>
      <c r="BE363" s="45"/>
      <c r="BF363" s="45"/>
      <c r="BG363" s="45"/>
      <c r="BH363" s="45"/>
      <c r="BI363" s="45"/>
      <c r="BJ363" s="45"/>
      <c r="BK363" s="45"/>
      <c r="BL363" s="45"/>
      <c r="BM363" s="45"/>
      <c r="BN363" s="45"/>
      <c r="BO363" s="45"/>
      <c r="BP363" s="45"/>
      <c r="BQ363" s="45"/>
      <c r="BR363" s="45"/>
      <c r="BS363" s="45"/>
      <c r="BT363" s="45"/>
      <c r="BU363" s="45"/>
      <c r="BV363" s="45"/>
      <c r="BW363" s="45"/>
      <c r="BX363" s="45"/>
      <c r="BY363" s="45"/>
    </row>
    <row r="364" spans="1:77">
      <c r="A364" s="77"/>
      <c r="B364" s="45"/>
      <c r="C364" s="61"/>
      <c r="D364" s="61"/>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c r="AS364" s="45"/>
      <c r="AT364" s="45"/>
      <c r="AU364" s="45"/>
      <c r="AV364" s="45"/>
      <c r="AW364" s="45"/>
      <c r="AX364" s="45"/>
      <c r="AY364" s="45"/>
      <c r="AZ364" s="45"/>
      <c r="BA364" s="45"/>
      <c r="BB364" s="45"/>
      <c r="BC364" s="45"/>
      <c r="BD364" s="45"/>
      <c r="BE364" s="45"/>
      <c r="BF364" s="45"/>
      <c r="BG364" s="45"/>
      <c r="BH364" s="45"/>
      <c r="BI364" s="45"/>
      <c r="BJ364" s="45"/>
      <c r="BK364" s="45"/>
      <c r="BL364" s="45"/>
      <c r="BM364" s="45"/>
      <c r="BN364" s="45"/>
      <c r="BO364" s="45"/>
      <c r="BP364" s="45"/>
      <c r="BQ364" s="45"/>
      <c r="BR364" s="45"/>
      <c r="BS364" s="45"/>
      <c r="BT364" s="45"/>
      <c r="BU364" s="45"/>
      <c r="BV364" s="45"/>
      <c r="BW364" s="45"/>
      <c r="BX364" s="45"/>
      <c r="BY364" s="45"/>
    </row>
    <row r="365" spans="1:77">
      <c r="A365" s="77"/>
      <c r="B365" s="45"/>
      <c r="C365" s="61"/>
      <c r="D365" s="61"/>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c r="AS365" s="45"/>
      <c r="AT365" s="45"/>
      <c r="AU365" s="45"/>
      <c r="AV365" s="45"/>
      <c r="AW365" s="45"/>
      <c r="AX365" s="45"/>
      <c r="AY365" s="45"/>
      <c r="AZ365" s="45"/>
      <c r="BA365" s="45"/>
      <c r="BB365" s="45"/>
      <c r="BC365" s="45"/>
      <c r="BD365" s="45"/>
      <c r="BE365" s="45"/>
      <c r="BF365" s="45"/>
      <c r="BG365" s="45"/>
      <c r="BH365" s="45"/>
      <c r="BI365" s="45"/>
      <c r="BJ365" s="45"/>
      <c r="BK365" s="45"/>
      <c r="BL365" s="45"/>
      <c r="BM365" s="45"/>
      <c r="BN365" s="45"/>
      <c r="BO365" s="45"/>
      <c r="BP365" s="45"/>
      <c r="BQ365" s="45"/>
      <c r="BR365" s="45"/>
      <c r="BS365" s="45"/>
      <c r="BT365" s="45"/>
      <c r="BU365" s="45"/>
      <c r="BV365" s="45"/>
      <c r="BW365" s="45"/>
      <c r="BX365" s="45"/>
      <c r="BY365" s="45"/>
    </row>
    <row r="366" spans="1:77">
      <c r="A366" s="77"/>
      <c r="B366" s="45"/>
      <c r="C366" s="61"/>
      <c r="D366" s="61"/>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c r="AS366" s="45"/>
      <c r="AT366" s="45"/>
      <c r="AU366" s="45"/>
      <c r="AV366" s="45"/>
      <c r="AW366" s="45"/>
      <c r="AX366" s="45"/>
      <c r="AY366" s="45"/>
      <c r="AZ366" s="45"/>
      <c r="BA366" s="45"/>
      <c r="BB366" s="45"/>
      <c r="BC366" s="45"/>
      <c r="BD366" s="45"/>
      <c r="BE366" s="45"/>
      <c r="BF366" s="45"/>
      <c r="BG366" s="45"/>
      <c r="BH366" s="45"/>
      <c r="BI366" s="45"/>
      <c r="BJ366" s="45"/>
      <c r="BK366" s="45"/>
      <c r="BL366" s="45"/>
      <c r="BM366" s="45"/>
      <c r="BN366" s="45"/>
      <c r="BO366" s="45"/>
      <c r="BP366" s="45"/>
      <c r="BQ366" s="45"/>
      <c r="BR366" s="45"/>
      <c r="BS366" s="45"/>
      <c r="BT366" s="45"/>
      <c r="BU366" s="45"/>
      <c r="BV366" s="45"/>
      <c r="BW366" s="45"/>
      <c r="BX366" s="45"/>
      <c r="BY366" s="45"/>
    </row>
    <row r="367" spans="1:77">
      <c r="A367" s="77"/>
      <c r="B367" s="45"/>
      <c r="C367" s="61"/>
      <c r="D367" s="61"/>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c r="AS367" s="45"/>
      <c r="AT367" s="45"/>
      <c r="AU367" s="45"/>
      <c r="AV367" s="45"/>
      <c r="AW367" s="45"/>
      <c r="AX367" s="45"/>
      <c r="AY367" s="45"/>
      <c r="AZ367" s="45"/>
      <c r="BA367" s="45"/>
      <c r="BB367" s="45"/>
      <c r="BC367" s="45"/>
      <c r="BD367" s="45"/>
      <c r="BE367" s="45"/>
      <c r="BF367" s="45"/>
      <c r="BG367" s="45"/>
      <c r="BH367" s="45"/>
      <c r="BI367" s="45"/>
      <c r="BJ367" s="45"/>
      <c r="BK367" s="45"/>
      <c r="BL367" s="45"/>
      <c r="BM367" s="45"/>
      <c r="BN367" s="45"/>
      <c r="BO367" s="45"/>
      <c r="BP367" s="45"/>
      <c r="BQ367" s="45"/>
      <c r="BR367" s="45"/>
      <c r="BS367" s="45"/>
      <c r="BT367" s="45"/>
      <c r="BU367" s="45"/>
      <c r="BV367" s="45"/>
      <c r="BW367" s="45"/>
      <c r="BX367" s="45"/>
      <c r="BY367" s="45"/>
    </row>
    <row r="368" spans="1:77">
      <c r="A368" s="77"/>
      <c r="B368" s="45"/>
      <c r="C368" s="61"/>
      <c r="D368" s="61"/>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c r="AS368" s="45"/>
      <c r="AT368" s="45"/>
      <c r="AU368" s="45"/>
      <c r="AV368" s="45"/>
      <c r="AW368" s="45"/>
      <c r="AX368" s="45"/>
      <c r="AY368" s="45"/>
      <c r="AZ368" s="45"/>
      <c r="BA368" s="45"/>
      <c r="BB368" s="45"/>
      <c r="BC368" s="45"/>
      <c r="BD368" s="45"/>
      <c r="BE368" s="45"/>
      <c r="BF368" s="45"/>
      <c r="BG368" s="45"/>
      <c r="BH368" s="45"/>
      <c r="BI368" s="45"/>
      <c r="BJ368" s="45"/>
      <c r="BK368" s="45"/>
      <c r="BL368" s="45"/>
      <c r="BM368" s="45"/>
      <c r="BN368" s="45"/>
      <c r="BO368" s="45"/>
      <c r="BP368" s="45"/>
      <c r="BQ368" s="45"/>
      <c r="BR368" s="45"/>
      <c r="BS368" s="45"/>
      <c r="BT368" s="45"/>
      <c r="BU368" s="45"/>
      <c r="BV368" s="45"/>
      <c r="BW368" s="45"/>
      <c r="BX368" s="45"/>
      <c r="BY368" s="45"/>
    </row>
    <row r="369" spans="1:77">
      <c r="A369" s="77"/>
      <c r="B369" s="45"/>
      <c r="C369" s="61"/>
      <c r="D369" s="61"/>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c r="AS369" s="45"/>
      <c r="AT369" s="45"/>
      <c r="AU369" s="45"/>
      <c r="AV369" s="45"/>
      <c r="AW369" s="45"/>
      <c r="AX369" s="45"/>
      <c r="AY369" s="45"/>
      <c r="AZ369" s="45"/>
      <c r="BA369" s="45"/>
      <c r="BB369" s="45"/>
      <c r="BC369" s="45"/>
      <c r="BD369" s="45"/>
      <c r="BE369" s="45"/>
      <c r="BF369" s="45"/>
      <c r="BG369" s="45"/>
      <c r="BH369" s="45"/>
      <c r="BI369" s="45"/>
      <c r="BJ369" s="45"/>
      <c r="BK369" s="45"/>
      <c r="BL369" s="45"/>
      <c r="BM369" s="45"/>
      <c r="BN369" s="45"/>
      <c r="BO369" s="45"/>
      <c r="BP369" s="45"/>
      <c r="BQ369" s="45"/>
      <c r="BR369" s="45"/>
      <c r="BS369" s="45"/>
      <c r="BT369" s="45"/>
      <c r="BU369" s="45"/>
      <c r="BV369" s="45"/>
      <c r="BW369" s="45"/>
      <c r="BX369" s="45"/>
      <c r="BY369" s="45"/>
    </row>
    <row r="370" spans="1:77">
      <c r="A370" s="77"/>
      <c r="B370" s="45"/>
      <c r="C370" s="61"/>
      <c r="D370" s="61"/>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c r="AS370" s="45"/>
      <c r="AT370" s="45"/>
      <c r="AU370" s="45"/>
      <c r="AV370" s="45"/>
      <c r="AW370" s="45"/>
      <c r="AX370" s="45"/>
      <c r="AY370" s="45"/>
      <c r="AZ370" s="45"/>
      <c r="BA370" s="45"/>
      <c r="BB370" s="45"/>
      <c r="BC370" s="45"/>
      <c r="BD370" s="45"/>
      <c r="BE370" s="45"/>
      <c r="BF370" s="45"/>
      <c r="BG370" s="45"/>
      <c r="BH370" s="45"/>
      <c r="BI370" s="45"/>
      <c r="BJ370" s="45"/>
      <c r="BK370" s="45"/>
      <c r="BL370" s="45"/>
      <c r="BM370" s="45"/>
      <c r="BN370" s="45"/>
      <c r="BO370" s="45"/>
      <c r="BP370" s="45"/>
      <c r="BQ370" s="45"/>
      <c r="BR370" s="45"/>
      <c r="BS370" s="45"/>
      <c r="BT370" s="45"/>
      <c r="BU370" s="45"/>
      <c r="BV370" s="45"/>
      <c r="BW370" s="45"/>
      <c r="BX370" s="45"/>
      <c r="BY370" s="45"/>
    </row>
    <row r="371" spans="1:77">
      <c r="A371" s="77"/>
      <c r="B371" s="45"/>
      <c r="C371" s="61"/>
      <c r="D371" s="61"/>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c r="AS371" s="45"/>
      <c r="AT371" s="45"/>
      <c r="AU371" s="45"/>
      <c r="AV371" s="45"/>
      <c r="AW371" s="45"/>
      <c r="AX371" s="45"/>
      <c r="AY371" s="45"/>
      <c r="AZ371" s="45"/>
      <c r="BA371" s="45"/>
      <c r="BB371" s="45"/>
      <c r="BC371" s="45"/>
      <c r="BD371" s="45"/>
      <c r="BE371" s="45"/>
      <c r="BF371" s="45"/>
      <c r="BG371" s="45"/>
      <c r="BH371" s="45"/>
      <c r="BI371" s="45"/>
      <c r="BJ371" s="45"/>
      <c r="BK371" s="45"/>
      <c r="BL371" s="45"/>
      <c r="BM371" s="45"/>
      <c r="BN371" s="45"/>
      <c r="BO371" s="45"/>
      <c r="BP371" s="45"/>
      <c r="BQ371" s="45"/>
      <c r="BR371" s="45"/>
      <c r="BS371" s="45"/>
      <c r="BT371" s="45"/>
      <c r="BU371" s="45"/>
      <c r="BV371" s="45"/>
      <c r="BW371" s="45"/>
      <c r="BX371" s="45"/>
      <c r="BY371" s="45"/>
    </row>
    <row r="372" spans="1:77">
      <c r="A372" s="77"/>
      <c r="B372" s="45"/>
      <c r="C372" s="61"/>
      <c r="D372" s="61"/>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c r="AS372" s="45"/>
      <c r="AT372" s="45"/>
      <c r="AU372" s="45"/>
      <c r="AV372" s="45"/>
      <c r="AW372" s="45"/>
      <c r="AX372" s="45"/>
      <c r="AY372" s="45"/>
      <c r="AZ372" s="45"/>
      <c r="BA372" s="45"/>
      <c r="BB372" s="45"/>
      <c r="BC372" s="45"/>
      <c r="BD372" s="45"/>
      <c r="BE372" s="45"/>
      <c r="BF372" s="45"/>
      <c r="BG372" s="45"/>
      <c r="BH372" s="45"/>
      <c r="BI372" s="45"/>
      <c r="BJ372" s="45"/>
      <c r="BK372" s="45"/>
      <c r="BL372" s="45"/>
      <c r="BM372" s="45"/>
      <c r="BN372" s="45"/>
      <c r="BO372" s="45"/>
      <c r="BP372" s="45"/>
      <c r="BQ372" s="45"/>
      <c r="BR372" s="45"/>
      <c r="BS372" s="45"/>
      <c r="BT372" s="45"/>
      <c r="BU372" s="45"/>
      <c r="BV372" s="45"/>
      <c r="BW372" s="45"/>
      <c r="BX372" s="45"/>
      <c r="BY372" s="45"/>
    </row>
    <row r="373" spans="1:77">
      <c r="A373" s="77"/>
      <c r="B373" s="45"/>
      <c r="C373" s="61"/>
      <c r="D373" s="61"/>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c r="AS373" s="45"/>
      <c r="AT373" s="45"/>
      <c r="AU373" s="45"/>
      <c r="AV373" s="45"/>
      <c r="AW373" s="45"/>
      <c r="AX373" s="45"/>
      <c r="AY373" s="45"/>
      <c r="AZ373" s="45"/>
      <c r="BA373" s="45"/>
      <c r="BB373" s="45"/>
      <c r="BC373" s="45"/>
      <c r="BD373" s="45"/>
      <c r="BE373" s="45"/>
      <c r="BF373" s="45"/>
      <c r="BG373" s="45"/>
      <c r="BH373" s="45"/>
      <c r="BI373" s="45"/>
      <c r="BJ373" s="45"/>
      <c r="BK373" s="45"/>
      <c r="BL373" s="45"/>
      <c r="BM373" s="45"/>
      <c r="BN373" s="45"/>
      <c r="BO373" s="45"/>
      <c r="BP373" s="45"/>
      <c r="BQ373" s="45"/>
      <c r="BR373" s="45"/>
      <c r="BS373" s="45"/>
      <c r="BT373" s="45"/>
      <c r="BU373" s="45"/>
      <c r="BV373" s="45"/>
      <c r="BW373" s="45"/>
      <c r="BX373" s="45"/>
      <c r="BY373" s="45"/>
    </row>
    <row r="374" spans="1:77">
      <c r="A374" s="77"/>
      <c r="B374" s="45"/>
      <c r="C374" s="61"/>
      <c r="D374" s="61"/>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c r="AS374" s="45"/>
      <c r="AT374" s="45"/>
      <c r="AU374" s="45"/>
      <c r="AV374" s="45"/>
      <c r="AW374" s="45"/>
      <c r="AX374" s="45"/>
      <c r="AY374" s="45"/>
      <c r="AZ374" s="45"/>
      <c r="BA374" s="45"/>
      <c r="BB374" s="45"/>
      <c r="BC374" s="45"/>
      <c r="BD374" s="45"/>
      <c r="BE374" s="45"/>
      <c r="BF374" s="45"/>
      <c r="BG374" s="45"/>
      <c r="BH374" s="45"/>
      <c r="BI374" s="45"/>
      <c r="BJ374" s="45"/>
      <c r="BK374" s="45"/>
      <c r="BL374" s="45"/>
      <c r="BM374" s="45"/>
      <c r="BN374" s="45"/>
      <c r="BO374" s="45"/>
      <c r="BP374" s="45"/>
      <c r="BQ374" s="45"/>
      <c r="BR374" s="45"/>
      <c r="BS374" s="45"/>
      <c r="BT374" s="45"/>
      <c r="BU374" s="45"/>
      <c r="BV374" s="45"/>
      <c r="BW374" s="45"/>
      <c r="BX374" s="45"/>
      <c r="BY374" s="45"/>
    </row>
    <row r="375" spans="1:77">
      <c r="A375" s="77"/>
      <c r="B375" s="45"/>
      <c r="C375" s="61"/>
      <c r="D375" s="61"/>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c r="AS375" s="45"/>
      <c r="AT375" s="45"/>
      <c r="AU375" s="45"/>
      <c r="AV375" s="45"/>
      <c r="AW375" s="45"/>
      <c r="AX375" s="45"/>
      <c r="AY375" s="45"/>
      <c r="AZ375" s="45"/>
      <c r="BA375" s="45"/>
      <c r="BB375" s="45"/>
      <c r="BC375" s="45"/>
      <c r="BD375" s="45"/>
      <c r="BE375" s="45"/>
      <c r="BF375" s="45"/>
      <c r="BG375" s="45"/>
      <c r="BH375" s="45"/>
      <c r="BI375" s="45"/>
      <c r="BJ375" s="45"/>
      <c r="BK375" s="45"/>
      <c r="BL375" s="45"/>
      <c r="BM375" s="45"/>
      <c r="BN375" s="45"/>
      <c r="BO375" s="45"/>
      <c r="BP375" s="45"/>
      <c r="BQ375" s="45"/>
      <c r="BR375" s="45"/>
      <c r="BS375" s="45"/>
      <c r="BT375" s="45"/>
      <c r="BU375" s="45"/>
      <c r="BV375" s="45"/>
      <c r="BW375" s="45"/>
      <c r="BX375" s="45"/>
      <c r="BY375" s="45"/>
    </row>
    <row r="376" spans="1:77">
      <c r="A376" s="77"/>
      <c r="B376" s="45"/>
      <c r="C376" s="61"/>
      <c r="D376" s="61"/>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c r="AS376" s="45"/>
      <c r="AT376" s="45"/>
      <c r="AU376" s="45"/>
      <c r="AV376" s="45"/>
      <c r="AW376" s="45"/>
      <c r="AX376" s="45"/>
      <c r="AY376" s="45"/>
      <c r="AZ376" s="45"/>
      <c r="BA376" s="45"/>
      <c r="BB376" s="45"/>
      <c r="BC376" s="45"/>
      <c r="BD376" s="45"/>
      <c r="BE376" s="45"/>
      <c r="BF376" s="45"/>
      <c r="BG376" s="45"/>
      <c r="BH376" s="45"/>
      <c r="BI376" s="45"/>
      <c r="BJ376" s="45"/>
      <c r="BK376" s="45"/>
      <c r="BL376" s="45"/>
      <c r="BM376" s="45"/>
      <c r="BN376" s="45"/>
      <c r="BO376" s="45"/>
      <c r="BP376" s="45"/>
      <c r="BQ376" s="45"/>
      <c r="BR376" s="45"/>
      <c r="BS376" s="45"/>
      <c r="BT376" s="45"/>
      <c r="BU376" s="45"/>
      <c r="BV376" s="45"/>
      <c r="BW376" s="45"/>
      <c r="BX376" s="45"/>
      <c r="BY376" s="45"/>
    </row>
    <row r="377" spans="1:77">
      <c r="A377" s="77"/>
      <c r="B377" s="45"/>
      <c r="C377" s="61"/>
      <c r="D377" s="61"/>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c r="AS377" s="45"/>
      <c r="AT377" s="45"/>
      <c r="AU377" s="45"/>
      <c r="AV377" s="45"/>
      <c r="AW377" s="45"/>
      <c r="AX377" s="45"/>
      <c r="AY377" s="45"/>
      <c r="AZ377" s="45"/>
      <c r="BA377" s="45"/>
      <c r="BB377" s="45"/>
      <c r="BC377" s="45"/>
      <c r="BD377" s="45"/>
      <c r="BE377" s="45"/>
      <c r="BF377" s="45"/>
      <c r="BG377" s="45"/>
      <c r="BH377" s="45"/>
      <c r="BI377" s="45"/>
      <c r="BJ377" s="45"/>
      <c r="BK377" s="45"/>
      <c r="BL377" s="45"/>
      <c r="BM377" s="45"/>
      <c r="BN377" s="45"/>
      <c r="BO377" s="45"/>
      <c r="BP377" s="45"/>
      <c r="BQ377" s="45"/>
      <c r="BR377" s="45"/>
      <c r="BS377" s="45"/>
      <c r="BT377" s="45"/>
      <c r="BU377" s="45"/>
      <c r="BV377" s="45"/>
      <c r="BW377" s="45"/>
      <c r="BX377" s="45"/>
      <c r="BY377" s="45"/>
    </row>
    <row r="378" spans="1:77">
      <c r="A378" s="77"/>
      <c r="B378" s="45"/>
      <c r="C378" s="61"/>
      <c r="D378" s="61"/>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c r="AS378" s="45"/>
      <c r="AT378" s="45"/>
      <c r="AU378" s="45"/>
      <c r="AV378" s="45"/>
      <c r="AW378" s="45"/>
      <c r="AX378" s="45"/>
      <c r="AY378" s="45"/>
      <c r="AZ378" s="45"/>
      <c r="BA378" s="45"/>
      <c r="BB378" s="45"/>
      <c r="BC378" s="45"/>
      <c r="BD378" s="45"/>
      <c r="BE378" s="45"/>
      <c r="BF378" s="45"/>
      <c r="BG378" s="45"/>
      <c r="BH378" s="45"/>
      <c r="BI378" s="45"/>
      <c r="BJ378" s="45"/>
      <c r="BK378" s="45"/>
      <c r="BL378" s="45"/>
      <c r="BM378" s="45"/>
      <c r="BN378" s="45"/>
      <c r="BO378" s="45"/>
      <c r="BP378" s="45"/>
      <c r="BQ378" s="45"/>
      <c r="BR378" s="45"/>
      <c r="BS378" s="45"/>
      <c r="BT378" s="45"/>
      <c r="BU378" s="45"/>
      <c r="BV378" s="45"/>
      <c r="BW378" s="45"/>
      <c r="BX378" s="45"/>
      <c r="BY378" s="45"/>
    </row>
    <row r="379" spans="1:77">
      <c r="A379" s="77"/>
      <c r="B379" s="45"/>
      <c r="C379" s="61"/>
      <c r="D379" s="61"/>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c r="AS379" s="45"/>
      <c r="AT379" s="45"/>
      <c r="AU379" s="45"/>
      <c r="AV379" s="45"/>
      <c r="AW379" s="45"/>
      <c r="AX379" s="45"/>
      <c r="AY379" s="45"/>
      <c r="AZ379" s="45"/>
      <c r="BA379" s="45"/>
      <c r="BB379" s="45"/>
      <c r="BC379" s="45"/>
      <c r="BD379" s="45"/>
      <c r="BE379" s="45"/>
      <c r="BF379" s="45"/>
      <c r="BG379" s="45"/>
      <c r="BH379" s="45"/>
      <c r="BI379" s="45"/>
      <c r="BJ379" s="45"/>
      <c r="BK379" s="45"/>
      <c r="BL379" s="45"/>
      <c r="BM379" s="45"/>
      <c r="BN379" s="45"/>
      <c r="BO379" s="45"/>
      <c r="BP379" s="45"/>
      <c r="BQ379" s="45"/>
      <c r="BR379" s="45"/>
      <c r="BS379" s="45"/>
      <c r="BT379" s="45"/>
      <c r="BU379" s="45"/>
      <c r="BV379" s="45"/>
      <c r="BW379" s="45"/>
      <c r="BX379" s="45"/>
      <c r="BY379" s="45"/>
    </row>
    <row r="380" spans="1:77">
      <c r="A380" s="77"/>
      <c r="B380" s="45"/>
      <c r="C380" s="61"/>
      <c r="D380" s="61"/>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c r="AS380" s="45"/>
      <c r="AT380" s="45"/>
      <c r="AU380" s="45"/>
      <c r="AV380" s="45"/>
      <c r="AW380" s="45"/>
      <c r="AX380" s="45"/>
      <c r="AY380" s="45"/>
      <c r="AZ380" s="45"/>
      <c r="BA380" s="45"/>
      <c r="BB380" s="45"/>
      <c r="BC380" s="45"/>
      <c r="BD380" s="45"/>
      <c r="BE380" s="45"/>
      <c r="BF380" s="45"/>
      <c r="BG380" s="45"/>
      <c r="BH380" s="45"/>
      <c r="BI380" s="45"/>
      <c r="BJ380" s="45"/>
      <c r="BK380" s="45"/>
      <c r="BL380" s="45"/>
      <c r="BM380" s="45"/>
      <c r="BN380" s="45"/>
      <c r="BO380" s="45"/>
      <c r="BP380" s="45"/>
      <c r="BQ380" s="45"/>
      <c r="BR380" s="45"/>
      <c r="BS380" s="45"/>
      <c r="BT380" s="45"/>
      <c r="BU380" s="45"/>
      <c r="BV380" s="45"/>
      <c r="BW380" s="45"/>
      <c r="BX380" s="45"/>
      <c r="BY380" s="45"/>
    </row>
    <row r="381" spans="1:77">
      <c r="A381" s="77"/>
      <c r="B381" s="45"/>
      <c r="C381" s="61"/>
      <c r="D381" s="61"/>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c r="AS381" s="45"/>
      <c r="AT381" s="45"/>
      <c r="AU381" s="45"/>
      <c r="AV381" s="45"/>
      <c r="AW381" s="45"/>
      <c r="AX381" s="45"/>
      <c r="AY381" s="45"/>
      <c r="AZ381" s="45"/>
      <c r="BA381" s="45"/>
      <c r="BB381" s="45"/>
      <c r="BC381" s="45"/>
      <c r="BD381" s="45"/>
      <c r="BE381" s="45"/>
      <c r="BF381" s="45"/>
      <c r="BG381" s="45"/>
      <c r="BH381" s="45"/>
      <c r="BI381" s="45"/>
      <c r="BJ381" s="45"/>
      <c r="BK381" s="45"/>
      <c r="BL381" s="45"/>
      <c r="BM381" s="45"/>
      <c r="BN381" s="45"/>
      <c r="BO381" s="45"/>
      <c r="BP381" s="45"/>
      <c r="BQ381" s="45"/>
      <c r="BR381" s="45"/>
      <c r="BS381" s="45"/>
      <c r="BT381" s="45"/>
      <c r="BU381" s="45"/>
      <c r="BV381" s="45"/>
      <c r="BW381" s="45"/>
      <c r="BX381" s="45"/>
      <c r="BY381" s="45"/>
    </row>
    <row r="382" spans="1:77">
      <c r="A382" s="77"/>
      <c r="B382" s="45"/>
      <c r="C382" s="61"/>
      <c r="D382" s="61"/>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c r="AS382" s="45"/>
      <c r="AT382" s="45"/>
      <c r="AU382" s="45"/>
      <c r="AV382" s="45"/>
      <c r="AW382" s="45"/>
      <c r="AX382" s="45"/>
      <c r="AY382" s="45"/>
      <c r="AZ382" s="45"/>
      <c r="BA382" s="45"/>
      <c r="BB382" s="45"/>
      <c r="BC382" s="45"/>
      <c r="BD382" s="45"/>
      <c r="BE382" s="45"/>
      <c r="BF382" s="45"/>
      <c r="BG382" s="45"/>
      <c r="BH382" s="45"/>
      <c r="BI382" s="45"/>
      <c r="BJ382" s="45"/>
      <c r="BK382" s="45"/>
      <c r="BL382" s="45"/>
      <c r="BM382" s="45"/>
      <c r="BN382" s="45"/>
      <c r="BO382" s="45"/>
      <c r="BP382" s="45"/>
      <c r="BQ382" s="45"/>
      <c r="BR382" s="45"/>
      <c r="BS382" s="45"/>
      <c r="BT382" s="45"/>
      <c r="BU382" s="45"/>
      <c r="BV382" s="45"/>
      <c r="BW382" s="45"/>
      <c r="BX382" s="45"/>
      <c r="BY382" s="45"/>
    </row>
    <row r="383" spans="1:77">
      <c r="A383" s="77"/>
      <c r="B383" s="45"/>
      <c r="C383" s="61"/>
      <c r="D383" s="61"/>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c r="AS383" s="45"/>
      <c r="AT383" s="45"/>
      <c r="AU383" s="45"/>
      <c r="AV383" s="45"/>
      <c r="AW383" s="45"/>
      <c r="AX383" s="45"/>
      <c r="AY383" s="45"/>
      <c r="AZ383" s="45"/>
      <c r="BA383" s="45"/>
      <c r="BB383" s="45"/>
      <c r="BC383" s="45"/>
      <c r="BD383" s="45"/>
      <c r="BE383" s="45"/>
      <c r="BF383" s="45"/>
      <c r="BG383" s="45"/>
      <c r="BH383" s="45"/>
      <c r="BI383" s="45"/>
      <c r="BJ383" s="45"/>
      <c r="BK383" s="45"/>
      <c r="BL383" s="45"/>
      <c r="BM383" s="45"/>
      <c r="BN383" s="45"/>
      <c r="BO383" s="45"/>
      <c r="BP383" s="45"/>
      <c r="BQ383" s="45"/>
      <c r="BR383" s="45"/>
      <c r="BS383" s="45"/>
      <c r="BT383" s="45"/>
      <c r="BU383" s="45"/>
      <c r="BV383" s="45"/>
      <c r="BW383" s="45"/>
      <c r="BX383" s="45"/>
      <c r="BY383" s="45"/>
    </row>
    <row r="384" spans="1:77">
      <c r="A384" s="77"/>
      <c r="B384" s="45"/>
      <c r="C384" s="61"/>
      <c r="D384" s="61"/>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c r="AS384" s="45"/>
      <c r="AT384" s="45"/>
      <c r="AU384" s="45"/>
      <c r="AV384" s="45"/>
      <c r="AW384" s="45"/>
      <c r="AX384" s="45"/>
      <c r="AY384" s="45"/>
      <c r="AZ384" s="45"/>
      <c r="BA384" s="45"/>
      <c r="BB384" s="45"/>
      <c r="BC384" s="45"/>
      <c r="BD384" s="45"/>
      <c r="BE384" s="45"/>
      <c r="BF384" s="45"/>
      <c r="BG384" s="45"/>
      <c r="BH384" s="45"/>
      <c r="BI384" s="45"/>
      <c r="BJ384" s="45"/>
      <c r="BK384" s="45"/>
      <c r="BL384" s="45"/>
      <c r="BM384" s="45"/>
      <c r="BN384" s="45"/>
      <c r="BO384" s="45"/>
      <c r="BP384" s="45"/>
      <c r="BQ384" s="45"/>
      <c r="BR384" s="45"/>
      <c r="BS384" s="45"/>
      <c r="BT384" s="45"/>
      <c r="BU384" s="45"/>
      <c r="BV384" s="45"/>
      <c r="BW384" s="45"/>
      <c r="BX384" s="45"/>
      <c r="BY384" s="45"/>
    </row>
    <row r="385" spans="1:77">
      <c r="A385" s="77"/>
      <c r="B385" s="45"/>
      <c r="C385" s="61"/>
      <c r="D385" s="61"/>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c r="AS385" s="45"/>
      <c r="AT385" s="45"/>
      <c r="AU385" s="45"/>
      <c r="AV385" s="45"/>
      <c r="AW385" s="45"/>
      <c r="AX385" s="45"/>
      <c r="AY385" s="45"/>
      <c r="AZ385" s="45"/>
      <c r="BA385" s="45"/>
      <c r="BB385" s="45"/>
      <c r="BC385" s="45"/>
      <c r="BD385" s="45"/>
      <c r="BE385" s="45"/>
      <c r="BF385" s="45"/>
      <c r="BG385" s="45"/>
      <c r="BH385" s="45"/>
      <c r="BI385" s="45"/>
      <c r="BJ385" s="45"/>
      <c r="BK385" s="45"/>
      <c r="BL385" s="45"/>
      <c r="BM385" s="45"/>
      <c r="BN385" s="45"/>
      <c r="BO385" s="45"/>
      <c r="BP385" s="45"/>
      <c r="BQ385" s="45"/>
      <c r="BR385" s="45"/>
      <c r="BS385" s="45"/>
      <c r="BT385" s="45"/>
      <c r="BU385" s="45"/>
      <c r="BV385" s="45"/>
      <c r="BW385" s="45"/>
      <c r="BX385" s="45"/>
      <c r="BY385" s="45"/>
    </row>
    <row r="386" spans="1:77">
      <c r="A386" s="77"/>
      <c r="B386" s="45"/>
      <c r="C386" s="61"/>
      <c r="D386" s="61"/>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c r="AS386" s="45"/>
      <c r="AT386" s="45"/>
      <c r="AU386" s="45"/>
      <c r="AV386" s="45"/>
      <c r="AW386" s="45"/>
      <c r="AX386" s="45"/>
      <c r="AY386" s="45"/>
      <c r="AZ386" s="45"/>
      <c r="BA386" s="45"/>
      <c r="BB386" s="45"/>
      <c r="BC386" s="45"/>
      <c r="BD386" s="45"/>
      <c r="BE386" s="45"/>
      <c r="BF386" s="45"/>
      <c r="BG386" s="45"/>
      <c r="BH386" s="45"/>
      <c r="BI386" s="45"/>
      <c r="BJ386" s="45"/>
      <c r="BK386" s="45"/>
      <c r="BL386" s="45"/>
      <c r="BM386" s="45"/>
      <c r="BN386" s="45"/>
      <c r="BO386" s="45"/>
      <c r="BP386" s="45"/>
      <c r="BQ386" s="45"/>
      <c r="BR386" s="45"/>
      <c r="BS386" s="45"/>
      <c r="BT386" s="45"/>
      <c r="BU386" s="45"/>
      <c r="BV386" s="45"/>
      <c r="BW386" s="45"/>
      <c r="BX386" s="45"/>
      <c r="BY386" s="45"/>
    </row>
    <row r="387" spans="1:77">
      <c r="A387" s="77"/>
      <c r="B387" s="45"/>
      <c r="C387" s="61"/>
      <c r="D387" s="61"/>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c r="AS387" s="45"/>
      <c r="AT387" s="45"/>
      <c r="AU387" s="45"/>
      <c r="AV387" s="45"/>
      <c r="AW387" s="45"/>
      <c r="AX387" s="45"/>
      <c r="AY387" s="45"/>
      <c r="AZ387" s="45"/>
      <c r="BA387" s="45"/>
      <c r="BB387" s="45"/>
      <c r="BC387" s="45"/>
      <c r="BD387" s="45"/>
      <c r="BE387" s="45"/>
      <c r="BF387" s="45"/>
      <c r="BG387" s="45"/>
      <c r="BH387" s="45"/>
      <c r="BI387" s="45"/>
      <c r="BJ387" s="45"/>
      <c r="BK387" s="45"/>
      <c r="BL387" s="45"/>
      <c r="BM387" s="45"/>
      <c r="BN387" s="45"/>
      <c r="BO387" s="45"/>
      <c r="BP387" s="45"/>
      <c r="BQ387" s="45"/>
      <c r="BR387" s="45"/>
      <c r="BS387" s="45"/>
      <c r="BT387" s="45"/>
      <c r="BU387" s="45"/>
      <c r="BV387" s="45"/>
      <c r="BW387" s="45"/>
      <c r="BX387" s="45"/>
      <c r="BY387" s="45"/>
    </row>
    <row r="388" spans="1:77">
      <c r="A388" s="77"/>
      <c r="B388" s="45"/>
      <c r="C388" s="61"/>
      <c r="D388" s="61"/>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c r="AS388" s="45"/>
      <c r="AT388" s="45"/>
      <c r="AU388" s="45"/>
      <c r="AV388" s="45"/>
      <c r="AW388" s="45"/>
      <c r="AX388" s="45"/>
      <c r="AY388" s="45"/>
      <c r="AZ388" s="45"/>
      <c r="BA388" s="45"/>
      <c r="BB388" s="45"/>
      <c r="BC388" s="45"/>
      <c r="BD388" s="45"/>
      <c r="BE388" s="45"/>
      <c r="BF388" s="45"/>
      <c r="BG388" s="45"/>
      <c r="BH388" s="45"/>
      <c r="BI388" s="45"/>
      <c r="BJ388" s="45"/>
      <c r="BK388" s="45"/>
      <c r="BL388" s="45"/>
      <c r="BM388" s="45"/>
      <c r="BN388" s="45"/>
      <c r="BO388" s="45"/>
      <c r="BP388" s="45"/>
      <c r="BQ388" s="45"/>
      <c r="BR388" s="45"/>
      <c r="BS388" s="45"/>
      <c r="BT388" s="45"/>
      <c r="BU388" s="45"/>
      <c r="BV388" s="45"/>
      <c r="BW388" s="45"/>
      <c r="BX388" s="45"/>
      <c r="BY388" s="45"/>
    </row>
    <row r="389" spans="1:77">
      <c r="A389" s="77"/>
      <c r="B389" s="45"/>
      <c r="C389" s="61"/>
      <c r="D389" s="61"/>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c r="AS389" s="45"/>
      <c r="AT389" s="45"/>
      <c r="AU389" s="45"/>
      <c r="AV389" s="45"/>
      <c r="AW389" s="45"/>
      <c r="AX389" s="45"/>
      <c r="AY389" s="45"/>
      <c r="AZ389" s="45"/>
      <c r="BA389" s="45"/>
      <c r="BB389" s="45"/>
      <c r="BC389" s="45"/>
      <c r="BD389" s="45"/>
      <c r="BE389" s="45"/>
      <c r="BF389" s="45"/>
      <c r="BG389" s="45"/>
      <c r="BH389" s="45"/>
      <c r="BI389" s="45"/>
      <c r="BJ389" s="45"/>
      <c r="BK389" s="45"/>
      <c r="BL389" s="45"/>
      <c r="BM389" s="45"/>
      <c r="BN389" s="45"/>
      <c r="BO389" s="45"/>
      <c r="BP389" s="45"/>
      <c r="BQ389" s="45"/>
      <c r="BR389" s="45"/>
      <c r="BS389" s="45"/>
      <c r="BT389" s="45"/>
      <c r="BU389" s="45"/>
      <c r="BV389" s="45"/>
      <c r="BW389" s="45"/>
      <c r="BX389" s="45"/>
      <c r="BY389" s="45"/>
    </row>
    <row r="390" spans="1:77">
      <c r="A390" s="77"/>
      <c r="B390" s="45"/>
      <c r="C390" s="61"/>
      <c r="D390" s="61"/>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c r="AS390" s="45"/>
      <c r="AT390" s="45"/>
      <c r="AU390" s="45"/>
      <c r="AV390" s="45"/>
      <c r="AW390" s="45"/>
      <c r="AX390" s="45"/>
      <c r="AY390" s="45"/>
      <c r="AZ390" s="45"/>
      <c r="BA390" s="45"/>
      <c r="BB390" s="45"/>
      <c r="BC390" s="45"/>
      <c r="BD390" s="45"/>
      <c r="BE390" s="45"/>
      <c r="BF390" s="45"/>
      <c r="BG390" s="45"/>
      <c r="BH390" s="45"/>
      <c r="BI390" s="45"/>
      <c r="BJ390" s="45"/>
      <c r="BK390" s="45"/>
      <c r="BL390" s="45"/>
      <c r="BM390" s="45"/>
      <c r="BN390" s="45"/>
      <c r="BO390" s="45"/>
      <c r="BP390" s="45"/>
      <c r="BQ390" s="45"/>
      <c r="BR390" s="45"/>
      <c r="BS390" s="45"/>
      <c r="BT390" s="45"/>
      <c r="BU390" s="45"/>
      <c r="BV390" s="45"/>
      <c r="BW390" s="45"/>
      <c r="BX390" s="45"/>
      <c r="BY390" s="45"/>
    </row>
    <row r="391" spans="1:77">
      <c r="A391" s="77"/>
      <c r="B391" s="45"/>
      <c r="C391" s="61"/>
      <c r="D391" s="61"/>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c r="AS391" s="45"/>
      <c r="AT391" s="45"/>
      <c r="AU391" s="45"/>
      <c r="AV391" s="45"/>
      <c r="AW391" s="45"/>
      <c r="AX391" s="45"/>
      <c r="AY391" s="45"/>
      <c r="AZ391" s="45"/>
      <c r="BA391" s="45"/>
      <c r="BB391" s="45"/>
      <c r="BC391" s="45"/>
      <c r="BD391" s="45"/>
      <c r="BE391" s="45"/>
      <c r="BF391" s="45"/>
      <c r="BG391" s="45"/>
      <c r="BH391" s="45"/>
      <c r="BI391" s="45"/>
      <c r="BJ391" s="45"/>
      <c r="BK391" s="45"/>
      <c r="BL391" s="45"/>
      <c r="BM391" s="45"/>
      <c r="BN391" s="45"/>
      <c r="BO391" s="45"/>
      <c r="BP391" s="45"/>
      <c r="BQ391" s="45"/>
      <c r="BR391" s="45"/>
      <c r="BS391" s="45"/>
      <c r="BT391" s="45"/>
      <c r="BU391" s="45"/>
      <c r="BV391" s="45"/>
      <c r="BW391" s="45"/>
      <c r="BX391" s="45"/>
      <c r="BY391" s="45"/>
    </row>
    <row r="392" spans="1:77">
      <c r="A392" s="77"/>
      <c r="B392" s="45"/>
      <c r="C392" s="61"/>
      <c r="D392" s="61"/>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c r="AS392" s="45"/>
      <c r="AT392" s="45"/>
      <c r="AU392" s="45"/>
      <c r="AV392" s="45"/>
      <c r="AW392" s="45"/>
      <c r="AX392" s="45"/>
      <c r="AY392" s="45"/>
      <c r="AZ392" s="45"/>
      <c r="BA392" s="45"/>
      <c r="BB392" s="45"/>
      <c r="BC392" s="45"/>
      <c r="BD392" s="45"/>
      <c r="BE392" s="45"/>
      <c r="BF392" s="45"/>
      <c r="BG392" s="45"/>
      <c r="BH392" s="45"/>
      <c r="BI392" s="45"/>
      <c r="BJ392" s="45"/>
      <c r="BK392" s="45"/>
      <c r="BL392" s="45"/>
      <c r="BM392" s="45"/>
      <c r="BN392" s="45"/>
      <c r="BO392" s="45"/>
      <c r="BP392" s="45"/>
      <c r="BQ392" s="45"/>
      <c r="BR392" s="45"/>
      <c r="BS392" s="45"/>
      <c r="BT392" s="45"/>
      <c r="BU392" s="45"/>
      <c r="BV392" s="45"/>
      <c r="BW392" s="45"/>
      <c r="BX392" s="45"/>
      <c r="BY392" s="45"/>
    </row>
    <row r="393" spans="1:77">
      <c r="A393" s="77"/>
      <c r="B393" s="45"/>
      <c r="C393" s="61"/>
      <c r="D393" s="61"/>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c r="AS393" s="45"/>
      <c r="AT393" s="45"/>
      <c r="AU393" s="45"/>
      <c r="AV393" s="45"/>
      <c r="AW393" s="45"/>
      <c r="AX393" s="45"/>
      <c r="AY393" s="45"/>
      <c r="AZ393" s="45"/>
      <c r="BA393" s="45"/>
      <c r="BB393" s="45"/>
      <c r="BC393" s="45"/>
      <c r="BD393" s="45"/>
      <c r="BE393" s="45"/>
      <c r="BF393" s="45"/>
      <c r="BG393" s="45"/>
      <c r="BH393" s="45"/>
      <c r="BI393" s="45"/>
      <c r="BJ393" s="45"/>
      <c r="BK393" s="45"/>
      <c r="BL393" s="45"/>
      <c r="BM393" s="45"/>
      <c r="BN393" s="45"/>
      <c r="BO393" s="45"/>
      <c r="BP393" s="45"/>
      <c r="BQ393" s="45"/>
      <c r="BR393" s="45"/>
      <c r="BS393" s="45"/>
      <c r="BT393" s="45"/>
      <c r="BU393" s="45"/>
      <c r="BV393" s="45"/>
      <c r="BW393" s="45"/>
      <c r="BX393" s="45"/>
      <c r="BY393" s="45"/>
    </row>
    <row r="394" spans="1:77">
      <c r="A394" s="77"/>
      <c r="B394" s="45"/>
      <c r="C394" s="61"/>
      <c r="D394" s="61"/>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c r="AS394" s="45"/>
      <c r="AT394" s="45"/>
      <c r="AU394" s="45"/>
      <c r="AV394" s="45"/>
      <c r="AW394" s="45"/>
      <c r="AX394" s="45"/>
      <c r="AY394" s="45"/>
      <c r="AZ394" s="45"/>
      <c r="BA394" s="45"/>
      <c r="BB394" s="45"/>
      <c r="BC394" s="45"/>
      <c r="BD394" s="45"/>
      <c r="BE394" s="45"/>
      <c r="BF394" s="45"/>
      <c r="BG394" s="45"/>
      <c r="BH394" s="45"/>
      <c r="BI394" s="45"/>
      <c r="BJ394" s="45"/>
      <c r="BK394" s="45"/>
      <c r="BL394" s="45"/>
      <c r="BM394" s="45"/>
      <c r="BN394" s="45"/>
      <c r="BO394" s="45"/>
      <c r="BP394" s="45"/>
      <c r="BQ394" s="45"/>
      <c r="BR394" s="45"/>
      <c r="BS394" s="45"/>
      <c r="BT394" s="45"/>
      <c r="BU394" s="45"/>
      <c r="BV394" s="45"/>
      <c r="BW394" s="45"/>
      <c r="BX394" s="45"/>
      <c r="BY394" s="45"/>
    </row>
    <row r="395" spans="1:77">
      <c r="A395" s="77"/>
      <c r="B395" s="45"/>
      <c r="C395" s="61"/>
      <c r="D395" s="61"/>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c r="AS395" s="45"/>
      <c r="AT395" s="45"/>
      <c r="AU395" s="45"/>
      <c r="AV395" s="45"/>
      <c r="AW395" s="45"/>
      <c r="AX395" s="45"/>
      <c r="AY395" s="45"/>
      <c r="AZ395" s="45"/>
      <c r="BA395" s="45"/>
      <c r="BB395" s="45"/>
      <c r="BC395" s="45"/>
      <c r="BD395" s="45"/>
      <c r="BE395" s="45"/>
      <c r="BF395" s="45"/>
      <c r="BG395" s="45"/>
      <c r="BH395" s="45"/>
      <c r="BI395" s="45"/>
      <c r="BJ395" s="45"/>
      <c r="BK395" s="45"/>
      <c r="BL395" s="45"/>
      <c r="BM395" s="45"/>
      <c r="BN395" s="45"/>
      <c r="BO395" s="45"/>
      <c r="BP395" s="45"/>
      <c r="BQ395" s="45"/>
      <c r="BR395" s="45"/>
      <c r="BS395" s="45"/>
      <c r="BT395" s="45"/>
      <c r="BU395" s="45"/>
      <c r="BV395" s="45"/>
      <c r="BW395" s="45"/>
      <c r="BX395" s="45"/>
      <c r="BY395" s="45"/>
    </row>
    <row r="396" spans="1:77">
      <c r="A396" s="77"/>
      <c r="B396" s="45"/>
      <c r="C396" s="61"/>
      <c r="D396" s="61"/>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c r="AS396" s="45"/>
      <c r="AT396" s="45"/>
      <c r="AU396" s="45"/>
      <c r="AV396" s="45"/>
      <c r="AW396" s="45"/>
      <c r="AX396" s="45"/>
      <c r="AY396" s="45"/>
      <c r="AZ396" s="45"/>
      <c r="BA396" s="45"/>
      <c r="BB396" s="45"/>
      <c r="BC396" s="45"/>
      <c r="BD396" s="45"/>
      <c r="BE396" s="45"/>
      <c r="BF396" s="45"/>
      <c r="BG396" s="45"/>
      <c r="BH396" s="45"/>
      <c r="BI396" s="45"/>
      <c r="BJ396" s="45"/>
      <c r="BK396" s="45"/>
      <c r="BL396" s="45"/>
      <c r="BM396" s="45"/>
      <c r="BN396" s="45"/>
      <c r="BO396" s="45"/>
      <c r="BP396" s="45"/>
      <c r="BQ396" s="45"/>
      <c r="BR396" s="45"/>
      <c r="BS396" s="45"/>
      <c r="BT396" s="45"/>
      <c r="BU396" s="45"/>
      <c r="BV396" s="45"/>
      <c r="BW396" s="45"/>
      <c r="BX396" s="45"/>
      <c r="BY396" s="45"/>
    </row>
    <row r="397" spans="1:77">
      <c r="A397" s="77"/>
      <c r="B397" s="45"/>
      <c r="C397" s="61"/>
      <c r="D397" s="61"/>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c r="AS397" s="45"/>
      <c r="AT397" s="45"/>
      <c r="AU397" s="45"/>
      <c r="AV397" s="45"/>
      <c r="AW397" s="45"/>
      <c r="AX397" s="45"/>
      <c r="AY397" s="45"/>
      <c r="AZ397" s="45"/>
      <c r="BA397" s="45"/>
      <c r="BB397" s="45"/>
      <c r="BC397" s="45"/>
      <c r="BD397" s="45"/>
      <c r="BE397" s="45"/>
      <c r="BF397" s="45"/>
      <c r="BG397" s="45"/>
      <c r="BH397" s="45"/>
      <c r="BI397" s="45"/>
      <c r="BJ397" s="45"/>
      <c r="BK397" s="45"/>
      <c r="BL397" s="45"/>
      <c r="BM397" s="45"/>
      <c r="BN397" s="45"/>
      <c r="BO397" s="45"/>
      <c r="BP397" s="45"/>
      <c r="BQ397" s="45"/>
      <c r="BR397" s="45"/>
      <c r="BS397" s="45"/>
      <c r="BT397" s="45"/>
      <c r="BU397" s="45"/>
      <c r="BV397" s="45"/>
      <c r="BW397" s="45"/>
      <c r="BX397" s="45"/>
      <c r="BY397" s="45"/>
    </row>
    <row r="398" spans="1:77">
      <c r="A398" s="77"/>
      <c r="B398" s="45"/>
      <c r="C398" s="61"/>
      <c r="D398" s="61"/>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c r="AS398" s="45"/>
      <c r="AT398" s="45"/>
      <c r="AU398" s="45"/>
      <c r="AV398" s="45"/>
      <c r="AW398" s="45"/>
      <c r="AX398" s="45"/>
      <c r="AY398" s="45"/>
      <c r="AZ398" s="45"/>
      <c r="BA398" s="45"/>
      <c r="BB398" s="45"/>
      <c r="BC398" s="45"/>
      <c r="BD398" s="45"/>
      <c r="BE398" s="45"/>
      <c r="BF398" s="45"/>
      <c r="BG398" s="45"/>
      <c r="BH398" s="45"/>
      <c r="BI398" s="45"/>
      <c r="BJ398" s="45"/>
      <c r="BK398" s="45"/>
      <c r="BL398" s="45"/>
      <c r="BM398" s="45"/>
      <c r="BN398" s="45"/>
      <c r="BO398" s="45"/>
      <c r="BP398" s="45"/>
      <c r="BQ398" s="45"/>
      <c r="BR398" s="45"/>
      <c r="BS398" s="45"/>
      <c r="BT398" s="45"/>
      <c r="BU398" s="45"/>
      <c r="BV398" s="45"/>
      <c r="BW398" s="45"/>
      <c r="BX398" s="45"/>
      <c r="BY398" s="45"/>
    </row>
    <row r="399" spans="1:77">
      <c r="A399" s="77"/>
      <c r="B399" s="45"/>
      <c r="C399" s="61"/>
      <c r="D399" s="61"/>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c r="AS399" s="45"/>
      <c r="AT399" s="45"/>
      <c r="AU399" s="45"/>
      <c r="AV399" s="45"/>
      <c r="AW399" s="45"/>
      <c r="AX399" s="45"/>
      <c r="AY399" s="45"/>
      <c r="AZ399" s="45"/>
      <c r="BA399" s="45"/>
      <c r="BB399" s="45"/>
      <c r="BC399" s="45"/>
      <c r="BD399" s="45"/>
      <c r="BE399" s="45"/>
      <c r="BF399" s="45"/>
      <c r="BG399" s="45"/>
      <c r="BH399" s="45"/>
      <c r="BI399" s="45"/>
      <c r="BJ399" s="45"/>
      <c r="BK399" s="45"/>
      <c r="BL399" s="45"/>
      <c r="BM399" s="45"/>
      <c r="BN399" s="45"/>
      <c r="BO399" s="45"/>
      <c r="BP399" s="45"/>
      <c r="BQ399" s="45"/>
      <c r="BR399" s="45"/>
      <c r="BS399" s="45"/>
      <c r="BT399" s="45"/>
      <c r="BU399" s="45"/>
      <c r="BV399" s="45"/>
      <c r="BW399" s="45"/>
      <c r="BX399" s="45"/>
      <c r="BY399" s="45"/>
    </row>
    <row r="400" spans="1:77">
      <c r="A400" s="77"/>
      <c r="B400" s="45"/>
      <c r="C400" s="61"/>
      <c r="D400" s="61"/>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c r="AS400" s="45"/>
      <c r="AT400" s="45"/>
      <c r="AU400" s="45"/>
      <c r="AV400" s="45"/>
      <c r="AW400" s="45"/>
      <c r="AX400" s="45"/>
      <c r="AY400" s="45"/>
      <c r="AZ400" s="45"/>
      <c r="BA400" s="45"/>
      <c r="BB400" s="45"/>
      <c r="BC400" s="45"/>
      <c r="BD400" s="45"/>
      <c r="BE400" s="45"/>
      <c r="BF400" s="45"/>
      <c r="BG400" s="45"/>
      <c r="BH400" s="45"/>
      <c r="BI400" s="45"/>
      <c r="BJ400" s="45"/>
      <c r="BK400" s="45"/>
      <c r="BL400" s="45"/>
      <c r="BM400" s="45"/>
      <c r="BN400" s="45"/>
      <c r="BO400" s="45"/>
      <c r="BP400" s="45"/>
      <c r="BQ400" s="45"/>
      <c r="BR400" s="45"/>
      <c r="BS400" s="45"/>
      <c r="BT400" s="45"/>
      <c r="BU400" s="45"/>
      <c r="BV400" s="45"/>
      <c r="BW400" s="45"/>
      <c r="BX400" s="45"/>
      <c r="BY400" s="45"/>
    </row>
    <row r="401" spans="1:77">
      <c r="A401" s="77"/>
      <c r="B401" s="45"/>
      <c r="C401" s="61"/>
      <c r="D401" s="61"/>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c r="AS401" s="45"/>
      <c r="AT401" s="45"/>
      <c r="AU401" s="45"/>
      <c r="AV401" s="45"/>
      <c r="AW401" s="45"/>
      <c r="AX401" s="45"/>
      <c r="AY401" s="45"/>
      <c r="AZ401" s="45"/>
      <c r="BA401" s="45"/>
      <c r="BB401" s="45"/>
      <c r="BC401" s="45"/>
      <c r="BD401" s="45"/>
      <c r="BE401" s="45"/>
      <c r="BF401" s="45"/>
      <c r="BG401" s="45"/>
      <c r="BH401" s="45"/>
      <c r="BI401" s="45"/>
      <c r="BJ401" s="45"/>
      <c r="BK401" s="45"/>
      <c r="BL401" s="45"/>
      <c r="BM401" s="45"/>
      <c r="BN401" s="45"/>
      <c r="BO401" s="45"/>
      <c r="BP401" s="45"/>
      <c r="BQ401" s="45"/>
      <c r="BR401" s="45"/>
      <c r="BS401" s="45"/>
      <c r="BT401" s="45"/>
      <c r="BU401" s="45"/>
      <c r="BV401" s="45"/>
      <c r="BW401" s="45"/>
      <c r="BX401" s="45"/>
      <c r="BY401" s="45"/>
    </row>
    <row r="402" spans="1:77">
      <c r="A402" s="77"/>
      <c r="B402" s="45"/>
      <c r="C402" s="61"/>
      <c r="D402" s="61"/>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c r="AS402" s="45"/>
      <c r="AT402" s="45"/>
      <c r="AU402" s="45"/>
      <c r="AV402" s="45"/>
      <c r="AW402" s="45"/>
      <c r="AX402" s="45"/>
      <c r="AY402" s="45"/>
      <c r="AZ402" s="45"/>
      <c r="BA402" s="45"/>
      <c r="BB402" s="45"/>
      <c r="BC402" s="45"/>
      <c r="BD402" s="45"/>
      <c r="BE402" s="45"/>
      <c r="BF402" s="45"/>
      <c r="BG402" s="45"/>
      <c r="BH402" s="45"/>
      <c r="BI402" s="45"/>
      <c r="BJ402" s="45"/>
      <c r="BK402" s="45"/>
      <c r="BL402" s="45"/>
      <c r="BM402" s="45"/>
      <c r="BN402" s="45"/>
      <c r="BO402" s="45"/>
      <c r="BP402" s="45"/>
      <c r="BQ402" s="45"/>
      <c r="BR402" s="45"/>
      <c r="BS402" s="45"/>
      <c r="BT402" s="45"/>
      <c r="BU402" s="45"/>
      <c r="BV402" s="45"/>
      <c r="BW402" s="45"/>
      <c r="BX402" s="45"/>
      <c r="BY402" s="45"/>
    </row>
    <row r="403" spans="1:77">
      <c r="A403" s="77"/>
      <c r="B403" s="45"/>
      <c r="C403" s="61"/>
      <c r="D403" s="61"/>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c r="AS403" s="45"/>
      <c r="AT403" s="45"/>
      <c r="AU403" s="45"/>
      <c r="AV403" s="45"/>
      <c r="AW403" s="45"/>
      <c r="AX403" s="45"/>
      <c r="AY403" s="45"/>
      <c r="AZ403" s="45"/>
      <c r="BA403" s="45"/>
      <c r="BB403" s="45"/>
      <c r="BC403" s="45"/>
      <c r="BD403" s="45"/>
      <c r="BE403" s="45"/>
      <c r="BF403" s="45"/>
      <c r="BG403" s="45"/>
      <c r="BH403" s="45"/>
      <c r="BI403" s="45"/>
      <c r="BJ403" s="45"/>
      <c r="BK403" s="45"/>
      <c r="BL403" s="45"/>
      <c r="BM403" s="45"/>
      <c r="BN403" s="45"/>
      <c r="BO403" s="45"/>
      <c r="BP403" s="45"/>
      <c r="BQ403" s="45"/>
      <c r="BR403" s="45"/>
      <c r="BS403" s="45"/>
      <c r="BT403" s="45"/>
      <c r="BU403" s="45"/>
      <c r="BV403" s="45"/>
      <c r="BW403" s="45"/>
      <c r="BX403" s="45"/>
      <c r="BY403" s="45"/>
    </row>
    <row r="404" spans="1:77">
      <c r="A404" s="77"/>
      <c r="B404" s="45"/>
      <c r="C404" s="61"/>
      <c r="D404" s="61"/>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c r="AS404" s="45"/>
      <c r="AT404" s="45"/>
      <c r="AU404" s="45"/>
      <c r="AV404" s="45"/>
      <c r="AW404" s="45"/>
      <c r="AX404" s="45"/>
      <c r="AY404" s="45"/>
      <c r="AZ404" s="45"/>
      <c r="BA404" s="45"/>
      <c r="BB404" s="45"/>
      <c r="BC404" s="45"/>
      <c r="BD404" s="45"/>
      <c r="BE404" s="45"/>
      <c r="BF404" s="45"/>
      <c r="BG404" s="45"/>
      <c r="BH404" s="45"/>
      <c r="BI404" s="45"/>
      <c r="BJ404" s="45"/>
      <c r="BK404" s="45"/>
      <c r="BL404" s="45"/>
      <c r="BM404" s="45"/>
      <c r="BN404" s="45"/>
      <c r="BO404" s="45"/>
      <c r="BP404" s="45"/>
      <c r="BQ404" s="45"/>
      <c r="BR404" s="45"/>
      <c r="BS404" s="45"/>
      <c r="BT404" s="45"/>
      <c r="BU404" s="45"/>
      <c r="BV404" s="45"/>
      <c r="BW404" s="45"/>
      <c r="BX404" s="45"/>
      <c r="BY404" s="45"/>
    </row>
    <row r="405" spans="1:77">
      <c r="A405" s="77"/>
      <c r="B405" s="45"/>
      <c r="C405" s="61"/>
      <c r="D405" s="61"/>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c r="AS405" s="45"/>
      <c r="AT405" s="45"/>
      <c r="AU405" s="45"/>
      <c r="AV405" s="45"/>
      <c r="AW405" s="45"/>
      <c r="AX405" s="45"/>
      <c r="AY405" s="45"/>
      <c r="AZ405" s="45"/>
      <c r="BA405" s="45"/>
      <c r="BB405" s="45"/>
      <c r="BC405" s="45"/>
      <c r="BD405" s="45"/>
      <c r="BE405" s="45"/>
      <c r="BF405" s="45"/>
      <c r="BG405" s="45"/>
      <c r="BH405" s="45"/>
      <c r="BI405" s="45"/>
      <c r="BJ405" s="45"/>
      <c r="BK405" s="45"/>
      <c r="BL405" s="45"/>
      <c r="BM405" s="45"/>
      <c r="BN405" s="45"/>
      <c r="BO405" s="45"/>
      <c r="BP405" s="45"/>
      <c r="BQ405" s="45"/>
      <c r="BR405" s="45"/>
      <c r="BS405" s="45"/>
      <c r="BT405" s="45"/>
      <c r="BU405" s="45"/>
      <c r="BV405" s="45"/>
      <c r="BW405" s="45"/>
      <c r="BX405" s="45"/>
      <c r="BY405" s="45"/>
    </row>
    <row r="406" spans="1:77">
      <c r="A406" s="77"/>
      <c r="B406" s="45"/>
      <c r="C406" s="61"/>
      <c r="D406" s="61"/>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c r="AS406" s="45"/>
      <c r="AT406" s="45"/>
      <c r="AU406" s="45"/>
      <c r="AV406" s="45"/>
      <c r="AW406" s="45"/>
      <c r="AX406" s="45"/>
      <c r="AY406" s="45"/>
      <c r="AZ406" s="45"/>
      <c r="BA406" s="45"/>
      <c r="BB406" s="45"/>
      <c r="BC406" s="45"/>
      <c r="BD406" s="45"/>
      <c r="BE406" s="45"/>
      <c r="BF406" s="45"/>
      <c r="BG406" s="45"/>
      <c r="BH406" s="45"/>
      <c r="BI406" s="45"/>
      <c r="BJ406" s="45"/>
      <c r="BK406" s="45"/>
      <c r="BL406" s="45"/>
      <c r="BM406" s="45"/>
      <c r="BN406" s="45"/>
      <c r="BO406" s="45"/>
      <c r="BP406" s="45"/>
      <c r="BQ406" s="45"/>
      <c r="BR406" s="45"/>
      <c r="BS406" s="45"/>
      <c r="BT406" s="45"/>
      <c r="BU406" s="45"/>
      <c r="BV406" s="45"/>
      <c r="BW406" s="45"/>
      <c r="BX406" s="45"/>
      <c r="BY406" s="45"/>
    </row>
    <row r="407" spans="1:77">
      <c r="A407" s="77"/>
      <c r="B407" s="45"/>
      <c r="C407" s="61"/>
      <c r="D407" s="61"/>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c r="AS407" s="45"/>
      <c r="AT407" s="45"/>
      <c r="AU407" s="45"/>
      <c r="AV407" s="45"/>
      <c r="AW407" s="45"/>
      <c r="AX407" s="45"/>
      <c r="AY407" s="45"/>
      <c r="AZ407" s="45"/>
      <c r="BA407" s="45"/>
      <c r="BB407" s="45"/>
      <c r="BC407" s="45"/>
      <c r="BD407" s="45"/>
      <c r="BE407" s="45"/>
      <c r="BF407" s="45"/>
      <c r="BG407" s="45"/>
      <c r="BH407" s="45"/>
      <c r="BI407" s="45"/>
      <c r="BJ407" s="45"/>
      <c r="BK407" s="45"/>
      <c r="BL407" s="45"/>
      <c r="BM407" s="45"/>
      <c r="BN407" s="45"/>
      <c r="BO407" s="45"/>
      <c r="BP407" s="45"/>
      <c r="BQ407" s="45"/>
      <c r="BR407" s="45"/>
      <c r="BS407" s="45"/>
      <c r="BT407" s="45"/>
      <c r="BU407" s="45"/>
      <c r="BV407" s="45"/>
      <c r="BW407" s="45"/>
      <c r="BX407" s="45"/>
      <c r="BY407" s="45"/>
    </row>
    <row r="408" spans="1:77">
      <c r="A408" s="77"/>
      <c r="B408" s="45"/>
      <c r="C408" s="61"/>
      <c r="D408" s="61"/>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c r="AS408" s="45"/>
      <c r="AT408" s="45"/>
      <c r="AU408" s="45"/>
      <c r="AV408" s="45"/>
      <c r="AW408" s="45"/>
      <c r="AX408" s="45"/>
      <c r="AY408" s="45"/>
      <c r="AZ408" s="45"/>
      <c r="BA408" s="45"/>
      <c r="BB408" s="45"/>
      <c r="BC408" s="45"/>
      <c r="BD408" s="45"/>
      <c r="BE408" s="45"/>
      <c r="BF408" s="45"/>
      <c r="BG408" s="45"/>
      <c r="BH408" s="45"/>
      <c r="BI408" s="45"/>
      <c r="BJ408" s="45"/>
      <c r="BK408" s="45"/>
      <c r="BL408" s="45"/>
      <c r="BM408" s="45"/>
      <c r="BN408" s="45"/>
      <c r="BO408" s="45"/>
      <c r="BP408" s="45"/>
      <c r="BQ408" s="45"/>
      <c r="BR408" s="45"/>
      <c r="BS408" s="45"/>
      <c r="BT408" s="45"/>
      <c r="BU408" s="45"/>
      <c r="BV408" s="45"/>
      <c r="BW408" s="45"/>
      <c r="BX408" s="45"/>
      <c r="BY408" s="45"/>
    </row>
    <row r="409" spans="1:77">
      <c r="A409" s="77"/>
      <c r="B409" s="45"/>
      <c r="C409" s="61"/>
      <c r="D409" s="61"/>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c r="AS409" s="45"/>
      <c r="AT409" s="45"/>
      <c r="AU409" s="45"/>
      <c r="AV409" s="45"/>
      <c r="AW409" s="45"/>
      <c r="AX409" s="45"/>
      <c r="AY409" s="45"/>
      <c r="AZ409" s="45"/>
      <c r="BA409" s="45"/>
      <c r="BB409" s="45"/>
      <c r="BC409" s="45"/>
      <c r="BD409" s="45"/>
      <c r="BE409" s="45"/>
      <c r="BF409" s="45"/>
      <c r="BG409" s="45"/>
      <c r="BH409" s="45"/>
      <c r="BI409" s="45"/>
      <c r="BJ409" s="45"/>
      <c r="BK409" s="45"/>
      <c r="BL409" s="45"/>
      <c r="BM409" s="45"/>
      <c r="BN409" s="45"/>
      <c r="BO409" s="45"/>
      <c r="BP409" s="45"/>
      <c r="BQ409" s="45"/>
      <c r="BR409" s="45"/>
      <c r="BS409" s="45"/>
      <c r="BT409" s="45"/>
      <c r="BU409" s="45"/>
      <c r="BV409" s="45"/>
      <c r="BW409" s="45"/>
      <c r="BX409" s="45"/>
      <c r="BY409" s="45"/>
    </row>
    <row r="410" spans="1:77">
      <c r="A410" s="77"/>
      <c r="B410" s="45"/>
      <c r="C410" s="61"/>
      <c r="D410" s="61"/>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c r="AS410" s="45"/>
      <c r="AT410" s="45"/>
      <c r="AU410" s="45"/>
      <c r="AV410" s="45"/>
      <c r="AW410" s="45"/>
      <c r="AX410" s="45"/>
      <c r="AY410" s="45"/>
      <c r="AZ410" s="45"/>
      <c r="BA410" s="45"/>
      <c r="BB410" s="45"/>
      <c r="BC410" s="45"/>
      <c r="BD410" s="45"/>
      <c r="BE410" s="45"/>
      <c r="BF410" s="45"/>
      <c r="BG410" s="45"/>
      <c r="BH410" s="45"/>
      <c r="BI410" s="45"/>
      <c r="BJ410" s="45"/>
      <c r="BK410" s="45"/>
      <c r="BL410" s="45"/>
      <c r="BM410" s="45"/>
      <c r="BN410" s="45"/>
      <c r="BO410" s="45"/>
      <c r="BP410" s="45"/>
      <c r="BQ410" s="45"/>
      <c r="BR410" s="45"/>
      <c r="BS410" s="45"/>
      <c r="BT410" s="45"/>
      <c r="BU410" s="45"/>
      <c r="BV410" s="45"/>
      <c r="BW410" s="45"/>
      <c r="BX410" s="45"/>
      <c r="BY410" s="45"/>
    </row>
    <row r="411" spans="1:77">
      <c r="A411" s="77"/>
      <c r="B411" s="45"/>
      <c r="C411" s="61"/>
      <c r="D411" s="61"/>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c r="AS411" s="45"/>
      <c r="AT411" s="45"/>
      <c r="AU411" s="45"/>
      <c r="AV411" s="45"/>
      <c r="AW411" s="45"/>
      <c r="AX411" s="45"/>
      <c r="AY411" s="45"/>
      <c r="AZ411" s="45"/>
      <c r="BA411" s="45"/>
      <c r="BB411" s="45"/>
      <c r="BC411" s="45"/>
      <c r="BD411" s="45"/>
      <c r="BE411" s="45"/>
      <c r="BF411" s="45"/>
      <c r="BG411" s="45"/>
      <c r="BH411" s="45"/>
      <c r="BI411" s="45"/>
      <c r="BJ411" s="45"/>
      <c r="BK411" s="45"/>
      <c r="BL411" s="45"/>
      <c r="BM411" s="45"/>
      <c r="BN411" s="45"/>
      <c r="BO411" s="45"/>
      <c r="BP411" s="45"/>
      <c r="BQ411" s="45"/>
      <c r="BR411" s="45"/>
      <c r="BS411" s="45"/>
      <c r="BT411" s="45"/>
      <c r="BU411" s="45"/>
      <c r="BV411" s="45"/>
      <c r="BW411" s="45"/>
      <c r="BX411" s="45"/>
      <c r="BY411" s="45"/>
    </row>
    <row r="412" spans="1:77">
      <c r="A412" s="77"/>
      <c r="B412" s="45"/>
      <c r="C412" s="61"/>
      <c r="D412" s="61"/>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c r="AS412" s="45"/>
      <c r="AT412" s="45"/>
      <c r="AU412" s="45"/>
      <c r="AV412" s="45"/>
      <c r="AW412" s="45"/>
      <c r="AX412" s="45"/>
      <c r="AY412" s="45"/>
      <c r="AZ412" s="45"/>
      <c r="BA412" s="45"/>
      <c r="BB412" s="45"/>
      <c r="BC412" s="45"/>
      <c r="BD412" s="45"/>
      <c r="BE412" s="45"/>
      <c r="BF412" s="45"/>
      <c r="BG412" s="45"/>
      <c r="BH412" s="45"/>
      <c r="BI412" s="45"/>
      <c r="BJ412" s="45"/>
      <c r="BK412" s="45"/>
      <c r="BL412" s="45"/>
      <c r="BM412" s="45"/>
      <c r="BN412" s="45"/>
      <c r="BO412" s="45"/>
      <c r="BP412" s="45"/>
      <c r="BQ412" s="45"/>
      <c r="BR412" s="45"/>
      <c r="BS412" s="45"/>
      <c r="BT412" s="45"/>
      <c r="BU412" s="45"/>
      <c r="BV412" s="45"/>
      <c r="BW412" s="45"/>
      <c r="BX412" s="45"/>
      <c r="BY412" s="45"/>
    </row>
    <row r="413" spans="1:77">
      <c r="A413" s="77"/>
      <c r="B413" s="45"/>
      <c r="C413" s="61"/>
      <c r="D413" s="61"/>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c r="AS413" s="45"/>
      <c r="AT413" s="45"/>
      <c r="AU413" s="45"/>
      <c r="AV413" s="45"/>
      <c r="AW413" s="45"/>
      <c r="AX413" s="45"/>
      <c r="AY413" s="45"/>
      <c r="AZ413" s="45"/>
      <c r="BA413" s="45"/>
      <c r="BB413" s="45"/>
      <c r="BC413" s="45"/>
      <c r="BD413" s="45"/>
      <c r="BE413" s="45"/>
      <c r="BF413" s="45"/>
      <c r="BG413" s="45"/>
      <c r="BH413" s="45"/>
      <c r="BI413" s="45"/>
      <c r="BJ413" s="45"/>
      <c r="BK413" s="45"/>
      <c r="BL413" s="45"/>
      <c r="BM413" s="45"/>
      <c r="BN413" s="45"/>
      <c r="BO413" s="45"/>
      <c r="BP413" s="45"/>
      <c r="BQ413" s="45"/>
      <c r="BR413" s="45"/>
      <c r="BS413" s="45"/>
      <c r="BT413" s="45"/>
      <c r="BU413" s="45"/>
      <c r="BV413" s="45"/>
      <c r="BW413" s="45"/>
      <c r="BX413" s="45"/>
      <c r="BY413" s="45"/>
    </row>
    <row r="414" spans="1:77">
      <c r="A414" s="77"/>
      <c r="B414" s="45"/>
      <c r="C414" s="61"/>
      <c r="D414" s="61"/>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c r="AS414" s="45"/>
      <c r="AT414" s="45"/>
      <c r="AU414" s="45"/>
      <c r="AV414" s="45"/>
      <c r="AW414" s="45"/>
      <c r="AX414" s="45"/>
      <c r="AY414" s="45"/>
      <c r="AZ414" s="45"/>
      <c r="BA414" s="45"/>
      <c r="BB414" s="45"/>
      <c r="BC414" s="45"/>
      <c r="BD414" s="45"/>
      <c r="BE414" s="45"/>
      <c r="BF414" s="45"/>
      <c r="BG414" s="45"/>
      <c r="BH414" s="45"/>
      <c r="BI414" s="45"/>
      <c r="BJ414" s="45"/>
      <c r="BK414" s="45"/>
      <c r="BL414" s="45"/>
      <c r="BM414" s="45"/>
      <c r="BN414" s="45"/>
      <c r="BO414" s="45"/>
      <c r="BP414" s="45"/>
      <c r="BQ414" s="45"/>
      <c r="BR414" s="45"/>
      <c r="BS414" s="45"/>
      <c r="BT414" s="45"/>
      <c r="BU414" s="45"/>
      <c r="BV414" s="45"/>
      <c r="BW414" s="45"/>
      <c r="BX414" s="45"/>
      <c r="BY414" s="45"/>
    </row>
    <row r="415" spans="1:77">
      <c r="A415" s="77"/>
      <c r="B415" s="45"/>
      <c r="C415" s="61"/>
      <c r="D415" s="61"/>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c r="AS415" s="45"/>
      <c r="AT415" s="45"/>
      <c r="AU415" s="45"/>
      <c r="AV415" s="45"/>
      <c r="AW415" s="45"/>
      <c r="AX415" s="45"/>
      <c r="AY415" s="45"/>
      <c r="AZ415" s="45"/>
      <c r="BA415" s="45"/>
      <c r="BB415" s="45"/>
      <c r="BC415" s="45"/>
      <c r="BD415" s="45"/>
      <c r="BE415" s="45"/>
      <c r="BF415" s="45"/>
      <c r="BG415" s="45"/>
      <c r="BH415" s="45"/>
      <c r="BI415" s="45"/>
      <c r="BJ415" s="45"/>
      <c r="BK415" s="45"/>
      <c r="BL415" s="45"/>
      <c r="BM415" s="45"/>
      <c r="BN415" s="45"/>
      <c r="BO415" s="45"/>
      <c r="BP415" s="45"/>
      <c r="BQ415" s="45"/>
      <c r="BR415" s="45"/>
      <c r="BS415" s="45"/>
      <c r="BT415" s="45"/>
      <c r="BU415" s="45"/>
      <c r="BV415" s="45"/>
      <c r="BW415" s="45"/>
      <c r="BX415" s="45"/>
      <c r="BY415" s="45"/>
    </row>
    <row r="416" spans="1:77">
      <c r="A416" s="77"/>
      <c r="B416" s="45"/>
      <c r="C416" s="61"/>
      <c r="D416" s="61"/>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c r="AS416" s="45"/>
      <c r="AT416" s="45"/>
      <c r="AU416" s="45"/>
      <c r="AV416" s="45"/>
      <c r="AW416" s="45"/>
      <c r="AX416" s="45"/>
      <c r="AY416" s="45"/>
      <c r="AZ416" s="45"/>
      <c r="BA416" s="45"/>
      <c r="BB416" s="45"/>
      <c r="BC416" s="45"/>
      <c r="BD416" s="45"/>
      <c r="BE416" s="45"/>
      <c r="BF416" s="45"/>
      <c r="BG416" s="45"/>
      <c r="BH416" s="45"/>
      <c r="BI416" s="45"/>
      <c r="BJ416" s="45"/>
      <c r="BK416" s="45"/>
      <c r="BL416" s="45"/>
      <c r="BM416" s="45"/>
      <c r="BN416" s="45"/>
      <c r="BO416" s="45"/>
      <c r="BP416" s="45"/>
      <c r="BQ416" s="45"/>
      <c r="BR416" s="45"/>
      <c r="BS416" s="45"/>
      <c r="BT416" s="45"/>
      <c r="BU416" s="45"/>
      <c r="BV416" s="45"/>
      <c r="BW416" s="45"/>
      <c r="BX416" s="45"/>
      <c r="BY416" s="45"/>
    </row>
    <row r="417" spans="1:77">
      <c r="A417" s="77"/>
      <c r="B417" s="45"/>
      <c r="C417" s="61"/>
      <c r="D417" s="61"/>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c r="AS417" s="45"/>
      <c r="AT417" s="45"/>
      <c r="AU417" s="45"/>
      <c r="AV417" s="45"/>
      <c r="AW417" s="45"/>
      <c r="AX417" s="45"/>
      <c r="AY417" s="45"/>
      <c r="AZ417" s="45"/>
      <c r="BA417" s="45"/>
      <c r="BB417" s="45"/>
      <c r="BC417" s="45"/>
      <c r="BD417" s="45"/>
      <c r="BE417" s="45"/>
      <c r="BF417" s="45"/>
      <c r="BG417" s="45"/>
      <c r="BH417" s="45"/>
      <c r="BI417" s="45"/>
      <c r="BJ417" s="45"/>
      <c r="BK417" s="45"/>
      <c r="BL417" s="45"/>
      <c r="BM417" s="45"/>
      <c r="BN417" s="45"/>
      <c r="BO417" s="45"/>
      <c r="BP417" s="45"/>
      <c r="BQ417" s="45"/>
      <c r="BR417" s="45"/>
      <c r="BS417" s="45"/>
      <c r="BT417" s="45"/>
      <c r="BU417" s="45"/>
      <c r="BV417" s="45"/>
      <c r="BW417" s="45"/>
      <c r="BX417" s="45"/>
      <c r="BY417" s="45"/>
    </row>
    <row r="418" spans="1:77">
      <c r="A418" s="77"/>
      <c r="B418" s="45"/>
      <c r="C418" s="61"/>
      <c r="D418" s="61"/>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c r="AS418" s="45"/>
      <c r="AT418" s="45"/>
      <c r="AU418" s="45"/>
      <c r="AV418" s="45"/>
      <c r="AW418" s="45"/>
      <c r="AX418" s="45"/>
      <c r="AY418" s="45"/>
      <c r="AZ418" s="45"/>
      <c r="BA418" s="45"/>
      <c r="BB418" s="45"/>
      <c r="BC418" s="45"/>
      <c r="BD418" s="45"/>
      <c r="BE418" s="45"/>
      <c r="BF418" s="45"/>
      <c r="BG418" s="45"/>
      <c r="BH418" s="45"/>
      <c r="BI418" s="45"/>
      <c r="BJ418" s="45"/>
      <c r="BK418" s="45"/>
      <c r="BL418" s="45"/>
      <c r="BM418" s="45"/>
      <c r="BN418" s="45"/>
      <c r="BO418" s="45"/>
      <c r="BP418" s="45"/>
      <c r="BQ418" s="45"/>
      <c r="BR418" s="45"/>
      <c r="BS418" s="45"/>
      <c r="BT418" s="45"/>
      <c r="BU418" s="45"/>
      <c r="BV418" s="45"/>
      <c r="BW418" s="45"/>
      <c r="BX418" s="45"/>
      <c r="BY418" s="45"/>
    </row>
    <row r="419" spans="1:77">
      <c r="A419" s="77"/>
      <c r="B419" s="45"/>
      <c r="C419" s="61"/>
      <c r="D419" s="61"/>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c r="AS419" s="45"/>
      <c r="AT419" s="45"/>
      <c r="AU419" s="45"/>
      <c r="AV419" s="45"/>
      <c r="AW419" s="45"/>
      <c r="AX419" s="45"/>
      <c r="AY419" s="45"/>
      <c r="AZ419" s="45"/>
      <c r="BA419" s="45"/>
      <c r="BB419" s="45"/>
      <c r="BC419" s="45"/>
      <c r="BD419" s="45"/>
      <c r="BE419" s="45"/>
      <c r="BF419" s="45"/>
      <c r="BG419" s="45"/>
      <c r="BH419" s="45"/>
      <c r="BI419" s="45"/>
      <c r="BJ419" s="45"/>
      <c r="BK419" s="45"/>
      <c r="BL419" s="45"/>
      <c r="BM419" s="45"/>
      <c r="BN419" s="45"/>
      <c r="BO419" s="45"/>
      <c r="BP419" s="45"/>
      <c r="BQ419" s="45"/>
      <c r="BR419" s="45"/>
      <c r="BS419" s="45"/>
      <c r="BT419" s="45"/>
      <c r="BU419" s="45"/>
      <c r="BV419" s="45"/>
      <c r="BW419" s="45"/>
      <c r="BX419" s="45"/>
      <c r="BY419" s="45"/>
    </row>
    <row r="420" spans="1:77">
      <c r="A420" s="77"/>
      <c r="B420" s="45"/>
      <c r="C420" s="61"/>
      <c r="D420" s="61"/>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c r="AS420" s="45"/>
      <c r="AT420" s="45"/>
      <c r="AU420" s="45"/>
      <c r="AV420" s="45"/>
      <c r="AW420" s="45"/>
      <c r="AX420" s="45"/>
      <c r="AY420" s="45"/>
      <c r="AZ420" s="45"/>
      <c r="BA420" s="45"/>
      <c r="BB420" s="45"/>
      <c r="BC420" s="45"/>
      <c r="BD420" s="45"/>
      <c r="BE420" s="45"/>
      <c r="BF420" s="45"/>
      <c r="BG420" s="45"/>
      <c r="BH420" s="45"/>
      <c r="BI420" s="45"/>
      <c r="BJ420" s="45"/>
      <c r="BK420" s="45"/>
      <c r="BL420" s="45"/>
      <c r="BM420" s="45"/>
      <c r="BN420" s="45"/>
      <c r="BO420" s="45"/>
      <c r="BP420" s="45"/>
      <c r="BQ420" s="45"/>
      <c r="BR420" s="45"/>
      <c r="BS420" s="45"/>
      <c r="BT420" s="45"/>
      <c r="BU420" s="45"/>
      <c r="BV420" s="45"/>
      <c r="BW420" s="45"/>
      <c r="BX420" s="45"/>
      <c r="BY420" s="45"/>
    </row>
    <row r="421" spans="1:77">
      <c r="A421" s="77"/>
      <c r="B421" s="45"/>
      <c r="C421" s="61"/>
      <c r="D421" s="61"/>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c r="AS421" s="45"/>
      <c r="AT421" s="45"/>
      <c r="AU421" s="45"/>
      <c r="AV421" s="45"/>
      <c r="AW421" s="45"/>
      <c r="AX421" s="45"/>
      <c r="AY421" s="45"/>
      <c r="AZ421" s="45"/>
      <c r="BA421" s="45"/>
      <c r="BB421" s="45"/>
      <c r="BC421" s="45"/>
      <c r="BD421" s="45"/>
      <c r="BE421" s="45"/>
      <c r="BF421" s="45"/>
      <c r="BG421" s="45"/>
      <c r="BH421" s="45"/>
      <c r="BI421" s="45"/>
      <c r="BJ421" s="45"/>
      <c r="BK421" s="45"/>
      <c r="BL421" s="45"/>
      <c r="BM421" s="45"/>
      <c r="BN421" s="45"/>
      <c r="BO421" s="45"/>
      <c r="BP421" s="45"/>
      <c r="BQ421" s="45"/>
      <c r="BR421" s="45"/>
      <c r="BS421" s="45"/>
      <c r="BT421" s="45"/>
      <c r="BU421" s="45"/>
      <c r="BV421" s="45"/>
      <c r="BW421" s="45"/>
      <c r="BX421" s="45"/>
      <c r="BY421" s="45"/>
    </row>
    <row r="422" spans="1:77">
      <c r="A422" s="77"/>
      <c r="B422" s="45"/>
      <c r="C422" s="61"/>
      <c r="D422" s="61"/>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c r="AS422" s="45"/>
      <c r="AT422" s="45"/>
      <c r="AU422" s="45"/>
      <c r="AV422" s="45"/>
      <c r="AW422" s="45"/>
      <c r="AX422" s="45"/>
      <c r="AY422" s="45"/>
      <c r="AZ422" s="45"/>
      <c r="BA422" s="45"/>
      <c r="BB422" s="45"/>
      <c r="BC422" s="45"/>
      <c r="BD422" s="45"/>
      <c r="BE422" s="45"/>
      <c r="BF422" s="45"/>
      <c r="BG422" s="45"/>
      <c r="BH422" s="45"/>
      <c r="BI422" s="45"/>
      <c r="BJ422" s="45"/>
      <c r="BK422" s="45"/>
      <c r="BL422" s="45"/>
      <c r="BM422" s="45"/>
      <c r="BN422" s="45"/>
      <c r="BO422" s="45"/>
      <c r="BP422" s="45"/>
      <c r="BQ422" s="45"/>
      <c r="BR422" s="45"/>
      <c r="BS422" s="45"/>
      <c r="BT422" s="45"/>
      <c r="BU422" s="45"/>
      <c r="BV422" s="45"/>
      <c r="BW422" s="45"/>
      <c r="BX422" s="45"/>
      <c r="BY422" s="45"/>
    </row>
    <row r="423" spans="1:77">
      <c r="A423" s="77"/>
      <c r="B423" s="45"/>
      <c r="C423" s="61"/>
      <c r="D423" s="61"/>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c r="AS423" s="45"/>
      <c r="AT423" s="45"/>
      <c r="AU423" s="45"/>
      <c r="AV423" s="45"/>
      <c r="AW423" s="45"/>
      <c r="AX423" s="45"/>
      <c r="AY423" s="45"/>
      <c r="AZ423" s="45"/>
      <c r="BA423" s="45"/>
      <c r="BB423" s="45"/>
      <c r="BC423" s="45"/>
      <c r="BD423" s="45"/>
      <c r="BE423" s="45"/>
      <c r="BF423" s="45"/>
      <c r="BG423" s="45"/>
      <c r="BH423" s="45"/>
      <c r="BI423" s="45"/>
      <c r="BJ423" s="45"/>
      <c r="BK423" s="45"/>
      <c r="BL423" s="45"/>
      <c r="BM423" s="45"/>
      <c r="BN423" s="45"/>
      <c r="BO423" s="45"/>
      <c r="BP423" s="45"/>
      <c r="BQ423" s="45"/>
      <c r="BR423" s="45"/>
      <c r="BS423" s="45"/>
      <c r="BT423" s="45"/>
      <c r="BU423" s="45"/>
      <c r="BV423" s="45"/>
      <c r="BW423" s="45"/>
      <c r="BX423" s="45"/>
      <c r="BY423" s="45"/>
    </row>
    <row r="424" spans="1:77">
      <c r="A424" s="77"/>
      <c r="B424" s="45"/>
      <c r="C424" s="61"/>
      <c r="D424" s="61"/>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c r="AS424" s="45"/>
      <c r="AT424" s="45"/>
      <c r="AU424" s="45"/>
      <c r="AV424" s="45"/>
      <c r="AW424" s="45"/>
      <c r="AX424" s="45"/>
      <c r="AY424" s="45"/>
      <c r="AZ424" s="45"/>
      <c r="BA424" s="45"/>
      <c r="BB424" s="45"/>
      <c r="BC424" s="45"/>
      <c r="BD424" s="45"/>
      <c r="BE424" s="45"/>
      <c r="BF424" s="45"/>
      <c r="BG424" s="45"/>
      <c r="BH424" s="45"/>
      <c r="BI424" s="45"/>
      <c r="BJ424" s="45"/>
      <c r="BK424" s="45"/>
      <c r="BL424" s="45"/>
      <c r="BM424" s="45"/>
      <c r="BN424" s="45"/>
      <c r="BO424" s="45"/>
      <c r="BP424" s="45"/>
      <c r="BQ424" s="45"/>
      <c r="BR424" s="45"/>
      <c r="BS424" s="45"/>
      <c r="BT424" s="45"/>
      <c r="BU424" s="45"/>
      <c r="BV424" s="45"/>
      <c r="BW424" s="45"/>
      <c r="BX424" s="45"/>
      <c r="BY424" s="45"/>
    </row>
    <row r="425" spans="1:77">
      <c r="A425" s="77"/>
      <c r="B425" s="45"/>
      <c r="C425" s="61"/>
      <c r="D425" s="61"/>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c r="AS425" s="45"/>
      <c r="AT425" s="45"/>
      <c r="AU425" s="45"/>
      <c r="AV425" s="45"/>
      <c r="AW425" s="45"/>
      <c r="AX425" s="45"/>
      <c r="AY425" s="45"/>
      <c r="AZ425" s="45"/>
      <c r="BA425" s="45"/>
      <c r="BB425" s="45"/>
      <c r="BC425" s="45"/>
      <c r="BD425" s="45"/>
      <c r="BE425" s="45"/>
      <c r="BF425" s="45"/>
      <c r="BG425" s="45"/>
      <c r="BH425" s="45"/>
      <c r="BI425" s="45"/>
      <c r="BJ425" s="45"/>
      <c r="BK425" s="45"/>
      <c r="BL425" s="45"/>
      <c r="BM425" s="45"/>
      <c r="BN425" s="45"/>
      <c r="BO425" s="45"/>
      <c r="BP425" s="45"/>
      <c r="BQ425" s="45"/>
      <c r="BR425" s="45"/>
      <c r="BS425" s="45"/>
      <c r="BT425" s="45"/>
      <c r="BU425" s="45"/>
      <c r="BV425" s="45"/>
      <c r="BW425" s="45"/>
      <c r="BX425" s="45"/>
      <c r="BY425" s="45"/>
    </row>
    <row r="426" spans="1:77">
      <c r="A426" s="77"/>
      <c r="B426" s="45"/>
      <c r="C426" s="61"/>
      <c r="D426" s="61"/>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c r="AS426" s="45"/>
      <c r="AT426" s="45"/>
      <c r="AU426" s="45"/>
      <c r="AV426" s="45"/>
      <c r="AW426" s="45"/>
      <c r="AX426" s="45"/>
      <c r="AY426" s="45"/>
      <c r="AZ426" s="45"/>
      <c r="BA426" s="45"/>
      <c r="BB426" s="45"/>
      <c r="BC426" s="45"/>
      <c r="BD426" s="45"/>
      <c r="BE426" s="45"/>
      <c r="BF426" s="45"/>
      <c r="BG426" s="45"/>
      <c r="BH426" s="45"/>
      <c r="BI426" s="45"/>
      <c r="BJ426" s="45"/>
      <c r="BK426" s="45"/>
      <c r="BL426" s="45"/>
      <c r="BM426" s="45"/>
      <c r="BN426" s="45"/>
      <c r="BO426" s="45"/>
      <c r="BP426" s="45"/>
      <c r="BQ426" s="45"/>
      <c r="BR426" s="45"/>
      <c r="BS426" s="45"/>
      <c r="BT426" s="45"/>
      <c r="BU426" s="45"/>
      <c r="BV426" s="45"/>
      <c r="BW426" s="45"/>
      <c r="BX426" s="45"/>
      <c r="BY426" s="45"/>
    </row>
    <row r="427" spans="1:77">
      <c r="A427" s="77"/>
      <c r="B427" s="45"/>
      <c r="C427" s="61"/>
      <c r="D427" s="61"/>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c r="AS427" s="45"/>
      <c r="AT427" s="45"/>
      <c r="AU427" s="45"/>
      <c r="AV427" s="45"/>
      <c r="AW427" s="45"/>
      <c r="AX427" s="45"/>
      <c r="AY427" s="45"/>
      <c r="AZ427" s="45"/>
      <c r="BA427" s="45"/>
      <c r="BB427" s="45"/>
      <c r="BC427" s="45"/>
      <c r="BD427" s="45"/>
      <c r="BE427" s="45"/>
      <c r="BF427" s="45"/>
      <c r="BG427" s="45"/>
      <c r="BH427" s="45"/>
      <c r="BI427" s="45"/>
      <c r="BJ427" s="45"/>
      <c r="BK427" s="45"/>
      <c r="BL427" s="45"/>
      <c r="BM427" s="45"/>
      <c r="BN427" s="45"/>
      <c r="BO427" s="45"/>
      <c r="BP427" s="45"/>
      <c r="BQ427" s="45"/>
      <c r="BR427" s="45"/>
      <c r="BS427" s="45"/>
      <c r="BT427" s="45"/>
      <c r="BU427" s="45"/>
      <c r="BV427" s="45"/>
      <c r="BW427" s="45"/>
      <c r="BX427" s="45"/>
      <c r="BY427" s="45"/>
    </row>
    <row r="428" spans="1:77">
      <c r="A428" s="77"/>
      <c r="B428" s="45"/>
      <c r="C428" s="61"/>
      <c r="D428" s="61"/>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c r="AS428" s="45"/>
      <c r="AT428" s="45"/>
      <c r="AU428" s="45"/>
      <c r="AV428" s="45"/>
      <c r="AW428" s="45"/>
      <c r="AX428" s="45"/>
      <c r="AY428" s="45"/>
      <c r="AZ428" s="45"/>
      <c r="BA428" s="45"/>
      <c r="BB428" s="45"/>
      <c r="BC428" s="45"/>
      <c r="BD428" s="45"/>
      <c r="BE428" s="45"/>
      <c r="BF428" s="45"/>
      <c r="BG428" s="45"/>
      <c r="BH428" s="45"/>
      <c r="BI428" s="45"/>
      <c r="BJ428" s="45"/>
      <c r="BK428" s="45"/>
      <c r="BL428" s="45"/>
      <c r="BM428" s="45"/>
      <c r="BN428" s="45"/>
      <c r="BO428" s="45"/>
      <c r="BP428" s="45"/>
      <c r="BQ428" s="45"/>
      <c r="BR428" s="45"/>
      <c r="BS428" s="45"/>
      <c r="BT428" s="45"/>
      <c r="BU428" s="45"/>
      <c r="BV428" s="45"/>
      <c r="BW428" s="45"/>
      <c r="BX428" s="45"/>
      <c r="BY428" s="45"/>
    </row>
    <row r="429" spans="1:77">
      <c r="A429" s="77"/>
      <c r="B429" s="45"/>
      <c r="C429" s="61"/>
      <c r="D429" s="61"/>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c r="AS429" s="45"/>
      <c r="AT429" s="45"/>
      <c r="AU429" s="45"/>
      <c r="AV429" s="45"/>
      <c r="AW429" s="45"/>
      <c r="AX429" s="45"/>
      <c r="AY429" s="45"/>
      <c r="AZ429" s="45"/>
      <c r="BA429" s="45"/>
      <c r="BB429" s="45"/>
      <c r="BC429" s="45"/>
      <c r="BD429" s="45"/>
      <c r="BE429" s="45"/>
      <c r="BF429" s="45"/>
      <c r="BG429" s="45"/>
      <c r="BH429" s="45"/>
      <c r="BI429" s="45"/>
      <c r="BJ429" s="45"/>
      <c r="BK429" s="45"/>
      <c r="BL429" s="45"/>
      <c r="BM429" s="45"/>
      <c r="BN429" s="45"/>
      <c r="BO429" s="45"/>
      <c r="BP429" s="45"/>
      <c r="BQ429" s="45"/>
      <c r="BR429" s="45"/>
      <c r="BS429" s="45"/>
      <c r="BT429" s="45"/>
      <c r="BU429" s="45"/>
      <c r="BV429" s="45"/>
      <c r="BW429" s="45"/>
      <c r="BX429" s="45"/>
      <c r="BY429" s="45"/>
    </row>
    <row r="430" spans="1:77">
      <c r="A430" s="77"/>
      <c r="B430" s="45"/>
      <c r="C430" s="61"/>
      <c r="D430" s="61"/>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c r="AS430" s="45"/>
      <c r="AT430" s="45"/>
      <c r="AU430" s="45"/>
      <c r="AV430" s="45"/>
      <c r="AW430" s="45"/>
      <c r="AX430" s="45"/>
      <c r="AY430" s="45"/>
      <c r="AZ430" s="45"/>
      <c r="BA430" s="45"/>
      <c r="BB430" s="45"/>
      <c r="BC430" s="45"/>
      <c r="BD430" s="45"/>
      <c r="BE430" s="45"/>
      <c r="BF430" s="45"/>
      <c r="BG430" s="45"/>
      <c r="BH430" s="45"/>
      <c r="BI430" s="45"/>
      <c r="BJ430" s="45"/>
      <c r="BK430" s="45"/>
      <c r="BL430" s="45"/>
      <c r="BM430" s="45"/>
      <c r="BN430" s="45"/>
      <c r="BO430" s="45"/>
      <c r="BP430" s="45"/>
      <c r="BQ430" s="45"/>
      <c r="BR430" s="45"/>
      <c r="BS430" s="45"/>
      <c r="BT430" s="45"/>
      <c r="BU430" s="45"/>
      <c r="BV430" s="45"/>
      <c r="BW430" s="45"/>
      <c r="BX430" s="45"/>
      <c r="BY430" s="45"/>
    </row>
    <row r="431" spans="1:77">
      <c r="A431" s="77"/>
      <c r="B431" s="45"/>
      <c r="C431" s="61"/>
      <c r="D431" s="61"/>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c r="AS431" s="45"/>
      <c r="AT431" s="45"/>
      <c r="AU431" s="45"/>
      <c r="AV431" s="45"/>
      <c r="AW431" s="45"/>
      <c r="AX431" s="45"/>
      <c r="AY431" s="45"/>
      <c r="AZ431" s="45"/>
      <c r="BA431" s="45"/>
      <c r="BB431" s="45"/>
      <c r="BC431" s="45"/>
      <c r="BD431" s="45"/>
      <c r="BE431" s="45"/>
      <c r="BF431" s="45"/>
      <c r="BG431" s="45"/>
      <c r="BH431" s="45"/>
      <c r="BI431" s="45"/>
      <c r="BJ431" s="45"/>
      <c r="BK431" s="45"/>
      <c r="BL431" s="45"/>
      <c r="BM431" s="45"/>
      <c r="BN431" s="45"/>
      <c r="BO431" s="45"/>
      <c r="BP431" s="45"/>
      <c r="BQ431" s="45"/>
      <c r="BR431" s="45"/>
      <c r="BS431" s="45"/>
      <c r="BT431" s="45"/>
      <c r="BU431" s="45"/>
      <c r="BV431" s="45"/>
      <c r="BW431" s="45"/>
      <c r="BX431" s="45"/>
      <c r="BY431" s="45"/>
    </row>
    <row r="432" spans="1:77">
      <c r="A432" s="77"/>
      <c r="B432" s="45"/>
      <c r="C432" s="61"/>
      <c r="D432" s="61"/>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c r="AS432" s="45"/>
      <c r="AT432" s="45"/>
      <c r="AU432" s="45"/>
      <c r="AV432" s="45"/>
      <c r="AW432" s="45"/>
      <c r="AX432" s="45"/>
      <c r="AY432" s="45"/>
      <c r="AZ432" s="45"/>
      <c r="BA432" s="45"/>
      <c r="BB432" s="45"/>
      <c r="BC432" s="45"/>
      <c r="BD432" s="45"/>
      <c r="BE432" s="45"/>
      <c r="BF432" s="45"/>
      <c r="BG432" s="45"/>
      <c r="BH432" s="45"/>
      <c r="BI432" s="45"/>
      <c r="BJ432" s="45"/>
      <c r="BK432" s="45"/>
      <c r="BL432" s="45"/>
      <c r="BM432" s="45"/>
      <c r="BN432" s="45"/>
      <c r="BO432" s="45"/>
      <c r="BP432" s="45"/>
      <c r="BQ432" s="45"/>
      <c r="BR432" s="45"/>
      <c r="BS432" s="45"/>
      <c r="BT432" s="45"/>
      <c r="BU432" s="45"/>
      <c r="BV432" s="45"/>
      <c r="BW432" s="45"/>
      <c r="BX432" s="45"/>
      <c r="BY432" s="45"/>
    </row>
    <row r="433" spans="1:77">
      <c r="A433" s="77"/>
      <c r="B433" s="45"/>
      <c r="C433" s="61"/>
      <c r="D433" s="61"/>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c r="AS433" s="45"/>
      <c r="AT433" s="45"/>
      <c r="AU433" s="45"/>
      <c r="AV433" s="45"/>
      <c r="AW433" s="45"/>
      <c r="AX433" s="45"/>
      <c r="AY433" s="45"/>
      <c r="AZ433" s="45"/>
      <c r="BA433" s="45"/>
      <c r="BB433" s="45"/>
      <c r="BC433" s="45"/>
      <c r="BD433" s="45"/>
      <c r="BE433" s="45"/>
      <c r="BF433" s="45"/>
      <c r="BG433" s="45"/>
      <c r="BH433" s="45"/>
      <c r="BI433" s="45"/>
      <c r="BJ433" s="45"/>
      <c r="BK433" s="45"/>
      <c r="BL433" s="45"/>
      <c r="BM433" s="45"/>
      <c r="BN433" s="45"/>
      <c r="BO433" s="45"/>
      <c r="BP433" s="45"/>
      <c r="BQ433" s="45"/>
      <c r="BR433" s="45"/>
      <c r="BS433" s="45"/>
      <c r="BT433" s="45"/>
      <c r="BU433" s="45"/>
      <c r="BV433" s="45"/>
      <c r="BW433" s="45"/>
      <c r="BX433" s="45"/>
      <c r="BY433" s="45"/>
    </row>
    <row r="434" spans="1:77">
      <c r="A434" s="77"/>
      <c r="B434" s="45"/>
      <c r="C434" s="61"/>
      <c r="D434" s="61"/>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c r="AS434" s="45"/>
      <c r="AT434" s="45"/>
      <c r="AU434" s="45"/>
      <c r="AV434" s="45"/>
      <c r="AW434" s="45"/>
      <c r="AX434" s="45"/>
      <c r="AY434" s="45"/>
      <c r="AZ434" s="45"/>
      <c r="BA434" s="45"/>
      <c r="BB434" s="45"/>
      <c r="BC434" s="45"/>
      <c r="BD434" s="45"/>
      <c r="BE434" s="45"/>
      <c r="BF434" s="45"/>
      <c r="BG434" s="45"/>
      <c r="BH434" s="45"/>
      <c r="BI434" s="45"/>
      <c r="BJ434" s="45"/>
      <c r="BK434" s="45"/>
      <c r="BL434" s="45"/>
      <c r="BM434" s="45"/>
      <c r="BN434" s="45"/>
      <c r="BO434" s="45"/>
      <c r="BP434" s="45"/>
      <c r="BQ434" s="45"/>
      <c r="BR434" s="45"/>
      <c r="BS434" s="45"/>
      <c r="BT434" s="45"/>
      <c r="BU434" s="45"/>
      <c r="BV434" s="45"/>
      <c r="BW434" s="45"/>
      <c r="BX434" s="45"/>
      <c r="BY434" s="45"/>
    </row>
    <row r="435" spans="1:77">
      <c r="A435" s="77"/>
      <c r="B435" s="45"/>
      <c r="C435" s="61"/>
      <c r="D435" s="61"/>
      <c r="E435" s="4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c r="AS435" s="45"/>
      <c r="AT435" s="45"/>
      <c r="AU435" s="45"/>
      <c r="AV435" s="45"/>
      <c r="AW435" s="45"/>
      <c r="AX435" s="45"/>
      <c r="AY435" s="45"/>
      <c r="AZ435" s="45"/>
      <c r="BA435" s="45"/>
      <c r="BB435" s="45"/>
      <c r="BC435" s="45"/>
      <c r="BD435" s="45"/>
      <c r="BE435" s="45"/>
      <c r="BF435" s="45"/>
      <c r="BG435" s="45"/>
      <c r="BH435" s="45"/>
      <c r="BI435" s="45"/>
      <c r="BJ435" s="45"/>
      <c r="BK435" s="45"/>
      <c r="BL435" s="45"/>
      <c r="BM435" s="45"/>
      <c r="BN435" s="45"/>
      <c r="BO435" s="45"/>
      <c r="BP435" s="45"/>
      <c r="BQ435" s="45"/>
      <c r="BR435" s="45"/>
      <c r="BS435" s="45"/>
      <c r="BT435" s="45"/>
      <c r="BU435" s="45"/>
      <c r="BV435" s="45"/>
      <c r="BW435" s="45"/>
      <c r="BX435" s="45"/>
      <c r="BY435" s="45"/>
    </row>
    <row r="436" spans="1:77">
      <c r="A436" s="77"/>
      <c r="B436" s="45"/>
      <c r="C436" s="61"/>
      <c r="D436" s="61"/>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c r="AS436" s="45"/>
      <c r="AT436" s="45"/>
      <c r="AU436" s="45"/>
      <c r="AV436" s="45"/>
      <c r="AW436" s="45"/>
      <c r="AX436" s="45"/>
      <c r="AY436" s="45"/>
      <c r="AZ436" s="45"/>
      <c r="BA436" s="45"/>
      <c r="BB436" s="45"/>
      <c r="BC436" s="45"/>
      <c r="BD436" s="45"/>
      <c r="BE436" s="45"/>
      <c r="BF436" s="45"/>
      <c r="BG436" s="45"/>
      <c r="BH436" s="45"/>
      <c r="BI436" s="45"/>
      <c r="BJ436" s="45"/>
      <c r="BK436" s="45"/>
      <c r="BL436" s="45"/>
      <c r="BM436" s="45"/>
      <c r="BN436" s="45"/>
      <c r="BO436" s="45"/>
      <c r="BP436" s="45"/>
      <c r="BQ436" s="45"/>
      <c r="BR436" s="45"/>
      <c r="BS436" s="45"/>
      <c r="BT436" s="45"/>
      <c r="BU436" s="45"/>
      <c r="BV436" s="45"/>
      <c r="BW436" s="45"/>
      <c r="BX436" s="45"/>
      <c r="BY436" s="45"/>
    </row>
    <row r="437" spans="1:77">
      <c r="A437" s="77"/>
      <c r="B437" s="45"/>
      <c r="C437" s="61"/>
      <c r="D437" s="61"/>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c r="AS437" s="45"/>
      <c r="AT437" s="45"/>
      <c r="AU437" s="45"/>
      <c r="AV437" s="45"/>
      <c r="AW437" s="45"/>
      <c r="AX437" s="45"/>
      <c r="AY437" s="45"/>
      <c r="AZ437" s="45"/>
      <c r="BA437" s="45"/>
      <c r="BB437" s="45"/>
      <c r="BC437" s="45"/>
      <c r="BD437" s="45"/>
      <c r="BE437" s="45"/>
      <c r="BF437" s="45"/>
      <c r="BG437" s="45"/>
      <c r="BH437" s="45"/>
      <c r="BI437" s="45"/>
      <c r="BJ437" s="45"/>
      <c r="BK437" s="45"/>
      <c r="BL437" s="45"/>
      <c r="BM437" s="45"/>
      <c r="BN437" s="45"/>
      <c r="BO437" s="45"/>
      <c r="BP437" s="45"/>
      <c r="BQ437" s="45"/>
      <c r="BR437" s="45"/>
      <c r="BS437" s="45"/>
      <c r="BT437" s="45"/>
      <c r="BU437" s="45"/>
      <c r="BV437" s="45"/>
      <c r="BW437" s="45"/>
      <c r="BX437" s="45"/>
      <c r="BY437" s="45"/>
    </row>
    <row r="438" spans="1:77">
      <c r="A438" s="77"/>
      <c r="B438" s="45"/>
      <c r="C438" s="61"/>
      <c r="D438" s="61"/>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c r="AS438" s="45"/>
      <c r="AT438" s="45"/>
      <c r="AU438" s="45"/>
      <c r="AV438" s="45"/>
      <c r="AW438" s="45"/>
      <c r="AX438" s="45"/>
      <c r="AY438" s="45"/>
      <c r="AZ438" s="45"/>
      <c r="BA438" s="45"/>
      <c r="BB438" s="45"/>
      <c r="BC438" s="45"/>
      <c r="BD438" s="45"/>
      <c r="BE438" s="45"/>
      <c r="BF438" s="45"/>
      <c r="BG438" s="45"/>
      <c r="BH438" s="45"/>
      <c r="BI438" s="45"/>
      <c r="BJ438" s="45"/>
      <c r="BK438" s="45"/>
      <c r="BL438" s="45"/>
      <c r="BM438" s="45"/>
      <c r="BN438" s="45"/>
      <c r="BO438" s="45"/>
      <c r="BP438" s="45"/>
      <c r="BQ438" s="45"/>
      <c r="BR438" s="45"/>
      <c r="BS438" s="45"/>
      <c r="BT438" s="45"/>
      <c r="BU438" s="45"/>
      <c r="BV438" s="45"/>
      <c r="BW438" s="45"/>
      <c r="BX438" s="45"/>
      <c r="BY438" s="45"/>
    </row>
    <row r="439" spans="1:77">
      <c r="A439" s="77"/>
      <c r="B439" s="45"/>
      <c r="C439" s="61"/>
      <c r="D439" s="61"/>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c r="AS439" s="45"/>
      <c r="AT439" s="45"/>
      <c r="AU439" s="45"/>
      <c r="AV439" s="45"/>
      <c r="AW439" s="45"/>
      <c r="AX439" s="45"/>
      <c r="AY439" s="45"/>
      <c r="AZ439" s="45"/>
      <c r="BA439" s="45"/>
      <c r="BB439" s="45"/>
      <c r="BC439" s="45"/>
      <c r="BD439" s="45"/>
      <c r="BE439" s="45"/>
      <c r="BF439" s="45"/>
      <c r="BG439" s="45"/>
      <c r="BH439" s="45"/>
      <c r="BI439" s="45"/>
      <c r="BJ439" s="45"/>
      <c r="BK439" s="45"/>
      <c r="BL439" s="45"/>
      <c r="BM439" s="45"/>
      <c r="BN439" s="45"/>
      <c r="BO439" s="45"/>
      <c r="BP439" s="45"/>
      <c r="BQ439" s="45"/>
      <c r="BR439" s="45"/>
      <c r="BS439" s="45"/>
      <c r="BT439" s="45"/>
      <c r="BU439" s="45"/>
      <c r="BV439" s="45"/>
      <c r="BW439" s="45"/>
      <c r="BX439" s="45"/>
      <c r="BY439" s="45"/>
    </row>
    <row r="440" spans="1:77">
      <c r="A440" s="77"/>
      <c r="B440" s="45"/>
      <c r="C440" s="61"/>
      <c r="D440" s="61"/>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c r="AS440" s="45"/>
      <c r="AT440" s="45"/>
      <c r="AU440" s="45"/>
      <c r="AV440" s="45"/>
      <c r="AW440" s="45"/>
      <c r="AX440" s="45"/>
      <c r="AY440" s="45"/>
      <c r="AZ440" s="45"/>
      <c r="BA440" s="45"/>
      <c r="BB440" s="45"/>
      <c r="BC440" s="45"/>
      <c r="BD440" s="45"/>
      <c r="BE440" s="45"/>
      <c r="BF440" s="45"/>
      <c r="BG440" s="45"/>
      <c r="BH440" s="45"/>
      <c r="BI440" s="45"/>
      <c r="BJ440" s="45"/>
      <c r="BK440" s="45"/>
      <c r="BL440" s="45"/>
      <c r="BM440" s="45"/>
      <c r="BN440" s="45"/>
      <c r="BO440" s="45"/>
      <c r="BP440" s="45"/>
      <c r="BQ440" s="45"/>
      <c r="BR440" s="45"/>
      <c r="BS440" s="45"/>
      <c r="BT440" s="45"/>
      <c r="BU440" s="45"/>
      <c r="BV440" s="45"/>
      <c r="BW440" s="45"/>
      <c r="BX440" s="45"/>
      <c r="BY440" s="45"/>
    </row>
    <row r="441" spans="1:77">
      <c r="A441" s="77"/>
      <c r="B441" s="45"/>
      <c r="C441" s="61"/>
      <c r="D441" s="61"/>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c r="AS441" s="45"/>
      <c r="AT441" s="45"/>
      <c r="AU441" s="45"/>
      <c r="AV441" s="45"/>
      <c r="AW441" s="45"/>
      <c r="AX441" s="45"/>
      <c r="AY441" s="45"/>
      <c r="AZ441" s="45"/>
      <c r="BA441" s="45"/>
      <c r="BB441" s="45"/>
      <c r="BC441" s="45"/>
      <c r="BD441" s="45"/>
      <c r="BE441" s="45"/>
      <c r="BF441" s="45"/>
      <c r="BG441" s="45"/>
      <c r="BH441" s="45"/>
      <c r="BI441" s="45"/>
      <c r="BJ441" s="45"/>
      <c r="BK441" s="45"/>
      <c r="BL441" s="45"/>
      <c r="BM441" s="45"/>
      <c r="BN441" s="45"/>
      <c r="BO441" s="45"/>
      <c r="BP441" s="45"/>
      <c r="BQ441" s="45"/>
      <c r="BR441" s="45"/>
      <c r="BS441" s="45"/>
      <c r="BT441" s="45"/>
      <c r="BU441" s="45"/>
      <c r="BV441" s="45"/>
      <c r="BW441" s="45"/>
      <c r="BX441" s="45"/>
      <c r="BY441" s="45"/>
    </row>
    <row r="442" spans="1:77">
      <c r="A442" s="77"/>
      <c r="B442" s="45"/>
      <c r="C442" s="61"/>
      <c r="D442" s="61"/>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c r="AS442" s="45"/>
      <c r="AT442" s="45"/>
      <c r="AU442" s="45"/>
      <c r="AV442" s="45"/>
      <c r="AW442" s="45"/>
      <c r="AX442" s="45"/>
      <c r="AY442" s="45"/>
      <c r="AZ442" s="45"/>
      <c r="BA442" s="45"/>
      <c r="BB442" s="45"/>
      <c r="BC442" s="45"/>
      <c r="BD442" s="45"/>
      <c r="BE442" s="45"/>
      <c r="BF442" s="45"/>
      <c r="BG442" s="45"/>
      <c r="BH442" s="45"/>
      <c r="BI442" s="45"/>
      <c r="BJ442" s="45"/>
      <c r="BK442" s="45"/>
      <c r="BL442" s="45"/>
      <c r="BM442" s="45"/>
      <c r="BN442" s="45"/>
      <c r="BO442" s="45"/>
      <c r="BP442" s="45"/>
      <c r="BQ442" s="45"/>
      <c r="BR442" s="45"/>
      <c r="BS442" s="45"/>
      <c r="BT442" s="45"/>
      <c r="BU442" s="45"/>
      <c r="BV442" s="45"/>
      <c r="BW442" s="45"/>
      <c r="BX442" s="45"/>
      <c r="BY442" s="45"/>
    </row>
    <row r="443" spans="1:77">
      <c r="A443" s="77"/>
      <c r="B443" s="45"/>
      <c r="C443" s="61"/>
      <c r="D443" s="61"/>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c r="AS443" s="45"/>
      <c r="AT443" s="45"/>
      <c r="AU443" s="45"/>
      <c r="AV443" s="45"/>
      <c r="AW443" s="45"/>
      <c r="AX443" s="45"/>
      <c r="AY443" s="45"/>
      <c r="AZ443" s="45"/>
      <c r="BA443" s="45"/>
      <c r="BB443" s="45"/>
      <c r="BC443" s="45"/>
      <c r="BD443" s="45"/>
      <c r="BE443" s="45"/>
      <c r="BF443" s="45"/>
      <c r="BG443" s="45"/>
      <c r="BH443" s="45"/>
      <c r="BI443" s="45"/>
      <c r="BJ443" s="45"/>
      <c r="BK443" s="45"/>
      <c r="BL443" s="45"/>
      <c r="BM443" s="45"/>
      <c r="BN443" s="45"/>
      <c r="BO443" s="45"/>
      <c r="BP443" s="45"/>
      <c r="BQ443" s="45"/>
      <c r="BR443" s="45"/>
      <c r="BS443" s="45"/>
      <c r="BT443" s="45"/>
      <c r="BU443" s="45"/>
      <c r="BV443" s="45"/>
      <c r="BW443" s="45"/>
      <c r="BX443" s="45"/>
      <c r="BY443" s="45"/>
    </row>
    <row r="444" spans="1:77">
      <c r="A444" s="77"/>
      <c r="B444" s="45"/>
      <c r="C444" s="61"/>
      <c r="D444" s="61"/>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c r="AS444" s="45"/>
      <c r="AT444" s="45"/>
      <c r="AU444" s="45"/>
      <c r="AV444" s="45"/>
      <c r="AW444" s="45"/>
      <c r="AX444" s="45"/>
      <c r="AY444" s="45"/>
      <c r="AZ444" s="45"/>
      <c r="BA444" s="45"/>
      <c r="BB444" s="45"/>
      <c r="BC444" s="45"/>
      <c r="BD444" s="45"/>
      <c r="BE444" s="45"/>
      <c r="BF444" s="45"/>
      <c r="BG444" s="45"/>
      <c r="BH444" s="45"/>
      <c r="BI444" s="45"/>
      <c r="BJ444" s="45"/>
      <c r="BK444" s="45"/>
      <c r="BL444" s="45"/>
      <c r="BM444" s="45"/>
      <c r="BN444" s="45"/>
      <c r="BO444" s="45"/>
      <c r="BP444" s="45"/>
      <c r="BQ444" s="45"/>
      <c r="BR444" s="45"/>
      <c r="BS444" s="45"/>
      <c r="BT444" s="45"/>
      <c r="BU444" s="45"/>
      <c r="BV444" s="45"/>
      <c r="BW444" s="45"/>
      <c r="BX444" s="45"/>
      <c r="BY444" s="45"/>
    </row>
    <row r="445" spans="1:77">
      <c r="A445" s="77"/>
      <c r="B445" s="45"/>
      <c r="C445" s="61"/>
      <c r="D445" s="61"/>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c r="AS445" s="45"/>
      <c r="AT445" s="45"/>
      <c r="AU445" s="45"/>
      <c r="AV445" s="45"/>
      <c r="AW445" s="45"/>
      <c r="AX445" s="45"/>
      <c r="AY445" s="45"/>
      <c r="AZ445" s="45"/>
      <c r="BA445" s="45"/>
      <c r="BB445" s="45"/>
      <c r="BC445" s="45"/>
      <c r="BD445" s="45"/>
      <c r="BE445" s="45"/>
      <c r="BF445" s="45"/>
      <c r="BG445" s="45"/>
      <c r="BH445" s="45"/>
      <c r="BI445" s="45"/>
      <c r="BJ445" s="45"/>
      <c r="BK445" s="45"/>
      <c r="BL445" s="45"/>
      <c r="BM445" s="45"/>
      <c r="BN445" s="45"/>
      <c r="BO445" s="45"/>
      <c r="BP445" s="45"/>
      <c r="BQ445" s="45"/>
      <c r="BR445" s="45"/>
      <c r="BS445" s="45"/>
      <c r="BT445" s="45"/>
      <c r="BU445" s="45"/>
      <c r="BV445" s="45"/>
      <c r="BW445" s="45"/>
      <c r="BX445" s="45"/>
      <c r="BY445" s="45"/>
    </row>
    <row r="446" spans="1:77">
      <c r="A446" s="77"/>
      <c r="B446" s="45"/>
      <c r="C446" s="61"/>
      <c r="D446" s="61"/>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c r="AS446" s="45"/>
      <c r="AT446" s="45"/>
      <c r="AU446" s="45"/>
      <c r="AV446" s="45"/>
      <c r="AW446" s="45"/>
      <c r="AX446" s="45"/>
      <c r="AY446" s="45"/>
      <c r="AZ446" s="45"/>
      <c r="BA446" s="45"/>
      <c r="BB446" s="45"/>
      <c r="BC446" s="45"/>
      <c r="BD446" s="45"/>
      <c r="BE446" s="45"/>
      <c r="BF446" s="45"/>
      <c r="BG446" s="45"/>
      <c r="BH446" s="45"/>
      <c r="BI446" s="45"/>
      <c r="BJ446" s="45"/>
      <c r="BK446" s="45"/>
      <c r="BL446" s="45"/>
      <c r="BM446" s="45"/>
      <c r="BN446" s="45"/>
      <c r="BO446" s="45"/>
      <c r="BP446" s="45"/>
      <c r="BQ446" s="45"/>
      <c r="BR446" s="45"/>
      <c r="BS446" s="45"/>
      <c r="BT446" s="45"/>
      <c r="BU446" s="45"/>
      <c r="BV446" s="45"/>
      <c r="BW446" s="45"/>
      <c r="BX446" s="45"/>
      <c r="BY446" s="45"/>
    </row>
    <row r="447" spans="1:77">
      <c r="A447" s="77"/>
      <c r="B447" s="45"/>
      <c r="C447" s="61"/>
      <c r="D447" s="61"/>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c r="AS447" s="45"/>
      <c r="AT447" s="45"/>
      <c r="AU447" s="45"/>
      <c r="AV447" s="45"/>
      <c r="AW447" s="45"/>
      <c r="AX447" s="45"/>
      <c r="AY447" s="45"/>
      <c r="AZ447" s="45"/>
      <c r="BA447" s="45"/>
      <c r="BB447" s="45"/>
      <c r="BC447" s="45"/>
      <c r="BD447" s="45"/>
      <c r="BE447" s="45"/>
      <c r="BF447" s="45"/>
      <c r="BG447" s="45"/>
      <c r="BH447" s="45"/>
      <c r="BI447" s="45"/>
      <c r="BJ447" s="45"/>
      <c r="BK447" s="45"/>
      <c r="BL447" s="45"/>
      <c r="BM447" s="45"/>
      <c r="BN447" s="45"/>
      <c r="BO447" s="45"/>
      <c r="BP447" s="45"/>
      <c r="BQ447" s="45"/>
      <c r="BR447" s="45"/>
      <c r="BS447" s="45"/>
      <c r="BT447" s="45"/>
      <c r="BU447" s="45"/>
      <c r="BV447" s="45"/>
      <c r="BW447" s="45"/>
      <c r="BX447" s="45"/>
      <c r="BY447" s="45"/>
    </row>
    <row r="448" spans="1:77">
      <c r="A448" s="77"/>
      <c r="B448" s="45"/>
      <c r="C448" s="61"/>
      <c r="D448" s="61"/>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c r="AS448" s="45"/>
      <c r="AT448" s="45"/>
      <c r="AU448" s="45"/>
      <c r="AV448" s="45"/>
      <c r="AW448" s="45"/>
      <c r="AX448" s="45"/>
      <c r="AY448" s="45"/>
      <c r="AZ448" s="45"/>
      <c r="BA448" s="45"/>
      <c r="BB448" s="45"/>
      <c r="BC448" s="45"/>
      <c r="BD448" s="45"/>
      <c r="BE448" s="45"/>
      <c r="BF448" s="45"/>
      <c r="BG448" s="45"/>
      <c r="BH448" s="45"/>
      <c r="BI448" s="45"/>
      <c r="BJ448" s="45"/>
      <c r="BK448" s="45"/>
      <c r="BL448" s="45"/>
      <c r="BM448" s="45"/>
      <c r="BN448" s="45"/>
      <c r="BO448" s="45"/>
      <c r="BP448" s="45"/>
      <c r="BQ448" s="45"/>
      <c r="BR448" s="45"/>
      <c r="BS448" s="45"/>
      <c r="BT448" s="45"/>
      <c r="BU448" s="45"/>
      <c r="BV448" s="45"/>
      <c r="BW448" s="45"/>
      <c r="BX448" s="45"/>
      <c r="BY448" s="45"/>
    </row>
    <row r="449" spans="1:77">
      <c r="A449" s="77"/>
      <c r="B449" s="45"/>
      <c r="C449" s="61"/>
      <c r="D449" s="61"/>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c r="AS449" s="45"/>
      <c r="AT449" s="45"/>
      <c r="AU449" s="45"/>
      <c r="AV449" s="45"/>
      <c r="AW449" s="45"/>
      <c r="AX449" s="45"/>
      <c r="AY449" s="45"/>
      <c r="AZ449" s="45"/>
      <c r="BA449" s="45"/>
      <c r="BB449" s="45"/>
      <c r="BC449" s="45"/>
      <c r="BD449" s="45"/>
      <c r="BE449" s="45"/>
      <c r="BF449" s="45"/>
      <c r="BG449" s="45"/>
      <c r="BH449" s="45"/>
      <c r="BI449" s="45"/>
      <c r="BJ449" s="45"/>
      <c r="BK449" s="45"/>
      <c r="BL449" s="45"/>
      <c r="BM449" s="45"/>
      <c r="BN449" s="45"/>
      <c r="BO449" s="45"/>
      <c r="BP449" s="45"/>
      <c r="BQ449" s="45"/>
      <c r="BR449" s="45"/>
      <c r="BS449" s="45"/>
      <c r="BT449" s="45"/>
      <c r="BU449" s="45"/>
      <c r="BV449" s="45"/>
      <c r="BW449" s="45"/>
      <c r="BX449" s="45"/>
      <c r="BY449" s="45"/>
    </row>
    <row r="450" spans="1:77">
      <c r="A450" s="77"/>
      <c r="B450" s="45"/>
      <c r="C450" s="61"/>
      <c r="D450" s="61"/>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c r="AS450" s="45"/>
      <c r="AT450" s="45"/>
      <c r="AU450" s="45"/>
      <c r="AV450" s="45"/>
      <c r="AW450" s="45"/>
      <c r="AX450" s="45"/>
      <c r="AY450" s="45"/>
      <c r="AZ450" s="45"/>
      <c r="BA450" s="45"/>
      <c r="BB450" s="45"/>
      <c r="BC450" s="45"/>
      <c r="BD450" s="45"/>
      <c r="BE450" s="45"/>
      <c r="BF450" s="45"/>
      <c r="BG450" s="45"/>
      <c r="BH450" s="45"/>
      <c r="BI450" s="45"/>
      <c r="BJ450" s="45"/>
      <c r="BK450" s="45"/>
      <c r="BL450" s="45"/>
      <c r="BM450" s="45"/>
      <c r="BN450" s="45"/>
      <c r="BO450" s="45"/>
      <c r="BP450" s="45"/>
      <c r="BQ450" s="45"/>
      <c r="BR450" s="45"/>
      <c r="BS450" s="45"/>
      <c r="BT450" s="45"/>
      <c r="BU450" s="45"/>
      <c r="BV450" s="45"/>
      <c r="BW450" s="45"/>
      <c r="BX450" s="45"/>
      <c r="BY450" s="45"/>
    </row>
    <row r="451" spans="1:77">
      <c r="A451" s="77"/>
      <c r="B451" s="45"/>
      <c r="C451" s="61"/>
      <c r="D451" s="61"/>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c r="AS451" s="45"/>
      <c r="AT451" s="45"/>
      <c r="AU451" s="45"/>
      <c r="AV451" s="45"/>
      <c r="AW451" s="45"/>
      <c r="AX451" s="45"/>
      <c r="AY451" s="45"/>
      <c r="AZ451" s="45"/>
      <c r="BA451" s="45"/>
      <c r="BB451" s="45"/>
      <c r="BC451" s="45"/>
      <c r="BD451" s="45"/>
      <c r="BE451" s="45"/>
      <c r="BF451" s="45"/>
      <c r="BG451" s="45"/>
      <c r="BH451" s="45"/>
      <c r="BI451" s="45"/>
      <c r="BJ451" s="45"/>
      <c r="BK451" s="45"/>
      <c r="BL451" s="45"/>
      <c r="BM451" s="45"/>
      <c r="BN451" s="45"/>
      <c r="BO451" s="45"/>
      <c r="BP451" s="45"/>
      <c r="BQ451" s="45"/>
      <c r="BR451" s="45"/>
      <c r="BS451" s="45"/>
      <c r="BT451" s="45"/>
      <c r="BU451" s="45"/>
      <c r="BV451" s="45"/>
      <c r="BW451" s="45"/>
      <c r="BX451" s="45"/>
      <c r="BY451" s="45"/>
    </row>
    <row r="452" spans="1:77">
      <c r="A452" s="77"/>
      <c r="B452" s="45"/>
      <c r="C452" s="61"/>
      <c r="D452" s="61"/>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c r="AS452" s="45"/>
      <c r="AT452" s="45"/>
      <c r="AU452" s="45"/>
      <c r="AV452" s="45"/>
      <c r="AW452" s="45"/>
      <c r="AX452" s="45"/>
      <c r="AY452" s="45"/>
      <c r="AZ452" s="45"/>
      <c r="BA452" s="45"/>
      <c r="BB452" s="45"/>
      <c r="BC452" s="45"/>
      <c r="BD452" s="45"/>
      <c r="BE452" s="45"/>
      <c r="BF452" s="45"/>
      <c r="BG452" s="45"/>
      <c r="BH452" s="45"/>
      <c r="BI452" s="45"/>
      <c r="BJ452" s="45"/>
      <c r="BK452" s="45"/>
      <c r="BL452" s="45"/>
      <c r="BM452" s="45"/>
      <c r="BN452" s="45"/>
      <c r="BO452" s="45"/>
      <c r="BP452" s="45"/>
      <c r="BQ452" s="45"/>
      <c r="BR452" s="45"/>
      <c r="BS452" s="45"/>
      <c r="BT452" s="45"/>
      <c r="BU452" s="45"/>
      <c r="BV452" s="45"/>
      <c r="BW452" s="45"/>
      <c r="BX452" s="45"/>
      <c r="BY452" s="45"/>
    </row>
    <row r="453" spans="1:77">
      <c r="A453" s="77"/>
      <c r="B453" s="45"/>
      <c r="C453" s="61"/>
      <c r="D453" s="61"/>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c r="AS453" s="45"/>
      <c r="AT453" s="45"/>
      <c r="AU453" s="45"/>
      <c r="AV453" s="45"/>
      <c r="AW453" s="45"/>
      <c r="AX453" s="45"/>
      <c r="AY453" s="45"/>
      <c r="AZ453" s="45"/>
      <c r="BA453" s="45"/>
      <c r="BB453" s="45"/>
      <c r="BC453" s="45"/>
      <c r="BD453" s="45"/>
      <c r="BE453" s="45"/>
      <c r="BF453" s="45"/>
      <c r="BG453" s="45"/>
      <c r="BH453" s="45"/>
      <c r="BI453" s="45"/>
      <c r="BJ453" s="45"/>
      <c r="BK453" s="45"/>
      <c r="BL453" s="45"/>
      <c r="BM453" s="45"/>
      <c r="BN453" s="45"/>
      <c r="BO453" s="45"/>
      <c r="BP453" s="45"/>
      <c r="BQ453" s="45"/>
      <c r="BR453" s="45"/>
      <c r="BS453" s="45"/>
      <c r="BT453" s="45"/>
      <c r="BU453" s="45"/>
      <c r="BV453" s="45"/>
      <c r="BW453" s="45"/>
      <c r="BX453" s="45"/>
      <c r="BY453" s="45"/>
    </row>
    <row r="454" spans="1:77">
      <c r="A454" s="77"/>
      <c r="B454" s="45"/>
      <c r="C454" s="61"/>
      <c r="D454" s="61"/>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c r="AS454" s="45"/>
      <c r="AT454" s="45"/>
      <c r="AU454" s="45"/>
      <c r="AV454" s="45"/>
      <c r="AW454" s="45"/>
      <c r="AX454" s="45"/>
      <c r="AY454" s="45"/>
      <c r="AZ454" s="45"/>
      <c r="BA454" s="45"/>
      <c r="BB454" s="45"/>
      <c r="BC454" s="45"/>
      <c r="BD454" s="45"/>
      <c r="BE454" s="45"/>
      <c r="BF454" s="45"/>
      <c r="BG454" s="45"/>
      <c r="BH454" s="45"/>
      <c r="BI454" s="45"/>
      <c r="BJ454" s="45"/>
      <c r="BK454" s="45"/>
      <c r="BL454" s="45"/>
      <c r="BM454" s="45"/>
      <c r="BN454" s="45"/>
      <c r="BO454" s="45"/>
      <c r="BP454" s="45"/>
      <c r="BQ454" s="45"/>
      <c r="BR454" s="45"/>
      <c r="BS454" s="45"/>
      <c r="BT454" s="45"/>
      <c r="BU454" s="45"/>
      <c r="BV454" s="45"/>
      <c r="BW454" s="45"/>
      <c r="BX454" s="45"/>
      <c r="BY454" s="45"/>
    </row>
    <row r="455" spans="1:77">
      <c r="A455" s="77"/>
      <c r="B455" s="45"/>
      <c r="C455" s="61"/>
      <c r="D455" s="61"/>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c r="AS455" s="45"/>
      <c r="AT455" s="45"/>
      <c r="AU455" s="45"/>
      <c r="AV455" s="45"/>
      <c r="AW455" s="45"/>
      <c r="AX455" s="45"/>
      <c r="AY455" s="45"/>
      <c r="AZ455" s="45"/>
      <c r="BA455" s="45"/>
      <c r="BB455" s="45"/>
      <c r="BC455" s="45"/>
      <c r="BD455" s="45"/>
      <c r="BE455" s="45"/>
      <c r="BF455" s="45"/>
      <c r="BG455" s="45"/>
      <c r="BH455" s="45"/>
      <c r="BI455" s="45"/>
      <c r="BJ455" s="45"/>
      <c r="BK455" s="45"/>
      <c r="BL455" s="45"/>
      <c r="BM455" s="45"/>
      <c r="BN455" s="45"/>
      <c r="BO455" s="45"/>
      <c r="BP455" s="45"/>
      <c r="BQ455" s="45"/>
      <c r="BR455" s="45"/>
      <c r="BS455" s="45"/>
      <c r="BT455" s="45"/>
      <c r="BU455" s="45"/>
      <c r="BV455" s="45"/>
      <c r="BW455" s="45"/>
      <c r="BX455" s="45"/>
      <c r="BY455" s="45"/>
    </row>
    <row r="456" spans="1:77">
      <c r="A456" s="77"/>
      <c r="B456" s="45"/>
      <c r="C456" s="61"/>
      <c r="D456" s="61"/>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c r="AS456" s="45"/>
      <c r="AT456" s="45"/>
      <c r="AU456" s="45"/>
      <c r="AV456" s="45"/>
      <c r="AW456" s="45"/>
      <c r="AX456" s="45"/>
      <c r="AY456" s="45"/>
      <c r="AZ456" s="45"/>
      <c r="BA456" s="45"/>
      <c r="BB456" s="45"/>
      <c r="BC456" s="45"/>
      <c r="BD456" s="45"/>
      <c r="BE456" s="45"/>
      <c r="BF456" s="45"/>
      <c r="BG456" s="45"/>
      <c r="BH456" s="45"/>
      <c r="BI456" s="45"/>
      <c r="BJ456" s="45"/>
      <c r="BK456" s="45"/>
      <c r="BL456" s="45"/>
      <c r="BM456" s="45"/>
      <c r="BN456" s="45"/>
      <c r="BO456" s="45"/>
      <c r="BP456" s="45"/>
      <c r="BQ456" s="45"/>
      <c r="BR456" s="45"/>
      <c r="BS456" s="45"/>
      <c r="BT456" s="45"/>
      <c r="BU456" s="45"/>
      <c r="BV456" s="45"/>
      <c r="BW456" s="45"/>
      <c r="BX456" s="45"/>
      <c r="BY456" s="45"/>
    </row>
    <row r="457" spans="1:77">
      <c r="A457" s="77"/>
      <c r="B457" s="45"/>
      <c r="C457" s="61"/>
      <c r="D457" s="61"/>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c r="AS457" s="45"/>
      <c r="AT457" s="45"/>
      <c r="AU457" s="45"/>
      <c r="AV457" s="45"/>
      <c r="AW457" s="45"/>
      <c r="AX457" s="45"/>
      <c r="AY457" s="45"/>
      <c r="AZ457" s="45"/>
      <c r="BA457" s="45"/>
      <c r="BB457" s="45"/>
      <c r="BC457" s="45"/>
      <c r="BD457" s="45"/>
      <c r="BE457" s="45"/>
      <c r="BF457" s="45"/>
      <c r="BG457" s="45"/>
      <c r="BH457" s="45"/>
      <c r="BI457" s="45"/>
      <c r="BJ457" s="45"/>
      <c r="BK457" s="45"/>
      <c r="BL457" s="45"/>
      <c r="BM457" s="45"/>
      <c r="BN457" s="45"/>
      <c r="BO457" s="45"/>
      <c r="BP457" s="45"/>
      <c r="BQ457" s="45"/>
      <c r="BR457" s="45"/>
      <c r="BS457" s="45"/>
      <c r="BT457" s="45"/>
      <c r="BU457" s="45"/>
      <c r="BV457" s="45"/>
      <c r="BW457" s="45"/>
      <c r="BX457" s="45"/>
      <c r="BY457" s="45"/>
    </row>
    <row r="458" spans="1:77">
      <c r="A458" s="77"/>
      <c r="B458" s="45"/>
      <c r="C458" s="61"/>
      <c r="D458" s="61"/>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c r="AS458" s="45"/>
      <c r="AT458" s="45"/>
      <c r="AU458" s="45"/>
      <c r="AV458" s="45"/>
      <c r="AW458" s="45"/>
      <c r="AX458" s="45"/>
      <c r="AY458" s="45"/>
      <c r="AZ458" s="45"/>
      <c r="BA458" s="45"/>
      <c r="BB458" s="45"/>
      <c r="BC458" s="45"/>
      <c r="BD458" s="45"/>
      <c r="BE458" s="45"/>
      <c r="BF458" s="45"/>
      <c r="BG458" s="45"/>
      <c r="BH458" s="45"/>
      <c r="BI458" s="45"/>
      <c r="BJ458" s="45"/>
      <c r="BK458" s="45"/>
      <c r="BL458" s="45"/>
      <c r="BM458" s="45"/>
      <c r="BN458" s="45"/>
      <c r="BO458" s="45"/>
      <c r="BP458" s="45"/>
      <c r="BQ458" s="45"/>
      <c r="BR458" s="45"/>
      <c r="BS458" s="45"/>
      <c r="BT458" s="45"/>
      <c r="BU458" s="45"/>
      <c r="BV458" s="45"/>
      <c r="BW458" s="45"/>
      <c r="BX458" s="45"/>
      <c r="BY458" s="45"/>
    </row>
    <row r="459" spans="1:77">
      <c r="A459" s="77"/>
      <c r="B459" s="45"/>
      <c r="C459" s="61"/>
      <c r="D459" s="61"/>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c r="AS459" s="45"/>
      <c r="AT459" s="45"/>
      <c r="AU459" s="45"/>
      <c r="AV459" s="45"/>
      <c r="AW459" s="45"/>
      <c r="AX459" s="45"/>
      <c r="AY459" s="45"/>
      <c r="AZ459" s="45"/>
      <c r="BA459" s="45"/>
      <c r="BB459" s="45"/>
      <c r="BC459" s="45"/>
      <c r="BD459" s="45"/>
      <c r="BE459" s="45"/>
      <c r="BF459" s="45"/>
      <c r="BG459" s="45"/>
      <c r="BH459" s="45"/>
      <c r="BI459" s="45"/>
      <c r="BJ459" s="45"/>
      <c r="BK459" s="45"/>
      <c r="BL459" s="45"/>
      <c r="BM459" s="45"/>
      <c r="BN459" s="45"/>
      <c r="BO459" s="45"/>
      <c r="BP459" s="45"/>
      <c r="BQ459" s="45"/>
      <c r="BR459" s="45"/>
      <c r="BS459" s="45"/>
      <c r="BT459" s="45"/>
      <c r="BU459" s="45"/>
      <c r="BV459" s="45"/>
      <c r="BW459" s="45"/>
      <c r="BX459" s="45"/>
      <c r="BY459" s="45"/>
    </row>
    <row r="460" spans="1:77">
      <c r="A460" s="77"/>
      <c r="B460" s="45"/>
      <c r="C460" s="61"/>
      <c r="D460" s="61"/>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c r="AS460" s="45"/>
      <c r="AT460" s="45"/>
      <c r="AU460" s="45"/>
      <c r="AV460" s="45"/>
      <c r="AW460" s="45"/>
      <c r="AX460" s="45"/>
      <c r="AY460" s="45"/>
      <c r="AZ460" s="45"/>
      <c r="BA460" s="45"/>
      <c r="BB460" s="45"/>
      <c r="BC460" s="45"/>
      <c r="BD460" s="45"/>
      <c r="BE460" s="45"/>
      <c r="BF460" s="45"/>
      <c r="BG460" s="45"/>
      <c r="BH460" s="45"/>
      <c r="BI460" s="45"/>
      <c r="BJ460" s="45"/>
      <c r="BK460" s="45"/>
      <c r="BL460" s="45"/>
      <c r="BM460" s="45"/>
      <c r="BN460" s="45"/>
      <c r="BO460" s="45"/>
      <c r="BP460" s="45"/>
      <c r="BQ460" s="45"/>
      <c r="BR460" s="45"/>
      <c r="BS460" s="45"/>
      <c r="BT460" s="45"/>
      <c r="BU460" s="45"/>
      <c r="BV460" s="45"/>
      <c r="BW460" s="45"/>
      <c r="BX460" s="45"/>
      <c r="BY460" s="45"/>
    </row>
    <row r="461" spans="1:77">
      <c r="A461" s="77"/>
      <c r="B461" s="45"/>
      <c r="C461" s="61"/>
      <c r="D461" s="61"/>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c r="AS461" s="45"/>
      <c r="AT461" s="45"/>
      <c r="AU461" s="45"/>
      <c r="AV461" s="45"/>
      <c r="AW461" s="45"/>
      <c r="AX461" s="45"/>
      <c r="AY461" s="45"/>
      <c r="AZ461" s="45"/>
      <c r="BA461" s="45"/>
      <c r="BB461" s="45"/>
      <c r="BC461" s="45"/>
      <c r="BD461" s="45"/>
      <c r="BE461" s="45"/>
      <c r="BF461" s="45"/>
      <c r="BG461" s="45"/>
      <c r="BH461" s="45"/>
      <c r="BI461" s="45"/>
      <c r="BJ461" s="45"/>
      <c r="BK461" s="45"/>
      <c r="BL461" s="45"/>
      <c r="BM461" s="45"/>
      <c r="BN461" s="45"/>
      <c r="BO461" s="45"/>
      <c r="BP461" s="45"/>
      <c r="BQ461" s="45"/>
      <c r="BR461" s="45"/>
      <c r="BS461" s="45"/>
      <c r="BT461" s="45"/>
      <c r="BU461" s="45"/>
      <c r="BV461" s="45"/>
      <c r="BW461" s="45"/>
      <c r="BX461" s="45"/>
      <c r="BY461" s="45"/>
    </row>
    <row r="462" spans="1:77">
      <c r="A462" s="77"/>
      <c r="B462" s="45"/>
      <c r="C462" s="61"/>
      <c r="D462" s="61"/>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c r="AS462" s="45"/>
      <c r="AT462" s="45"/>
      <c r="AU462" s="45"/>
      <c r="AV462" s="45"/>
      <c r="AW462" s="45"/>
      <c r="AX462" s="45"/>
      <c r="AY462" s="45"/>
      <c r="AZ462" s="45"/>
      <c r="BA462" s="45"/>
      <c r="BB462" s="45"/>
      <c r="BC462" s="45"/>
      <c r="BD462" s="45"/>
      <c r="BE462" s="45"/>
      <c r="BF462" s="45"/>
      <c r="BG462" s="45"/>
      <c r="BH462" s="45"/>
      <c r="BI462" s="45"/>
      <c r="BJ462" s="45"/>
      <c r="BK462" s="45"/>
      <c r="BL462" s="45"/>
      <c r="BM462" s="45"/>
      <c r="BN462" s="45"/>
      <c r="BO462" s="45"/>
      <c r="BP462" s="45"/>
      <c r="BQ462" s="45"/>
      <c r="BR462" s="45"/>
      <c r="BS462" s="45"/>
      <c r="BT462" s="45"/>
      <c r="BU462" s="45"/>
      <c r="BV462" s="45"/>
      <c r="BW462" s="45"/>
      <c r="BX462" s="45"/>
      <c r="BY462" s="45"/>
    </row>
    <row r="463" spans="1:77">
      <c r="A463" s="77"/>
      <c r="B463" s="45"/>
      <c r="C463" s="61"/>
      <c r="D463" s="61"/>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c r="AS463" s="45"/>
      <c r="AT463" s="45"/>
      <c r="AU463" s="45"/>
      <c r="AV463" s="45"/>
      <c r="AW463" s="45"/>
      <c r="AX463" s="45"/>
      <c r="AY463" s="45"/>
      <c r="AZ463" s="45"/>
      <c r="BA463" s="45"/>
      <c r="BB463" s="45"/>
      <c r="BC463" s="45"/>
      <c r="BD463" s="45"/>
      <c r="BE463" s="45"/>
      <c r="BF463" s="45"/>
      <c r="BG463" s="45"/>
      <c r="BH463" s="45"/>
      <c r="BI463" s="45"/>
      <c r="BJ463" s="45"/>
      <c r="BK463" s="45"/>
      <c r="BL463" s="45"/>
      <c r="BM463" s="45"/>
      <c r="BN463" s="45"/>
      <c r="BO463" s="45"/>
      <c r="BP463" s="45"/>
      <c r="BQ463" s="45"/>
      <c r="BR463" s="45"/>
      <c r="BS463" s="45"/>
      <c r="BT463" s="45"/>
      <c r="BU463" s="45"/>
      <c r="BV463" s="45"/>
      <c r="BW463" s="45"/>
      <c r="BX463" s="45"/>
      <c r="BY463" s="45"/>
    </row>
    <row r="464" spans="1:77">
      <c r="A464" s="77"/>
      <c r="B464" s="45"/>
      <c r="C464" s="61"/>
      <c r="D464" s="61"/>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c r="AS464" s="45"/>
      <c r="AT464" s="45"/>
      <c r="AU464" s="45"/>
      <c r="AV464" s="45"/>
      <c r="AW464" s="45"/>
      <c r="AX464" s="45"/>
      <c r="AY464" s="45"/>
      <c r="AZ464" s="45"/>
      <c r="BA464" s="45"/>
      <c r="BB464" s="45"/>
      <c r="BC464" s="45"/>
      <c r="BD464" s="45"/>
      <c r="BE464" s="45"/>
      <c r="BF464" s="45"/>
      <c r="BG464" s="45"/>
      <c r="BH464" s="45"/>
      <c r="BI464" s="45"/>
      <c r="BJ464" s="45"/>
      <c r="BK464" s="45"/>
      <c r="BL464" s="45"/>
      <c r="BM464" s="45"/>
      <c r="BN464" s="45"/>
      <c r="BO464" s="45"/>
      <c r="BP464" s="45"/>
      <c r="BQ464" s="45"/>
      <c r="BR464" s="45"/>
      <c r="BS464" s="45"/>
      <c r="BT464" s="45"/>
      <c r="BU464" s="45"/>
      <c r="BV464" s="45"/>
      <c r="BW464" s="45"/>
      <c r="BX464" s="45"/>
      <c r="BY464" s="45"/>
    </row>
    <row r="465" spans="1:77">
      <c r="A465" s="77"/>
      <c r="B465" s="45"/>
      <c r="C465" s="61"/>
      <c r="D465" s="61"/>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c r="AS465" s="45"/>
      <c r="AT465" s="45"/>
      <c r="AU465" s="45"/>
      <c r="AV465" s="45"/>
      <c r="AW465" s="45"/>
      <c r="AX465" s="45"/>
      <c r="AY465" s="45"/>
      <c r="AZ465" s="45"/>
      <c r="BA465" s="45"/>
      <c r="BB465" s="45"/>
      <c r="BC465" s="45"/>
      <c r="BD465" s="45"/>
      <c r="BE465" s="45"/>
      <c r="BF465" s="45"/>
      <c r="BG465" s="45"/>
      <c r="BH465" s="45"/>
      <c r="BI465" s="45"/>
      <c r="BJ465" s="45"/>
      <c r="BK465" s="45"/>
      <c r="BL465" s="45"/>
      <c r="BM465" s="45"/>
      <c r="BN465" s="45"/>
      <c r="BO465" s="45"/>
      <c r="BP465" s="45"/>
      <c r="BQ465" s="45"/>
      <c r="BR465" s="45"/>
      <c r="BS465" s="45"/>
      <c r="BT465" s="45"/>
      <c r="BU465" s="45"/>
      <c r="BV465" s="45"/>
      <c r="BW465" s="45"/>
      <c r="BX465" s="45"/>
      <c r="BY465" s="45"/>
    </row>
    <row r="466" spans="1:77">
      <c r="A466" s="77"/>
      <c r="B466" s="45"/>
      <c r="C466" s="61"/>
      <c r="D466" s="61"/>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c r="AS466" s="45"/>
      <c r="AT466" s="45"/>
      <c r="AU466" s="45"/>
      <c r="AV466" s="45"/>
      <c r="AW466" s="45"/>
      <c r="AX466" s="45"/>
      <c r="AY466" s="45"/>
      <c r="AZ466" s="45"/>
      <c r="BA466" s="45"/>
      <c r="BB466" s="45"/>
      <c r="BC466" s="45"/>
      <c r="BD466" s="45"/>
      <c r="BE466" s="45"/>
      <c r="BF466" s="45"/>
      <c r="BG466" s="45"/>
      <c r="BH466" s="45"/>
      <c r="BI466" s="45"/>
      <c r="BJ466" s="45"/>
      <c r="BK466" s="45"/>
      <c r="BL466" s="45"/>
      <c r="BM466" s="45"/>
      <c r="BN466" s="45"/>
      <c r="BO466" s="45"/>
      <c r="BP466" s="45"/>
      <c r="BQ466" s="45"/>
      <c r="BR466" s="45"/>
      <c r="BS466" s="45"/>
      <c r="BT466" s="45"/>
      <c r="BU466" s="45"/>
      <c r="BV466" s="45"/>
      <c r="BW466" s="45"/>
      <c r="BX466" s="45"/>
      <c r="BY466" s="45"/>
    </row>
    <row r="467" spans="1:77">
      <c r="A467" s="77"/>
      <c r="B467" s="45"/>
      <c r="C467" s="61"/>
      <c r="D467" s="61"/>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c r="AS467" s="45"/>
      <c r="AT467" s="45"/>
      <c r="AU467" s="45"/>
      <c r="AV467" s="45"/>
      <c r="AW467" s="45"/>
      <c r="AX467" s="45"/>
      <c r="AY467" s="45"/>
      <c r="AZ467" s="45"/>
      <c r="BA467" s="45"/>
      <c r="BB467" s="45"/>
      <c r="BC467" s="45"/>
      <c r="BD467" s="45"/>
      <c r="BE467" s="45"/>
      <c r="BF467" s="45"/>
      <c r="BG467" s="45"/>
      <c r="BH467" s="45"/>
      <c r="BI467" s="45"/>
      <c r="BJ467" s="45"/>
      <c r="BK467" s="45"/>
      <c r="BL467" s="45"/>
      <c r="BM467" s="45"/>
      <c r="BN467" s="45"/>
      <c r="BO467" s="45"/>
      <c r="BP467" s="45"/>
      <c r="BQ467" s="45"/>
      <c r="BR467" s="45"/>
      <c r="BS467" s="45"/>
      <c r="BT467" s="45"/>
      <c r="BU467" s="45"/>
      <c r="BV467" s="45"/>
      <c r="BW467" s="45"/>
      <c r="BX467" s="45"/>
      <c r="BY467" s="45"/>
    </row>
    <row r="468" spans="1:77">
      <c r="A468" s="77"/>
      <c r="B468" s="45"/>
      <c r="C468" s="61"/>
      <c r="D468" s="61"/>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c r="AS468" s="45"/>
      <c r="AT468" s="45"/>
      <c r="AU468" s="45"/>
      <c r="AV468" s="45"/>
      <c r="AW468" s="45"/>
      <c r="AX468" s="45"/>
      <c r="AY468" s="45"/>
      <c r="AZ468" s="45"/>
      <c r="BA468" s="45"/>
      <c r="BB468" s="45"/>
      <c r="BC468" s="45"/>
      <c r="BD468" s="45"/>
      <c r="BE468" s="45"/>
      <c r="BF468" s="45"/>
      <c r="BG468" s="45"/>
      <c r="BH468" s="45"/>
      <c r="BI468" s="45"/>
      <c r="BJ468" s="45"/>
      <c r="BK468" s="45"/>
      <c r="BL468" s="45"/>
      <c r="BM468" s="45"/>
      <c r="BN468" s="45"/>
      <c r="BO468" s="45"/>
      <c r="BP468" s="45"/>
      <c r="BQ468" s="45"/>
      <c r="BR468" s="45"/>
      <c r="BS468" s="45"/>
      <c r="BT468" s="45"/>
      <c r="BU468" s="45"/>
      <c r="BV468" s="45"/>
      <c r="BW468" s="45"/>
      <c r="BX468" s="45"/>
      <c r="BY468" s="45"/>
    </row>
    <row r="469" spans="1:77">
      <c r="A469" s="77"/>
      <c r="B469" s="45"/>
      <c r="C469" s="61"/>
      <c r="D469" s="61"/>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c r="AS469" s="45"/>
      <c r="AT469" s="45"/>
      <c r="AU469" s="45"/>
      <c r="AV469" s="45"/>
      <c r="AW469" s="45"/>
      <c r="AX469" s="45"/>
      <c r="AY469" s="45"/>
      <c r="AZ469" s="45"/>
      <c r="BA469" s="45"/>
      <c r="BB469" s="45"/>
      <c r="BC469" s="45"/>
      <c r="BD469" s="45"/>
      <c r="BE469" s="45"/>
      <c r="BF469" s="45"/>
      <c r="BG469" s="45"/>
      <c r="BH469" s="45"/>
      <c r="BI469" s="45"/>
      <c r="BJ469" s="45"/>
      <c r="BK469" s="45"/>
      <c r="BL469" s="45"/>
      <c r="BM469" s="45"/>
      <c r="BN469" s="45"/>
      <c r="BO469" s="45"/>
      <c r="BP469" s="45"/>
      <c r="BQ469" s="45"/>
      <c r="BR469" s="45"/>
      <c r="BS469" s="45"/>
      <c r="BT469" s="45"/>
      <c r="BU469" s="45"/>
      <c r="BV469" s="45"/>
      <c r="BW469" s="45"/>
      <c r="BX469" s="45"/>
      <c r="BY469" s="45"/>
    </row>
    <row r="470" spans="1:77">
      <c r="A470" s="77"/>
      <c r="B470" s="45"/>
      <c r="C470" s="61"/>
      <c r="D470" s="61"/>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c r="AS470" s="45"/>
      <c r="AT470" s="45"/>
      <c r="AU470" s="45"/>
      <c r="AV470" s="45"/>
      <c r="AW470" s="45"/>
      <c r="AX470" s="45"/>
      <c r="AY470" s="45"/>
      <c r="AZ470" s="45"/>
      <c r="BA470" s="45"/>
      <c r="BB470" s="45"/>
      <c r="BC470" s="45"/>
      <c r="BD470" s="45"/>
      <c r="BE470" s="45"/>
      <c r="BF470" s="45"/>
      <c r="BG470" s="45"/>
      <c r="BH470" s="45"/>
      <c r="BI470" s="45"/>
      <c r="BJ470" s="45"/>
      <c r="BK470" s="45"/>
      <c r="BL470" s="45"/>
      <c r="BM470" s="45"/>
      <c r="BN470" s="45"/>
      <c r="BO470" s="45"/>
      <c r="BP470" s="45"/>
      <c r="BQ470" s="45"/>
      <c r="BR470" s="45"/>
      <c r="BS470" s="45"/>
      <c r="BT470" s="45"/>
      <c r="BU470" s="45"/>
      <c r="BV470" s="45"/>
      <c r="BW470" s="45"/>
      <c r="BX470" s="45"/>
      <c r="BY470" s="45"/>
    </row>
    <row r="471" spans="1:77">
      <c r="A471" s="77"/>
      <c r="B471" s="45"/>
      <c r="C471" s="61"/>
      <c r="D471" s="61"/>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c r="AS471" s="45"/>
      <c r="AT471" s="45"/>
      <c r="AU471" s="45"/>
      <c r="AV471" s="45"/>
      <c r="AW471" s="45"/>
      <c r="AX471" s="45"/>
      <c r="AY471" s="45"/>
      <c r="AZ471" s="45"/>
      <c r="BA471" s="45"/>
      <c r="BB471" s="45"/>
      <c r="BC471" s="45"/>
      <c r="BD471" s="45"/>
      <c r="BE471" s="45"/>
      <c r="BF471" s="45"/>
      <c r="BG471" s="45"/>
      <c r="BH471" s="45"/>
      <c r="BI471" s="45"/>
      <c r="BJ471" s="45"/>
      <c r="BK471" s="45"/>
      <c r="BL471" s="45"/>
      <c r="BM471" s="45"/>
      <c r="BN471" s="45"/>
      <c r="BO471" s="45"/>
      <c r="BP471" s="45"/>
      <c r="BQ471" s="45"/>
      <c r="BR471" s="45"/>
      <c r="BS471" s="45"/>
      <c r="BT471" s="45"/>
      <c r="BU471" s="45"/>
      <c r="BV471" s="45"/>
      <c r="BW471" s="45"/>
      <c r="BX471" s="45"/>
      <c r="BY471" s="45"/>
    </row>
    <row r="472" spans="1:77">
      <c r="A472" s="77"/>
      <c r="B472" s="45"/>
      <c r="C472" s="61"/>
      <c r="D472" s="61"/>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c r="AS472" s="45"/>
      <c r="AT472" s="45"/>
      <c r="AU472" s="45"/>
      <c r="AV472" s="45"/>
      <c r="AW472" s="45"/>
      <c r="AX472" s="45"/>
      <c r="AY472" s="45"/>
      <c r="AZ472" s="45"/>
      <c r="BA472" s="45"/>
      <c r="BB472" s="45"/>
      <c r="BC472" s="45"/>
      <c r="BD472" s="45"/>
      <c r="BE472" s="45"/>
      <c r="BF472" s="45"/>
      <c r="BG472" s="45"/>
      <c r="BH472" s="45"/>
      <c r="BI472" s="45"/>
      <c r="BJ472" s="45"/>
      <c r="BK472" s="45"/>
      <c r="BL472" s="45"/>
      <c r="BM472" s="45"/>
      <c r="BN472" s="45"/>
      <c r="BO472" s="45"/>
      <c r="BP472" s="45"/>
      <c r="BQ472" s="45"/>
      <c r="BR472" s="45"/>
      <c r="BS472" s="45"/>
      <c r="BT472" s="45"/>
      <c r="BU472" s="45"/>
      <c r="BV472" s="45"/>
      <c r="BW472" s="45"/>
      <c r="BX472" s="45"/>
      <c r="BY472" s="45"/>
    </row>
    <row r="473" spans="1:77">
      <c r="A473" s="77"/>
      <c r="B473" s="45"/>
      <c r="C473" s="61"/>
      <c r="D473" s="61"/>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c r="AS473" s="45"/>
      <c r="AT473" s="45"/>
      <c r="AU473" s="45"/>
      <c r="AV473" s="45"/>
      <c r="AW473" s="45"/>
      <c r="AX473" s="45"/>
      <c r="AY473" s="45"/>
      <c r="AZ473" s="45"/>
      <c r="BA473" s="45"/>
      <c r="BB473" s="45"/>
      <c r="BC473" s="45"/>
      <c r="BD473" s="45"/>
      <c r="BE473" s="45"/>
      <c r="BF473" s="45"/>
      <c r="BG473" s="45"/>
      <c r="BH473" s="45"/>
      <c r="BI473" s="45"/>
      <c r="BJ473" s="45"/>
      <c r="BK473" s="45"/>
      <c r="BL473" s="45"/>
      <c r="BM473" s="45"/>
      <c r="BN473" s="45"/>
      <c r="BO473" s="45"/>
      <c r="BP473" s="45"/>
      <c r="BQ473" s="45"/>
      <c r="BR473" s="45"/>
      <c r="BS473" s="45"/>
      <c r="BT473" s="45"/>
      <c r="BU473" s="45"/>
      <c r="BV473" s="45"/>
      <c r="BW473" s="45"/>
      <c r="BX473" s="45"/>
      <c r="BY473" s="45"/>
    </row>
    <row r="474" spans="1:77">
      <c r="A474" s="77"/>
      <c r="B474" s="45"/>
      <c r="C474" s="61"/>
      <c r="D474" s="61"/>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c r="AS474" s="45"/>
      <c r="AT474" s="45"/>
      <c r="AU474" s="45"/>
      <c r="AV474" s="45"/>
      <c r="AW474" s="45"/>
      <c r="AX474" s="45"/>
      <c r="AY474" s="45"/>
      <c r="AZ474" s="45"/>
      <c r="BA474" s="45"/>
      <c r="BB474" s="45"/>
      <c r="BC474" s="45"/>
      <c r="BD474" s="45"/>
      <c r="BE474" s="45"/>
      <c r="BF474" s="45"/>
      <c r="BG474" s="45"/>
      <c r="BH474" s="45"/>
      <c r="BI474" s="45"/>
      <c r="BJ474" s="45"/>
      <c r="BK474" s="45"/>
      <c r="BL474" s="45"/>
      <c r="BM474" s="45"/>
      <c r="BN474" s="45"/>
      <c r="BO474" s="45"/>
      <c r="BP474" s="45"/>
      <c r="BQ474" s="45"/>
      <c r="BR474" s="45"/>
      <c r="BS474" s="45"/>
      <c r="BT474" s="45"/>
      <c r="BU474" s="45"/>
      <c r="BV474" s="45"/>
      <c r="BW474" s="45"/>
      <c r="BX474" s="45"/>
      <c r="BY474" s="45"/>
    </row>
    <row r="475" spans="1:77">
      <c r="A475" s="77"/>
      <c r="B475" s="45"/>
      <c r="C475" s="61"/>
      <c r="D475" s="61"/>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c r="AS475" s="45"/>
      <c r="AT475" s="45"/>
      <c r="AU475" s="45"/>
      <c r="AV475" s="45"/>
      <c r="AW475" s="45"/>
      <c r="AX475" s="45"/>
      <c r="AY475" s="45"/>
      <c r="AZ475" s="45"/>
      <c r="BA475" s="45"/>
      <c r="BB475" s="45"/>
      <c r="BC475" s="45"/>
      <c r="BD475" s="45"/>
      <c r="BE475" s="45"/>
      <c r="BF475" s="45"/>
      <c r="BG475" s="45"/>
      <c r="BH475" s="45"/>
      <c r="BI475" s="45"/>
      <c r="BJ475" s="45"/>
      <c r="BK475" s="45"/>
      <c r="BL475" s="45"/>
      <c r="BM475" s="45"/>
      <c r="BN475" s="45"/>
      <c r="BO475" s="45"/>
      <c r="BP475" s="45"/>
      <c r="BQ475" s="45"/>
      <c r="BR475" s="45"/>
      <c r="BS475" s="45"/>
      <c r="BT475" s="45"/>
      <c r="BU475" s="45"/>
      <c r="BV475" s="45"/>
      <c r="BW475" s="45"/>
      <c r="BX475" s="45"/>
      <c r="BY475" s="45"/>
    </row>
    <row r="476" spans="1:77">
      <c r="A476" s="77"/>
      <c r="B476" s="45"/>
      <c r="C476" s="61"/>
      <c r="D476" s="61"/>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c r="AS476" s="45"/>
      <c r="AT476" s="45"/>
      <c r="AU476" s="45"/>
      <c r="AV476" s="45"/>
      <c r="AW476" s="45"/>
      <c r="AX476" s="45"/>
      <c r="AY476" s="45"/>
      <c r="AZ476" s="45"/>
      <c r="BA476" s="45"/>
      <c r="BB476" s="45"/>
      <c r="BC476" s="45"/>
      <c r="BD476" s="45"/>
      <c r="BE476" s="45"/>
      <c r="BF476" s="45"/>
      <c r="BG476" s="45"/>
      <c r="BH476" s="45"/>
      <c r="BI476" s="45"/>
      <c r="BJ476" s="45"/>
      <c r="BK476" s="45"/>
      <c r="BL476" s="45"/>
      <c r="BM476" s="45"/>
      <c r="BN476" s="45"/>
      <c r="BO476" s="45"/>
      <c r="BP476" s="45"/>
      <c r="BQ476" s="45"/>
      <c r="BR476" s="45"/>
      <c r="BS476" s="45"/>
      <c r="BT476" s="45"/>
      <c r="BU476" s="45"/>
      <c r="BV476" s="45"/>
      <c r="BW476" s="45"/>
      <c r="BX476" s="45"/>
      <c r="BY476" s="45"/>
    </row>
    <row r="477" spans="1:77">
      <c r="A477" s="77"/>
      <c r="B477" s="45"/>
      <c r="C477" s="61"/>
      <c r="D477" s="61"/>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c r="AS477" s="45"/>
      <c r="AT477" s="45"/>
      <c r="AU477" s="45"/>
      <c r="AV477" s="45"/>
      <c r="AW477" s="45"/>
      <c r="AX477" s="45"/>
      <c r="AY477" s="45"/>
      <c r="AZ477" s="45"/>
      <c r="BA477" s="45"/>
      <c r="BB477" s="45"/>
      <c r="BC477" s="45"/>
      <c r="BD477" s="45"/>
      <c r="BE477" s="45"/>
      <c r="BF477" s="45"/>
      <c r="BG477" s="45"/>
      <c r="BH477" s="45"/>
      <c r="BI477" s="45"/>
      <c r="BJ477" s="45"/>
      <c r="BK477" s="45"/>
      <c r="BL477" s="45"/>
      <c r="BM477" s="45"/>
      <c r="BN477" s="45"/>
      <c r="BO477" s="45"/>
      <c r="BP477" s="45"/>
      <c r="BQ477" s="45"/>
      <c r="BR477" s="45"/>
      <c r="BS477" s="45"/>
      <c r="BT477" s="45"/>
      <c r="BU477" s="45"/>
      <c r="BV477" s="45"/>
      <c r="BW477" s="45"/>
      <c r="BX477" s="45"/>
      <c r="BY477" s="45"/>
    </row>
    <row r="478" spans="1:77">
      <c r="A478" s="77"/>
      <c r="B478" s="45"/>
      <c r="C478" s="61"/>
      <c r="D478" s="61"/>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c r="AS478" s="45"/>
      <c r="AT478" s="45"/>
      <c r="AU478" s="45"/>
      <c r="AV478" s="45"/>
      <c r="AW478" s="45"/>
      <c r="AX478" s="45"/>
      <c r="AY478" s="45"/>
      <c r="AZ478" s="45"/>
      <c r="BA478" s="45"/>
      <c r="BB478" s="45"/>
      <c r="BC478" s="45"/>
      <c r="BD478" s="45"/>
      <c r="BE478" s="45"/>
      <c r="BF478" s="45"/>
      <c r="BG478" s="45"/>
      <c r="BH478" s="45"/>
      <c r="BI478" s="45"/>
      <c r="BJ478" s="45"/>
      <c r="BK478" s="45"/>
      <c r="BL478" s="45"/>
      <c r="BM478" s="45"/>
      <c r="BN478" s="45"/>
      <c r="BO478" s="45"/>
      <c r="BP478" s="45"/>
      <c r="BQ478" s="45"/>
      <c r="BR478" s="45"/>
      <c r="BS478" s="45"/>
      <c r="BT478" s="45"/>
      <c r="BU478" s="45"/>
      <c r="BV478" s="45"/>
      <c r="BW478" s="45"/>
      <c r="BX478" s="45"/>
      <c r="BY478" s="45"/>
    </row>
    <row r="479" spans="1:77">
      <c r="A479" s="77"/>
      <c r="B479" s="45"/>
      <c r="C479" s="61"/>
      <c r="D479" s="61"/>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c r="AS479" s="45"/>
      <c r="AT479" s="45"/>
      <c r="AU479" s="45"/>
      <c r="AV479" s="45"/>
      <c r="AW479" s="45"/>
      <c r="AX479" s="45"/>
      <c r="AY479" s="45"/>
      <c r="AZ479" s="45"/>
      <c r="BA479" s="45"/>
      <c r="BB479" s="45"/>
      <c r="BC479" s="45"/>
      <c r="BD479" s="45"/>
      <c r="BE479" s="45"/>
      <c r="BF479" s="45"/>
      <c r="BG479" s="45"/>
      <c r="BH479" s="45"/>
      <c r="BI479" s="45"/>
      <c r="BJ479" s="45"/>
      <c r="BK479" s="45"/>
      <c r="BL479" s="45"/>
      <c r="BM479" s="45"/>
      <c r="BN479" s="45"/>
      <c r="BO479" s="45"/>
      <c r="BP479" s="45"/>
      <c r="BQ479" s="45"/>
      <c r="BR479" s="45"/>
      <c r="BS479" s="45"/>
      <c r="BT479" s="45"/>
      <c r="BU479" s="45"/>
      <c r="BV479" s="45"/>
      <c r="BW479" s="45"/>
      <c r="BX479" s="45"/>
      <c r="BY479" s="45"/>
    </row>
    <row r="480" spans="1:77">
      <c r="A480" s="77"/>
      <c r="B480" s="45"/>
      <c r="C480" s="61"/>
      <c r="D480" s="61"/>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c r="AS480" s="45"/>
      <c r="AT480" s="45"/>
      <c r="AU480" s="45"/>
      <c r="AV480" s="45"/>
      <c r="AW480" s="45"/>
      <c r="AX480" s="45"/>
      <c r="AY480" s="45"/>
      <c r="AZ480" s="45"/>
      <c r="BA480" s="45"/>
      <c r="BB480" s="45"/>
      <c r="BC480" s="45"/>
      <c r="BD480" s="45"/>
      <c r="BE480" s="45"/>
      <c r="BF480" s="45"/>
      <c r="BG480" s="45"/>
      <c r="BH480" s="45"/>
      <c r="BI480" s="45"/>
      <c r="BJ480" s="45"/>
      <c r="BK480" s="45"/>
      <c r="BL480" s="45"/>
      <c r="BM480" s="45"/>
      <c r="BN480" s="45"/>
      <c r="BO480" s="45"/>
      <c r="BP480" s="45"/>
      <c r="BQ480" s="45"/>
      <c r="BR480" s="45"/>
      <c r="BS480" s="45"/>
      <c r="BT480" s="45"/>
      <c r="BU480" s="45"/>
      <c r="BV480" s="45"/>
      <c r="BW480" s="45"/>
      <c r="BX480" s="45"/>
      <c r="BY480" s="45"/>
    </row>
    <row r="481" spans="1:77">
      <c r="A481" s="77"/>
      <c r="B481" s="45"/>
      <c r="C481" s="61"/>
      <c r="D481" s="61"/>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c r="AS481" s="45"/>
      <c r="AT481" s="45"/>
      <c r="AU481" s="45"/>
      <c r="AV481" s="45"/>
      <c r="AW481" s="45"/>
      <c r="AX481" s="45"/>
      <c r="AY481" s="45"/>
      <c r="AZ481" s="45"/>
      <c r="BA481" s="45"/>
      <c r="BB481" s="45"/>
      <c r="BC481" s="45"/>
      <c r="BD481" s="45"/>
      <c r="BE481" s="45"/>
      <c r="BF481" s="45"/>
      <c r="BG481" s="45"/>
      <c r="BH481" s="45"/>
      <c r="BI481" s="45"/>
      <c r="BJ481" s="45"/>
      <c r="BK481" s="45"/>
      <c r="BL481" s="45"/>
      <c r="BM481" s="45"/>
      <c r="BN481" s="45"/>
      <c r="BO481" s="45"/>
      <c r="BP481" s="45"/>
      <c r="BQ481" s="45"/>
      <c r="BR481" s="45"/>
      <c r="BS481" s="45"/>
      <c r="BT481" s="45"/>
      <c r="BU481" s="45"/>
      <c r="BV481" s="45"/>
      <c r="BW481" s="45"/>
      <c r="BX481" s="45"/>
      <c r="BY481" s="45"/>
    </row>
    <row r="482" spans="1:77">
      <c r="A482" s="77"/>
      <c r="B482" s="45"/>
      <c r="C482" s="61"/>
      <c r="D482" s="61"/>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c r="AS482" s="45"/>
      <c r="AT482" s="45"/>
      <c r="AU482" s="45"/>
      <c r="AV482" s="45"/>
      <c r="AW482" s="45"/>
      <c r="AX482" s="45"/>
      <c r="AY482" s="45"/>
      <c r="AZ482" s="45"/>
      <c r="BA482" s="45"/>
      <c r="BB482" s="45"/>
      <c r="BC482" s="45"/>
      <c r="BD482" s="45"/>
      <c r="BE482" s="45"/>
      <c r="BF482" s="45"/>
      <c r="BG482" s="45"/>
      <c r="BH482" s="45"/>
      <c r="BI482" s="45"/>
      <c r="BJ482" s="45"/>
      <c r="BK482" s="45"/>
      <c r="BL482" s="45"/>
      <c r="BM482" s="45"/>
      <c r="BN482" s="45"/>
      <c r="BO482" s="45"/>
      <c r="BP482" s="45"/>
      <c r="BQ482" s="45"/>
      <c r="BR482" s="45"/>
      <c r="BS482" s="45"/>
      <c r="BT482" s="45"/>
      <c r="BU482" s="45"/>
      <c r="BV482" s="45"/>
      <c r="BW482" s="45"/>
      <c r="BX482" s="45"/>
      <c r="BY482" s="45"/>
    </row>
    <row r="483" spans="1:77">
      <c r="A483" s="77"/>
      <c r="B483" s="45"/>
      <c r="C483" s="61"/>
      <c r="D483" s="61"/>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c r="AS483" s="45"/>
      <c r="AT483" s="45"/>
      <c r="AU483" s="45"/>
      <c r="AV483" s="45"/>
      <c r="AW483" s="45"/>
      <c r="AX483" s="45"/>
      <c r="AY483" s="45"/>
      <c r="AZ483" s="45"/>
      <c r="BA483" s="45"/>
      <c r="BB483" s="45"/>
      <c r="BC483" s="45"/>
      <c r="BD483" s="45"/>
      <c r="BE483" s="45"/>
      <c r="BF483" s="45"/>
      <c r="BG483" s="45"/>
      <c r="BH483" s="45"/>
      <c r="BI483" s="45"/>
      <c r="BJ483" s="45"/>
      <c r="BK483" s="45"/>
      <c r="BL483" s="45"/>
      <c r="BM483" s="45"/>
      <c r="BN483" s="45"/>
      <c r="BO483" s="45"/>
      <c r="BP483" s="45"/>
      <c r="BQ483" s="45"/>
      <c r="BR483" s="45"/>
      <c r="BS483" s="45"/>
      <c r="BT483" s="45"/>
      <c r="BU483" s="45"/>
      <c r="BV483" s="45"/>
      <c r="BW483" s="45"/>
      <c r="BX483" s="45"/>
      <c r="BY483" s="45"/>
    </row>
    <row r="484" spans="1:77">
      <c r="A484" s="77"/>
      <c r="B484" s="45"/>
      <c r="C484" s="61"/>
      <c r="D484" s="61"/>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c r="AS484" s="45"/>
      <c r="AT484" s="45"/>
      <c r="AU484" s="45"/>
      <c r="AV484" s="45"/>
      <c r="AW484" s="45"/>
      <c r="AX484" s="45"/>
      <c r="AY484" s="45"/>
      <c r="AZ484" s="45"/>
      <c r="BA484" s="45"/>
      <c r="BB484" s="45"/>
      <c r="BC484" s="45"/>
      <c r="BD484" s="45"/>
      <c r="BE484" s="45"/>
      <c r="BF484" s="45"/>
      <c r="BG484" s="45"/>
      <c r="BH484" s="45"/>
      <c r="BI484" s="45"/>
      <c r="BJ484" s="45"/>
      <c r="BK484" s="45"/>
      <c r="BL484" s="45"/>
      <c r="BM484" s="45"/>
      <c r="BN484" s="45"/>
      <c r="BO484" s="45"/>
      <c r="BP484" s="45"/>
      <c r="BQ484" s="45"/>
      <c r="BR484" s="45"/>
      <c r="BS484" s="45"/>
      <c r="BT484" s="45"/>
      <c r="BU484" s="45"/>
      <c r="BV484" s="45"/>
      <c r="BW484" s="45"/>
      <c r="BX484" s="45"/>
      <c r="BY484" s="45"/>
    </row>
    <row r="485" spans="1:77">
      <c r="A485" s="77"/>
      <c r="B485" s="45"/>
      <c r="C485" s="61"/>
      <c r="D485" s="61"/>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c r="AS485" s="45"/>
      <c r="AT485" s="45"/>
      <c r="AU485" s="45"/>
      <c r="AV485" s="45"/>
      <c r="AW485" s="45"/>
      <c r="AX485" s="45"/>
      <c r="AY485" s="45"/>
      <c r="AZ485" s="45"/>
      <c r="BA485" s="45"/>
      <c r="BB485" s="45"/>
      <c r="BC485" s="45"/>
      <c r="BD485" s="45"/>
      <c r="BE485" s="45"/>
      <c r="BF485" s="45"/>
      <c r="BG485" s="45"/>
      <c r="BH485" s="45"/>
      <c r="BI485" s="45"/>
      <c r="BJ485" s="45"/>
      <c r="BK485" s="45"/>
      <c r="BL485" s="45"/>
      <c r="BM485" s="45"/>
      <c r="BN485" s="45"/>
      <c r="BO485" s="45"/>
      <c r="BP485" s="45"/>
      <c r="BQ485" s="45"/>
      <c r="BR485" s="45"/>
      <c r="BS485" s="45"/>
      <c r="BT485" s="45"/>
      <c r="BU485" s="45"/>
      <c r="BV485" s="45"/>
      <c r="BW485" s="45"/>
      <c r="BX485" s="45"/>
      <c r="BY485" s="45"/>
    </row>
    <row r="486" spans="1:77">
      <c r="A486" s="77"/>
      <c r="B486" s="45"/>
      <c r="C486" s="61"/>
      <c r="D486" s="61"/>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c r="AS486" s="45"/>
      <c r="AT486" s="45"/>
      <c r="AU486" s="45"/>
      <c r="AV486" s="45"/>
      <c r="AW486" s="45"/>
      <c r="AX486" s="45"/>
      <c r="AY486" s="45"/>
      <c r="AZ486" s="45"/>
      <c r="BA486" s="45"/>
      <c r="BB486" s="45"/>
      <c r="BC486" s="45"/>
      <c r="BD486" s="45"/>
      <c r="BE486" s="45"/>
      <c r="BF486" s="45"/>
      <c r="BG486" s="45"/>
      <c r="BH486" s="45"/>
      <c r="BI486" s="45"/>
      <c r="BJ486" s="45"/>
      <c r="BK486" s="45"/>
      <c r="BL486" s="45"/>
      <c r="BM486" s="45"/>
      <c r="BN486" s="45"/>
      <c r="BO486" s="45"/>
      <c r="BP486" s="45"/>
      <c r="BQ486" s="45"/>
      <c r="BR486" s="45"/>
      <c r="BS486" s="45"/>
      <c r="BT486" s="45"/>
      <c r="BU486" s="45"/>
      <c r="BV486" s="45"/>
      <c r="BW486" s="45"/>
      <c r="BX486" s="45"/>
      <c r="BY486" s="45"/>
    </row>
    <row r="487" spans="1:77">
      <c r="A487" s="77"/>
      <c r="B487" s="45"/>
      <c r="C487" s="61"/>
      <c r="D487" s="61"/>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c r="AS487" s="45"/>
      <c r="AT487" s="45"/>
      <c r="AU487" s="45"/>
      <c r="AV487" s="45"/>
      <c r="AW487" s="45"/>
      <c r="AX487" s="45"/>
      <c r="AY487" s="45"/>
      <c r="AZ487" s="45"/>
      <c r="BA487" s="45"/>
      <c r="BB487" s="45"/>
      <c r="BC487" s="45"/>
      <c r="BD487" s="45"/>
      <c r="BE487" s="45"/>
      <c r="BF487" s="45"/>
      <c r="BG487" s="45"/>
      <c r="BH487" s="45"/>
      <c r="BI487" s="45"/>
      <c r="BJ487" s="45"/>
      <c r="BK487" s="45"/>
      <c r="BL487" s="45"/>
      <c r="BM487" s="45"/>
      <c r="BN487" s="45"/>
      <c r="BO487" s="45"/>
      <c r="BP487" s="45"/>
      <c r="BQ487" s="45"/>
      <c r="BR487" s="45"/>
      <c r="BS487" s="45"/>
      <c r="BT487" s="45"/>
      <c r="BU487" s="45"/>
      <c r="BV487" s="45"/>
      <c r="BW487" s="45"/>
      <c r="BX487" s="45"/>
      <c r="BY487" s="45"/>
    </row>
    <row r="488" spans="1:77">
      <c r="A488" s="77"/>
      <c r="B488" s="45"/>
      <c r="C488" s="61"/>
      <c r="D488" s="61"/>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c r="AS488" s="45"/>
      <c r="AT488" s="45"/>
      <c r="AU488" s="45"/>
      <c r="AV488" s="45"/>
      <c r="AW488" s="45"/>
      <c r="AX488" s="45"/>
      <c r="AY488" s="45"/>
      <c r="AZ488" s="45"/>
      <c r="BA488" s="45"/>
      <c r="BB488" s="45"/>
      <c r="BC488" s="45"/>
      <c r="BD488" s="45"/>
      <c r="BE488" s="45"/>
      <c r="BF488" s="45"/>
      <c r="BG488" s="45"/>
      <c r="BH488" s="45"/>
      <c r="BI488" s="45"/>
      <c r="BJ488" s="45"/>
      <c r="BK488" s="45"/>
      <c r="BL488" s="45"/>
      <c r="BM488" s="45"/>
      <c r="BN488" s="45"/>
      <c r="BO488" s="45"/>
      <c r="BP488" s="45"/>
      <c r="BQ488" s="45"/>
      <c r="BR488" s="45"/>
      <c r="BS488" s="45"/>
      <c r="BT488" s="45"/>
      <c r="BU488" s="45"/>
      <c r="BV488" s="45"/>
      <c r="BW488" s="45"/>
      <c r="BX488" s="45"/>
      <c r="BY488" s="45"/>
    </row>
    <row r="489" spans="1:77">
      <c r="A489" s="77"/>
      <c r="B489" s="45"/>
      <c r="C489" s="61"/>
      <c r="D489" s="61"/>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c r="AS489" s="45"/>
      <c r="AT489" s="45"/>
      <c r="AU489" s="45"/>
      <c r="AV489" s="45"/>
      <c r="AW489" s="45"/>
      <c r="AX489" s="45"/>
      <c r="AY489" s="45"/>
      <c r="AZ489" s="45"/>
      <c r="BA489" s="45"/>
      <c r="BB489" s="45"/>
      <c r="BC489" s="45"/>
      <c r="BD489" s="45"/>
      <c r="BE489" s="45"/>
      <c r="BF489" s="45"/>
      <c r="BG489" s="45"/>
      <c r="BH489" s="45"/>
      <c r="BI489" s="45"/>
      <c r="BJ489" s="45"/>
      <c r="BK489" s="45"/>
      <c r="BL489" s="45"/>
      <c r="BM489" s="45"/>
      <c r="BN489" s="45"/>
      <c r="BO489" s="45"/>
      <c r="BP489" s="45"/>
      <c r="BQ489" s="45"/>
      <c r="BR489" s="45"/>
      <c r="BS489" s="45"/>
      <c r="BT489" s="45"/>
      <c r="BU489" s="45"/>
      <c r="BV489" s="45"/>
      <c r="BW489" s="45"/>
      <c r="BX489" s="45"/>
      <c r="BY489" s="45"/>
    </row>
    <row r="490" spans="1:77">
      <c r="A490" s="77"/>
      <c r="B490" s="45"/>
      <c r="C490" s="61"/>
      <c r="D490" s="61"/>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c r="AS490" s="45"/>
      <c r="AT490" s="45"/>
      <c r="AU490" s="45"/>
      <c r="AV490" s="45"/>
      <c r="AW490" s="45"/>
      <c r="AX490" s="45"/>
      <c r="AY490" s="45"/>
      <c r="AZ490" s="45"/>
      <c r="BA490" s="45"/>
      <c r="BB490" s="45"/>
      <c r="BC490" s="45"/>
      <c r="BD490" s="45"/>
      <c r="BE490" s="45"/>
      <c r="BF490" s="45"/>
      <c r="BG490" s="45"/>
      <c r="BH490" s="45"/>
      <c r="BI490" s="45"/>
      <c r="BJ490" s="45"/>
      <c r="BK490" s="45"/>
      <c r="BL490" s="45"/>
      <c r="BM490" s="45"/>
      <c r="BN490" s="45"/>
      <c r="BO490" s="45"/>
      <c r="BP490" s="45"/>
      <c r="BQ490" s="45"/>
      <c r="BR490" s="45"/>
      <c r="BS490" s="45"/>
      <c r="BT490" s="45"/>
      <c r="BU490" s="45"/>
      <c r="BV490" s="45"/>
      <c r="BW490" s="45"/>
      <c r="BX490" s="45"/>
      <c r="BY490" s="45"/>
    </row>
    <row r="491" spans="1:77">
      <c r="A491" s="77"/>
      <c r="B491" s="45"/>
      <c r="C491" s="61"/>
      <c r="D491" s="61"/>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c r="AS491" s="45"/>
      <c r="AT491" s="45"/>
      <c r="AU491" s="45"/>
      <c r="AV491" s="45"/>
      <c r="AW491" s="45"/>
      <c r="AX491" s="45"/>
      <c r="AY491" s="45"/>
      <c r="AZ491" s="45"/>
      <c r="BA491" s="45"/>
      <c r="BB491" s="45"/>
      <c r="BC491" s="45"/>
      <c r="BD491" s="45"/>
      <c r="BE491" s="45"/>
      <c r="BF491" s="45"/>
      <c r="BG491" s="45"/>
      <c r="BH491" s="45"/>
      <c r="BI491" s="45"/>
      <c r="BJ491" s="45"/>
      <c r="BK491" s="45"/>
      <c r="BL491" s="45"/>
      <c r="BM491" s="45"/>
      <c r="BN491" s="45"/>
      <c r="BO491" s="45"/>
      <c r="BP491" s="45"/>
      <c r="BQ491" s="45"/>
      <c r="BR491" s="45"/>
      <c r="BS491" s="45"/>
      <c r="BT491" s="45"/>
      <c r="BU491" s="45"/>
      <c r="BV491" s="45"/>
      <c r="BW491" s="45"/>
      <c r="BX491" s="45"/>
      <c r="BY491" s="45"/>
    </row>
    <row r="492" spans="1:77">
      <c r="A492" s="77"/>
      <c r="B492" s="45"/>
      <c r="C492" s="61"/>
      <c r="D492" s="61"/>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c r="AS492" s="45"/>
      <c r="AT492" s="45"/>
      <c r="AU492" s="45"/>
      <c r="AV492" s="45"/>
      <c r="AW492" s="45"/>
      <c r="AX492" s="45"/>
      <c r="AY492" s="45"/>
      <c r="AZ492" s="45"/>
      <c r="BA492" s="45"/>
      <c r="BB492" s="45"/>
      <c r="BC492" s="45"/>
      <c r="BD492" s="45"/>
      <c r="BE492" s="45"/>
      <c r="BF492" s="45"/>
      <c r="BG492" s="45"/>
      <c r="BH492" s="45"/>
      <c r="BI492" s="45"/>
      <c r="BJ492" s="45"/>
      <c r="BK492" s="45"/>
      <c r="BL492" s="45"/>
      <c r="BM492" s="45"/>
      <c r="BN492" s="45"/>
      <c r="BO492" s="45"/>
      <c r="BP492" s="45"/>
      <c r="BQ492" s="45"/>
      <c r="BR492" s="45"/>
      <c r="BS492" s="45"/>
      <c r="BT492" s="45"/>
      <c r="BU492" s="45"/>
      <c r="BV492" s="45"/>
      <c r="BW492" s="45"/>
      <c r="BX492" s="45"/>
      <c r="BY492" s="45"/>
    </row>
    <row r="493" spans="1:77">
      <c r="A493" s="77"/>
      <c r="B493" s="45"/>
      <c r="C493" s="61"/>
      <c r="D493" s="61"/>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c r="AS493" s="45"/>
      <c r="AT493" s="45"/>
      <c r="AU493" s="45"/>
      <c r="AV493" s="45"/>
      <c r="AW493" s="45"/>
      <c r="AX493" s="45"/>
      <c r="AY493" s="45"/>
      <c r="AZ493" s="45"/>
      <c r="BA493" s="45"/>
      <c r="BB493" s="45"/>
      <c r="BC493" s="45"/>
      <c r="BD493" s="45"/>
      <c r="BE493" s="45"/>
      <c r="BF493" s="45"/>
      <c r="BG493" s="45"/>
      <c r="BH493" s="45"/>
      <c r="BI493" s="45"/>
      <c r="BJ493" s="45"/>
      <c r="BK493" s="45"/>
      <c r="BL493" s="45"/>
      <c r="BM493" s="45"/>
      <c r="BN493" s="45"/>
      <c r="BO493" s="45"/>
      <c r="BP493" s="45"/>
      <c r="BQ493" s="45"/>
      <c r="BR493" s="45"/>
      <c r="BS493" s="45"/>
      <c r="BT493" s="45"/>
      <c r="BU493" s="45"/>
      <c r="BV493" s="45"/>
      <c r="BW493" s="45"/>
      <c r="BX493" s="45"/>
      <c r="BY493" s="45"/>
    </row>
    <row r="494" spans="1:77">
      <c r="A494" s="77"/>
      <c r="B494" s="45"/>
      <c r="C494" s="61"/>
      <c r="D494" s="61"/>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c r="AS494" s="45"/>
      <c r="AT494" s="45"/>
      <c r="AU494" s="45"/>
      <c r="AV494" s="45"/>
      <c r="AW494" s="45"/>
      <c r="AX494" s="45"/>
      <c r="AY494" s="45"/>
      <c r="AZ494" s="45"/>
      <c r="BA494" s="45"/>
      <c r="BB494" s="45"/>
      <c r="BC494" s="45"/>
      <c r="BD494" s="45"/>
      <c r="BE494" s="45"/>
      <c r="BF494" s="45"/>
      <c r="BG494" s="45"/>
      <c r="BH494" s="45"/>
      <c r="BI494" s="45"/>
      <c r="BJ494" s="45"/>
      <c r="BK494" s="45"/>
      <c r="BL494" s="45"/>
      <c r="BM494" s="45"/>
      <c r="BN494" s="45"/>
      <c r="BO494" s="45"/>
      <c r="BP494" s="45"/>
      <c r="BQ494" s="45"/>
      <c r="BR494" s="45"/>
      <c r="BS494" s="45"/>
      <c r="BT494" s="45"/>
      <c r="BU494" s="45"/>
      <c r="BV494" s="45"/>
      <c r="BW494" s="45"/>
      <c r="BX494" s="45"/>
      <c r="BY494" s="45"/>
    </row>
    <row r="495" spans="1:77">
      <c r="A495" s="77"/>
      <c r="B495" s="45"/>
      <c r="C495" s="61"/>
      <c r="D495" s="61"/>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c r="AS495" s="45"/>
      <c r="AT495" s="45"/>
      <c r="AU495" s="45"/>
      <c r="AV495" s="45"/>
      <c r="AW495" s="45"/>
      <c r="AX495" s="45"/>
      <c r="AY495" s="45"/>
      <c r="AZ495" s="45"/>
      <c r="BA495" s="45"/>
      <c r="BB495" s="45"/>
      <c r="BC495" s="45"/>
      <c r="BD495" s="45"/>
      <c r="BE495" s="45"/>
      <c r="BF495" s="45"/>
      <c r="BG495" s="45"/>
      <c r="BH495" s="45"/>
      <c r="BI495" s="45"/>
      <c r="BJ495" s="45"/>
      <c r="BK495" s="45"/>
      <c r="BL495" s="45"/>
      <c r="BM495" s="45"/>
      <c r="BN495" s="45"/>
      <c r="BO495" s="45"/>
      <c r="BP495" s="45"/>
      <c r="BQ495" s="45"/>
      <c r="BR495" s="45"/>
      <c r="BS495" s="45"/>
      <c r="BT495" s="45"/>
      <c r="BU495" s="45"/>
      <c r="BV495" s="45"/>
      <c r="BW495" s="45"/>
      <c r="BX495" s="45"/>
      <c r="BY495" s="45"/>
    </row>
    <row r="496" spans="1:77">
      <c r="A496" s="77"/>
      <c r="B496" s="45"/>
      <c r="C496" s="61"/>
      <c r="D496" s="61"/>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c r="AS496" s="45"/>
      <c r="AT496" s="45"/>
      <c r="AU496" s="45"/>
      <c r="AV496" s="45"/>
      <c r="AW496" s="45"/>
      <c r="AX496" s="45"/>
      <c r="AY496" s="45"/>
      <c r="AZ496" s="45"/>
      <c r="BA496" s="45"/>
      <c r="BB496" s="45"/>
      <c r="BC496" s="45"/>
      <c r="BD496" s="45"/>
      <c r="BE496" s="45"/>
      <c r="BF496" s="45"/>
      <c r="BG496" s="45"/>
      <c r="BH496" s="45"/>
      <c r="BI496" s="45"/>
      <c r="BJ496" s="45"/>
      <c r="BK496" s="45"/>
      <c r="BL496" s="45"/>
      <c r="BM496" s="45"/>
      <c r="BN496" s="45"/>
      <c r="BO496" s="45"/>
      <c r="BP496" s="45"/>
      <c r="BQ496" s="45"/>
      <c r="BR496" s="45"/>
      <c r="BS496" s="45"/>
      <c r="BT496" s="45"/>
      <c r="BU496" s="45"/>
      <c r="BV496" s="45"/>
      <c r="BW496" s="45"/>
      <c r="BX496" s="45"/>
      <c r="BY496" s="45"/>
    </row>
    <row r="497" spans="1:77">
      <c r="A497" s="77"/>
      <c r="B497" s="45"/>
      <c r="C497" s="61"/>
      <c r="D497" s="61"/>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c r="AS497" s="45"/>
      <c r="AT497" s="45"/>
      <c r="AU497" s="45"/>
      <c r="AV497" s="45"/>
      <c r="AW497" s="45"/>
      <c r="AX497" s="45"/>
      <c r="AY497" s="45"/>
      <c r="AZ497" s="45"/>
      <c r="BA497" s="45"/>
      <c r="BB497" s="45"/>
      <c r="BC497" s="45"/>
      <c r="BD497" s="45"/>
      <c r="BE497" s="45"/>
      <c r="BF497" s="45"/>
      <c r="BG497" s="45"/>
      <c r="BH497" s="45"/>
      <c r="BI497" s="45"/>
      <c r="BJ497" s="45"/>
      <c r="BK497" s="45"/>
      <c r="BL497" s="45"/>
      <c r="BM497" s="45"/>
      <c r="BN497" s="45"/>
      <c r="BO497" s="45"/>
      <c r="BP497" s="45"/>
      <c r="BQ497" s="45"/>
      <c r="BR497" s="45"/>
      <c r="BS497" s="45"/>
      <c r="BT497" s="45"/>
      <c r="BU497" s="45"/>
      <c r="BV497" s="45"/>
      <c r="BW497" s="45"/>
      <c r="BX497" s="45"/>
      <c r="BY497" s="45"/>
    </row>
    <row r="498" spans="1:77">
      <c r="A498" s="77"/>
      <c r="B498" s="45"/>
      <c r="C498" s="61"/>
      <c r="D498" s="61"/>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c r="AS498" s="45"/>
      <c r="AT498" s="45"/>
      <c r="AU498" s="45"/>
      <c r="AV498" s="45"/>
      <c r="AW498" s="45"/>
      <c r="AX498" s="45"/>
      <c r="AY498" s="45"/>
      <c r="AZ498" s="45"/>
      <c r="BA498" s="45"/>
      <c r="BB498" s="45"/>
      <c r="BC498" s="45"/>
      <c r="BD498" s="45"/>
      <c r="BE498" s="45"/>
      <c r="BF498" s="45"/>
      <c r="BG498" s="45"/>
      <c r="BH498" s="45"/>
      <c r="BI498" s="45"/>
      <c r="BJ498" s="45"/>
      <c r="BK498" s="45"/>
      <c r="BL498" s="45"/>
      <c r="BM498" s="45"/>
      <c r="BN498" s="45"/>
      <c r="BO498" s="45"/>
      <c r="BP498" s="45"/>
      <c r="BQ498" s="45"/>
      <c r="BR498" s="45"/>
      <c r="BS498" s="45"/>
      <c r="BT498" s="45"/>
      <c r="BU498" s="45"/>
      <c r="BV498" s="45"/>
      <c r="BW498" s="45"/>
      <c r="BX498" s="45"/>
      <c r="BY498" s="45"/>
    </row>
    <row r="499" spans="1:77">
      <c r="A499" s="77"/>
      <c r="B499" s="45"/>
      <c r="C499" s="61"/>
      <c r="D499" s="61"/>
      <c r="E499" s="4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c r="AS499" s="45"/>
      <c r="AT499" s="45"/>
      <c r="AU499" s="45"/>
      <c r="AV499" s="45"/>
      <c r="AW499" s="45"/>
      <c r="AX499" s="45"/>
      <c r="AY499" s="45"/>
      <c r="AZ499" s="45"/>
      <c r="BA499" s="45"/>
      <c r="BB499" s="45"/>
      <c r="BC499" s="45"/>
      <c r="BD499" s="45"/>
      <c r="BE499" s="45"/>
      <c r="BF499" s="45"/>
      <c r="BG499" s="45"/>
      <c r="BH499" s="45"/>
      <c r="BI499" s="45"/>
      <c r="BJ499" s="45"/>
      <c r="BK499" s="45"/>
      <c r="BL499" s="45"/>
      <c r="BM499" s="45"/>
      <c r="BN499" s="45"/>
      <c r="BO499" s="45"/>
      <c r="BP499" s="45"/>
      <c r="BQ499" s="45"/>
      <c r="BR499" s="45"/>
      <c r="BS499" s="45"/>
      <c r="BT499" s="45"/>
      <c r="BU499" s="45"/>
      <c r="BV499" s="45"/>
      <c r="BW499" s="45"/>
      <c r="BX499" s="45"/>
      <c r="BY499" s="45"/>
    </row>
    <row r="500" spans="1:77">
      <c r="A500" s="77"/>
      <c r="B500" s="45"/>
      <c r="C500" s="61"/>
      <c r="D500" s="61"/>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c r="AS500" s="45"/>
      <c r="AT500" s="45"/>
      <c r="AU500" s="45"/>
      <c r="AV500" s="45"/>
      <c r="AW500" s="45"/>
      <c r="AX500" s="45"/>
      <c r="AY500" s="45"/>
      <c r="AZ500" s="45"/>
      <c r="BA500" s="45"/>
      <c r="BB500" s="45"/>
      <c r="BC500" s="45"/>
      <c r="BD500" s="45"/>
      <c r="BE500" s="45"/>
      <c r="BF500" s="45"/>
      <c r="BG500" s="45"/>
      <c r="BH500" s="45"/>
      <c r="BI500" s="45"/>
      <c r="BJ500" s="45"/>
      <c r="BK500" s="45"/>
      <c r="BL500" s="45"/>
      <c r="BM500" s="45"/>
      <c r="BN500" s="45"/>
      <c r="BO500" s="45"/>
      <c r="BP500" s="45"/>
      <c r="BQ500" s="45"/>
      <c r="BR500" s="45"/>
      <c r="BS500" s="45"/>
      <c r="BT500" s="45"/>
      <c r="BU500" s="45"/>
      <c r="BV500" s="45"/>
      <c r="BW500" s="45"/>
      <c r="BX500" s="45"/>
      <c r="BY500" s="45"/>
    </row>
    <row r="501" spans="1:77">
      <c r="A501" s="77"/>
      <c r="B501" s="45"/>
      <c r="C501" s="61"/>
      <c r="D501" s="61"/>
      <c r="E501" s="4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c r="AS501" s="45"/>
      <c r="AT501" s="45"/>
      <c r="AU501" s="45"/>
      <c r="AV501" s="45"/>
      <c r="AW501" s="45"/>
      <c r="AX501" s="45"/>
      <c r="AY501" s="45"/>
      <c r="AZ501" s="45"/>
      <c r="BA501" s="45"/>
      <c r="BB501" s="45"/>
      <c r="BC501" s="45"/>
      <c r="BD501" s="45"/>
      <c r="BE501" s="45"/>
      <c r="BF501" s="45"/>
      <c r="BG501" s="45"/>
      <c r="BH501" s="45"/>
      <c r="BI501" s="45"/>
      <c r="BJ501" s="45"/>
      <c r="BK501" s="45"/>
      <c r="BL501" s="45"/>
      <c r="BM501" s="45"/>
      <c r="BN501" s="45"/>
      <c r="BO501" s="45"/>
      <c r="BP501" s="45"/>
      <c r="BQ501" s="45"/>
      <c r="BR501" s="45"/>
      <c r="BS501" s="45"/>
      <c r="BT501" s="45"/>
      <c r="BU501" s="45"/>
      <c r="BV501" s="45"/>
      <c r="BW501" s="45"/>
      <c r="BX501" s="45"/>
      <c r="BY501" s="45"/>
    </row>
    <row r="502" spans="1:77">
      <c r="A502" s="77"/>
      <c r="B502" s="45"/>
      <c r="C502" s="61"/>
      <c r="D502" s="61"/>
      <c r="E502" s="4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c r="AS502" s="45"/>
      <c r="AT502" s="45"/>
      <c r="AU502" s="45"/>
      <c r="AV502" s="45"/>
      <c r="AW502" s="45"/>
      <c r="AX502" s="45"/>
      <c r="AY502" s="45"/>
      <c r="AZ502" s="45"/>
      <c r="BA502" s="45"/>
      <c r="BB502" s="45"/>
      <c r="BC502" s="45"/>
      <c r="BD502" s="45"/>
      <c r="BE502" s="45"/>
      <c r="BF502" s="45"/>
      <c r="BG502" s="45"/>
      <c r="BH502" s="45"/>
      <c r="BI502" s="45"/>
      <c r="BJ502" s="45"/>
      <c r="BK502" s="45"/>
      <c r="BL502" s="45"/>
      <c r="BM502" s="45"/>
      <c r="BN502" s="45"/>
      <c r="BO502" s="45"/>
      <c r="BP502" s="45"/>
      <c r="BQ502" s="45"/>
      <c r="BR502" s="45"/>
      <c r="BS502" s="45"/>
      <c r="BT502" s="45"/>
      <c r="BU502" s="45"/>
      <c r="BV502" s="45"/>
      <c r="BW502" s="45"/>
      <c r="BX502" s="45"/>
      <c r="BY502" s="45"/>
    </row>
    <row r="503" spans="1:77">
      <c r="A503" s="77"/>
      <c r="B503" s="45"/>
      <c r="C503" s="61"/>
      <c r="D503" s="61"/>
      <c r="E503" s="4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c r="AS503" s="45"/>
      <c r="AT503" s="45"/>
      <c r="AU503" s="45"/>
      <c r="AV503" s="45"/>
      <c r="AW503" s="45"/>
      <c r="AX503" s="45"/>
      <c r="AY503" s="45"/>
      <c r="AZ503" s="45"/>
      <c r="BA503" s="45"/>
      <c r="BB503" s="45"/>
      <c r="BC503" s="45"/>
      <c r="BD503" s="45"/>
      <c r="BE503" s="45"/>
      <c r="BF503" s="45"/>
      <c r="BG503" s="45"/>
      <c r="BH503" s="45"/>
      <c r="BI503" s="45"/>
      <c r="BJ503" s="45"/>
      <c r="BK503" s="45"/>
      <c r="BL503" s="45"/>
      <c r="BM503" s="45"/>
      <c r="BN503" s="45"/>
      <c r="BO503" s="45"/>
      <c r="BP503" s="45"/>
      <c r="BQ503" s="45"/>
      <c r="BR503" s="45"/>
      <c r="BS503" s="45"/>
      <c r="BT503" s="45"/>
      <c r="BU503" s="45"/>
      <c r="BV503" s="45"/>
      <c r="BW503" s="45"/>
      <c r="BX503" s="45"/>
      <c r="BY503" s="45"/>
    </row>
    <row r="504" spans="1:77">
      <c r="A504" s="77"/>
      <c r="B504" s="45"/>
      <c r="C504" s="61"/>
      <c r="D504" s="61"/>
      <c r="E504" s="4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c r="AS504" s="45"/>
      <c r="AT504" s="45"/>
      <c r="AU504" s="45"/>
      <c r="AV504" s="45"/>
      <c r="AW504" s="45"/>
      <c r="AX504" s="45"/>
      <c r="AY504" s="45"/>
      <c r="AZ504" s="45"/>
      <c r="BA504" s="45"/>
      <c r="BB504" s="45"/>
      <c r="BC504" s="45"/>
      <c r="BD504" s="45"/>
      <c r="BE504" s="45"/>
      <c r="BF504" s="45"/>
      <c r="BG504" s="45"/>
      <c r="BH504" s="45"/>
      <c r="BI504" s="45"/>
      <c r="BJ504" s="45"/>
      <c r="BK504" s="45"/>
      <c r="BL504" s="45"/>
      <c r="BM504" s="45"/>
      <c r="BN504" s="45"/>
      <c r="BO504" s="45"/>
      <c r="BP504" s="45"/>
      <c r="BQ504" s="45"/>
      <c r="BR504" s="45"/>
      <c r="BS504" s="45"/>
      <c r="BT504" s="45"/>
      <c r="BU504" s="45"/>
      <c r="BV504" s="45"/>
      <c r="BW504" s="45"/>
      <c r="BX504" s="45"/>
      <c r="BY504" s="45"/>
    </row>
    <row r="505" spans="1:77">
      <c r="A505" s="77"/>
      <c r="B505" s="45"/>
      <c r="C505" s="61"/>
      <c r="D505" s="61"/>
      <c r="E505" s="4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c r="AS505" s="45"/>
      <c r="AT505" s="45"/>
      <c r="AU505" s="45"/>
      <c r="AV505" s="45"/>
      <c r="AW505" s="45"/>
      <c r="AX505" s="45"/>
      <c r="AY505" s="45"/>
      <c r="AZ505" s="45"/>
      <c r="BA505" s="45"/>
      <c r="BB505" s="45"/>
      <c r="BC505" s="45"/>
      <c r="BD505" s="45"/>
      <c r="BE505" s="45"/>
      <c r="BF505" s="45"/>
      <c r="BG505" s="45"/>
      <c r="BH505" s="45"/>
      <c r="BI505" s="45"/>
      <c r="BJ505" s="45"/>
      <c r="BK505" s="45"/>
      <c r="BL505" s="45"/>
      <c r="BM505" s="45"/>
      <c r="BN505" s="45"/>
      <c r="BO505" s="45"/>
      <c r="BP505" s="45"/>
      <c r="BQ505" s="45"/>
      <c r="BR505" s="45"/>
      <c r="BS505" s="45"/>
      <c r="BT505" s="45"/>
      <c r="BU505" s="45"/>
      <c r="BV505" s="45"/>
      <c r="BW505" s="45"/>
      <c r="BX505" s="45"/>
      <c r="BY505" s="45"/>
    </row>
    <row r="506" spans="1:77">
      <c r="A506" s="77"/>
      <c r="B506" s="45"/>
      <c r="C506" s="61"/>
      <c r="D506" s="61"/>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c r="AS506" s="45"/>
      <c r="AT506" s="45"/>
      <c r="AU506" s="45"/>
      <c r="AV506" s="45"/>
      <c r="AW506" s="45"/>
      <c r="AX506" s="45"/>
      <c r="AY506" s="45"/>
      <c r="AZ506" s="45"/>
      <c r="BA506" s="45"/>
      <c r="BB506" s="45"/>
      <c r="BC506" s="45"/>
      <c r="BD506" s="45"/>
      <c r="BE506" s="45"/>
      <c r="BF506" s="45"/>
      <c r="BG506" s="45"/>
      <c r="BH506" s="45"/>
      <c r="BI506" s="45"/>
      <c r="BJ506" s="45"/>
      <c r="BK506" s="45"/>
      <c r="BL506" s="45"/>
      <c r="BM506" s="45"/>
      <c r="BN506" s="45"/>
      <c r="BO506" s="45"/>
      <c r="BP506" s="45"/>
      <c r="BQ506" s="45"/>
      <c r="BR506" s="45"/>
      <c r="BS506" s="45"/>
      <c r="BT506" s="45"/>
      <c r="BU506" s="45"/>
      <c r="BV506" s="45"/>
      <c r="BW506" s="45"/>
      <c r="BX506" s="45"/>
      <c r="BY506" s="45"/>
    </row>
    <row r="507" spans="1:77">
      <c r="A507" s="77"/>
      <c r="B507" s="45"/>
      <c r="C507" s="61"/>
      <c r="D507" s="61"/>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c r="AS507" s="45"/>
      <c r="AT507" s="45"/>
      <c r="AU507" s="45"/>
      <c r="AV507" s="45"/>
      <c r="AW507" s="45"/>
      <c r="AX507" s="45"/>
      <c r="AY507" s="45"/>
      <c r="AZ507" s="45"/>
      <c r="BA507" s="45"/>
      <c r="BB507" s="45"/>
      <c r="BC507" s="45"/>
      <c r="BD507" s="45"/>
      <c r="BE507" s="45"/>
      <c r="BF507" s="45"/>
      <c r="BG507" s="45"/>
      <c r="BH507" s="45"/>
      <c r="BI507" s="45"/>
      <c r="BJ507" s="45"/>
      <c r="BK507" s="45"/>
      <c r="BL507" s="45"/>
      <c r="BM507" s="45"/>
      <c r="BN507" s="45"/>
      <c r="BO507" s="45"/>
      <c r="BP507" s="45"/>
      <c r="BQ507" s="45"/>
      <c r="BR507" s="45"/>
      <c r="BS507" s="45"/>
      <c r="BT507" s="45"/>
      <c r="BU507" s="45"/>
      <c r="BV507" s="45"/>
      <c r="BW507" s="45"/>
      <c r="BX507" s="45"/>
      <c r="BY507" s="45"/>
    </row>
    <row r="508" spans="1:77">
      <c r="A508" s="77"/>
      <c r="B508" s="45"/>
      <c r="C508" s="61"/>
      <c r="D508" s="61"/>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c r="AS508" s="45"/>
      <c r="AT508" s="45"/>
      <c r="AU508" s="45"/>
      <c r="AV508" s="45"/>
      <c r="AW508" s="45"/>
      <c r="AX508" s="45"/>
      <c r="AY508" s="45"/>
      <c r="AZ508" s="45"/>
      <c r="BA508" s="45"/>
      <c r="BB508" s="45"/>
      <c r="BC508" s="45"/>
      <c r="BD508" s="45"/>
      <c r="BE508" s="45"/>
      <c r="BF508" s="45"/>
      <c r="BG508" s="45"/>
      <c r="BH508" s="45"/>
      <c r="BI508" s="45"/>
      <c r="BJ508" s="45"/>
      <c r="BK508" s="45"/>
      <c r="BL508" s="45"/>
      <c r="BM508" s="45"/>
      <c r="BN508" s="45"/>
      <c r="BO508" s="45"/>
      <c r="BP508" s="45"/>
      <c r="BQ508" s="45"/>
      <c r="BR508" s="45"/>
      <c r="BS508" s="45"/>
      <c r="BT508" s="45"/>
      <c r="BU508" s="45"/>
      <c r="BV508" s="45"/>
      <c r="BW508" s="45"/>
      <c r="BX508" s="45"/>
      <c r="BY508" s="45"/>
    </row>
    <row r="509" spans="1:77">
      <c r="A509" s="77"/>
      <c r="B509" s="45"/>
      <c r="C509" s="61"/>
      <c r="D509" s="61"/>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c r="AS509" s="45"/>
      <c r="AT509" s="45"/>
      <c r="AU509" s="45"/>
      <c r="AV509" s="45"/>
      <c r="AW509" s="45"/>
      <c r="AX509" s="45"/>
      <c r="AY509" s="45"/>
      <c r="AZ509" s="45"/>
      <c r="BA509" s="45"/>
      <c r="BB509" s="45"/>
      <c r="BC509" s="45"/>
      <c r="BD509" s="45"/>
      <c r="BE509" s="45"/>
      <c r="BF509" s="45"/>
      <c r="BG509" s="45"/>
      <c r="BH509" s="45"/>
      <c r="BI509" s="45"/>
      <c r="BJ509" s="45"/>
      <c r="BK509" s="45"/>
      <c r="BL509" s="45"/>
      <c r="BM509" s="45"/>
      <c r="BN509" s="45"/>
      <c r="BO509" s="45"/>
      <c r="BP509" s="45"/>
      <c r="BQ509" s="45"/>
      <c r="BR509" s="45"/>
      <c r="BS509" s="45"/>
      <c r="BT509" s="45"/>
      <c r="BU509" s="45"/>
      <c r="BV509" s="45"/>
      <c r="BW509" s="45"/>
      <c r="BX509" s="45"/>
      <c r="BY509" s="45"/>
    </row>
    <row r="510" spans="1:77">
      <c r="A510" s="77"/>
      <c r="B510" s="45"/>
      <c r="C510" s="61"/>
      <c r="D510" s="61"/>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c r="AS510" s="45"/>
      <c r="AT510" s="45"/>
      <c r="AU510" s="45"/>
      <c r="AV510" s="45"/>
      <c r="AW510" s="45"/>
      <c r="AX510" s="45"/>
      <c r="AY510" s="45"/>
      <c r="AZ510" s="45"/>
      <c r="BA510" s="45"/>
      <c r="BB510" s="45"/>
      <c r="BC510" s="45"/>
      <c r="BD510" s="45"/>
      <c r="BE510" s="45"/>
      <c r="BF510" s="45"/>
      <c r="BG510" s="45"/>
      <c r="BH510" s="45"/>
      <c r="BI510" s="45"/>
      <c r="BJ510" s="45"/>
      <c r="BK510" s="45"/>
      <c r="BL510" s="45"/>
      <c r="BM510" s="45"/>
      <c r="BN510" s="45"/>
      <c r="BO510" s="45"/>
      <c r="BP510" s="45"/>
      <c r="BQ510" s="45"/>
      <c r="BR510" s="45"/>
      <c r="BS510" s="45"/>
      <c r="BT510" s="45"/>
      <c r="BU510" s="45"/>
      <c r="BV510" s="45"/>
      <c r="BW510" s="45"/>
      <c r="BX510" s="45"/>
      <c r="BY510" s="45"/>
    </row>
    <row r="511" spans="1:77">
      <c r="A511" s="77"/>
      <c r="B511" s="45"/>
      <c r="C511" s="61"/>
      <c r="D511" s="61"/>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c r="AS511" s="45"/>
      <c r="AT511" s="45"/>
      <c r="AU511" s="45"/>
      <c r="AV511" s="45"/>
      <c r="AW511" s="45"/>
      <c r="AX511" s="45"/>
      <c r="AY511" s="45"/>
      <c r="AZ511" s="45"/>
      <c r="BA511" s="45"/>
      <c r="BB511" s="45"/>
      <c r="BC511" s="45"/>
      <c r="BD511" s="45"/>
      <c r="BE511" s="45"/>
      <c r="BF511" s="45"/>
      <c r="BG511" s="45"/>
      <c r="BH511" s="45"/>
      <c r="BI511" s="45"/>
      <c r="BJ511" s="45"/>
      <c r="BK511" s="45"/>
      <c r="BL511" s="45"/>
      <c r="BM511" s="45"/>
      <c r="BN511" s="45"/>
      <c r="BO511" s="45"/>
      <c r="BP511" s="45"/>
      <c r="BQ511" s="45"/>
      <c r="BR511" s="45"/>
      <c r="BS511" s="45"/>
      <c r="BT511" s="45"/>
      <c r="BU511" s="45"/>
      <c r="BV511" s="45"/>
      <c r="BW511" s="45"/>
      <c r="BX511" s="45"/>
      <c r="BY511" s="45"/>
    </row>
    <row r="512" spans="1:77">
      <c r="A512" s="77"/>
      <c r="B512" s="45"/>
      <c r="C512" s="61"/>
      <c r="D512" s="61"/>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c r="AS512" s="45"/>
      <c r="AT512" s="45"/>
      <c r="AU512" s="45"/>
      <c r="AV512" s="45"/>
      <c r="AW512" s="45"/>
      <c r="AX512" s="45"/>
      <c r="AY512" s="45"/>
      <c r="AZ512" s="45"/>
      <c r="BA512" s="45"/>
      <c r="BB512" s="45"/>
      <c r="BC512" s="45"/>
      <c r="BD512" s="45"/>
      <c r="BE512" s="45"/>
      <c r="BF512" s="45"/>
      <c r="BG512" s="45"/>
      <c r="BH512" s="45"/>
      <c r="BI512" s="45"/>
      <c r="BJ512" s="45"/>
      <c r="BK512" s="45"/>
      <c r="BL512" s="45"/>
      <c r="BM512" s="45"/>
      <c r="BN512" s="45"/>
      <c r="BO512" s="45"/>
      <c r="BP512" s="45"/>
      <c r="BQ512" s="45"/>
      <c r="BR512" s="45"/>
      <c r="BS512" s="45"/>
      <c r="BT512" s="45"/>
      <c r="BU512" s="45"/>
      <c r="BV512" s="45"/>
      <c r="BW512" s="45"/>
      <c r="BX512" s="45"/>
      <c r="BY512" s="45"/>
    </row>
    <row r="513" spans="1:77">
      <c r="A513" s="77"/>
      <c r="B513" s="45"/>
      <c r="C513" s="61"/>
      <c r="D513" s="61"/>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c r="AS513" s="45"/>
      <c r="AT513" s="45"/>
      <c r="AU513" s="45"/>
      <c r="AV513" s="45"/>
      <c r="AW513" s="45"/>
      <c r="AX513" s="45"/>
      <c r="AY513" s="45"/>
      <c r="AZ513" s="45"/>
      <c r="BA513" s="45"/>
      <c r="BB513" s="45"/>
      <c r="BC513" s="45"/>
      <c r="BD513" s="45"/>
      <c r="BE513" s="45"/>
      <c r="BF513" s="45"/>
      <c r="BG513" s="45"/>
      <c r="BH513" s="45"/>
      <c r="BI513" s="45"/>
      <c r="BJ513" s="45"/>
      <c r="BK513" s="45"/>
      <c r="BL513" s="45"/>
      <c r="BM513" s="45"/>
      <c r="BN513" s="45"/>
      <c r="BO513" s="45"/>
      <c r="BP513" s="45"/>
      <c r="BQ513" s="45"/>
      <c r="BR513" s="45"/>
      <c r="BS513" s="45"/>
      <c r="BT513" s="45"/>
      <c r="BU513" s="45"/>
      <c r="BV513" s="45"/>
      <c r="BW513" s="45"/>
      <c r="BX513" s="45"/>
      <c r="BY513" s="45"/>
    </row>
    <row r="514" spans="1:77">
      <c r="A514" s="77"/>
      <c r="B514" s="45"/>
      <c r="C514" s="61"/>
      <c r="D514" s="61"/>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c r="AS514" s="45"/>
      <c r="AT514" s="45"/>
      <c r="AU514" s="45"/>
      <c r="AV514" s="45"/>
      <c r="AW514" s="45"/>
      <c r="AX514" s="45"/>
      <c r="AY514" s="45"/>
      <c r="AZ514" s="45"/>
      <c r="BA514" s="45"/>
      <c r="BB514" s="45"/>
      <c r="BC514" s="45"/>
      <c r="BD514" s="45"/>
      <c r="BE514" s="45"/>
      <c r="BF514" s="45"/>
      <c r="BG514" s="45"/>
      <c r="BH514" s="45"/>
      <c r="BI514" s="45"/>
      <c r="BJ514" s="45"/>
      <c r="BK514" s="45"/>
      <c r="BL514" s="45"/>
      <c r="BM514" s="45"/>
      <c r="BN514" s="45"/>
      <c r="BO514" s="45"/>
      <c r="BP514" s="45"/>
      <c r="BQ514" s="45"/>
      <c r="BR514" s="45"/>
      <c r="BS514" s="45"/>
      <c r="BT514" s="45"/>
      <c r="BU514" s="45"/>
      <c r="BV514" s="45"/>
      <c r="BW514" s="45"/>
      <c r="BX514" s="45"/>
      <c r="BY514" s="45"/>
    </row>
    <row r="515" spans="1:77">
      <c r="A515" s="77"/>
      <c r="B515" s="45"/>
      <c r="C515" s="61"/>
      <c r="D515" s="61"/>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c r="AS515" s="45"/>
      <c r="AT515" s="45"/>
      <c r="AU515" s="45"/>
      <c r="AV515" s="45"/>
      <c r="AW515" s="45"/>
      <c r="AX515" s="45"/>
      <c r="AY515" s="45"/>
      <c r="AZ515" s="45"/>
      <c r="BA515" s="45"/>
      <c r="BB515" s="45"/>
      <c r="BC515" s="45"/>
      <c r="BD515" s="45"/>
      <c r="BE515" s="45"/>
      <c r="BF515" s="45"/>
      <c r="BG515" s="45"/>
      <c r="BH515" s="45"/>
      <c r="BI515" s="45"/>
      <c r="BJ515" s="45"/>
      <c r="BK515" s="45"/>
      <c r="BL515" s="45"/>
      <c r="BM515" s="45"/>
      <c r="BN515" s="45"/>
      <c r="BO515" s="45"/>
      <c r="BP515" s="45"/>
      <c r="BQ515" s="45"/>
      <c r="BR515" s="45"/>
      <c r="BS515" s="45"/>
      <c r="BT515" s="45"/>
      <c r="BU515" s="45"/>
      <c r="BV515" s="45"/>
      <c r="BW515" s="45"/>
      <c r="BX515" s="45"/>
      <c r="BY515" s="45"/>
    </row>
    <row r="516" spans="1:77">
      <c r="A516" s="77"/>
      <c r="B516" s="45"/>
      <c r="C516" s="61"/>
      <c r="D516" s="61"/>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c r="AS516" s="45"/>
      <c r="AT516" s="45"/>
      <c r="AU516" s="45"/>
      <c r="AV516" s="45"/>
      <c r="AW516" s="45"/>
      <c r="AX516" s="45"/>
      <c r="AY516" s="45"/>
      <c r="AZ516" s="45"/>
      <c r="BA516" s="45"/>
      <c r="BB516" s="45"/>
      <c r="BC516" s="45"/>
      <c r="BD516" s="45"/>
      <c r="BE516" s="45"/>
      <c r="BF516" s="45"/>
      <c r="BG516" s="45"/>
      <c r="BH516" s="45"/>
      <c r="BI516" s="45"/>
      <c r="BJ516" s="45"/>
      <c r="BK516" s="45"/>
      <c r="BL516" s="45"/>
      <c r="BM516" s="45"/>
      <c r="BN516" s="45"/>
      <c r="BO516" s="45"/>
      <c r="BP516" s="45"/>
      <c r="BQ516" s="45"/>
      <c r="BR516" s="45"/>
      <c r="BS516" s="45"/>
      <c r="BT516" s="45"/>
      <c r="BU516" s="45"/>
      <c r="BV516" s="45"/>
      <c r="BW516" s="45"/>
      <c r="BX516" s="45"/>
      <c r="BY516" s="45"/>
    </row>
    <row r="517" spans="1:77">
      <c r="A517" s="77"/>
      <c r="B517" s="45"/>
      <c r="C517" s="61"/>
      <c r="D517" s="61"/>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c r="AS517" s="45"/>
      <c r="AT517" s="45"/>
      <c r="AU517" s="45"/>
      <c r="AV517" s="45"/>
      <c r="AW517" s="45"/>
      <c r="AX517" s="45"/>
      <c r="AY517" s="45"/>
      <c r="AZ517" s="45"/>
      <c r="BA517" s="45"/>
      <c r="BB517" s="45"/>
      <c r="BC517" s="45"/>
      <c r="BD517" s="45"/>
      <c r="BE517" s="45"/>
      <c r="BF517" s="45"/>
      <c r="BG517" s="45"/>
      <c r="BH517" s="45"/>
      <c r="BI517" s="45"/>
      <c r="BJ517" s="45"/>
      <c r="BK517" s="45"/>
      <c r="BL517" s="45"/>
      <c r="BM517" s="45"/>
      <c r="BN517" s="45"/>
      <c r="BO517" s="45"/>
      <c r="BP517" s="45"/>
      <c r="BQ517" s="45"/>
      <c r="BR517" s="45"/>
      <c r="BS517" s="45"/>
      <c r="BT517" s="45"/>
      <c r="BU517" s="45"/>
      <c r="BV517" s="45"/>
      <c r="BW517" s="45"/>
      <c r="BX517" s="45"/>
      <c r="BY517" s="45"/>
    </row>
    <row r="518" spans="1:77">
      <c r="A518" s="77"/>
      <c r="B518" s="45"/>
      <c r="C518" s="61"/>
      <c r="D518" s="61"/>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c r="AS518" s="45"/>
      <c r="AT518" s="45"/>
      <c r="AU518" s="45"/>
      <c r="AV518" s="45"/>
      <c r="AW518" s="45"/>
      <c r="AX518" s="45"/>
      <c r="AY518" s="45"/>
      <c r="AZ518" s="45"/>
      <c r="BA518" s="45"/>
      <c r="BB518" s="45"/>
      <c r="BC518" s="45"/>
      <c r="BD518" s="45"/>
      <c r="BE518" s="45"/>
      <c r="BF518" s="45"/>
      <c r="BG518" s="45"/>
      <c r="BH518" s="45"/>
      <c r="BI518" s="45"/>
      <c r="BJ518" s="45"/>
      <c r="BK518" s="45"/>
      <c r="BL518" s="45"/>
      <c r="BM518" s="45"/>
      <c r="BN518" s="45"/>
      <c r="BO518" s="45"/>
      <c r="BP518" s="45"/>
      <c r="BQ518" s="45"/>
      <c r="BR518" s="45"/>
      <c r="BS518" s="45"/>
      <c r="BT518" s="45"/>
      <c r="BU518" s="45"/>
      <c r="BV518" s="45"/>
      <c r="BW518" s="45"/>
      <c r="BX518" s="45"/>
      <c r="BY518" s="45"/>
    </row>
    <row r="519" spans="1:77">
      <c r="A519" s="77"/>
      <c r="B519" s="45"/>
      <c r="C519" s="61"/>
      <c r="D519" s="61"/>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c r="AS519" s="45"/>
      <c r="AT519" s="45"/>
      <c r="AU519" s="45"/>
      <c r="AV519" s="45"/>
      <c r="AW519" s="45"/>
      <c r="AX519" s="45"/>
      <c r="AY519" s="45"/>
      <c r="AZ519" s="45"/>
      <c r="BA519" s="45"/>
      <c r="BB519" s="45"/>
      <c r="BC519" s="45"/>
      <c r="BD519" s="45"/>
      <c r="BE519" s="45"/>
      <c r="BF519" s="45"/>
      <c r="BG519" s="45"/>
      <c r="BH519" s="45"/>
      <c r="BI519" s="45"/>
      <c r="BJ519" s="45"/>
      <c r="BK519" s="45"/>
      <c r="BL519" s="45"/>
      <c r="BM519" s="45"/>
      <c r="BN519" s="45"/>
      <c r="BO519" s="45"/>
      <c r="BP519" s="45"/>
      <c r="BQ519" s="45"/>
      <c r="BR519" s="45"/>
      <c r="BS519" s="45"/>
      <c r="BT519" s="45"/>
      <c r="BU519" s="45"/>
      <c r="BV519" s="45"/>
      <c r="BW519" s="45"/>
      <c r="BX519" s="45"/>
      <c r="BY519" s="45"/>
    </row>
    <row r="520" spans="1:77">
      <c r="A520" s="77"/>
      <c r="B520" s="45"/>
      <c r="C520" s="61"/>
      <c r="D520" s="61"/>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c r="AS520" s="45"/>
      <c r="AT520" s="45"/>
      <c r="AU520" s="45"/>
      <c r="AV520" s="45"/>
      <c r="AW520" s="45"/>
      <c r="AX520" s="45"/>
      <c r="AY520" s="45"/>
      <c r="AZ520" s="45"/>
      <c r="BA520" s="45"/>
      <c r="BB520" s="45"/>
      <c r="BC520" s="45"/>
      <c r="BD520" s="45"/>
      <c r="BE520" s="45"/>
      <c r="BF520" s="45"/>
      <c r="BG520" s="45"/>
      <c r="BH520" s="45"/>
      <c r="BI520" s="45"/>
      <c r="BJ520" s="45"/>
      <c r="BK520" s="45"/>
      <c r="BL520" s="45"/>
      <c r="BM520" s="45"/>
      <c r="BN520" s="45"/>
      <c r="BO520" s="45"/>
      <c r="BP520" s="45"/>
      <c r="BQ520" s="45"/>
      <c r="BR520" s="45"/>
      <c r="BS520" s="45"/>
      <c r="BT520" s="45"/>
      <c r="BU520" s="45"/>
      <c r="BV520" s="45"/>
      <c r="BW520" s="45"/>
      <c r="BX520" s="45"/>
      <c r="BY520" s="45"/>
    </row>
    <row r="521" spans="1:77">
      <c r="A521" s="77"/>
      <c r="B521" s="45"/>
      <c r="C521" s="61"/>
      <c r="D521" s="61"/>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c r="AS521" s="45"/>
      <c r="AT521" s="45"/>
      <c r="AU521" s="45"/>
      <c r="AV521" s="45"/>
      <c r="AW521" s="45"/>
      <c r="AX521" s="45"/>
      <c r="AY521" s="45"/>
      <c r="AZ521" s="45"/>
      <c r="BA521" s="45"/>
      <c r="BB521" s="45"/>
      <c r="BC521" s="45"/>
      <c r="BD521" s="45"/>
      <c r="BE521" s="45"/>
      <c r="BF521" s="45"/>
      <c r="BG521" s="45"/>
      <c r="BH521" s="45"/>
      <c r="BI521" s="45"/>
      <c r="BJ521" s="45"/>
      <c r="BK521" s="45"/>
      <c r="BL521" s="45"/>
      <c r="BM521" s="45"/>
      <c r="BN521" s="45"/>
      <c r="BO521" s="45"/>
      <c r="BP521" s="45"/>
      <c r="BQ521" s="45"/>
      <c r="BR521" s="45"/>
      <c r="BS521" s="45"/>
      <c r="BT521" s="45"/>
      <c r="BU521" s="45"/>
      <c r="BV521" s="45"/>
      <c r="BW521" s="45"/>
      <c r="BX521" s="45"/>
      <c r="BY521" s="45"/>
    </row>
    <row r="522" spans="1:77">
      <c r="A522" s="77"/>
      <c r="B522" s="45"/>
      <c r="C522" s="61"/>
      <c r="D522" s="61"/>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c r="AS522" s="45"/>
      <c r="AT522" s="45"/>
      <c r="AU522" s="45"/>
      <c r="AV522" s="45"/>
      <c r="AW522" s="45"/>
      <c r="AX522" s="45"/>
      <c r="AY522" s="45"/>
      <c r="AZ522" s="45"/>
      <c r="BA522" s="45"/>
      <c r="BB522" s="45"/>
      <c r="BC522" s="45"/>
      <c r="BD522" s="45"/>
      <c r="BE522" s="45"/>
      <c r="BF522" s="45"/>
      <c r="BG522" s="45"/>
      <c r="BH522" s="45"/>
      <c r="BI522" s="45"/>
      <c r="BJ522" s="45"/>
      <c r="BK522" s="45"/>
      <c r="BL522" s="45"/>
      <c r="BM522" s="45"/>
      <c r="BN522" s="45"/>
      <c r="BO522" s="45"/>
      <c r="BP522" s="45"/>
      <c r="BQ522" s="45"/>
      <c r="BR522" s="45"/>
      <c r="BS522" s="45"/>
      <c r="BT522" s="45"/>
      <c r="BU522" s="45"/>
      <c r="BV522" s="45"/>
      <c r="BW522" s="45"/>
      <c r="BX522" s="45"/>
      <c r="BY522" s="45"/>
    </row>
    <row r="523" spans="1:77">
      <c r="A523" s="77"/>
      <c r="B523" s="45"/>
      <c r="C523" s="61"/>
      <c r="D523" s="61"/>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c r="AS523" s="45"/>
      <c r="AT523" s="45"/>
      <c r="AU523" s="45"/>
      <c r="AV523" s="45"/>
      <c r="AW523" s="45"/>
      <c r="AX523" s="45"/>
      <c r="AY523" s="45"/>
      <c r="AZ523" s="45"/>
      <c r="BA523" s="45"/>
      <c r="BB523" s="45"/>
      <c r="BC523" s="45"/>
      <c r="BD523" s="45"/>
      <c r="BE523" s="45"/>
      <c r="BF523" s="45"/>
      <c r="BG523" s="45"/>
      <c r="BH523" s="45"/>
      <c r="BI523" s="45"/>
      <c r="BJ523" s="45"/>
      <c r="BK523" s="45"/>
      <c r="BL523" s="45"/>
      <c r="BM523" s="45"/>
      <c r="BN523" s="45"/>
      <c r="BO523" s="45"/>
      <c r="BP523" s="45"/>
      <c r="BQ523" s="45"/>
      <c r="BR523" s="45"/>
      <c r="BS523" s="45"/>
      <c r="BT523" s="45"/>
      <c r="BU523" s="45"/>
      <c r="BV523" s="45"/>
      <c r="BW523" s="45"/>
      <c r="BX523" s="45"/>
      <c r="BY523" s="45"/>
    </row>
    <row r="524" spans="1:77">
      <c r="A524" s="77"/>
      <c r="B524" s="45"/>
      <c r="C524" s="61"/>
      <c r="D524" s="61"/>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c r="AS524" s="45"/>
      <c r="AT524" s="45"/>
      <c r="AU524" s="45"/>
      <c r="AV524" s="45"/>
      <c r="AW524" s="45"/>
      <c r="AX524" s="45"/>
      <c r="AY524" s="45"/>
      <c r="AZ524" s="45"/>
      <c r="BA524" s="45"/>
      <c r="BB524" s="45"/>
      <c r="BC524" s="45"/>
      <c r="BD524" s="45"/>
      <c r="BE524" s="45"/>
      <c r="BF524" s="45"/>
      <c r="BG524" s="45"/>
      <c r="BH524" s="45"/>
      <c r="BI524" s="45"/>
      <c r="BJ524" s="45"/>
      <c r="BK524" s="45"/>
      <c r="BL524" s="45"/>
      <c r="BM524" s="45"/>
      <c r="BN524" s="45"/>
      <c r="BO524" s="45"/>
      <c r="BP524" s="45"/>
      <c r="BQ524" s="45"/>
      <c r="BR524" s="45"/>
      <c r="BS524" s="45"/>
      <c r="BT524" s="45"/>
      <c r="BU524" s="45"/>
      <c r="BV524" s="45"/>
      <c r="BW524" s="45"/>
      <c r="BX524" s="45"/>
      <c r="BY524" s="45"/>
    </row>
    <row r="525" spans="1:77">
      <c r="A525" s="77"/>
      <c r="B525" s="45"/>
      <c r="C525" s="61"/>
      <c r="D525" s="61"/>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c r="AS525" s="45"/>
      <c r="AT525" s="45"/>
      <c r="AU525" s="45"/>
      <c r="AV525" s="45"/>
      <c r="AW525" s="45"/>
      <c r="AX525" s="45"/>
      <c r="AY525" s="45"/>
      <c r="AZ525" s="45"/>
      <c r="BA525" s="45"/>
      <c r="BB525" s="45"/>
      <c r="BC525" s="45"/>
      <c r="BD525" s="45"/>
      <c r="BE525" s="45"/>
      <c r="BF525" s="45"/>
      <c r="BG525" s="45"/>
      <c r="BH525" s="45"/>
      <c r="BI525" s="45"/>
      <c r="BJ525" s="45"/>
      <c r="BK525" s="45"/>
      <c r="BL525" s="45"/>
      <c r="BM525" s="45"/>
      <c r="BN525" s="45"/>
      <c r="BO525" s="45"/>
      <c r="BP525" s="45"/>
      <c r="BQ525" s="45"/>
      <c r="BR525" s="45"/>
      <c r="BS525" s="45"/>
      <c r="BT525" s="45"/>
      <c r="BU525" s="45"/>
      <c r="BV525" s="45"/>
      <c r="BW525" s="45"/>
      <c r="BX525" s="45"/>
      <c r="BY525" s="45"/>
    </row>
    <row r="526" spans="1:77">
      <c r="A526" s="77"/>
      <c r="B526" s="45"/>
      <c r="C526" s="61"/>
      <c r="D526" s="61"/>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c r="AS526" s="45"/>
      <c r="AT526" s="45"/>
      <c r="AU526" s="45"/>
      <c r="AV526" s="45"/>
      <c r="AW526" s="45"/>
      <c r="AX526" s="45"/>
      <c r="AY526" s="45"/>
      <c r="AZ526" s="45"/>
      <c r="BA526" s="45"/>
      <c r="BB526" s="45"/>
      <c r="BC526" s="45"/>
      <c r="BD526" s="45"/>
      <c r="BE526" s="45"/>
      <c r="BF526" s="45"/>
      <c r="BG526" s="45"/>
      <c r="BH526" s="45"/>
      <c r="BI526" s="45"/>
      <c r="BJ526" s="45"/>
      <c r="BK526" s="45"/>
      <c r="BL526" s="45"/>
      <c r="BM526" s="45"/>
      <c r="BN526" s="45"/>
      <c r="BO526" s="45"/>
      <c r="BP526" s="45"/>
      <c r="BQ526" s="45"/>
      <c r="BR526" s="45"/>
      <c r="BS526" s="45"/>
      <c r="BT526" s="45"/>
      <c r="BU526" s="45"/>
      <c r="BV526" s="45"/>
      <c r="BW526" s="45"/>
      <c r="BX526" s="45"/>
      <c r="BY526" s="45"/>
    </row>
    <row r="527" spans="1:77">
      <c r="A527" s="77"/>
      <c r="B527" s="45"/>
      <c r="C527" s="61"/>
      <c r="D527" s="61"/>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c r="AS527" s="45"/>
      <c r="AT527" s="45"/>
      <c r="AU527" s="45"/>
      <c r="AV527" s="45"/>
      <c r="AW527" s="45"/>
      <c r="AX527" s="45"/>
      <c r="AY527" s="45"/>
      <c r="AZ527" s="45"/>
      <c r="BA527" s="45"/>
      <c r="BB527" s="45"/>
      <c r="BC527" s="45"/>
      <c r="BD527" s="45"/>
      <c r="BE527" s="45"/>
      <c r="BF527" s="45"/>
      <c r="BG527" s="45"/>
      <c r="BH527" s="45"/>
      <c r="BI527" s="45"/>
      <c r="BJ527" s="45"/>
      <c r="BK527" s="45"/>
      <c r="BL527" s="45"/>
      <c r="BM527" s="45"/>
      <c r="BN527" s="45"/>
      <c r="BO527" s="45"/>
      <c r="BP527" s="45"/>
      <c r="BQ527" s="45"/>
      <c r="BR527" s="45"/>
      <c r="BS527" s="45"/>
      <c r="BT527" s="45"/>
      <c r="BU527" s="45"/>
      <c r="BV527" s="45"/>
      <c r="BW527" s="45"/>
      <c r="BX527" s="45"/>
      <c r="BY527" s="45"/>
    </row>
    <row r="528" spans="1:77">
      <c r="A528" s="77"/>
      <c r="B528" s="45"/>
      <c r="C528" s="61"/>
      <c r="D528" s="61"/>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c r="AS528" s="45"/>
      <c r="AT528" s="45"/>
      <c r="AU528" s="45"/>
      <c r="AV528" s="45"/>
      <c r="AW528" s="45"/>
      <c r="AX528" s="45"/>
      <c r="AY528" s="45"/>
      <c r="AZ528" s="45"/>
      <c r="BA528" s="45"/>
      <c r="BB528" s="45"/>
      <c r="BC528" s="45"/>
      <c r="BD528" s="45"/>
      <c r="BE528" s="45"/>
      <c r="BF528" s="45"/>
      <c r="BG528" s="45"/>
      <c r="BH528" s="45"/>
      <c r="BI528" s="45"/>
      <c r="BJ528" s="45"/>
      <c r="BK528" s="45"/>
      <c r="BL528" s="45"/>
      <c r="BM528" s="45"/>
      <c r="BN528" s="45"/>
      <c r="BO528" s="45"/>
      <c r="BP528" s="45"/>
      <c r="BQ528" s="45"/>
      <c r="BR528" s="45"/>
      <c r="BS528" s="45"/>
      <c r="BT528" s="45"/>
      <c r="BU528" s="45"/>
      <c r="BV528" s="45"/>
      <c r="BW528" s="45"/>
      <c r="BX528" s="45"/>
      <c r="BY528" s="45"/>
    </row>
    <row r="529" spans="1:77">
      <c r="A529" s="77"/>
      <c r="B529" s="45"/>
      <c r="C529" s="61"/>
      <c r="D529" s="61"/>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c r="AS529" s="45"/>
      <c r="AT529" s="45"/>
      <c r="AU529" s="45"/>
      <c r="AV529" s="45"/>
      <c r="AW529" s="45"/>
      <c r="AX529" s="45"/>
      <c r="AY529" s="45"/>
      <c r="AZ529" s="45"/>
      <c r="BA529" s="45"/>
      <c r="BB529" s="45"/>
      <c r="BC529" s="45"/>
      <c r="BD529" s="45"/>
      <c r="BE529" s="45"/>
      <c r="BF529" s="45"/>
      <c r="BG529" s="45"/>
      <c r="BH529" s="45"/>
      <c r="BI529" s="45"/>
      <c r="BJ529" s="45"/>
      <c r="BK529" s="45"/>
      <c r="BL529" s="45"/>
      <c r="BM529" s="45"/>
      <c r="BN529" s="45"/>
      <c r="BO529" s="45"/>
      <c r="BP529" s="45"/>
      <c r="BQ529" s="45"/>
      <c r="BR529" s="45"/>
      <c r="BS529" s="45"/>
      <c r="BT529" s="45"/>
      <c r="BU529" s="45"/>
      <c r="BV529" s="45"/>
      <c r="BW529" s="45"/>
      <c r="BX529" s="45"/>
      <c r="BY529" s="45"/>
    </row>
    <row r="530" spans="1:77">
      <c r="A530" s="77"/>
      <c r="B530" s="45"/>
      <c r="C530" s="61"/>
      <c r="D530" s="61"/>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c r="AS530" s="45"/>
      <c r="AT530" s="45"/>
      <c r="AU530" s="45"/>
      <c r="AV530" s="45"/>
      <c r="AW530" s="45"/>
      <c r="AX530" s="45"/>
      <c r="AY530" s="45"/>
      <c r="AZ530" s="45"/>
      <c r="BA530" s="45"/>
      <c r="BB530" s="45"/>
      <c r="BC530" s="45"/>
      <c r="BD530" s="45"/>
      <c r="BE530" s="45"/>
      <c r="BF530" s="45"/>
      <c r="BG530" s="45"/>
      <c r="BH530" s="45"/>
      <c r="BI530" s="45"/>
      <c r="BJ530" s="45"/>
      <c r="BK530" s="45"/>
      <c r="BL530" s="45"/>
      <c r="BM530" s="45"/>
      <c r="BN530" s="45"/>
      <c r="BO530" s="45"/>
      <c r="BP530" s="45"/>
      <c r="BQ530" s="45"/>
      <c r="BR530" s="45"/>
      <c r="BS530" s="45"/>
      <c r="BT530" s="45"/>
      <c r="BU530" s="45"/>
      <c r="BV530" s="45"/>
      <c r="BW530" s="45"/>
      <c r="BX530" s="45"/>
      <c r="BY530" s="45"/>
    </row>
    <row r="531" spans="1:77">
      <c r="A531" s="77"/>
      <c r="B531" s="45"/>
      <c r="C531" s="61"/>
      <c r="D531" s="61"/>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c r="AS531" s="45"/>
      <c r="AT531" s="45"/>
      <c r="AU531" s="45"/>
      <c r="AV531" s="45"/>
      <c r="AW531" s="45"/>
      <c r="AX531" s="45"/>
      <c r="AY531" s="45"/>
      <c r="AZ531" s="45"/>
      <c r="BA531" s="45"/>
      <c r="BB531" s="45"/>
      <c r="BC531" s="45"/>
      <c r="BD531" s="45"/>
      <c r="BE531" s="45"/>
      <c r="BF531" s="45"/>
      <c r="BG531" s="45"/>
      <c r="BH531" s="45"/>
      <c r="BI531" s="45"/>
      <c r="BJ531" s="45"/>
      <c r="BK531" s="45"/>
      <c r="BL531" s="45"/>
      <c r="BM531" s="45"/>
      <c r="BN531" s="45"/>
      <c r="BO531" s="45"/>
      <c r="BP531" s="45"/>
      <c r="BQ531" s="45"/>
      <c r="BR531" s="45"/>
      <c r="BS531" s="45"/>
      <c r="BT531" s="45"/>
      <c r="BU531" s="45"/>
      <c r="BV531" s="45"/>
      <c r="BW531" s="45"/>
      <c r="BX531" s="45"/>
      <c r="BY531" s="45"/>
    </row>
    <row r="532" spans="1:77">
      <c r="A532" s="77"/>
      <c r="B532" s="45"/>
      <c r="C532" s="61"/>
      <c r="D532" s="61"/>
      <c r="E532" s="4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c r="AS532" s="45"/>
      <c r="AT532" s="45"/>
      <c r="AU532" s="45"/>
      <c r="AV532" s="45"/>
      <c r="AW532" s="45"/>
      <c r="AX532" s="45"/>
      <c r="AY532" s="45"/>
      <c r="AZ532" s="45"/>
      <c r="BA532" s="45"/>
      <c r="BB532" s="45"/>
      <c r="BC532" s="45"/>
      <c r="BD532" s="45"/>
      <c r="BE532" s="45"/>
      <c r="BF532" s="45"/>
      <c r="BG532" s="45"/>
      <c r="BH532" s="45"/>
      <c r="BI532" s="45"/>
      <c r="BJ532" s="45"/>
      <c r="BK532" s="45"/>
      <c r="BL532" s="45"/>
      <c r="BM532" s="45"/>
      <c r="BN532" s="45"/>
      <c r="BO532" s="45"/>
      <c r="BP532" s="45"/>
      <c r="BQ532" s="45"/>
      <c r="BR532" s="45"/>
      <c r="BS532" s="45"/>
      <c r="BT532" s="45"/>
      <c r="BU532" s="45"/>
      <c r="BV532" s="45"/>
      <c r="BW532" s="45"/>
      <c r="BX532" s="45"/>
      <c r="BY532" s="45"/>
    </row>
    <row r="533" spans="1:77">
      <c r="A533" s="77"/>
      <c r="B533" s="45"/>
      <c r="C533" s="61"/>
      <c r="D533" s="61"/>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c r="AS533" s="45"/>
      <c r="AT533" s="45"/>
      <c r="AU533" s="45"/>
      <c r="AV533" s="45"/>
      <c r="AW533" s="45"/>
      <c r="AX533" s="45"/>
      <c r="AY533" s="45"/>
      <c r="AZ533" s="45"/>
      <c r="BA533" s="45"/>
      <c r="BB533" s="45"/>
      <c r="BC533" s="45"/>
      <c r="BD533" s="45"/>
      <c r="BE533" s="45"/>
      <c r="BF533" s="45"/>
      <c r="BG533" s="45"/>
      <c r="BH533" s="45"/>
      <c r="BI533" s="45"/>
      <c r="BJ533" s="45"/>
      <c r="BK533" s="45"/>
      <c r="BL533" s="45"/>
      <c r="BM533" s="45"/>
      <c r="BN533" s="45"/>
      <c r="BO533" s="45"/>
      <c r="BP533" s="45"/>
      <c r="BQ533" s="45"/>
      <c r="BR533" s="45"/>
      <c r="BS533" s="45"/>
      <c r="BT533" s="45"/>
      <c r="BU533" s="45"/>
      <c r="BV533" s="45"/>
      <c r="BW533" s="45"/>
      <c r="BX533" s="45"/>
      <c r="BY533" s="45"/>
    </row>
    <row r="534" spans="1:77">
      <c r="A534" s="77"/>
      <c r="B534" s="45"/>
      <c r="C534" s="61"/>
      <c r="D534" s="61"/>
      <c r="E534" s="4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c r="AS534" s="45"/>
      <c r="AT534" s="45"/>
      <c r="AU534" s="45"/>
      <c r="AV534" s="45"/>
      <c r="AW534" s="45"/>
      <c r="AX534" s="45"/>
      <c r="AY534" s="45"/>
      <c r="AZ534" s="45"/>
      <c r="BA534" s="45"/>
      <c r="BB534" s="45"/>
      <c r="BC534" s="45"/>
      <c r="BD534" s="45"/>
      <c r="BE534" s="45"/>
      <c r="BF534" s="45"/>
      <c r="BG534" s="45"/>
      <c r="BH534" s="45"/>
      <c r="BI534" s="45"/>
      <c r="BJ534" s="45"/>
      <c r="BK534" s="45"/>
      <c r="BL534" s="45"/>
      <c r="BM534" s="45"/>
      <c r="BN534" s="45"/>
      <c r="BO534" s="45"/>
      <c r="BP534" s="45"/>
      <c r="BQ534" s="45"/>
      <c r="BR534" s="45"/>
      <c r="BS534" s="45"/>
      <c r="BT534" s="45"/>
      <c r="BU534" s="45"/>
      <c r="BV534" s="45"/>
      <c r="BW534" s="45"/>
      <c r="BX534" s="45"/>
      <c r="BY534" s="45"/>
    </row>
    <row r="535" spans="1:77">
      <c r="A535" s="77"/>
      <c r="B535" s="45"/>
      <c r="C535" s="61"/>
      <c r="D535" s="61"/>
      <c r="E535" s="4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c r="AS535" s="45"/>
      <c r="AT535" s="45"/>
      <c r="AU535" s="45"/>
      <c r="AV535" s="45"/>
      <c r="AW535" s="45"/>
      <c r="AX535" s="45"/>
      <c r="AY535" s="45"/>
      <c r="AZ535" s="45"/>
      <c r="BA535" s="45"/>
      <c r="BB535" s="45"/>
      <c r="BC535" s="45"/>
      <c r="BD535" s="45"/>
      <c r="BE535" s="45"/>
      <c r="BF535" s="45"/>
      <c r="BG535" s="45"/>
      <c r="BH535" s="45"/>
      <c r="BI535" s="45"/>
      <c r="BJ535" s="45"/>
      <c r="BK535" s="45"/>
      <c r="BL535" s="45"/>
      <c r="BM535" s="45"/>
      <c r="BN535" s="45"/>
      <c r="BO535" s="45"/>
      <c r="BP535" s="45"/>
      <c r="BQ535" s="45"/>
      <c r="BR535" s="45"/>
      <c r="BS535" s="45"/>
      <c r="BT535" s="45"/>
      <c r="BU535" s="45"/>
      <c r="BV535" s="45"/>
      <c r="BW535" s="45"/>
      <c r="BX535" s="45"/>
      <c r="BY535" s="45"/>
    </row>
    <row r="536" spans="1:77">
      <c r="A536" s="77"/>
      <c r="B536" s="45"/>
      <c r="C536" s="61"/>
      <c r="D536" s="61"/>
      <c r="E536" s="4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c r="AS536" s="45"/>
      <c r="AT536" s="45"/>
      <c r="AU536" s="45"/>
      <c r="AV536" s="45"/>
      <c r="AW536" s="45"/>
      <c r="AX536" s="45"/>
      <c r="AY536" s="45"/>
      <c r="AZ536" s="45"/>
      <c r="BA536" s="45"/>
      <c r="BB536" s="45"/>
      <c r="BC536" s="45"/>
      <c r="BD536" s="45"/>
      <c r="BE536" s="45"/>
      <c r="BF536" s="45"/>
      <c r="BG536" s="45"/>
      <c r="BH536" s="45"/>
      <c r="BI536" s="45"/>
      <c r="BJ536" s="45"/>
      <c r="BK536" s="45"/>
      <c r="BL536" s="45"/>
      <c r="BM536" s="45"/>
      <c r="BN536" s="45"/>
      <c r="BO536" s="45"/>
      <c r="BP536" s="45"/>
      <c r="BQ536" s="45"/>
      <c r="BR536" s="45"/>
      <c r="BS536" s="45"/>
      <c r="BT536" s="45"/>
      <c r="BU536" s="45"/>
      <c r="BV536" s="45"/>
      <c r="BW536" s="45"/>
      <c r="BX536" s="45"/>
      <c r="BY536" s="45"/>
    </row>
    <row r="537" spans="1:77">
      <c r="A537" s="77"/>
      <c r="B537" s="45"/>
      <c r="C537" s="61"/>
      <c r="D537" s="61"/>
      <c r="E537" s="4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c r="AS537" s="45"/>
      <c r="AT537" s="45"/>
      <c r="AU537" s="45"/>
      <c r="AV537" s="45"/>
      <c r="AW537" s="45"/>
      <c r="AX537" s="45"/>
      <c r="AY537" s="45"/>
      <c r="AZ537" s="45"/>
      <c r="BA537" s="45"/>
      <c r="BB537" s="45"/>
      <c r="BC537" s="45"/>
      <c r="BD537" s="45"/>
      <c r="BE537" s="45"/>
      <c r="BF537" s="45"/>
      <c r="BG537" s="45"/>
      <c r="BH537" s="45"/>
      <c r="BI537" s="45"/>
      <c r="BJ537" s="45"/>
      <c r="BK537" s="45"/>
      <c r="BL537" s="45"/>
      <c r="BM537" s="45"/>
      <c r="BN537" s="45"/>
      <c r="BO537" s="45"/>
      <c r="BP537" s="45"/>
      <c r="BQ537" s="45"/>
      <c r="BR537" s="45"/>
      <c r="BS537" s="45"/>
      <c r="BT537" s="45"/>
      <c r="BU537" s="45"/>
      <c r="BV537" s="45"/>
      <c r="BW537" s="45"/>
      <c r="BX537" s="45"/>
      <c r="BY537" s="45"/>
    </row>
    <row r="538" spans="1:77">
      <c r="A538" s="77"/>
      <c r="B538" s="45"/>
      <c r="C538" s="61"/>
      <c r="D538" s="61"/>
      <c r="E538" s="4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c r="AS538" s="45"/>
      <c r="AT538" s="45"/>
      <c r="AU538" s="45"/>
      <c r="AV538" s="45"/>
      <c r="AW538" s="45"/>
      <c r="AX538" s="45"/>
      <c r="AY538" s="45"/>
      <c r="AZ538" s="45"/>
      <c r="BA538" s="45"/>
      <c r="BB538" s="45"/>
      <c r="BC538" s="45"/>
      <c r="BD538" s="45"/>
      <c r="BE538" s="45"/>
      <c r="BF538" s="45"/>
      <c r="BG538" s="45"/>
      <c r="BH538" s="45"/>
      <c r="BI538" s="45"/>
      <c r="BJ538" s="45"/>
      <c r="BK538" s="45"/>
      <c r="BL538" s="45"/>
      <c r="BM538" s="45"/>
      <c r="BN538" s="45"/>
      <c r="BO538" s="45"/>
      <c r="BP538" s="45"/>
      <c r="BQ538" s="45"/>
      <c r="BR538" s="45"/>
      <c r="BS538" s="45"/>
      <c r="BT538" s="45"/>
      <c r="BU538" s="45"/>
      <c r="BV538" s="45"/>
      <c r="BW538" s="45"/>
      <c r="BX538" s="45"/>
      <c r="BY538" s="45"/>
    </row>
    <row r="539" spans="1:77">
      <c r="A539" s="77"/>
      <c r="B539" s="45"/>
      <c r="C539" s="61"/>
      <c r="D539" s="61"/>
      <c r="E539" s="4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c r="AS539" s="45"/>
      <c r="AT539" s="45"/>
      <c r="AU539" s="45"/>
      <c r="AV539" s="45"/>
      <c r="AW539" s="45"/>
      <c r="AX539" s="45"/>
      <c r="AY539" s="45"/>
      <c r="AZ539" s="45"/>
      <c r="BA539" s="45"/>
      <c r="BB539" s="45"/>
      <c r="BC539" s="45"/>
      <c r="BD539" s="45"/>
      <c r="BE539" s="45"/>
      <c r="BF539" s="45"/>
      <c r="BG539" s="45"/>
      <c r="BH539" s="45"/>
      <c r="BI539" s="45"/>
      <c r="BJ539" s="45"/>
      <c r="BK539" s="45"/>
      <c r="BL539" s="45"/>
      <c r="BM539" s="45"/>
      <c r="BN539" s="45"/>
      <c r="BO539" s="45"/>
      <c r="BP539" s="45"/>
      <c r="BQ539" s="45"/>
      <c r="BR539" s="45"/>
      <c r="BS539" s="45"/>
      <c r="BT539" s="45"/>
      <c r="BU539" s="45"/>
      <c r="BV539" s="45"/>
      <c r="BW539" s="45"/>
      <c r="BX539" s="45"/>
      <c r="BY539" s="45"/>
    </row>
    <row r="540" spans="1:77">
      <c r="A540" s="77"/>
      <c r="B540" s="45"/>
      <c r="C540" s="61"/>
      <c r="D540" s="61"/>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c r="AS540" s="45"/>
      <c r="AT540" s="45"/>
      <c r="AU540" s="45"/>
      <c r="AV540" s="45"/>
      <c r="AW540" s="45"/>
      <c r="AX540" s="45"/>
      <c r="AY540" s="45"/>
      <c r="AZ540" s="45"/>
      <c r="BA540" s="45"/>
      <c r="BB540" s="45"/>
      <c r="BC540" s="45"/>
      <c r="BD540" s="45"/>
      <c r="BE540" s="45"/>
      <c r="BF540" s="45"/>
      <c r="BG540" s="45"/>
      <c r="BH540" s="45"/>
      <c r="BI540" s="45"/>
      <c r="BJ540" s="45"/>
      <c r="BK540" s="45"/>
      <c r="BL540" s="45"/>
      <c r="BM540" s="45"/>
      <c r="BN540" s="45"/>
      <c r="BO540" s="45"/>
      <c r="BP540" s="45"/>
      <c r="BQ540" s="45"/>
      <c r="BR540" s="45"/>
      <c r="BS540" s="45"/>
      <c r="BT540" s="45"/>
      <c r="BU540" s="45"/>
      <c r="BV540" s="45"/>
      <c r="BW540" s="45"/>
      <c r="BX540" s="45"/>
      <c r="BY540" s="45"/>
    </row>
    <row r="541" spans="1:77">
      <c r="A541" s="77"/>
      <c r="B541" s="45"/>
      <c r="C541" s="61"/>
      <c r="D541" s="61"/>
      <c r="E541" s="4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c r="AS541" s="45"/>
      <c r="AT541" s="45"/>
      <c r="AU541" s="45"/>
      <c r="AV541" s="45"/>
      <c r="AW541" s="45"/>
      <c r="AX541" s="45"/>
      <c r="AY541" s="45"/>
      <c r="AZ541" s="45"/>
      <c r="BA541" s="45"/>
      <c r="BB541" s="45"/>
      <c r="BC541" s="45"/>
      <c r="BD541" s="45"/>
      <c r="BE541" s="45"/>
      <c r="BF541" s="45"/>
      <c r="BG541" s="45"/>
      <c r="BH541" s="45"/>
      <c r="BI541" s="45"/>
      <c r="BJ541" s="45"/>
      <c r="BK541" s="45"/>
      <c r="BL541" s="45"/>
      <c r="BM541" s="45"/>
      <c r="BN541" s="45"/>
      <c r="BO541" s="45"/>
      <c r="BP541" s="45"/>
      <c r="BQ541" s="45"/>
      <c r="BR541" s="45"/>
      <c r="BS541" s="45"/>
      <c r="BT541" s="45"/>
      <c r="BU541" s="45"/>
      <c r="BV541" s="45"/>
      <c r="BW541" s="45"/>
      <c r="BX541" s="45"/>
      <c r="BY541" s="45"/>
    </row>
    <row r="542" spans="1:77">
      <c r="A542" s="77"/>
      <c r="B542" s="45"/>
      <c r="C542" s="61"/>
      <c r="D542" s="61"/>
      <c r="E542" s="4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c r="AS542" s="45"/>
      <c r="AT542" s="45"/>
      <c r="AU542" s="45"/>
      <c r="AV542" s="45"/>
      <c r="AW542" s="45"/>
      <c r="AX542" s="45"/>
      <c r="AY542" s="45"/>
      <c r="AZ542" s="45"/>
      <c r="BA542" s="45"/>
      <c r="BB542" s="45"/>
      <c r="BC542" s="45"/>
      <c r="BD542" s="45"/>
      <c r="BE542" s="45"/>
      <c r="BF542" s="45"/>
      <c r="BG542" s="45"/>
      <c r="BH542" s="45"/>
      <c r="BI542" s="45"/>
      <c r="BJ542" s="45"/>
      <c r="BK542" s="45"/>
      <c r="BL542" s="45"/>
      <c r="BM542" s="45"/>
      <c r="BN542" s="45"/>
      <c r="BO542" s="45"/>
      <c r="BP542" s="45"/>
      <c r="BQ542" s="45"/>
      <c r="BR542" s="45"/>
      <c r="BS542" s="45"/>
      <c r="BT542" s="45"/>
      <c r="BU542" s="45"/>
      <c r="BV542" s="45"/>
      <c r="BW542" s="45"/>
      <c r="BX542" s="45"/>
      <c r="BY542" s="45"/>
    </row>
    <row r="543" spans="1:77">
      <c r="A543" s="77"/>
      <c r="B543" s="45"/>
      <c r="C543" s="61"/>
      <c r="D543" s="61"/>
      <c r="E543" s="4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c r="AS543" s="45"/>
      <c r="AT543" s="45"/>
      <c r="AU543" s="45"/>
      <c r="AV543" s="45"/>
      <c r="AW543" s="45"/>
      <c r="AX543" s="45"/>
      <c r="AY543" s="45"/>
      <c r="AZ543" s="45"/>
      <c r="BA543" s="45"/>
      <c r="BB543" s="45"/>
      <c r="BC543" s="45"/>
      <c r="BD543" s="45"/>
      <c r="BE543" s="45"/>
      <c r="BF543" s="45"/>
      <c r="BG543" s="45"/>
      <c r="BH543" s="45"/>
      <c r="BI543" s="45"/>
      <c r="BJ543" s="45"/>
      <c r="BK543" s="45"/>
      <c r="BL543" s="45"/>
      <c r="BM543" s="45"/>
      <c r="BN543" s="45"/>
      <c r="BO543" s="45"/>
      <c r="BP543" s="45"/>
      <c r="BQ543" s="45"/>
      <c r="BR543" s="45"/>
      <c r="BS543" s="45"/>
      <c r="BT543" s="45"/>
      <c r="BU543" s="45"/>
      <c r="BV543" s="45"/>
      <c r="BW543" s="45"/>
      <c r="BX543" s="45"/>
      <c r="BY543" s="45"/>
    </row>
    <row r="544" spans="1:77">
      <c r="A544" s="77"/>
      <c r="B544" s="45"/>
      <c r="C544" s="61"/>
      <c r="D544" s="61"/>
      <c r="E544" s="4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c r="AS544" s="45"/>
      <c r="AT544" s="45"/>
      <c r="AU544" s="45"/>
      <c r="AV544" s="45"/>
      <c r="AW544" s="45"/>
      <c r="AX544" s="45"/>
      <c r="AY544" s="45"/>
      <c r="AZ544" s="45"/>
      <c r="BA544" s="45"/>
      <c r="BB544" s="45"/>
      <c r="BC544" s="45"/>
      <c r="BD544" s="45"/>
      <c r="BE544" s="45"/>
      <c r="BF544" s="45"/>
      <c r="BG544" s="45"/>
      <c r="BH544" s="45"/>
      <c r="BI544" s="45"/>
      <c r="BJ544" s="45"/>
      <c r="BK544" s="45"/>
      <c r="BL544" s="45"/>
      <c r="BM544" s="45"/>
      <c r="BN544" s="45"/>
      <c r="BO544" s="45"/>
      <c r="BP544" s="45"/>
      <c r="BQ544" s="45"/>
      <c r="BR544" s="45"/>
      <c r="BS544" s="45"/>
      <c r="BT544" s="45"/>
      <c r="BU544" s="45"/>
      <c r="BV544" s="45"/>
      <c r="BW544" s="45"/>
      <c r="BX544" s="45"/>
      <c r="BY544" s="45"/>
    </row>
    <row r="545" spans="1:77">
      <c r="A545" s="77"/>
      <c r="B545" s="45"/>
      <c r="C545" s="61"/>
      <c r="D545" s="61"/>
      <c r="E545" s="4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c r="AS545" s="45"/>
      <c r="AT545" s="45"/>
      <c r="AU545" s="45"/>
      <c r="AV545" s="45"/>
      <c r="AW545" s="45"/>
      <c r="AX545" s="45"/>
      <c r="AY545" s="45"/>
      <c r="AZ545" s="45"/>
      <c r="BA545" s="45"/>
      <c r="BB545" s="45"/>
      <c r="BC545" s="45"/>
      <c r="BD545" s="45"/>
      <c r="BE545" s="45"/>
      <c r="BF545" s="45"/>
      <c r="BG545" s="45"/>
      <c r="BH545" s="45"/>
      <c r="BI545" s="45"/>
      <c r="BJ545" s="45"/>
      <c r="BK545" s="45"/>
      <c r="BL545" s="45"/>
      <c r="BM545" s="45"/>
      <c r="BN545" s="45"/>
      <c r="BO545" s="45"/>
      <c r="BP545" s="45"/>
      <c r="BQ545" s="45"/>
      <c r="BR545" s="45"/>
      <c r="BS545" s="45"/>
      <c r="BT545" s="45"/>
      <c r="BU545" s="45"/>
      <c r="BV545" s="45"/>
      <c r="BW545" s="45"/>
      <c r="BX545" s="45"/>
      <c r="BY545" s="45"/>
    </row>
    <row r="546" spans="1:77">
      <c r="A546" s="77"/>
      <c r="B546" s="45"/>
      <c r="C546" s="61"/>
      <c r="D546" s="61"/>
      <c r="E546" s="4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c r="AS546" s="45"/>
      <c r="AT546" s="45"/>
      <c r="AU546" s="45"/>
      <c r="AV546" s="45"/>
      <c r="AW546" s="45"/>
      <c r="AX546" s="45"/>
      <c r="AY546" s="45"/>
      <c r="AZ546" s="45"/>
      <c r="BA546" s="45"/>
      <c r="BB546" s="45"/>
      <c r="BC546" s="45"/>
      <c r="BD546" s="45"/>
      <c r="BE546" s="45"/>
      <c r="BF546" s="45"/>
      <c r="BG546" s="45"/>
      <c r="BH546" s="45"/>
      <c r="BI546" s="45"/>
      <c r="BJ546" s="45"/>
      <c r="BK546" s="45"/>
      <c r="BL546" s="45"/>
      <c r="BM546" s="45"/>
      <c r="BN546" s="45"/>
      <c r="BO546" s="45"/>
      <c r="BP546" s="45"/>
      <c r="BQ546" s="45"/>
      <c r="BR546" s="45"/>
      <c r="BS546" s="45"/>
      <c r="BT546" s="45"/>
      <c r="BU546" s="45"/>
      <c r="BV546" s="45"/>
      <c r="BW546" s="45"/>
      <c r="BX546" s="45"/>
      <c r="BY546" s="45"/>
    </row>
    <row r="547" spans="1:77">
      <c r="A547" s="77"/>
      <c r="B547" s="45"/>
      <c r="C547" s="61"/>
      <c r="D547" s="61"/>
      <c r="E547" s="4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c r="AS547" s="45"/>
      <c r="AT547" s="45"/>
      <c r="AU547" s="45"/>
      <c r="AV547" s="45"/>
      <c r="AW547" s="45"/>
      <c r="AX547" s="45"/>
      <c r="AY547" s="45"/>
      <c r="AZ547" s="45"/>
      <c r="BA547" s="45"/>
      <c r="BB547" s="45"/>
      <c r="BC547" s="45"/>
      <c r="BD547" s="45"/>
      <c r="BE547" s="45"/>
      <c r="BF547" s="45"/>
      <c r="BG547" s="45"/>
      <c r="BH547" s="45"/>
      <c r="BI547" s="45"/>
      <c r="BJ547" s="45"/>
      <c r="BK547" s="45"/>
      <c r="BL547" s="45"/>
      <c r="BM547" s="45"/>
      <c r="BN547" s="45"/>
      <c r="BO547" s="45"/>
      <c r="BP547" s="45"/>
      <c r="BQ547" s="45"/>
      <c r="BR547" s="45"/>
      <c r="BS547" s="45"/>
      <c r="BT547" s="45"/>
      <c r="BU547" s="45"/>
      <c r="BV547" s="45"/>
      <c r="BW547" s="45"/>
      <c r="BX547" s="45"/>
      <c r="BY547" s="45"/>
    </row>
    <row r="548" spans="1:77">
      <c r="A548" s="77"/>
      <c r="B548" s="45"/>
      <c r="C548" s="61"/>
      <c r="D548" s="61"/>
      <c r="E548" s="4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c r="AS548" s="45"/>
      <c r="AT548" s="45"/>
      <c r="AU548" s="45"/>
      <c r="AV548" s="45"/>
      <c r="AW548" s="45"/>
      <c r="AX548" s="45"/>
      <c r="AY548" s="45"/>
      <c r="AZ548" s="45"/>
      <c r="BA548" s="45"/>
      <c r="BB548" s="45"/>
      <c r="BC548" s="45"/>
      <c r="BD548" s="45"/>
      <c r="BE548" s="45"/>
      <c r="BF548" s="45"/>
      <c r="BG548" s="45"/>
      <c r="BH548" s="45"/>
      <c r="BI548" s="45"/>
      <c r="BJ548" s="45"/>
      <c r="BK548" s="45"/>
      <c r="BL548" s="45"/>
      <c r="BM548" s="45"/>
      <c r="BN548" s="45"/>
      <c r="BO548" s="45"/>
      <c r="BP548" s="45"/>
      <c r="BQ548" s="45"/>
      <c r="BR548" s="45"/>
      <c r="BS548" s="45"/>
      <c r="BT548" s="45"/>
      <c r="BU548" s="45"/>
      <c r="BV548" s="45"/>
      <c r="BW548" s="45"/>
      <c r="BX548" s="45"/>
      <c r="BY548" s="45"/>
    </row>
    <row r="549" spans="1:77">
      <c r="A549" s="77"/>
      <c r="B549" s="45"/>
      <c r="C549" s="61"/>
      <c r="D549" s="61"/>
      <c r="E549" s="4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c r="AS549" s="45"/>
      <c r="AT549" s="45"/>
      <c r="AU549" s="45"/>
      <c r="AV549" s="45"/>
      <c r="AW549" s="45"/>
      <c r="AX549" s="45"/>
      <c r="AY549" s="45"/>
      <c r="AZ549" s="45"/>
      <c r="BA549" s="45"/>
      <c r="BB549" s="45"/>
      <c r="BC549" s="45"/>
      <c r="BD549" s="45"/>
      <c r="BE549" s="45"/>
      <c r="BF549" s="45"/>
      <c r="BG549" s="45"/>
      <c r="BH549" s="45"/>
      <c r="BI549" s="45"/>
      <c r="BJ549" s="45"/>
      <c r="BK549" s="45"/>
      <c r="BL549" s="45"/>
      <c r="BM549" s="45"/>
      <c r="BN549" s="45"/>
      <c r="BO549" s="45"/>
      <c r="BP549" s="45"/>
      <c r="BQ549" s="45"/>
      <c r="BR549" s="45"/>
      <c r="BS549" s="45"/>
      <c r="BT549" s="45"/>
      <c r="BU549" s="45"/>
      <c r="BV549" s="45"/>
      <c r="BW549" s="45"/>
      <c r="BX549" s="45"/>
      <c r="BY549" s="45"/>
    </row>
    <row r="550" spans="1:77">
      <c r="A550" s="77"/>
      <c r="B550" s="45"/>
      <c r="C550" s="61"/>
      <c r="D550" s="61"/>
      <c r="E550" s="4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c r="AS550" s="45"/>
      <c r="AT550" s="45"/>
      <c r="AU550" s="45"/>
      <c r="AV550" s="45"/>
      <c r="AW550" s="45"/>
      <c r="AX550" s="45"/>
      <c r="AY550" s="45"/>
      <c r="AZ550" s="45"/>
      <c r="BA550" s="45"/>
      <c r="BB550" s="45"/>
      <c r="BC550" s="45"/>
      <c r="BD550" s="45"/>
      <c r="BE550" s="45"/>
      <c r="BF550" s="45"/>
      <c r="BG550" s="45"/>
      <c r="BH550" s="45"/>
      <c r="BI550" s="45"/>
      <c r="BJ550" s="45"/>
      <c r="BK550" s="45"/>
      <c r="BL550" s="45"/>
      <c r="BM550" s="45"/>
      <c r="BN550" s="45"/>
      <c r="BO550" s="45"/>
      <c r="BP550" s="45"/>
      <c r="BQ550" s="45"/>
      <c r="BR550" s="45"/>
      <c r="BS550" s="45"/>
      <c r="BT550" s="45"/>
      <c r="BU550" s="45"/>
      <c r="BV550" s="45"/>
      <c r="BW550" s="45"/>
      <c r="BX550" s="45"/>
      <c r="BY550" s="45"/>
    </row>
    <row r="551" spans="1:77">
      <c r="A551" s="77"/>
      <c r="B551" s="45"/>
      <c r="C551" s="61"/>
      <c r="D551" s="61"/>
      <c r="E551" s="4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c r="AS551" s="45"/>
      <c r="AT551" s="45"/>
      <c r="AU551" s="45"/>
      <c r="AV551" s="45"/>
      <c r="AW551" s="45"/>
      <c r="AX551" s="45"/>
      <c r="AY551" s="45"/>
      <c r="AZ551" s="45"/>
      <c r="BA551" s="45"/>
      <c r="BB551" s="45"/>
      <c r="BC551" s="45"/>
      <c r="BD551" s="45"/>
      <c r="BE551" s="45"/>
      <c r="BF551" s="45"/>
      <c r="BG551" s="45"/>
      <c r="BH551" s="45"/>
      <c r="BI551" s="45"/>
      <c r="BJ551" s="45"/>
      <c r="BK551" s="45"/>
      <c r="BL551" s="45"/>
      <c r="BM551" s="45"/>
      <c r="BN551" s="45"/>
      <c r="BO551" s="45"/>
      <c r="BP551" s="45"/>
      <c r="BQ551" s="45"/>
      <c r="BR551" s="45"/>
      <c r="BS551" s="45"/>
      <c r="BT551" s="45"/>
      <c r="BU551" s="45"/>
      <c r="BV551" s="45"/>
      <c r="BW551" s="45"/>
      <c r="BX551" s="45"/>
      <c r="BY551" s="45"/>
    </row>
    <row r="552" spans="1:77">
      <c r="A552" s="77"/>
      <c r="B552" s="45"/>
      <c r="C552" s="61"/>
      <c r="D552" s="61"/>
      <c r="E552" s="4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c r="AS552" s="45"/>
      <c r="AT552" s="45"/>
      <c r="AU552" s="45"/>
      <c r="AV552" s="45"/>
      <c r="AW552" s="45"/>
      <c r="AX552" s="45"/>
      <c r="AY552" s="45"/>
      <c r="AZ552" s="45"/>
      <c r="BA552" s="45"/>
      <c r="BB552" s="45"/>
      <c r="BC552" s="45"/>
      <c r="BD552" s="45"/>
      <c r="BE552" s="45"/>
      <c r="BF552" s="45"/>
      <c r="BG552" s="45"/>
      <c r="BH552" s="45"/>
      <c r="BI552" s="45"/>
      <c r="BJ552" s="45"/>
      <c r="BK552" s="45"/>
      <c r="BL552" s="45"/>
      <c r="BM552" s="45"/>
      <c r="BN552" s="45"/>
      <c r="BO552" s="45"/>
      <c r="BP552" s="45"/>
      <c r="BQ552" s="45"/>
      <c r="BR552" s="45"/>
      <c r="BS552" s="45"/>
      <c r="BT552" s="45"/>
      <c r="BU552" s="45"/>
      <c r="BV552" s="45"/>
      <c r="BW552" s="45"/>
      <c r="BX552" s="45"/>
      <c r="BY552" s="45"/>
    </row>
    <row r="553" spans="1:77">
      <c r="A553" s="77"/>
      <c r="B553" s="45"/>
      <c r="C553" s="61"/>
      <c r="D553" s="61"/>
      <c r="E553" s="4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c r="AS553" s="45"/>
      <c r="AT553" s="45"/>
      <c r="AU553" s="45"/>
      <c r="AV553" s="45"/>
      <c r="AW553" s="45"/>
      <c r="AX553" s="45"/>
      <c r="AY553" s="45"/>
      <c r="AZ553" s="45"/>
      <c r="BA553" s="45"/>
      <c r="BB553" s="45"/>
      <c r="BC553" s="45"/>
      <c r="BD553" s="45"/>
      <c r="BE553" s="45"/>
      <c r="BF553" s="45"/>
      <c r="BG553" s="45"/>
      <c r="BH553" s="45"/>
      <c r="BI553" s="45"/>
      <c r="BJ553" s="45"/>
      <c r="BK553" s="45"/>
      <c r="BL553" s="45"/>
      <c r="BM553" s="45"/>
      <c r="BN553" s="45"/>
      <c r="BO553" s="45"/>
      <c r="BP553" s="45"/>
      <c r="BQ553" s="45"/>
      <c r="BR553" s="45"/>
      <c r="BS553" s="45"/>
      <c r="BT553" s="45"/>
      <c r="BU553" s="45"/>
      <c r="BV553" s="45"/>
      <c r="BW553" s="45"/>
      <c r="BX553" s="45"/>
      <c r="BY553" s="45"/>
    </row>
    <row r="554" spans="1:77">
      <c r="A554" s="77"/>
      <c r="B554" s="45"/>
      <c r="C554" s="61"/>
      <c r="D554" s="61"/>
      <c r="E554" s="4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c r="AS554" s="45"/>
      <c r="AT554" s="45"/>
      <c r="AU554" s="45"/>
      <c r="AV554" s="45"/>
      <c r="AW554" s="45"/>
      <c r="AX554" s="45"/>
      <c r="AY554" s="45"/>
      <c r="AZ554" s="45"/>
      <c r="BA554" s="45"/>
      <c r="BB554" s="45"/>
      <c r="BC554" s="45"/>
      <c r="BD554" s="45"/>
      <c r="BE554" s="45"/>
      <c r="BF554" s="45"/>
      <c r="BG554" s="45"/>
      <c r="BH554" s="45"/>
      <c r="BI554" s="45"/>
      <c r="BJ554" s="45"/>
      <c r="BK554" s="45"/>
      <c r="BL554" s="45"/>
      <c r="BM554" s="45"/>
      <c r="BN554" s="45"/>
      <c r="BO554" s="45"/>
      <c r="BP554" s="45"/>
      <c r="BQ554" s="45"/>
      <c r="BR554" s="45"/>
      <c r="BS554" s="45"/>
      <c r="BT554" s="45"/>
      <c r="BU554" s="45"/>
      <c r="BV554" s="45"/>
      <c r="BW554" s="45"/>
      <c r="BX554" s="45"/>
      <c r="BY554" s="45"/>
    </row>
    <row r="555" spans="1:77">
      <c r="A555" s="77"/>
      <c r="B555" s="45"/>
      <c r="C555" s="61"/>
      <c r="D555" s="61"/>
      <c r="E555" s="4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c r="AS555" s="45"/>
      <c r="AT555" s="45"/>
      <c r="AU555" s="45"/>
      <c r="AV555" s="45"/>
      <c r="AW555" s="45"/>
      <c r="AX555" s="45"/>
      <c r="AY555" s="45"/>
      <c r="AZ555" s="45"/>
      <c r="BA555" s="45"/>
      <c r="BB555" s="45"/>
      <c r="BC555" s="45"/>
      <c r="BD555" s="45"/>
      <c r="BE555" s="45"/>
      <c r="BF555" s="45"/>
      <c r="BG555" s="45"/>
      <c r="BH555" s="45"/>
      <c r="BI555" s="45"/>
      <c r="BJ555" s="45"/>
      <c r="BK555" s="45"/>
      <c r="BL555" s="45"/>
      <c r="BM555" s="45"/>
      <c r="BN555" s="45"/>
      <c r="BO555" s="45"/>
      <c r="BP555" s="45"/>
      <c r="BQ555" s="45"/>
      <c r="BR555" s="45"/>
      <c r="BS555" s="45"/>
      <c r="BT555" s="45"/>
      <c r="BU555" s="45"/>
      <c r="BV555" s="45"/>
      <c r="BW555" s="45"/>
      <c r="BX555" s="45"/>
      <c r="BY555" s="45"/>
    </row>
    <row r="556" spans="1:77">
      <c r="A556" s="77"/>
      <c r="B556" s="45"/>
      <c r="C556" s="61"/>
      <c r="D556" s="61"/>
      <c r="E556" s="4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c r="AS556" s="45"/>
      <c r="AT556" s="45"/>
      <c r="AU556" s="45"/>
      <c r="AV556" s="45"/>
      <c r="AW556" s="45"/>
      <c r="AX556" s="45"/>
      <c r="AY556" s="45"/>
      <c r="AZ556" s="45"/>
      <c r="BA556" s="45"/>
      <c r="BB556" s="45"/>
      <c r="BC556" s="45"/>
      <c r="BD556" s="45"/>
      <c r="BE556" s="45"/>
      <c r="BF556" s="45"/>
      <c r="BG556" s="45"/>
      <c r="BH556" s="45"/>
      <c r="BI556" s="45"/>
      <c r="BJ556" s="45"/>
      <c r="BK556" s="45"/>
      <c r="BL556" s="45"/>
      <c r="BM556" s="45"/>
      <c r="BN556" s="45"/>
      <c r="BO556" s="45"/>
      <c r="BP556" s="45"/>
      <c r="BQ556" s="45"/>
      <c r="BR556" s="45"/>
      <c r="BS556" s="45"/>
      <c r="BT556" s="45"/>
      <c r="BU556" s="45"/>
      <c r="BV556" s="45"/>
      <c r="BW556" s="45"/>
      <c r="BX556" s="45"/>
      <c r="BY556" s="45"/>
    </row>
    <row r="557" spans="1:77">
      <c r="A557" s="77"/>
      <c r="B557" s="45"/>
      <c r="C557" s="61"/>
      <c r="D557" s="61"/>
      <c r="E557" s="4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c r="AS557" s="45"/>
      <c r="AT557" s="45"/>
      <c r="AU557" s="45"/>
      <c r="AV557" s="45"/>
      <c r="AW557" s="45"/>
      <c r="AX557" s="45"/>
      <c r="AY557" s="45"/>
      <c r="AZ557" s="45"/>
      <c r="BA557" s="45"/>
      <c r="BB557" s="45"/>
      <c r="BC557" s="45"/>
      <c r="BD557" s="45"/>
      <c r="BE557" s="45"/>
      <c r="BF557" s="45"/>
      <c r="BG557" s="45"/>
      <c r="BH557" s="45"/>
      <c r="BI557" s="45"/>
      <c r="BJ557" s="45"/>
      <c r="BK557" s="45"/>
      <c r="BL557" s="45"/>
      <c r="BM557" s="45"/>
      <c r="BN557" s="45"/>
      <c r="BO557" s="45"/>
      <c r="BP557" s="45"/>
      <c r="BQ557" s="45"/>
      <c r="BR557" s="45"/>
      <c r="BS557" s="45"/>
      <c r="BT557" s="45"/>
      <c r="BU557" s="45"/>
      <c r="BV557" s="45"/>
      <c r="BW557" s="45"/>
      <c r="BX557" s="45"/>
      <c r="BY557" s="45"/>
    </row>
    <row r="558" spans="1:77">
      <c r="A558" s="77"/>
      <c r="B558" s="45"/>
      <c r="C558" s="61"/>
      <c r="D558" s="61"/>
      <c r="E558" s="4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c r="AS558" s="45"/>
      <c r="AT558" s="45"/>
      <c r="AU558" s="45"/>
      <c r="AV558" s="45"/>
      <c r="AW558" s="45"/>
      <c r="AX558" s="45"/>
      <c r="AY558" s="45"/>
      <c r="AZ558" s="45"/>
      <c r="BA558" s="45"/>
      <c r="BB558" s="45"/>
      <c r="BC558" s="45"/>
      <c r="BD558" s="45"/>
      <c r="BE558" s="45"/>
      <c r="BF558" s="45"/>
      <c r="BG558" s="45"/>
      <c r="BH558" s="45"/>
      <c r="BI558" s="45"/>
      <c r="BJ558" s="45"/>
      <c r="BK558" s="45"/>
      <c r="BL558" s="45"/>
      <c r="BM558" s="45"/>
      <c r="BN558" s="45"/>
      <c r="BO558" s="45"/>
      <c r="BP558" s="45"/>
      <c r="BQ558" s="45"/>
      <c r="BR558" s="45"/>
      <c r="BS558" s="45"/>
      <c r="BT558" s="45"/>
      <c r="BU558" s="45"/>
      <c r="BV558" s="45"/>
      <c r="BW558" s="45"/>
      <c r="BX558" s="45"/>
      <c r="BY558" s="45"/>
    </row>
    <row r="559" spans="1:77">
      <c r="A559" s="77"/>
      <c r="B559" s="45"/>
      <c r="C559" s="61"/>
      <c r="D559" s="61"/>
      <c r="E559" s="4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c r="AS559" s="45"/>
      <c r="AT559" s="45"/>
      <c r="AU559" s="45"/>
      <c r="AV559" s="45"/>
      <c r="AW559" s="45"/>
      <c r="AX559" s="45"/>
      <c r="AY559" s="45"/>
      <c r="AZ559" s="45"/>
      <c r="BA559" s="45"/>
      <c r="BB559" s="45"/>
      <c r="BC559" s="45"/>
      <c r="BD559" s="45"/>
      <c r="BE559" s="45"/>
      <c r="BF559" s="45"/>
      <c r="BG559" s="45"/>
      <c r="BH559" s="45"/>
      <c r="BI559" s="45"/>
      <c r="BJ559" s="45"/>
      <c r="BK559" s="45"/>
      <c r="BL559" s="45"/>
      <c r="BM559" s="45"/>
      <c r="BN559" s="45"/>
      <c r="BO559" s="45"/>
      <c r="BP559" s="45"/>
      <c r="BQ559" s="45"/>
      <c r="BR559" s="45"/>
      <c r="BS559" s="45"/>
      <c r="BT559" s="45"/>
      <c r="BU559" s="45"/>
      <c r="BV559" s="45"/>
      <c r="BW559" s="45"/>
      <c r="BX559" s="45"/>
      <c r="BY559" s="45"/>
    </row>
    <row r="560" spans="1:77">
      <c r="A560" s="77"/>
      <c r="B560" s="45"/>
      <c r="C560" s="61"/>
      <c r="D560" s="61"/>
      <c r="E560" s="4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c r="AS560" s="45"/>
      <c r="AT560" s="45"/>
      <c r="AU560" s="45"/>
      <c r="AV560" s="45"/>
      <c r="AW560" s="45"/>
      <c r="AX560" s="45"/>
      <c r="AY560" s="45"/>
      <c r="AZ560" s="45"/>
      <c r="BA560" s="45"/>
      <c r="BB560" s="45"/>
      <c r="BC560" s="45"/>
      <c r="BD560" s="45"/>
      <c r="BE560" s="45"/>
      <c r="BF560" s="45"/>
      <c r="BG560" s="45"/>
      <c r="BH560" s="45"/>
      <c r="BI560" s="45"/>
      <c r="BJ560" s="45"/>
      <c r="BK560" s="45"/>
      <c r="BL560" s="45"/>
      <c r="BM560" s="45"/>
      <c r="BN560" s="45"/>
      <c r="BO560" s="45"/>
      <c r="BP560" s="45"/>
      <c r="BQ560" s="45"/>
      <c r="BR560" s="45"/>
      <c r="BS560" s="45"/>
      <c r="BT560" s="45"/>
      <c r="BU560" s="45"/>
      <c r="BV560" s="45"/>
      <c r="BW560" s="45"/>
      <c r="BX560" s="45"/>
      <c r="BY560" s="45"/>
    </row>
    <row r="561" spans="1:77">
      <c r="A561" s="77"/>
      <c r="B561" s="45"/>
      <c r="C561" s="61"/>
      <c r="D561" s="61"/>
      <c r="E561" s="4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c r="AS561" s="45"/>
      <c r="AT561" s="45"/>
      <c r="AU561" s="45"/>
      <c r="AV561" s="45"/>
      <c r="AW561" s="45"/>
      <c r="AX561" s="45"/>
      <c r="AY561" s="45"/>
      <c r="AZ561" s="45"/>
      <c r="BA561" s="45"/>
      <c r="BB561" s="45"/>
      <c r="BC561" s="45"/>
      <c r="BD561" s="45"/>
      <c r="BE561" s="45"/>
      <c r="BF561" s="45"/>
      <c r="BG561" s="45"/>
      <c r="BH561" s="45"/>
      <c r="BI561" s="45"/>
      <c r="BJ561" s="45"/>
      <c r="BK561" s="45"/>
      <c r="BL561" s="45"/>
      <c r="BM561" s="45"/>
      <c r="BN561" s="45"/>
      <c r="BO561" s="45"/>
      <c r="BP561" s="45"/>
      <c r="BQ561" s="45"/>
      <c r="BR561" s="45"/>
      <c r="BS561" s="45"/>
      <c r="BT561" s="45"/>
      <c r="BU561" s="45"/>
      <c r="BV561" s="45"/>
      <c r="BW561" s="45"/>
      <c r="BX561" s="45"/>
      <c r="BY561" s="45"/>
    </row>
    <row r="562" spans="1:77">
      <c r="A562" s="77"/>
      <c r="B562" s="45"/>
      <c r="C562" s="61"/>
      <c r="D562" s="61"/>
      <c r="E562" s="4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c r="AS562" s="45"/>
      <c r="AT562" s="45"/>
      <c r="AU562" s="45"/>
      <c r="AV562" s="45"/>
      <c r="AW562" s="45"/>
      <c r="AX562" s="45"/>
      <c r="AY562" s="45"/>
      <c r="AZ562" s="45"/>
      <c r="BA562" s="45"/>
      <c r="BB562" s="45"/>
      <c r="BC562" s="45"/>
      <c r="BD562" s="45"/>
      <c r="BE562" s="45"/>
      <c r="BF562" s="45"/>
      <c r="BG562" s="45"/>
      <c r="BH562" s="45"/>
      <c r="BI562" s="45"/>
      <c r="BJ562" s="45"/>
      <c r="BK562" s="45"/>
      <c r="BL562" s="45"/>
      <c r="BM562" s="45"/>
      <c r="BN562" s="45"/>
      <c r="BO562" s="45"/>
      <c r="BP562" s="45"/>
      <c r="BQ562" s="45"/>
      <c r="BR562" s="45"/>
      <c r="BS562" s="45"/>
      <c r="BT562" s="45"/>
      <c r="BU562" s="45"/>
      <c r="BV562" s="45"/>
      <c r="BW562" s="45"/>
      <c r="BX562" s="45"/>
      <c r="BY562" s="45"/>
    </row>
    <row r="563" spans="1:77">
      <c r="A563" s="77"/>
      <c r="B563" s="45"/>
      <c r="C563" s="61"/>
      <c r="D563" s="61"/>
      <c r="E563" s="45"/>
      <c r="F563" s="45"/>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c r="AS563" s="45"/>
      <c r="AT563" s="45"/>
      <c r="AU563" s="45"/>
      <c r="AV563" s="45"/>
      <c r="AW563" s="45"/>
      <c r="AX563" s="45"/>
      <c r="AY563" s="45"/>
      <c r="AZ563" s="45"/>
      <c r="BA563" s="45"/>
      <c r="BB563" s="45"/>
      <c r="BC563" s="45"/>
      <c r="BD563" s="45"/>
      <c r="BE563" s="45"/>
      <c r="BF563" s="45"/>
      <c r="BG563" s="45"/>
      <c r="BH563" s="45"/>
      <c r="BI563" s="45"/>
      <c r="BJ563" s="45"/>
      <c r="BK563" s="45"/>
      <c r="BL563" s="45"/>
      <c r="BM563" s="45"/>
      <c r="BN563" s="45"/>
      <c r="BO563" s="45"/>
      <c r="BP563" s="45"/>
      <c r="BQ563" s="45"/>
      <c r="BR563" s="45"/>
      <c r="BS563" s="45"/>
      <c r="BT563" s="45"/>
      <c r="BU563" s="45"/>
      <c r="BV563" s="45"/>
      <c r="BW563" s="45"/>
      <c r="BX563" s="45"/>
      <c r="BY563" s="45"/>
    </row>
    <row r="564" spans="1:77">
      <c r="A564" s="77"/>
      <c r="B564" s="45"/>
      <c r="C564" s="61"/>
      <c r="D564" s="61"/>
      <c r="E564" s="45"/>
      <c r="F564" s="45"/>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c r="AS564" s="45"/>
      <c r="AT564" s="45"/>
      <c r="AU564" s="45"/>
      <c r="AV564" s="45"/>
      <c r="AW564" s="45"/>
      <c r="AX564" s="45"/>
      <c r="AY564" s="45"/>
      <c r="AZ564" s="45"/>
      <c r="BA564" s="45"/>
      <c r="BB564" s="45"/>
      <c r="BC564" s="45"/>
      <c r="BD564" s="45"/>
      <c r="BE564" s="45"/>
      <c r="BF564" s="45"/>
      <c r="BG564" s="45"/>
      <c r="BH564" s="45"/>
      <c r="BI564" s="45"/>
      <c r="BJ564" s="45"/>
      <c r="BK564" s="45"/>
      <c r="BL564" s="45"/>
      <c r="BM564" s="45"/>
      <c r="BN564" s="45"/>
      <c r="BO564" s="45"/>
      <c r="BP564" s="45"/>
      <c r="BQ564" s="45"/>
      <c r="BR564" s="45"/>
      <c r="BS564" s="45"/>
      <c r="BT564" s="45"/>
      <c r="BU564" s="45"/>
      <c r="BV564" s="45"/>
      <c r="BW564" s="45"/>
      <c r="BX564" s="45"/>
      <c r="BY564" s="45"/>
    </row>
    <row r="565" spans="1:77">
      <c r="A565" s="77"/>
      <c r="B565" s="45"/>
      <c r="C565" s="61"/>
      <c r="D565" s="61"/>
      <c r="E565" s="45"/>
      <c r="F565" s="45"/>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c r="AS565" s="45"/>
      <c r="AT565" s="45"/>
      <c r="AU565" s="45"/>
      <c r="AV565" s="45"/>
      <c r="AW565" s="45"/>
      <c r="AX565" s="45"/>
      <c r="AY565" s="45"/>
      <c r="AZ565" s="45"/>
      <c r="BA565" s="45"/>
      <c r="BB565" s="45"/>
      <c r="BC565" s="45"/>
      <c r="BD565" s="45"/>
      <c r="BE565" s="45"/>
      <c r="BF565" s="45"/>
      <c r="BG565" s="45"/>
      <c r="BH565" s="45"/>
      <c r="BI565" s="45"/>
      <c r="BJ565" s="45"/>
      <c r="BK565" s="45"/>
      <c r="BL565" s="45"/>
      <c r="BM565" s="45"/>
      <c r="BN565" s="45"/>
      <c r="BO565" s="45"/>
      <c r="BP565" s="45"/>
      <c r="BQ565" s="45"/>
      <c r="BR565" s="45"/>
      <c r="BS565" s="45"/>
      <c r="BT565" s="45"/>
      <c r="BU565" s="45"/>
      <c r="BV565" s="45"/>
      <c r="BW565" s="45"/>
      <c r="BX565" s="45"/>
      <c r="BY565" s="45"/>
    </row>
    <row r="566" spans="1:77">
      <c r="A566" s="77"/>
      <c r="B566" s="45"/>
      <c r="C566" s="61"/>
      <c r="D566" s="61"/>
      <c r="E566" s="4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c r="AS566" s="45"/>
      <c r="AT566" s="45"/>
      <c r="AU566" s="45"/>
      <c r="AV566" s="45"/>
      <c r="AW566" s="45"/>
      <c r="AX566" s="45"/>
      <c r="AY566" s="45"/>
      <c r="AZ566" s="45"/>
      <c r="BA566" s="45"/>
      <c r="BB566" s="45"/>
      <c r="BC566" s="45"/>
      <c r="BD566" s="45"/>
      <c r="BE566" s="45"/>
      <c r="BF566" s="45"/>
      <c r="BG566" s="45"/>
      <c r="BH566" s="45"/>
      <c r="BI566" s="45"/>
      <c r="BJ566" s="45"/>
      <c r="BK566" s="45"/>
      <c r="BL566" s="45"/>
      <c r="BM566" s="45"/>
      <c r="BN566" s="45"/>
      <c r="BO566" s="45"/>
      <c r="BP566" s="45"/>
      <c r="BQ566" s="45"/>
      <c r="BR566" s="45"/>
      <c r="BS566" s="45"/>
      <c r="BT566" s="45"/>
      <c r="BU566" s="45"/>
      <c r="BV566" s="45"/>
      <c r="BW566" s="45"/>
      <c r="BX566" s="45"/>
      <c r="BY566" s="45"/>
    </row>
    <row r="567" spans="1:77">
      <c r="A567" s="77"/>
      <c r="B567" s="45"/>
      <c r="C567" s="61"/>
      <c r="D567" s="61"/>
      <c r="E567" s="45"/>
      <c r="F567" s="45"/>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c r="AS567" s="45"/>
      <c r="AT567" s="45"/>
      <c r="AU567" s="45"/>
      <c r="AV567" s="45"/>
      <c r="AW567" s="45"/>
      <c r="AX567" s="45"/>
      <c r="AY567" s="45"/>
      <c r="AZ567" s="45"/>
      <c r="BA567" s="45"/>
      <c r="BB567" s="45"/>
      <c r="BC567" s="45"/>
      <c r="BD567" s="45"/>
      <c r="BE567" s="45"/>
      <c r="BF567" s="45"/>
      <c r="BG567" s="45"/>
      <c r="BH567" s="45"/>
      <c r="BI567" s="45"/>
      <c r="BJ567" s="45"/>
      <c r="BK567" s="45"/>
      <c r="BL567" s="45"/>
      <c r="BM567" s="45"/>
      <c r="BN567" s="45"/>
      <c r="BO567" s="45"/>
      <c r="BP567" s="45"/>
      <c r="BQ567" s="45"/>
      <c r="BR567" s="45"/>
      <c r="BS567" s="45"/>
      <c r="BT567" s="45"/>
      <c r="BU567" s="45"/>
      <c r="BV567" s="45"/>
      <c r="BW567" s="45"/>
      <c r="BX567" s="45"/>
      <c r="BY567" s="45"/>
    </row>
    <row r="568" spans="1:77">
      <c r="A568" s="77"/>
      <c r="B568" s="45"/>
      <c r="C568" s="61"/>
      <c r="D568" s="61"/>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c r="AS568" s="45"/>
      <c r="AT568" s="45"/>
      <c r="AU568" s="45"/>
      <c r="AV568" s="45"/>
      <c r="AW568" s="45"/>
      <c r="AX568" s="45"/>
      <c r="AY568" s="45"/>
      <c r="AZ568" s="45"/>
      <c r="BA568" s="45"/>
      <c r="BB568" s="45"/>
      <c r="BC568" s="45"/>
      <c r="BD568" s="45"/>
      <c r="BE568" s="45"/>
      <c r="BF568" s="45"/>
      <c r="BG568" s="45"/>
      <c r="BH568" s="45"/>
      <c r="BI568" s="45"/>
      <c r="BJ568" s="45"/>
      <c r="BK568" s="45"/>
      <c r="BL568" s="45"/>
      <c r="BM568" s="45"/>
      <c r="BN568" s="45"/>
      <c r="BO568" s="45"/>
      <c r="BP568" s="45"/>
      <c r="BQ568" s="45"/>
      <c r="BR568" s="45"/>
      <c r="BS568" s="45"/>
      <c r="BT568" s="45"/>
      <c r="BU568" s="45"/>
      <c r="BV568" s="45"/>
      <c r="BW568" s="45"/>
      <c r="BX568" s="45"/>
      <c r="BY568" s="45"/>
    </row>
    <row r="569" spans="1:77">
      <c r="A569" s="77"/>
      <c r="B569" s="45"/>
      <c r="C569" s="61"/>
      <c r="D569" s="61"/>
      <c r="E569" s="45"/>
      <c r="F569" s="45"/>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c r="AS569" s="45"/>
      <c r="AT569" s="45"/>
      <c r="AU569" s="45"/>
      <c r="AV569" s="45"/>
      <c r="AW569" s="45"/>
      <c r="AX569" s="45"/>
      <c r="AY569" s="45"/>
      <c r="AZ569" s="45"/>
      <c r="BA569" s="45"/>
      <c r="BB569" s="45"/>
      <c r="BC569" s="45"/>
      <c r="BD569" s="45"/>
      <c r="BE569" s="45"/>
      <c r="BF569" s="45"/>
      <c r="BG569" s="45"/>
      <c r="BH569" s="45"/>
      <c r="BI569" s="45"/>
      <c r="BJ569" s="45"/>
      <c r="BK569" s="45"/>
      <c r="BL569" s="45"/>
      <c r="BM569" s="45"/>
      <c r="BN569" s="45"/>
      <c r="BO569" s="45"/>
      <c r="BP569" s="45"/>
      <c r="BQ569" s="45"/>
      <c r="BR569" s="45"/>
      <c r="BS569" s="45"/>
      <c r="BT569" s="45"/>
      <c r="BU569" s="45"/>
      <c r="BV569" s="45"/>
      <c r="BW569" s="45"/>
      <c r="BX569" s="45"/>
      <c r="BY569" s="45"/>
    </row>
    <row r="570" spans="1:77">
      <c r="A570" s="77"/>
      <c r="B570" s="45"/>
      <c r="C570" s="61"/>
      <c r="D570" s="61"/>
      <c r="E570" s="45"/>
      <c r="F570" s="45"/>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c r="AS570" s="45"/>
      <c r="AT570" s="45"/>
      <c r="AU570" s="45"/>
      <c r="AV570" s="45"/>
      <c r="AW570" s="45"/>
      <c r="AX570" s="45"/>
      <c r="AY570" s="45"/>
      <c r="AZ570" s="45"/>
      <c r="BA570" s="45"/>
      <c r="BB570" s="45"/>
      <c r="BC570" s="45"/>
      <c r="BD570" s="45"/>
      <c r="BE570" s="45"/>
      <c r="BF570" s="45"/>
      <c r="BG570" s="45"/>
      <c r="BH570" s="45"/>
      <c r="BI570" s="45"/>
      <c r="BJ570" s="45"/>
      <c r="BK570" s="45"/>
      <c r="BL570" s="45"/>
      <c r="BM570" s="45"/>
      <c r="BN570" s="45"/>
      <c r="BO570" s="45"/>
      <c r="BP570" s="45"/>
      <c r="BQ570" s="45"/>
      <c r="BR570" s="45"/>
      <c r="BS570" s="45"/>
      <c r="BT570" s="45"/>
      <c r="BU570" s="45"/>
      <c r="BV570" s="45"/>
      <c r="BW570" s="45"/>
      <c r="BX570" s="45"/>
      <c r="BY570" s="45"/>
    </row>
    <row r="571" spans="1:77">
      <c r="A571" s="77"/>
      <c r="B571" s="45"/>
      <c r="C571" s="61"/>
      <c r="D571" s="61"/>
      <c r="E571" s="45"/>
      <c r="F571" s="45"/>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c r="AS571" s="45"/>
      <c r="AT571" s="45"/>
      <c r="AU571" s="45"/>
      <c r="AV571" s="45"/>
      <c r="AW571" s="45"/>
      <c r="AX571" s="45"/>
      <c r="AY571" s="45"/>
      <c r="AZ571" s="45"/>
      <c r="BA571" s="45"/>
      <c r="BB571" s="45"/>
      <c r="BC571" s="45"/>
      <c r="BD571" s="45"/>
      <c r="BE571" s="45"/>
      <c r="BF571" s="45"/>
      <c r="BG571" s="45"/>
      <c r="BH571" s="45"/>
      <c r="BI571" s="45"/>
      <c r="BJ571" s="45"/>
      <c r="BK571" s="45"/>
      <c r="BL571" s="45"/>
      <c r="BM571" s="45"/>
      <c r="BN571" s="45"/>
      <c r="BO571" s="45"/>
      <c r="BP571" s="45"/>
      <c r="BQ571" s="45"/>
      <c r="BR571" s="45"/>
      <c r="BS571" s="45"/>
      <c r="BT571" s="45"/>
      <c r="BU571" s="45"/>
      <c r="BV571" s="45"/>
      <c r="BW571" s="45"/>
      <c r="BX571" s="45"/>
      <c r="BY571" s="45"/>
    </row>
    <row r="572" spans="1:77">
      <c r="A572" s="77"/>
      <c r="B572" s="45"/>
      <c r="C572" s="61"/>
      <c r="D572" s="61"/>
      <c r="E572" s="45"/>
      <c r="F572" s="45"/>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c r="AS572" s="45"/>
      <c r="AT572" s="45"/>
      <c r="AU572" s="45"/>
      <c r="AV572" s="45"/>
      <c r="AW572" s="45"/>
      <c r="AX572" s="45"/>
      <c r="AY572" s="45"/>
      <c r="AZ572" s="45"/>
      <c r="BA572" s="45"/>
      <c r="BB572" s="45"/>
      <c r="BC572" s="45"/>
      <c r="BD572" s="45"/>
      <c r="BE572" s="45"/>
      <c r="BF572" s="45"/>
      <c r="BG572" s="45"/>
      <c r="BH572" s="45"/>
      <c r="BI572" s="45"/>
      <c r="BJ572" s="45"/>
      <c r="BK572" s="45"/>
      <c r="BL572" s="45"/>
      <c r="BM572" s="45"/>
      <c r="BN572" s="45"/>
      <c r="BO572" s="45"/>
      <c r="BP572" s="45"/>
      <c r="BQ572" s="45"/>
      <c r="BR572" s="45"/>
      <c r="BS572" s="45"/>
      <c r="BT572" s="45"/>
      <c r="BU572" s="45"/>
      <c r="BV572" s="45"/>
      <c r="BW572" s="45"/>
      <c r="BX572" s="45"/>
      <c r="BY572" s="45"/>
    </row>
    <row r="573" spans="1:77">
      <c r="A573" s="77"/>
      <c r="B573" s="45"/>
      <c r="C573" s="61"/>
      <c r="D573" s="61"/>
      <c r="E573" s="45"/>
      <c r="F573" s="45"/>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c r="AS573" s="45"/>
      <c r="AT573" s="45"/>
      <c r="AU573" s="45"/>
      <c r="AV573" s="45"/>
      <c r="AW573" s="45"/>
      <c r="AX573" s="45"/>
      <c r="AY573" s="45"/>
      <c r="AZ573" s="45"/>
      <c r="BA573" s="45"/>
      <c r="BB573" s="45"/>
      <c r="BC573" s="45"/>
      <c r="BD573" s="45"/>
      <c r="BE573" s="45"/>
      <c r="BF573" s="45"/>
      <c r="BG573" s="45"/>
      <c r="BH573" s="45"/>
      <c r="BI573" s="45"/>
      <c r="BJ573" s="45"/>
      <c r="BK573" s="45"/>
      <c r="BL573" s="45"/>
      <c r="BM573" s="45"/>
      <c r="BN573" s="45"/>
      <c r="BO573" s="45"/>
      <c r="BP573" s="45"/>
      <c r="BQ573" s="45"/>
      <c r="BR573" s="45"/>
      <c r="BS573" s="45"/>
      <c r="BT573" s="45"/>
      <c r="BU573" s="45"/>
      <c r="BV573" s="45"/>
      <c r="BW573" s="45"/>
      <c r="BX573" s="45"/>
      <c r="BY573" s="45"/>
    </row>
    <row r="574" spans="1:77">
      <c r="A574" s="77"/>
      <c r="B574" s="45"/>
      <c r="C574" s="61"/>
      <c r="D574" s="61"/>
      <c r="E574" s="45"/>
      <c r="F574" s="45"/>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c r="AS574" s="45"/>
      <c r="AT574" s="45"/>
      <c r="AU574" s="45"/>
      <c r="AV574" s="45"/>
      <c r="AW574" s="45"/>
      <c r="AX574" s="45"/>
      <c r="AY574" s="45"/>
      <c r="AZ574" s="45"/>
      <c r="BA574" s="45"/>
      <c r="BB574" s="45"/>
      <c r="BC574" s="45"/>
      <c r="BD574" s="45"/>
      <c r="BE574" s="45"/>
      <c r="BF574" s="45"/>
      <c r="BG574" s="45"/>
      <c r="BH574" s="45"/>
      <c r="BI574" s="45"/>
      <c r="BJ574" s="45"/>
      <c r="BK574" s="45"/>
      <c r="BL574" s="45"/>
      <c r="BM574" s="45"/>
      <c r="BN574" s="45"/>
      <c r="BO574" s="45"/>
      <c r="BP574" s="45"/>
      <c r="BQ574" s="45"/>
      <c r="BR574" s="45"/>
      <c r="BS574" s="45"/>
      <c r="BT574" s="45"/>
      <c r="BU574" s="45"/>
      <c r="BV574" s="45"/>
      <c r="BW574" s="45"/>
      <c r="BX574" s="45"/>
      <c r="BY574" s="45"/>
    </row>
    <row r="575" spans="1:77">
      <c r="A575" s="77"/>
      <c r="B575" s="45"/>
      <c r="C575" s="61"/>
      <c r="D575" s="61"/>
      <c r="E575" s="4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c r="AS575" s="45"/>
      <c r="AT575" s="45"/>
      <c r="AU575" s="45"/>
      <c r="AV575" s="45"/>
      <c r="AW575" s="45"/>
      <c r="AX575" s="45"/>
      <c r="AY575" s="45"/>
      <c r="AZ575" s="45"/>
      <c r="BA575" s="45"/>
      <c r="BB575" s="45"/>
      <c r="BC575" s="45"/>
      <c r="BD575" s="45"/>
      <c r="BE575" s="45"/>
      <c r="BF575" s="45"/>
      <c r="BG575" s="45"/>
      <c r="BH575" s="45"/>
      <c r="BI575" s="45"/>
      <c r="BJ575" s="45"/>
      <c r="BK575" s="45"/>
      <c r="BL575" s="45"/>
      <c r="BM575" s="45"/>
      <c r="BN575" s="45"/>
      <c r="BO575" s="45"/>
      <c r="BP575" s="45"/>
      <c r="BQ575" s="45"/>
      <c r="BR575" s="45"/>
      <c r="BS575" s="45"/>
      <c r="BT575" s="45"/>
      <c r="BU575" s="45"/>
      <c r="BV575" s="45"/>
      <c r="BW575" s="45"/>
      <c r="BX575" s="45"/>
      <c r="BY575" s="45"/>
    </row>
    <row r="576" spans="1:77">
      <c r="A576" s="77"/>
      <c r="B576" s="45"/>
      <c r="C576" s="61"/>
      <c r="D576" s="61"/>
      <c r="E576" s="45"/>
      <c r="F576" s="45"/>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c r="AS576" s="45"/>
      <c r="AT576" s="45"/>
      <c r="AU576" s="45"/>
      <c r="AV576" s="45"/>
      <c r="AW576" s="45"/>
      <c r="AX576" s="45"/>
      <c r="AY576" s="45"/>
      <c r="AZ576" s="45"/>
      <c r="BA576" s="45"/>
      <c r="BB576" s="45"/>
      <c r="BC576" s="45"/>
      <c r="BD576" s="45"/>
      <c r="BE576" s="45"/>
      <c r="BF576" s="45"/>
      <c r="BG576" s="45"/>
      <c r="BH576" s="45"/>
      <c r="BI576" s="45"/>
      <c r="BJ576" s="45"/>
      <c r="BK576" s="45"/>
      <c r="BL576" s="45"/>
      <c r="BM576" s="45"/>
      <c r="BN576" s="45"/>
      <c r="BO576" s="45"/>
      <c r="BP576" s="45"/>
      <c r="BQ576" s="45"/>
      <c r="BR576" s="45"/>
      <c r="BS576" s="45"/>
      <c r="BT576" s="45"/>
      <c r="BU576" s="45"/>
      <c r="BV576" s="45"/>
      <c r="BW576" s="45"/>
      <c r="BX576" s="45"/>
      <c r="BY576" s="45"/>
    </row>
    <row r="577" spans="1:77">
      <c r="A577" s="77"/>
      <c r="B577" s="45"/>
      <c r="C577" s="61"/>
      <c r="D577" s="61"/>
      <c r="E577" s="4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c r="AS577" s="45"/>
      <c r="AT577" s="45"/>
      <c r="AU577" s="45"/>
      <c r="AV577" s="45"/>
      <c r="AW577" s="45"/>
      <c r="AX577" s="45"/>
      <c r="AY577" s="45"/>
      <c r="AZ577" s="45"/>
      <c r="BA577" s="45"/>
      <c r="BB577" s="45"/>
      <c r="BC577" s="45"/>
      <c r="BD577" s="45"/>
      <c r="BE577" s="45"/>
      <c r="BF577" s="45"/>
      <c r="BG577" s="45"/>
      <c r="BH577" s="45"/>
      <c r="BI577" s="45"/>
      <c r="BJ577" s="45"/>
      <c r="BK577" s="45"/>
      <c r="BL577" s="45"/>
      <c r="BM577" s="45"/>
      <c r="BN577" s="45"/>
      <c r="BO577" s="45"/>
      <c r="BP577" s="45"/>
      <c r="BQ577" s="45"/>
      <c r="BR577" s="45"/>
      <c r="BS577" s="45"/>
      <c r="BT577" s="45"/>
      <c r="BU577" s="45"/>
      <c r="BV577" s="45"/>
      <c r="BW577" s="45"/>
      <c r="BX577" s="45"/>
      <c r="BY577" s="45"/>
    </row>
    <row r="578" spans="1:77">
      <c r="A578" s="77"/>
      <c r="B578" s="45"/>
      <c r="C578" s="61"/>
      <c r="D578" s="61"/>
      <c r="E578" s="45"/>
      <c r="F578" s="45"/>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c r="AS578" s="45"/>
      <c r="AT578" s="45"/>
      <c r="AU578" s="45"/>
      <c r="AV578" s="45"/>
      <c r="AW578" s="45"/>
      <c r="AX578" s="45"/>
      <c r="AY578" s="45"/>
      <c r="AZ578" s="45"/>
      <c r="BA578" s="45"/>
      <c r="BB578" s="45"/>
      <c r="BC578" s="45"/>
      <c r="BD578" s="45"/>
      <c r="BE578" s="45"/>
      <c r="BF578" s="45"/>
      <c r="BG578" s="45"/>
      <c r="BH578" s="45"/>
      <c r="BI578" s="45"/>
      <c r="BJ578" s="45"/>
      <c r="BK578" s="45"/>
      <c r="BL578" s="45"/>
      <c r="BM578" s="45"/>
      <c r="BN578" s="45"/>
      <c r="BO578" s="45"/>
      <c r="BP578" s="45"/>
      <c r="BQ578" s="45"/>
      <c r="BR578" s="45"/>
      <c r="BS578" s="45"/>
      <c r="BT578" s="45"/>
      <c r="BU578" s="45"/>
      <c r="BV578" s="45"/>
      <c r="BW578" s="45"/>
      <c r="BX578" s="45"/>
      <c r="BY578" s="45"/>
    </row>
    <row r="579" spans="1:77">
      <c r="A579" s="77"/>
      <c r="B579" s="45"/>
      <c r="C579" s="61"/>
      <c r="D579" s="61"/>
      <c r="E579" s="45"/>
      <c r="F579" s="45"/>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c r="AS579" s="45"/>
      <c r="AT579" s="45"/>
      <c r="AU579" s="45"/>
      <c r="AV579" s="45"/>
      <c r="AW579" s="45"/>
      <c r="AX579" s="45"/>
      <c r="AY579" s="45"/>
      <c r="AZ579" s="45"/>
      <c r="BA579" s="45"/>
      <c r="BB579" s="45"/>
      <c r="BC579" s="45"/>
      <c r="BD579" s="45"/>
      <c r="BE579" s="45"/>
      <c r="BF579" s="45"/>
      <c r="BG579" s="45"/>
      <c r="BH579" s="45"/>
      <c r="BI579" s="45"/>
      <c r="BJ579" s="45"/>
      <c r="BK579" s="45"/>
      <c r="BL579" s="45"/>
      <c r="BM579" s="45"/>
      <c r="BN579" s="45"/>
      <c r="BO579" s="45"/>
      <c r="BP579" s="45"/>
      <c r="BQ579" s="45"/>
      <c r="BR579" s="45"/>
      <c r="BS579" s="45"/>
      <c r="BT579" s="45"/>
      <c r="BU579" s="45"/>
      <c r="BV579" s="45"/>
      <c r="BW579" s="45"/>
      <c r="BX579" s="45"/>
      <c r="BY579" s="45"/>
    </row>
    <row r="580" spans="1:77">
      <c r="A580" s="77"/>
      <c r="B580" s="45"/>
      <c r="C580" s="61"/>
      <c r="D580" s="61"/>
      <c r="E580" s="45"/>
      <c r="F580" s="45"/>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c r="AS580" s="45"/>
      <c r="AT580" s="45"/>
      <c r="AU580" s="45"/>
      <c r="AV580" s="45"/>
      <c r="AW580" s="45"/>
      <c r="AX580" s="45"/>
      <c r="AY580" s="45"/>
      <c r="AZ580" s="45"/>
      <c r="BA580" s="45"/>
      <c r="BB580" s="45"/>
      <c r="BC580" s="45"/>
      <c r="BD580" s="45"/>
      <c r="BE580" s="45"/>
      <c r="BF580" s="45"/>
      <c r="BG580" s="45"/>
      <c r="BH580" s="45"/>
      <c r="BI580" s="45"/>
      <c r="BJ580" s="45"/>
      <c r="BK580" s="45"/>
      <c r="BL580" s="45"/>
      <c r="BM580" s="45"/>
      <c r="BN580" s="45"/>
      <c r="BO580" s="45"/>
      <c r="BP580" s="45"/>
      <c r="BQ580" s="45"/>
      <c r="BR580" s="45"/>
      <c r="BS580" s="45"/>
      <c r="BT580" s="45"/>
      <c r="BU580" s="45"/>
      <c r="BV580" s="45"/>
      <c r="BW580" s="45"/>
      <c r="BX580" s="45"/>
      <c r="BY580" s="45"/>
    </row>
    <row r="581" spans="1:77">
      <c r="A581" s="77"/>
      <c r="B581" s="45"/>
      <c r="C581" s="61"/>
      <c r="D581" s="61"/>
      <c r="E581" s="45"/>
      <c r="F581" s="45"/>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c r="AS581" s="45"/>
      <c r="AT581" s="45"/>
      <c r="AU581" s="45"/>
      <c r="AV581" s="45"/>
      <c r="AW581" s="45"/>
      <c r="AX581" s="45"/>
      <c r="AY581" s="45"/>
      <c r="AZ581" s="45"/>
      <c r="BA581" s="45"/>
      <c r="BB581" s="45"/>
      <c r="BC581" s="45"/>
      <c r="BD581" s="45"/>
      <c r="BE581" s="45"/>
      <c r="BF581" s="45"/>
      <c r="BG581" s="45"/>
      <c r="BH581" s="45"/>
      <c r="BI581" s="45"/>
      <c r="BJ581" s="45"/>
      <c r="BK581" s="45"/>
      <c r="BL581" s="45"/>
      <c r="BM581" s="45"/>
      <c r="BN581" s="45"/>
      <c r="BO581" s="45"/>
      <c r="BP581" s="45"/>
      <c r="BQ581" s="45"/>
      <c r="BR581" s="45"/>
      <c r="BS581" s="45"/>
      <c r="BT581" s="45"/>
      <c r="BU581" s="45"/>
      <c r="BV581" s="45"/>
      <c r="BW581" s="45"/>
      <c r="BX581" s="45"/>
      <c r="BY581" s="45"/>
    </row>
    <row r="582" spans="1:77">
      <c r="A582" s="77"/>
      <c r="B582" s="45"/>
      <c r="C582" s="61"/>
      <c r="D582" s="61"/>
      <c r="E582" s="45"/>
      <c r="F582" s="45"/>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c r="AS582" s="45"/>
      <c r="AT582" s="45"/>
      <c r="AU582" s="45"/>
      <c r="AV582" s="45"/>
      <c r="AW582" s="45"/>
      <c r="AX582" s="45"/>
      <c r="AY582" s="45"/>
      <c r="AZ582" s="45"/>
      <c r="BA582" s="45"/>
      <c r="BB582" s="45"/>
      <c r="BC582" s="45"/>
      <c r="BD582" s="45"/>
      <c r="BE582" s="45"/>
      <c r="BF582" s="45"/>
      <c r="BG582" s="45"/>
      <c r="BH582" s="45"/>
      <c r="BI582" s="45"/>
      <c r="BJ582" s="45"/>
      <c r="BK582" s="45"/>
      <c r="BL582" s="45"/>
      <c r="BM582" s="45"/>
      <c r="BN582" s="45"/>
      <c r="BO582" s="45"/>
      <c r="BP582" s="45"/>
      <c r="BQ582" s="45"/>
      <c r="BR582" s="45"/>
      <c r="BS582" s="45"/>
      <c r="BT582" s="45"/>
      <c r="BU582" s="45"/>
      <c r="BV582" s="45"/>
      <c r="BW582" s="45"/>
      <c r="BX582" s="45"/>
      <c r="BY582" s="45"/>
    </row>
    <row r="583" spans="1:77">
      <c r="A583" s="77"/>
      <c r="B583" s="45"/>
      <c r="C583" s="61"/>
      <c r="D583" s="61"/>
      <c r="E583" s="45"/>
      <c r="F583" s="45"/>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c r="AS583" s="45"/>
      <c r="AT583" s="45"/>
      <c r="AU583" s="45"/>
      <c r="AV583" s="45"/>
      <c r="AW583" s="45"/>
      <c r="AX583" s="45"/>
      <c r="AY583" s="45"/>
      <c r="AZ583" s="45"/>
      <c r="BA583" s="45"/>
      <c r="BB583" s="45"/>
      <c r="BC583" s="45"/>
      <c r="BD583" s="45"/>
      <c r="BE583" s="45"/>
      <c r="BF583" s="45"/>
      <c r="BG583" s="45"/>
      <c r="BH583" s="45"/>
      <c r="BI583" s="45"/>
      <c r="BJ583" s="45"/>
      <c r="BK583" s="45"/>
      <c r="BL583" s="45"/>
      <c r="BM583" s="45"/>
      <c r="BN583" s="45"/>
      <c r="BO583" s="45"/>
      <c r="BP583" s="45"/>
      <c r="BQ583" s="45"/>
      <c r="BR583" s="45"/>
      <c r="BS583" s="45"/>
      <c r="BT583" s="45"/>
      <c r="BU583" s="45"/>
      <c r="BV583" s="45"/>
      <c r="BW583" s="45"/>
      <c r="BX583" s="45"/>
      <c r="BY583" s="45"/>
    </row>
    <row r="584" spans="1:77">
      <c r="A584" s="77"/>
      <c r="B584" s="45"/>
      <c r="C584" s="61"/>
      <c r="D584" s="61"/>
      <c r="E584" s="45"/>
      <c r="F584" s="45"/>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c r="AS584" s="45"/>
      <c r="AT584" s="45"/>
      <c r="AU584" s="45"/>
      <c r="AV584" s="45"/>
      <c r="AW584" s="45"/>
      <c r="AX584" s="45"/>
      <c r="AY584" s="45"/>
      <c r="AZ584" s="45"/>
      <c r="BA584" s="45"/>
      <c r="BB584" s="45"/>
      <c r="BC584" s="45"/>
      <c r="BD584" s="45"/>
      <c r="BE584" s="45"/>
      <c r="BF584" s="45"/>
      <c r="BG584" s="45"/>
      <c r="BH584" s="45"/>
      <c r="BI584" s="45"/>
      <c r="BJ584" s="45"/>
      <c r="BK584" s="45"/>
      <c r="BL584" s="45"/>
      <c r="BM584" s="45"/>
      <c r="BN584" s="45"/>
      <c r="BO584" s="45"/>
      <c r="BP584" s="45"/>
      <c r="BQ584" s="45"/>
      <c r="BR584" s="45"/>
      <c r="BS584" s="45"/>
      <c r="BT584" s="45"/>
      <c r="BU584" s="45"/>
      <c r="BV584" s="45"/>
      <c r="BW584" s="45"/>
      <c r="BX584" s="45"/>
      <c r="BY584" s="45"/>
    </row>
    <row r="585" spans="1:77">
      <c r="A585" s="77"/>
      <c r="B585" s="45"/>
      <c r="C585" s="61"/>
      <c r="D585" s="61"/>
      <c r="E585" s="45"/>
      <c r="F585" s="45"/>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c r="AS585" s="45"/>
      <c r="AT585" s="45"/>
      <c r="AU585" s="45"/>
      <c r="AV585" s="45"/>
      <c r="AW585" s="45"/>
      <c r="AX585" s="45"/>
      <c r="AY585" s="45"/>
      <c r="AZ585" s="45"/>
      <c r="BA585" s="45"/>
      <c r="BB585" s="45"/>
      <c r="BC585" s="45"/>
      <c r="BD585" s="45"/>
      <c r="BE585" s="45"/>
      <c r="BF585" s="45"/>
      <c r="BG585" s="45"/>
      <c r="BH585" s="45"/>
      <c r="BI585" s="45"/>
      <c r="BJ585" s="45"/>
      <c r="BK585" s="45"/>
      <c r="BL585" s="45"/>
      <c r="BM585" s="45"/>
      <c r="BN585" s="45"/>
      <c r="BO585" s="45"/>
      <c r="BP585" s="45"/>
      <c r="BQ585" s="45"/>
      <c r="BR585" s="45"/>
      <c r="BS585" s="45"/>
      <c r="BT585" s="45"/>
      <c r="BU585" s="45"/>
      <c r="BV585" s="45"/>
      <c r="BW585" s="45"/>
      <c r="BX585" s="45"/>
      <c r="BY585" s="45"/>
    </row>
    <row r="586" spans="1:77">
      <c r="A586" s="77"/>
      <c r="B586" s="45"/>
      <c r="C586" s="61"/>
      <c r="D586" s="61"/>
      <c r="E586" s="45"/>
      <c r="F586" s="45"/>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c r="AS586" s="45"/>
      <c r="AT586" s="45"/>
      <c r="AU586" s="45"/>
      <c r="AV586" s="45"/>
      <c r="AW586" s="45"/>
      <c r="AX586" s="45"/>
      <c r="AY586" s="45"/>
      <c r="AZ586" s="45"/>
      <c r="BA586" s="45"/>
      <c r="BB586" s="45"/>
      <c r="BC586" s="45"/>
      <c r="BD586" s="45"/>
      <c r="BE586" s="45"/>
      <c r="BF586" s="45"/>
      <c r="BG586" s="45"/>
      <c r="BH586" s="45"/>
      <c r="BI586" s="45"/>
      <c r="BJ586" s="45"/>
      <c r="BK586" s="45"/>
      <c r="BL586" s="45"/>
      <c r="BM586" s="45"/>
      <c r="BN586" s="45"/>
      <c r="BO586" s="45"/>
      <c r="BP586" s="45"/>
      <c r="BQ586" s="45"/>
      <c r="BR586" s="45"/>
      <c r="BS586" s="45"/>
      <c r="BT586" s="45"/>
      <c r="BU586" s="45"/>
      <c r="BV586" s="45"/>
      <c r="BW586" s="45"/>
      <c r="BX586" s="45"/>
      <c r="BY586" s="45"/>
    </row>
    <row r="587" spans="1:77">
      <c r="A587" s="77"/>
      <c r="B587" s="45"/>
      <c r="C587" s="61"/>
      <c r="D587" s="61"/>
      <c r="E587" s="45"/>
      <c r="F587" s="45"/>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c r="AS587" s="45"/>
      <c r="AT587" s="45"/>
      <c r="AU587" s="45"/>
      <c r="AV587" s="45"/>
      <c r="AW587" s="45"/>
      <c r="AX587" s="45"/>
      <c r="AY587" s="45"/>
      <c r="AZ587" s="45"/>
      <c r="BA587" s="45"/>
      <c r="BB587" s="45"/>
      <c r="BC587" s="45"/>
      <c r="BD587" s="45"/>
      <c r="BE587" s="45"/>
      <c r="BF587" s="45"/>
      <c r="BG587" s="45"/>
      <c r="BH587" s="45"/>
      <c r="BI587" s="45"/>
      <c r="BJ587" s="45"/>
      <c r="BK587" s="45"/>
      <c r="BL587" s="45"/>
      <c r="BM587" s="45"/>
      <c r="BN587" s="45"/>
      <c r="BO587" s="45"/>
      <c r="BP587" s="45"/>
      <c r="BQ587" s="45"/>
      <c r="BR587" s="45"/>
      <c r="BS587" s="45"/>
      <c r="BT587" s="45"/>
      <c r="BU587" s="45"/>
      <c r="BV587" s="45"/>
      <c r="BW587" s="45"/>
      <c r="BX587" s="45"/>
      <c r="BY587" s="45"/>
    </row>
    <row r="588" spans="1:77">
      <c r="A588" s="77"/>
      <c r="B588" s="45"/>
      <c r="C588" s="61"/>
      <c r="D588" s="61"/>
      <c r="E588" s="45"/>
      <c r="F588" s="45"/>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c r="AS588" s="45"/>
      <c r="AT588" s="45"/>
      <c r="AU588" s="45"/>
      <c r="AV588" s="45"/>
      <c r="AW588" s="45"/>
      <c r="AX588" s="45"/>
      <c r="AY588" s="45"/>
      <c r="AZ588" s="45"/>
      <c r="BA588" s="45"/>
      <c r="BB588" s="45"/>
      <c r="BC588" s="45"/>
      <c r="BD588" s="45"/>
      <c r="BE588" s="45"/>
      <c r="BF588" s="45"/>
      <c r="BG588" s="45"/>
      <c r="BH588" s="45"/>
      <c r="BI588" s="45"/>
      <c r="BJ588" s="45"/>
      <c r="BK588" s="45"/>
      <c r="BL588" s="45"/>
      <c r="BM588" s="45"/>
      <c r="BN588" s="45"/>
      <c r="BO588" s="45"/>
      <c r="BP588" s="45"/>
      <c r="BQ588" s="45"/>
      <c r="BR588" s="45"/>
      <c r="BS588" s="45"/>
      <c r="BT588" s="45"/>
      <c r="BU588" s="45"/>
      <c r="BV588" s="45"/>
      <c r="BW588" s="45"/>
      <c r="BX588" s="45"/>
      <c r="BY588" s="45"/>
    </row>
    <row r="589" spans="1:77">
      <c r="A589" s="77"/>
      <c r="B589" s="45"/>
      <c r="C589" s="61"/>
      <c r="D589" s="61"/>
      <c r="E589" s="45"/>
      <c r="F589" s="45"/>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c r="AS589" s="45"/>
      <c r="AT589" s="45"/>
      <c r="AU589" s="45"/>
      <c r="AV589" s="45"/>
      <c r="AW589" s="45"/>
      <c r="AX589" s="45"/>
      <c r="AY589" s="45"/>
      <c r="AZ589" s="45"/>
      <c r="BA589" s="45"/>
      <c r="BB589" s="45"/>
      <c r="BC589" s="45"/>
      <c r="BD589" s="45"/>
      <c r="BE589" s="45"/>
      <c r="BF589" s="45"/>
      <c r="BG589" s="45"/>
      <c r="BH589" s="45"/>
      <c r="BI589" s="45"/>
      <c r="BJ589" s="45"/>
      <c r="BK589" s="45"/>
      <c r="BL589" s="45"/>
      <c r="BM589" s="45"/>
      <c r="BN589" s="45"/>
      <c r="BO589" s="45"/>
      <c r="BP589" s="45"/>
      <c r="BQ589" s="45"/>
      <c r="BR589" s="45"/>
      <c r="BS589" s="45"/>
      <c r="BT589" s="45"/>
      <c r="BU589" s="45"/>
      <c r="BV589" s="45"/>
      <c r="BW589" s="45"/>
      <c r="BX589" s="45"/>
      <c r="BY589" s="45"/>
    </row>
    <row r="590" spans="1:77">
      <c r="A590" s="77"/>
      <c r="B590" s="45"/>
      <c r="C590" s="61"/>
      <c r="D590" s="61"/>
      <c r="E590" s="4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c r="AS590" s="45"/>
      <c r="AT590" s="45"/>
      <c r="AU590" s="45"/>
      <c r="AV590" s="45"/>
      <c r="AW590" s="45"/>
      <c r="AX590" s="45"/>
      <c r="AY590" s="45"/>
      <c r="AZ590" s="45"/>
      <c r="BA590" s="45"/>
      <c r="BB590" s="45"/>
      <c r="BC590" s="45"/>
      <c r="BD590" s="45"/>
      <c r="BE590" s="45"/>
      <c r="BF590" s="45"/>
      <c r="BG590" s="45"/>
      <c r="BH590" s="45"/>
      <c r="BI590" s="45"/>
      <c r="BJ590" s="45"/>
      <c r="BK590" s="45"/>
      <c r="BL590" s="45"/>
      <c r="BM590" s="45"/>
      <c r="BN590" s="45"/>
      <c r="BO590" s="45"/>
      <c r="BP590" s="45"/>
      <c r="BQ590" s="45"/>
      <c r="BR590" s="45"/>
      <c r="BS590" s="45"/>
      <c r="BT590" s="45"/>
      <c r="BU590" s="45"/>
      <c r="BV590" s="45"/>
      <c r="BW590" s="45"/>
      <c r="BX590" s="45"/>
      <c r="BY590" s="45"/>
    </row>
    <row r="591" spans="1:77">
      <c r="A591" s="77"/>
      <c r="B591" s="45"/>
      <c r="C591" s="61"/>
      <c r="D591" s="61"/>
      <c r="E591" s="4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c r="AS591" s="45"/>
      <c r="AT591" s="45"/>
      <c r="AU591" s="45"/>
      <c r="AV591" s="45"/>
      <c r="AW591" s="45"/>
      <c r="AX591" s="45"/>
      <c r="AY591" s="45"/>
      <c r="AZ591" s="45"/>
      <c r="BA591" s="45"/>
      <c r="BB591" s="45"/>
      <c r="BC591" s="45"/>
      <c r="BD591" s="45"/>
      <c r="BE591" s="45"/>
      <c r="BF591" s="45"/>
      <c r="BG591" s="45"/>
      <c r="BH591" s="45"/>
      <c r="BI591" s="45"/>
      <c r="BJ591" s="45"/>
      <c r="BK591" s="45"/>
      <c r="BL591" s="45"/>
      <c r="BM591" s="45"/>
      <c r="BN591" s="45"/>
      <c r="BO591" s="45"/>
      <c r="BP591" s="45"/>
      <c r="BQ591" s="45"/>
      <c r="BR591" s="45"/>
      <c r="BS591" s="45"/>
      <c r="BT591" s="45"/>
      <c r="BU591" s="45"/>
      <c r="BV591" s="45"/>
      <c r="BW591" s="45"/>
      <c r="BX591" s="45"/>
      <c r="BY591" s="45"/>
    </row>
    <row r="592" spans="1:77">
      <c r="A592" s="77"/>
      <c r="B592" s="45"/>
      <c r="C592" s="61"/>
      <c r="D592" s="61"/>
      <c r="E592" s="45"/>
      <c r="F592" s="45"/>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c r="AS592" s="45"/>
      <c r="AT592" s="45"/>
      <c r="AU592" s="45"/>
      <c r="AV592" s="45"/>
      <c r="AW592" s="45"/>
      <c r="AX592" s="45"/>
      <c r="AY592" s="45"/>
      <c r="AZ592" s="45"/>
      <c r="BA592" s="45"/>
      <c r="BB592" s="45"/>
      <c r="BC592" s="45"/>
      <c r="BD592" s="45"/>
      <c r="BE592" s="45"/>
      <c r="BF592" s="45"/>
      <c r="BG592" s="45"/>
      <c r="BH592" s="45"/>
      <c r="BI592" s="45"/>
      <c r="BJ592" s="45"/>
      <c r="BK592" s="45"/>
      <c r="BL592" s="45"/>
      <c r="BM592" s="45"/>
      <c r="BN592" s="45"/>
      <c r="BO592" s="45"/>
      <c r="BP592" s="45"/>
      <c r="BQ592" s="45"/>
      <c r="BR592" s="45"/>
      <c r="BS592" s="45"/>
      <c r="BT592" s="45"/>
      <c r="BU592" s="45"/>
      <c r="BV592" s="45"/>
      <c r="BW592" s="45"/>
      <c r="BX592" s="45"/>
      <c r="BY592" s="45"/>
    </row>
    <row r="593" spans="1:77">
      <c r="A593" s="77"/>
      <c r="B593" s="45"/>
      <c r="C593" s="61"/>
      <c r="D593" s="61"/>
      <c r="E593" s="45"/>
      <c r="F593" s="45"/>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c r="AS593" s="45"/>
      <c r="AT593" s="45"/>
      <c r="AU593" s="45"/>
      <c r="AV593" s="45"/>
      <c r="AW593" s="45"/>
      <c r="AX593" s="45"/>
      <c r="AY593" s="45"/>
      <c r="AZ593" s="45"/>
      <c r="BA593" s="45"/>
      <c r="BB593" s="45"/>
      <c r="BC593" s="45"/>
      <c r="BD593" s="45"/>
      <c r="BE593" s="45"/>
      <c r="BF593" s="45"/>
      <c r="BG593" s="45"/>
      <c r="BH593" s="45"/>
      <c r="BI593" s="45"/>
      <c r="BJ593" s="45"/>
      <c r="BK593" s="45"/>
      <c r="BL593" s="45"/>
      <c r="BM593" s="45"/>
      <c r="BN593" s="45"/>
      <c r="BO593" s="45"/>
      <c r="BP593" s="45"/>
      <c r="BQ593" s="45"/>
      <c r="BR593" s="45"/>
      <c r="BS593" s="45"/>
      <c r="BT593" s="45"/>
      <c r="BU593" s="45"/>
      <c r="BV593" s="45"/>
      <c r="BW593" s="45"/>
      <c r="BX593" s="45"/>
      <c r="BY593" s="45"/>
    </row>
    <row r="594" spans="1:77">
      <c r="A594" s="77"/>
      <c r="B594" s="45"/>
      <c r="C594" s="61"/>
      <c r="D594" s="61"/>
      <c r="E594" s="45"/>
      <c r="F594" s="45"/>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c r="AS594" s="45"/>
      <c r="AT594" s="45"/>
      <c r="AU594" s="45"/>
      <c r="AV594" s="45"/>
      <c r="AW594" s="45"/>
      <c r="AX594" s="45"/>
      <c r="AY594" s="45"/>
      <c r="AZ594" s="45"/>
      <c r="BA594" s="45"/>
      <c r="BB594" s="45"/>
      <c r="BC594" s="45"/>
      <c r="BD594" s="45"/>
      <c r="BE594" s="45"/>
      <c r="BF594" s="45"/>
      <c r="BG594" s="45"/>
      <c r="BH594" s="45"/>
      <c r="BI594" s="45"/>
      <c r="BJ594" s="45"/>
      <c r="BK594" s="45"/>
      <c r="BL594" s="45"/>
      <c r="BM594" s="45"/>
      <c r="BN594" s="45"/>
      <c r="BO594" s="45"/>
      <c r="BP594" s="45"/>
      <c r="BQ594" s="45"/>
      <c r="BR594" s="45"/>
      <c r="BS594" s="45"/>
      <c r="BT594" s="45"/>
      <c r="BU594" s="45"/>
      <c r="BV594" s="45"/>
      <c r="BW594" s="45"/>
      <c r="BX594" s="45"/>
      <c r="BY594" s="45"/>
    </row>
    <row r="595" spans="1:77">
      <c r="A595" s="77"/>
      <c r="B595" s="45"/>
      <c r="C595" s="61"/>
      <c r="D595" s="61"/>
      <c r="E595" s="45"/>
      <c r="F595" s="45"/>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c r="AS595" s="45"/>
      <c r="AT595" s="45"/>
      <c r="AU595" s="45"/>
      <c r="AV595" s="45"/>
      <c r="AW595" s="45"/>
      <c r="AX595" s="45"/>
      <c r="AY595" s="45"/>
      <c r="AZ595" s="45"/>
      <c r="BA595" s="45"/>
      <c r="BB595" s="45"/>
      <c r="BC595" s="45"/>
      <c r="BD595" s="45"/>
      <c r="BE595" s="45"/>
      <c r="BF595" s="45"/>
      <c r="BG595" s="45"/>
      <c r="BH595" s="45"/>
      <c r="BI595" s="45"/>
      <c r="BJ595" s="45"/>
      <c r="BK595" s="45"/>
      <c r="BL595" s="45"/>
      <c r="BM595" s="45"/>
      <c r="BN595" s="45"/>
      <c r="BO595" s="45"/>
      <c r="BP595" s="45"/>
      <c r="BQ595" s="45"/>
      <c r="BR595" s="45"/>
      <c r="BS595" s="45"/>
      <c r="BT595" s="45"/>
      <c r="BU595" s="45"/>
      <c r="BV595" s="45"/>
      <c r="BW595" s="45"/>
      <c r="BX595" s="45"/>
      <c r="BY595" s="45"/>
    </row>
    <row r="596" spans="1:77">
      <c r="A596" s="77"/>
      <c r="B596" s="45"/>
      <c r="C596" s="61"/>
      <c r="D596" s="61"/>
      <c r="E596" s="4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c r="AS596" s="45"/>
      <c r="AT596" s="45"/>
      <c r="AU596" s="45"/>
      <c r="AV596" s="45"/>
      <c r="AW596" s="45"/>
      <c r="AX596" s="45"/>
      <c r="AY596" s="45"/>
      <c r="AZ596" s="45"/>
      <c r="BA596" s="45"/>
      <c r="BB596" s="45"/>
      <c r="BC596" s="45"/>
      <c r="BD596" s="45"/>
      <c r="BE596" s="45"/>
      <c r="BF596" s="45"/>
      <c r="BG596" s="45"/>
      <c r="BH596" s="45"/>
      <c r="BI596" s="45"/>
      <c r="BJ596" s="45"/>
      <c r="BK596" s="45"/>
      <c r="BL596" s="45"/>
      <c r="BM596" s="45"/>
      <c r="BN596" s="45"/>
      <c r="BO596" s="45"/>
      <c r="BP596" s="45"/>
      <c r="BQ596" s="45"/>
      <c r="BR596" s="45"/>
      <c r="BS596" s="45"/>
      <c r="BT596" s="45"/>
      <c r="BU596" s="45"/>
      <c r="BV596" s="45"/>
      <c r="BW596" s="45"/>
      <c r="BX596" s="45"/>
      <c r="BY596" s="45"/>
    </row>
    <row r="597" spans="1:77">
      <c r="A597" s="77"/>
      <c r="B597" s="45"/>
      <c r="C597" s="61"/>
      <c r="D597" s="61"/>
      <c r="E597" s="45"/>
      <c r="F597" s="45"/>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c r="AS597" s="45"/>
      <c r="AT597" s="45"/>
      <c r="AU597" s="45"/>
      <c r="AV597" s="45"/>
      <c r="AW597" s="45"/>
      <c r="AX597" s="45"/>
      <c r="AY597" s="45"/>
      <c r="AZ597" s="45"/>
      <c r="BA597" s="45"/>
      <c r="BB597" s="45"/>
      <c r="BC597" s="45"/>
      <c r="BD597" s="45"/>
      <c r="BE597" s="45"/>
      <c r="BF597" s="45"/>
      <c r="BG597" s="45"/>
      <c r="BH597" s="45"/>
      <c r="BI597" s="45"/>
      <c r="BJ597" s="45"/>
      <c r="BK597" s="45"/>
      <c r="BL597" s="45"/>
      <c r="BM597" s="45"/>
      <c r="BN597" s="45"/>
      <c r="BO597" s="45"/>
      <c r="BP597" s="45"/>
      <c r="BQ597" s="45"/>
      <c r="BR597" s="45"/>
      <c r="BS597" s="45"/>
      <c r="BT597" s="45"/>
      <c r="BU597" s="45"/>
      <c r="BV597" s="45"/>
      <c r="BW597" s="45"/>
      <c r="BX597" s="45"/>
      <c r="BY597" s="45"/>
    </row>
    <row r="598" spans="1:77">
      <c r="A598" s="77"/>
      <c r="B598" s="45"/>
      <c r="C598" s="61"/>
      <c r="D598" s="61"/>
      <c r="E598" s="45"/>
      <c r="F598" s="45"/>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c r="AS598" s="45"/>
      <c r="AT598" s="45"/>
      <c r="AU598" s="45"/>
      <c r="AV598" s="45"/>
      <c r="AW598" s="45"/>
      <c r="AX598" s="45"/>
      <c r="AY598" s="45"/>
      <c r="AZ598" s="45"/>
      <c r="BA598" s="45"/>
      <c r="BB598" s="45"/>
      <c r="BC598" s="45"/>
      <c r="BD598" s="45"/>
      <c r="BE598" s="45"/>
      <c r="BF598" s="45"/>
      <c r="BG598" s="45"/>
      <c r="BH598" s="45"/>
      <c r="BI598" s="45"/>
      <c r="BJ598" s="45"/>
      <c r="BK598" s="45"/>
      <c r="BL598" s="45"/>
      <c r="BM598" s="45"/>
      <c r="BN598" s="45"/>
      <c r="BO598" s="45"/>
      <c r="BP598" s="45"/>
      <c r="BQ598" s="45"/>
      <c r="BR598" s="45"/>
      <c r="BS598" s="45"/>
      <c r="BT598" s="45"/>
      <c r="BU598" s="45"/>
      <c r="BV598" s="45"/>
      <c r="BW598" s="45"/>
      <c r="BX598" s="45"/>
      <c r="BY598" s="45"/>
    </row>
    <row r="599" spans="1:77">
      <c r="A599" s="77"/>
      <c r="B599" s="45"/>
      <c r="C599" s="61"/>
      <c r="D599" s="61"/>
      <c r="E599" s="4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c r="AS599" s="45"/>
      <c r="AT599" s="45"/>
      <c r="AU599" s="45"/>
      <c r="AV599" s="45"/>
      <c r="AW599" s="45"/>
      <c r="AX599" s="45"/>
      <c r="AY599" s="45"/>
      <c r="AZ599" s="45"/>
      <c r="BA599" s="45"/>
      <c r="BB599" s="45"/>
      <c r="BC599" s="45"/>
      <c r="BD599" s="45"/>
      <c r="BE599" s="45"/>
      <c r="BF599" s="45"/>
      <c r="BG599" s="45"/>
      <c r="BH599" s="45"/>
      <c r="BI599" s="45"/>
      <c r="BJ599" s="45"/>
      <c r="BK599" s="45"/>
      <c r="BL599" s="45"/>
      <c r="BM599" s="45"/>
      <c r="BN599" s="45"/>
      <c r="BO599" s="45"/>
      <c r="BP599" s="45"/>
      <c r="BQ599" s="45"/>
      <c r="BR599" s="45"/>
      <c r="BS599" s="45"/>
      <c r="BT599" s="45"/>
      <c r="BU599" s="45"/>
      <c r="BV599" s="45"/>
      <c r="BW599" s="45"/>
      <c r="BX599" s="45"/>
      <c r="BY599" s="45"/>
    </row>
    <row r="600" spans="1:77">
      <c r="A600" s="77"/>
      <c r="B600" s="45"/>
      <c r="C600" s="61"/>
      <c r="D600" s="61"/>
      <c r="E600" s="45"/>
      <c r="F600" s="45"/>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c r="AS600" s="45"/>
      <c r="AT600" s="45"/>
      <c r="AU600" s="45"/>
      <c r="AV600" s="45"/>
      <c r="AW600" s="45"/>
      <c r="AX600" s="45"/>
      <c r="AY600" s="45"/>
      <c r="AZ600" s="45"/>
      <c r="BA600" s="45"/>
      <c r="BB600" s="45"/>
      <c r="BC600" s="45"/>
      <c r="BD600" s="45"/>
      <c r="BE600" s="45"/>
      <c r="BF600" s="45"/>
      <c r="BG600" s="45"/>
      <c r="BH600" s="45"/>
      <c r="BI600" s="45"/>
      <c r="BJ600" s="45"/>
      <c r="BK600" s="45"/>
      <c r="BL600" s="45"/>
      <c r="BM600" s="45"/>
      <c r="BN600" s="45"/>
      <c r="BO600" s="45"/>
      <c r="BP600" s="45"/>
      <c r="BQ600" s="45"/>
      <c r="BR600" s="45"/>
      <c r="BS600" s="45"/>
      <c r="BT600" s="45"/>
      <c r="BU600" s="45"/>
      <c r="BV600" s="45"/>
      <c r="BW600" s="45"/>
      <c r="BX600" s="45"/>
      <c r="BY600" s="45"/>
    </row>
    <row r="601" spans="1:77">
      <c r="A601" s="77"/>
      <c r="B601" s="45"/>
      <c r="C601" s="61"/>
      <c r="D601" s="61"/>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c r="AS601" s="45"/>
      <c r="AT601" s="45"/>
      <c r="AU601" s="45"/>
      <c r="AV601" s="45"/>
      <c r="AW601" s="45"/>
      <c r="AX601" s="45"/>
      <c r="AY601" s="45"/>
      <c r="AZ601" s="45"/>
      <c r="BA601" s="45"/>
      <c r="BB601" s="45"/>
      <c r="BC601" s="45"/>
      <c r="BD601" s="45"/>
      <c r="BE601" s="45"/>
      <c r="BF601" s="45"/>
      <c r="BG601" s="45"/>
      <c r="BH601" s="45"/>
      <c r="BI601" s="45"/>
      <c r="BJ601" s="45"/>
      <c r="BK601" s="45"/>
      <c r="BL601" s="45"/>
      <c r="BM601" s="45"/>
      <c r="BN601" s="45"/>
      <c r="BO601" s="45"/>
      <c r="BP601" s="45"/>
      <c r="BQ601" s="45"/>
      <c r="BR601" s="45"/>
      <c r="BS601" s="45"/>
      <c r="BT601" s="45"/>
      <c r="BU601" s="45"/>
      <c r="BV601" s="45"/>
      <c r="BW601" s="45"/>
      <c r="BX601" s="45"/>
      <c r="BY601" s="45"/>
    </row>
    <row r="602" spans="1:77">
      <c r="A602" s="77"/>
      <c r="B602" s="45"/>
      <c r="C602" s="61"/>
      <c r="D602" s="61"/>
      <c r="E602" s="4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c r="AS602" s="45"/>
      <c r="AT602" s="45"/>
      <c r="AU602" s="45"/>
      <c r="AV602" s="45"/>
      <c r="AW602" s="45"/>
      <c r="AX602" s="45"/>
      <c r="AY602" s="45"/>
      <c r="AZ602" s="45"/>
      <c r="BA602" s="45"/>
      <c r="BB602" s="45"/>
      <c r="BC602" s="45"/>
      <c r="BD602" s="45"/>
      <c r="BE602" s="45"/>
      <c r="BF602" s="45"/>
      <c r="BG602" s="45"/>
      <c r="BH602" s="45"/>
      <c r="BI602" s="45"/>
      <c r="BJ602" s="45"/>
      <c r="BK602" s="45"/>
      <c r="BL602" s="45"/>
      <c r="BM602" s="45"/>
      <c r="BN602" s="45"/>
      <c r="BO602" s="45"/>
      <c r="BP602" s="45"/>
      <c r="BQ602" s="45"/>
      <c r="BR602" s="45"/>
      <c r="BS602" s="45"/>
      <c r="BT602" s="45"/>
      <c r="BU602" s="45"/>
      <c r="BV602" s="45"/>
      <c r="BW602" s="45"/>
      <c r="BX602" s="45"/>
      <c r="BY602" s="45"/>
    </row>
    <row r="603" spans="1:77">
      <c r="A603" s="77"/>
      <c r="B603" s="45"/>
      <c r="C603" s="61"/>
      <c r="D603" s="61"/>
      <c r="E603" s="4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c r="AS603" s="45"/>
      <c r="AT603" s="45"/>
      <c r="AU603" s="45"/>
      <c r="AV603" s="45"/>
      <c r="AW603" s="45"/>
      <c r="AX603" s="45"/>
      <c r="AY603" s="45"/>
      <c r="AZ603" s="45"/>
      <c r="BA603" s="45"/>
      <c r="BB603" s="45"/>
      <c r="BC603" s="45"/>
      <c r="BD603" s="45"/>
      <c r="BE603" s="45"/>
      <c r="BF603" s="45"/>
      <c r="BG603" s="45"/>
      <c r="BH603" s="45"/>
      <c r="BI603" s="45"/>
      <c r="BJ603" s="45"/>
      <c r="BK603" s="45"/>
      <c r="BL603" s="45"/>
      <c r="BM603" s="45"/>
      <c r="BN603" s="45"/>
      <c r="BO603" s="45"/>
      <c r="BP603" s="45"/>
      <c r="BQ603" s="45"/>
      <c r="BR603" s="45"/>
      <c r="BS603" s="45"/>
      <c r="BT603" s="45"/>
      <c r="BU603" s="45"/>
      <c r="BV603" s="45"/>
      <c r="BW603" s="45"/>
      <c r="BX603" s="45"/>
      <c r="BY603" s="45"/>
    </row>
    <row r="604" spans="1:77">
      <c r="A604" s="77"/>
      <c r="B604" s="45"/>
      <c r="C604" s="61"/>
      <c r="D604" s="61"/>
      <c r="E604" s="4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c r="AS604" s="45"/>
      <c r="AT604" s="45"/>
      <c r="AU604" s="45"/>
      <c r="AV604" s="45"/>
      <c r="AW604" s="45"/>
      <c r="AX604" s="45"/>
      <c r="AY604" s="45"/>
      <c r="AZ604" s="45"/>
      <c r="BA604" s="45"/>
      <c r="BB604" s="45"/>
      <c r="BC604" s="45"/>
      <c r="BD604" s="45"/>
      <c r="BE604" s="45"/>
      <c r="BF604" s="45"/>
      <c r="BG604" s="45"/>
      <c r="BH604" s="45"/>
      <c r="BI604" s="45"/>
      <c r="BJ604" s="45"/>
      <c r="BK604" s="45"/>
      <c r="BL604" s="45"/>
      <c r="BM604" s="45"/>
      <c r="BN604" s="45"/>
      <c r="BO604" s="45"/>
      <c r="BP604" s="45"/>
      <c r="BQ604" s="45"/>
      <c r="BR604" s="45"/>
      <c r="BS604" s="45"/>
      <c r="BT604" s="45"/>
      <c r="BU604" s="45"/>
      <c r="BV604" s="45"/>
      <c r="BW604" s="45"/>
      <c r="BX604" s="45"/>
      <c r="BY604" s="45"/>
    </row>
    <row r="605" spans="1:77">
      <c r="A605" s="77"/>
      <c r="B605" s="45"/>
      <c r="C605" s="61"/>
      <c r="D605" s="61"/>
      <c r="E605" s="4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c r="AS605" s="45"/>
      <c r="AT605" s="45"/>
      <c r="AU605" s="45"/>
      <c r="AV605" s="45"/>
      <c r="AW605" s="45"/>
      <c r="AX605" s="45"/>
      <c r="AY605" s="45"/>
      <c r="AZ605" s="45"/>
      <c r="BA605" s="45"/>
      <c r="BB605" s="45"/>
      <c r="BC605" s="45"/>
      <c r="BD605" s="45"/>
      <c r="BE605" s="45"/>
      <c r="BF605" s="45"/>
      <c r="BG605" s="45"/>
      <c r="BH605" s="45"/>
      <c r="BI605" s="45"/>
      <c r="BJ605" s="45"/>
      <c r="BK605" s="45"/>
      <c r="BL605" s="45"/>
      <c r="BM605" s="45"/>
      <c r="BN605" s="45"/>
      <c r="BO605" s="45"/>
      <c r="BP605" s="45"/>
      <c r="BQ605" s="45"/>
      <c r="BR605" s="45"/>
      <c r="BS605" s="45"/>
      <c r="BT605" s="45"/>
      <c r="BU605" s="45"/>
      <c r="BV605" s="45"/>
      <c r="BW605" s="45"/>
      <c r="BX605" s="45"/>
      <c r="BY605" s="45"/>
    </row>
    <row r="606" spans="1:77">
      <c r="A606" s="77"/>
      <c r="B606" s="45"/>
      <c r="C606" s="61"/>
      <c r="D606" s="61"/>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c r="AS606" s="45"/>
      <c r="AT606" s="45"/>
      <c r="AU606" s="45"/>
      <c r="AV606" s="45"/>
      <c r="AW606" s="45"/>
      <c r="AX606" s="45"/>
      <c r="AY606" s="45"/>
      <c r="AZ606" s="45"/>
      <c r="BA606" s="45"/>
      <c r="BB606" s="45"/>
      <c r="BC606" s="45"/>
      <c r="BD606" s="45"/>
      <c r="BE606" s="45"/>
      <c r="BF606" s="45"/>
      <c r="BG606" s="45"/>
      <c r="BH606" s="45"/>
      <c r="BI606" s="45"/>
      <c r="BJ606" s="45"/>
      <c r="BK606" s="45"/>
      <c r="BL606" s="45"/>
      <c r="BM606" s="45"/>
      <c r="BN606" s="45"/>
      <c r="BO606" s="45"/>
      <c r="BP606" s="45"/>
      <c r="BQ606" s="45"/>
      <c r="BR606" s="45"/>
      <c r="BS606" s="45"/>
      <c r="BT606" s="45"/>
      <c r="BU606" s="45"/>
      <c r="BV606" s="45"/>
      <c r="BW606" s="45"/>
      <c r="BX606" s="45"/>
      <c r="BY606" s="45"/>
    </row>
    <row r="607" spans="1:77">
      <c r="A607" s="77"/>
      <c r="B607" s="45"/>
      <c r="C607" s="61"/>
      <c r="D607" s="61"/>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c r="AS607" s="45"/>
      <c r="AT607" s="45"/>
      <c r="AU607" s="45"/>
      <c r="AV607" s="45"/>
      <c r="AW607" s="45"/>
      <c r="AX607" s="45"/>
      <c r="AY607" s="45"/>
      <c r="AZ607" s="45"/>
      <c r="BA607" s="45"/>
      <c r="BB607" s="45"/>
      <c r="BC607" s="45"/>
      <c r="BD607" s="45"/>
      <c r="BE607" s="45"/>
      <c r="BF607" s="45"/>
      <c r="BG607" s="45"/>
      <c r="BH607" s="45"/>
      <c r="BI607" s="45"/>
      <c r="BJ607" s="45"/>
      <c r="BK607" s="45"/>
      <c r="BL607" s="45"/>
      <c r="BM607" s="45"/>
      <c r="BN607" s="45"/>
      <c r="BO607" s="45"/>
      <c r="BP607" s="45"/>
      <c r="BQ607" s="45"/>
      <c r="BR607" s="45"/>
      <c r="BS607" s="45"/>
      <c r="BT607" s="45"/>
      <c r="BU607" s="45"/>
      <c r="BV607" s="45"/>
      <c r="BW607" s="45"/>
      <c r="BX607" s="45"/>
      <c r="BY607" s="45"/>
    </row>
    <row r="608" spans="1:77">
      <c r="A608" s="77"/>
      <c r="B608" s="45"/>
      <c r="C608" s="61"/>
      <c r="D608" s="61"/>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c r="AS608" s="45"/>
      <c r="AT608" s="45"/>
      <c r="AU608" s="45"/>
      <c r="AV608" s="45"/>
      <c r="AW608" s="45"/>
      <c r="AX608" s="45"/>
      <c r="AY608" s="45"/>
      <c r="AZ608" s="45"/>
      <c r="BA608" s="45"/>
      <c r="BB608" s="45"/>
      <c r="BC608" s="45"/>
      <c r="BD608" s="45"/>
      <c r="BE608" s="45"/>
      <c r="BF608" s="45"/>
      <c r="BG608" s="45"/>
      <c r="BH608" s="45"/>
      <c r="BI608" s="45"/>
      <c r="BJ608" s="45"/>
      <c r="BK608" s="45"/>
      <c r="BL608" s="45"/>
      <c r="BM608" s="45"/>
      <c r="BN608" s="45"/>
      <c r="BO608" s="45"/>
      <c r="BP608" s="45"/>
      <c r="BQ608" s="45"/>
      <c r="BR608" s="45"/>
      <c r="BS608" s="45"/>
      <c r="BT608" s="45"/>
      <c r="BU608" s="45"/>
      <c r="BV608" s="45"/>
      <c r="BW608" s="45"/>
      <c r="BX608" s="45"/>
      <c r="BY608" s="45"/>
    </row>
    <row r="609" spans="1:77">
      <c r="A609" s="77"/>
      <c r="B609" s="45"/>
      <c r="C609" s="61"/>
      <c r="D609" s="61"/>
      <c r="E609" s="4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c r="AS609" s="45"/>
      <c r="AT609" s="45"/>
      <c r="AU609" s="45"/>
      <c r="AV609" s="45"/>
      <c r="AW609" s="45"/>
      <c r="AX609" s="45"/>
      <c r="AY609" s="45"/>
      <c r="AZ609" s="45"/>
      <c r="BA609" s="45"/>
      <c r="BB609" s="45"/>
      <c r="BC609" s="45"/>
      <c r="BD609" s="45"/>
      <c r="BE609" s="45"/>
      <c r="BF609" s="45"/>
      <c r="BG609" s="45"/>
      <c r="BH609" s="45"/>
      <c r="BI609" s="45"/>
      <c r="BJ609" s="45"/>
      <c r="BK609" s="45"/>
      <c r="BL609" s="45"/>
      <c r="BM609" s="45"/>
      <c r="BN609" s="45"/>
      <c r="BO609" s="45"/>
      <c r="BP609" s="45"/>
      <c r="BQ609" s="45"/>
      <c r="BR609" s="45"/>
      <c r="BS609" s="45"/>
      <c r="BT609" s="45"/>
      <c r="BU609" s="45"/>
      <c r="BV609" s="45"/>
      <c r="BW609" s="45"/>
      <c r="BX609" s="45"/>
      <c r="BY609" s="45"/>
    </row>
    <row r="610" spans="1:77">
      <c r="A610" s="77"/>
      <c r="B610" s="45"/>
      <c r="C610" s="61"/>
      <c r="D610" s="61"/>
      <c r="E610" s="4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c r="AS610" s="45"/>
      <c r="AT610" s="45"/>
      <c r="AU610" s="45"/>
      <c r="AV610" s="45"/>
      <c r="AW610" s="45"/>
      <c r="AX610" s="45"/>
      <c r="AY610" s="45"/>
      <c r="AZ610" s="45"/>
      <c r="BA610" s="45"/>
      <c r="BB610" s="45"/>
      <c r="BC610" s="45"/>
      <c r="BD610" s="45"/>
      <c r="BE610" s="45"/>
      <c r="BF610" s="45"/>
      <c r="BG610" s="45"/>
      <c r="BH610" s="45"/>
      <c r="BI610" s="45"/>
      <c r="BJ610" s="45"/>
      <c r="BK610" s="45"/>
      <c r="BL610" s="45"/>
      <c r="BM610" s="45"/>
      <c r="BN610" s="45"/>
      <c r="BO610" s="45"/>
      <c r="BP610" s="45"/>
      <c r="BQ610" s="45"/>
      <c r="BR610" s="45"/>
      <c r="BS610" s="45"/>
      <c r="BT610" s="45"/>
      <c r="BU610" s="45"/>
      <c r="BV610" s="45"/>
      <c r="BW610" s="45"/>
      <c r="BX610" s="45"/>
      <c r="BY610" s="45"/>
    </row>
    <row r="611" spans="1:77">
      <c r="A611" s="77"/>
      <c r="B611" s="45"/>
      <c r="C611" s="61"/>
      <c r="D611" s="61"/>
      <c r="E611" s="4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c r="AS611" s="45"/>
      <c r="AT611" s="45"/>
      <c r="AU611" s="45"/>
      <c r="AV611" s="45"/>
      <c r="AW611" s="45"/>
      <c r="AX611" s="45"/>
      <c r="AY611" s="45"/>
      <c r="AZ611" s="45"/>
      <c r="BA611" s="45"/>
      <c r="BB611" s="45"/>
      <c r="BC611" s="45"/>
      <c r="BD611" s="45"/>
      <c r="BE611" s="45"/>
      <c r="BF611" s="45"/>
      <c r="BG611" s="45"/>
      <c r="BH611" s="45"/>
      <c r="BI611" s="45"/>
      <c r="BJ611" s="45"/>
      <c r="BK611" s="45"/>
      <c r="BL611" s="45"/>
      <c r="BM611" s="45"/>
      <c r="BN611" s="45"/>
      <c r="BO611" s="45"/>
      <c r="BP611" s="45"/>
      <c r="BQ611" s="45"/>
      <c r="BR611" s="45"/>
      <c r="BS611" s="45"/>
      <c r="BT611" s="45"/>
      <c r="BU611" s="45"/>
      <c r="BV611" s="45"/>
      <c r="BW611" s="45"/>
      <c r="BX611" s="45"/>
      <c r="BY611" s="45"/>
    </row>
    <row r="612" spans="1:77">
      <c r="A612" s="77"/>
      <c r="B612" s="45"/>
      <c r="C612" s="61"/>
      <c r="D612" s="61"/>
      <c r="E612" s="4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c r="AS612" s="45"/>
      <c r="AT612" s="45"/>
      <c r="AU612" s="45"/>
      <c r="AV612" s="45"/>
      <c r="AW612" s="45"/>
      <c r="AX612" s="45"/>
      <c r="AY612" s="45"/>
      <c r="AZ612" s="45"/>
      <c r="BA612" s="45"/>
      <c r="BB612" s="45"/>
      <c r="BC612" s="45"/>
      <c r="BD612" s="45"/>
      <c r="BE612" s="45"/>
      <c r="BF612" s="45"/>
      <c r="BG612" s="45"/>
      <c r="BH612" s="45"/>
      <c r="BI612" s="45"/>
      <c r="BJ612" s="45"/>
      <c r="BK612" s="45"/>
      <c r="BL612" s="45"/>
      <c r="BM612" s="45"/>
      <c r="BN612" s="45"/>
      <c r="BO612" s="45"/>
      <c r="BP612" s="45"/>
      <c r="BQ612" s="45"/>
      <c r="BR612" s="45"/>
      <c r="BS612" s="45"/>
      <c r="BT612" s="45"/>
      <c r="BU612" s="45"/>
      <c r="BV612" s="45"/>
      <c r="BW612" s="45"/>
      <c r="BX612" s="45"/>
      <c r="BY612" s="45"/>
    </row>
    <row r="613" spans="1:77">
      <c r="A613" s="77"/>
      <c r="B613" s="45"/>
      <c r="C613" s="61"/>
      <c r="D613" s="61"/>
      <c r="E613" s="45"/>
      <c r="F613" s="45"/>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c r="AS613" s="45"/>
      <c r="AT613" s="45"/>
      <c r="AU613" s="45"/>
      <c r="AV613" s="45"/>
      <c r="AW613" s="45"/>
      <c r="AX613" s="45"/>
      <c r="AY613" s="45"/>
      <c r="AZ613" s="45"/>
      <c r="BA613" s="45"/>
      <c r="BB613" s="45"/>
      <c r="BC613" s="45"/>
      <c r="BD613" s="45"/>
      <c r="BE613" s="45"/>
      <c r="BF613" s="45"/>
      <c r="BG613" s="45"/>
      <c r="BH613" s="45"/>
      <c r="BI613" s="45"/>
      <c r="BJ613" s="45"/>
      <c r="BK613" s="45"/>
      <c r="BL613" s="45"/>
      <c r="BM613" s="45"/>
      <c r="BN613" s="45"/>
      <c r="BO613" s="45"/>
      <c r="BP613" s="45"/>
      <c r="BQ613" s="45"/>
      <c r="BR613" s="45"/>
      <c r="BS613" s="45"/>
      <c r="BT613" s="45"/>
      <c r="BU613" s="45"/>
      <c r="BV613" s="45"/>
      <c r="BW613" s="45"/>
      <c r="BX613" s="45"/>
      <c r="BY613" s="45"/>
    </row>
    <row r="614" spans="1:77">
      <c r="A614" s="77"/>
      <c r="B614" s="45"/>
      <c r="C614" s="61"/>
      <c r="D614" s="61"/>
      <c r="E614" s="45"/>
      <c r="F614" s="45"/>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c r="AS614" s="45"/>
      <c r="AT614" s="45"/>
      <c r="AU614" s="45"/>
      <c r="AV614" s="45"/>
      <c r="AW614" s="45"/>
      <c r="AX614" s="45"/>
      <c r="AY614" s="45"/>
      <c r="AZ614" s="45"/>
      <c r="BA614" s="45"/>
      <c r="BB614" s="45"/>
      <c r="BC614" s="45"/>
      <c r="BD614" s="45"/>
      <c r="BE614" s="45"/>
      <c r="BF614" s="45"/>
      <c r="BG614" s="45"/>
      <c r="BH614" s="45"/>
      <c r="BI614" s="45"/>
      <c r="BJ614" s="45"/>
      <c r="BK614" s="45"/>
      <c r="BL614" s="45"/>
      <c r="BM614" s="45"/>
      <c r="BN614" s="45"/>
      <c r="BO614" s="45"/>
      <c r="BP614" s="45"/>
      <c r="BQ614" s="45"/>
      <c r="BR614" s="45"/>
      <c r="BS614" s="45"/>
      <c r="BT614" s="45"/>
      <c r="BU614" s="45"/>
      <c r="BV614" s="45"/>
      <c r="BW614" s="45"/>
      <c r="BX614" s="45"/>
      <c r="BY614" s="45"/>
    </row>
    <row r="615" spans="1:77">
      <c r="A615" s="77"/>
      <c r="B615" s="45"/>
      <c r="C615" s="61"/>
      <c r="D615" s="61"/>
      <c r="E615" s="4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c r="AS615" s="45"/>
      <c r="AT615" s="45"/>
      <c r="AU615" s="45"/>
      <c r="AV615" s="45"/>
      <c r="AW615" s="45"/>
      <c r="AX615" s="45"/>
      <c r="AY615" s="45"/>
      <c r="AZ615" s="45"/>
      <c r="BA615" s="45"/>
      <c r="BB615" s="45"/>
      <c r="BC615" s="45"/>
      <c r="BD615" s="45"/>
      <c r="BE615" s="45"/>
      <c r="BF615" s="45"/>
      <c r="BG615" s="45"/>
      <c r="BH615" s="45"/>
      <c r="BI615" s="45"/>
      <c r="BJ615" s="45"/>
      <c r="BK615" s="45"/>
      <c r="BL615" s="45"/>
      <c r="BM615" s="45"/>
      <c r="BN615" s="45"/>
      <c r="BO615" s="45"/>
      <c r="BP615" s="45"/>
      <c r="BQ615" s="45"/>
      <c r="BR615" s="45"/>
      <c r="BS615" s="45"/>
      <c r="BT615" s="45"/>
      <c r="BU615" s="45"/>
      <c r="BV615" s="45"/>
      <c r="BW615" s="45"/>
      <c r="BX615" s="45"/>
      <c r="BY615" s="45"/>
    </row>
    <row r="616" spans="1:77">
      <c r="A616" s="77"/>
      <c r="B616" s="45"/>
      <c r="C616" s="61"/>
      <c r="D616" s="61"/>
      <c r="E616" s="45"/>
      <c r="F616" s="45"/>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c r="AS616" s="45"/>
      <c r="AT616" s="45"/>
      <c r="AU616" s="45"/>
      <c r="AV616" s="45"/>
      <c r="AW616" s="45"/>
      <c r="AX616" s="45"/>
      <c r="AY616" s="45"/>
      <c r="AZ616" s="45"/>
      <c r="BA616" s="45"/>
      <c r="BB616" s="45"/>
      <c r="BC616" s="45"/>
      <c r="BD616" s="45"/>
      <c r="BE616" s="45"/>
      <c r="BF616" s="45"/>
      <c r="BG616" s="45"/>
      <c r="BH616" s="45"/>
      <c r="BI616" s="45"/>
      <c r="BJ616" s="45"/>
      <c r="BK616" s="45"/>
      <c r="BL616" s="45"/>
      <c r="BM616" s="45"/>
      <c r="BN616" s="45"/>
      <c r="BO616" s="45"/>
      <c r="BP616" s="45"/>
      <c r="BQ616" s="45"/>
      <c r="BR616" s="45"/>
      <c r="BS616" s="45"/>
      <c r="BT616" s="45"/>
      <c r="BU616" s="45"/>
      <c r="BV616" s="45"/>
      <c r="BW616" s="45"/>
      <c r="BX616" s="45"/>
      <c r="BY616" s="45"/>
    </row>
    <row r="617" spans="1:77">
      <c r="A617" s="77"/>
      <c r="B617" s="45"/>
      <c r="C617" s="61"/>
      <c r="D617" s="61"/>
      <c r="E617" s="45"/>
      <c r="F617" s="45"/>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c r="AS617" s="45"/>
      <c r="AT617" s="45"/>
      <c r="AU617" s="45"/>
      <c r="AV617" s="45"/>
      <c r="AW617" s="45"/>
      <c r="AX617" s="45"/>
      <c r="AY617" s="45"/>
      <c r="AZ617" s="45"/>
      <c r="BA617" s="45"/>
      <c r="BB617" s="45"/>
      <c r="BC617" s="45"/>
      <c r="BD617" s="45"/>
      <c r="BE617" s="45"/>
      <c r="BF617" s="45"/>
      <c r="BG617" s="45"/>
      <c r="BH617" s="45"/>
      <c r="BI617" s="45"/>
      <c r="BJ617" s="45"/>
      <c r="BK617" s="45"/>
      <c r="BL617" s="45"/>
      <c r="BM617" s="45"/>
      <c r="BN617" s="45"/>
      <c r="BO617" s="45"/>
      <c r="BP617" s="45"/>
      <c r="BQ617" s="45"/>
      <c r="BR617" s="45"/>
      <c r="BS617" s="45"/>
      <c r="BT617" s="45"/>
      <c r="BU617" s="45"/>
      <c r="BV617" s="45"/>
      <c r="BW617" s="45"/>
      <c r="BX617" s="45"/>
      <c r="BY617" s="45"/>
    </row>
    <row r="618" spans="1:77">
      <c r="A618" s="77"/>
      <c r="B618" s="45"/>
      <c r="C618" s="61"/>
      <c r="D618" s="61"/>
      <c r="E618" s="45"/>
      <c r="F618" s="45"/>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c r="AS618" s="45"/>
      <c r="AT618" s="45"/>
      <c r="AU618" s="45"/>
      <c r="AV618" s="45"/>
      <c r="AW618" s="45"/>
      <c r="AX618" s="45"/>
      <c r="AY618" s="45"/>
      <c r="AZ618" s="45"/>
      <c r="BA618" s="45"/>
      <c r="BB618" s="45"/>
      <c r="BC618" s="45"/>
      <c r="BD618" s="45"/>
      <c r="BE618" s="45"/>
      <c r="BF618" s="45"/>
      <c r="BG618" s="45"/>
      <c r="BH618" s="45"/>
      <c r="BI618" s="45"/>
      <c r="BJ618" s="45"/>
      <c r="BK618" s="45"/>
      <c r="BL618" s="45"/>
      <c r="BM618" s="45"/>
      <c r="BN618" s="45"/>
      <c r="BO618" s="45"/>
      <c r="BP618" s="45"/>
      <c r="BQ618" s="45"/>
      <c r="BR618" s="45"/>
      <c r="BS618" s="45"/>
      <c r="BT618" s="45"/>
      <c r="BU618" s="45"/>
      <c r="BV618" s="45"/>
      <c r="BW618" s="45"/>
      <c r="BX618" s="45"/>
      <c r="BY618" s="45"/>
    </row>
    <row r="619" spans="1:77">
      <c r="A619" s="77"/>
      <c r="B619" s="45"/>
      <c r="C619" s="61"/>
      <c r="D619" s="61"/>
      <c r="E619" s="45"/>
      <c r="F619" s="45"/>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c r="AS619" s="45"/>
      <c r="AT619" s="45"/>
      <c r="AU619" s="45"/>
      <c r="AV619" s="45"/>
      <c r="AW619" s="45"/>
      <c r="AX619" s="45"/>
      <c r="AY619" s="45"/>
      <c r="AZ619" s="45"/>
      <c r="BA619" s="45"/>
      <c r="BB619" s="45"/>
      <c r="BC619" s="45"/>
      <c r="BD619" s="45"/>
      <c r="BE619" s="45"/>
      <c r="BF619" s="45"/>
      <c r="BG619" s="45"/>
      <c r="BH619" s="45"/>
      <c r="BI619" s="45"/>
      <c r="BJ619" s="45"/>
      <c r="BK619" s="45"/>
      <c r="BL619" s="45"/>
      <c r="BM619" s="45"/>
      <c r="BN619" s="45"/>
      <c r="BO619" s="45"/>
      <c r="BP619" s="45"/>
      <c r="BQ619" s="45"/>
      <c r="BR619" s="45"/>
      <c r="BS619" s="45"/>
      <c r="BT619" s="45"/>
      <c r="BU619" s="45"/>
      <c r="BV619" s="45"/>
      <c r="BW619" s="45"/>
      <c r="BX619" s="45"/>
      <c r="BY619" s="45"/>
    </row>
    <row r="620" spans="1:77">
      <c r="A620" s="77"/>
      <c r="B620" s="45"/>
      <c r="C620" s="61"/>
      <c r="D620" s="61"/>
      <c r="E620" s="45"/>
      <c r="F620" s="45"/>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c r="AS620" s="45"/>
      <c r="AT620" s="45"/>
      <c r="AU620" s="45"/>
      <c r="AV620" s="45"/>
      <c r="AW620" s="45"/>
      <c r="AX620" s="45"/>
      <c r="AY620" s="45"/>
      <c r="AZ620" s="45"/>
      <c r="BA620" s="45"/>
      <c r="BB620" s="45"/>
      <c r="BC620" s="45"/>
      <c r="BD620" s="45"/>
      <c r="BE620" s="45"/>
      <c r="BF620" s="45"/>
      <c r="BG620" s="45"/>
      <c r="BH620" s="45"/>
      <c r="BI620" s="45"/>
      <c r="BJ620" s="45"/>
      <c r="BK620" s="45"/>
      <c r="BL620" s="45"/>
      <c r="BM620" s="45"/>
      <c r="BN620" s="45"/>
      <c r="BO620" s="45"/>
      <c r="BP620" s="45"/>
      <c r="BQ620" s="45"/>
      <c r="BR620" s="45"/>
      <c r="BS620" s="45"/>
      <c r="BT620" s="45"/>
      <c r="BU620" s="45"/>
      <c r="BV620" s="45"/>
      <c r="BW620" s="45"/>
      <c r="BX620" s="45"/>
      <c r="BY620" s="45"/>
    </row>
    <row r="621" spans="1:77">
      <c r="A621" s="77"/>
      <c r="B621" s="45"/>
      <c r="C621" s="61"/>
      <c r="D621" s="61"/>
      <c r="E621" s="45"/>
      <c r="F621" s="45"/>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c r="AS621" s="45"/>
      <c r="AT621" s="45"/>
      <c r="AU621" s="45"/>
      <c r="AV621" s="45"/>
      <c r="AW621" s="45"/>
      <c r="AX621" s="45"/>
      <c r="AY621" s="45"/>
      <c r="AZ621" s="45"/>
      <c r="BA621" s="45"/>
      <c r="BB621" s="45"/>
      <c r="BC621" s="45"/>
      <c r="BD621" s="45"/>
      <c r="BE621" s="45"/>
      <c r="BF621" s="45"/>
      <c r="BG621" s="45"/>
      <c r="BH621" s="45"/>
      <c r="BI621" s="45"/>
      <c r="BJ621" s="45"/>
      <c r="BK621" s="45"/>
      <c r="BL621" s="45"/>
      <c r="BM621" s="45"/>
      <c r="BN621" s="45"/>
      <c r="BO621" s="45"/>
      <c r="BP621" s="45"/>
      <c r="BQ621" s="45"/>
      <c r="BR621" s="45"/>
      <c r="BS621" s="45"/>
      <c r="BT621" s="45"/>
      <c r="BU621" s="45"/>
      <c r="BV621" s="45"/>
      <c r="BW621" s="45"/>
      <c r="BX621" s="45"/>
      <c r="BY621" s="45"/>
    </row>
    <row r="622" spans="1:77">
      <c r="A622" s="77"/>
      <c r="B622" s="45"/>
      <c r="C622" s="61"/>
      <c r="D622" s="61"/>
      <c r="E622" s="45"/>
      <c r="F622" s="45"/>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c r="AS622" s="45"/>
      <c r="AT622" s="45"/>
      <c r="AU622" s="45"/>
      <c r="AV622" s="45"/>
      <c r="AW622" s="45"/>
      <c r="AX622" s="45"/>
      <c r="AY622" s="45"/>
      <c r="AZ622" s="45"/>
      <c r="BA622" s="45"/>
      <c r="BB622" s="45"/>
      <c r="BC622" s="45"/>
      <c r="BD622" s="45"/>
      <c r="BE622" s="45"/>
      <c r="BF622" s="45"/>
      <c r="BG622" s="45"/>
      <c r="BH622" s="45"/>
      <c r="BI622" s="45"/>
      <c r="BJ622" s="45"/>
      <c r="BK622" s="45"/>
      <c r="BL622" s="45"/>
      <c r="BM622" s="45"/>
      <c r="BN622" s="45"/>
      <c r="BO622" s="45"/>
      <c r="BP622" s="45"/>
      <c r="BQ622" s="45"/>
      <c r="BR622" s="45"/>
      <c r="BS622" s="45"/>
      <c r="BT622" s="45"/>
      <c r="BU622" s="45"/>
      <c r="BV622" s="45"/>
      <c r="BW622" s="45"/>
      <c r="BX622" s="45"/>
      <c r="BY622" s="45"/>
    </row>
    <row r="623" spans="1:77">
      <c r="A623" s="77"/>
      <c r="B623" s="45"/>
      <c r="C623" s="61"/>
      <c r="D623" s="61"/>
      <c r="E623" s="45"/>
      <c r="F623" s="45"/>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c r="AS623" s="45"/>
      <c r="AT623" s="45"/>
      <c r="AU623" s="45"/>
      <c r="AV623" s="45"/>
      <c r="AW623" s="45"/>
      <c r="AX623" s="45"/>
      <c r="AY623" s="45"/>
      <c r="AZ623" s="45"/>
      <c r="BA623" s="45"/>
      <c r="BB623" s="45"/>
      <c r="BC623" s="45"/>
      <c r="BD623" s="45"/>
      <c r="BE623" s="45"/>
      <c r="BF623" s="45"/>
      <c r="BG623" s="45"/>
      <c r="BH623" s="45"/>
      <c r="BI623" s="45"/>
      <c r="BJ623" s="45"/>
      <c r="BK623" s="45"/>
      <c r="BL623" s="45"/>
      <c r="BM623" s="45"/>
      <c r="BN623" s="45"/>
      <c r="BO623" s="45"/>
      <c r="BP623" s="45"/>
      <c r="BQ623" s="45"/>
      <c r="BR623" s="45"/>
      <c r="BS623" s="45"/>
      <c r="BT623" s="45"/>
      <c r="BU623" s="45"/>
      <c r="BV623" s="45"/>
      <c r="BW623" s="45"/>
      <c r="BX623" s="45"/>
      <c r="BY623" s="45"/>
    </row>
    <row r="624" spans="1:77">
      <c r="A624" s="77"/>
      <c r="B624" s="45"/>
      <c r="C624" s="61"/>
      <c r="D624" s="61"/>
      <c r="E624" s="45"/>
      <c r="F624" s="45"/>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c r="AS624" s="45"/>
      <c r="AT624" s="45"/>
      <c r="AU624" s="45"/>
      <c r="AV624" s="45"/>
      <c r="AW624" s="45"/>
      <c r="AX624" s="45"/>
      <c r="AY624" s="45"/>
      <c r="AZ624" s="45"/>
      <c r="BA624" s="45"/>
      <c r="BB624" s="45"/>
      <c r="BC624" s="45"/>
      <c r="BD624" s="45"/>
      <c r="BE624" s="45"/>
      <c r="BF624" s="45"/>
      <c r="BG624" s="45"/>
      <c r="BH624" s="45"/>
      <c r="BI624" s="45"/>
      <c r="BJ624" s="45"/>
      <c r="BK624" s="45"/>
      <c r="BL624" s="45"/>
      <c r="BM624" s="45"/>
      <c r="BN624" s="45"/>
      <c r="BO624" s="45"/>
      <c r="BP624" s="45"/>
      <c r="BQ624" s="45"/>
      <c r="BR624" s="45"/>
      <c r="BS624" s="45"/>
      <c r="BT624" s="45"/>
      <c r="BU624" s="45"/>
      <c r="BV624" s="45"/>
      <c r="BW624" s="45"/>
      <c r="BX624" s="45"/>
      <c r="BY624" s="45"/>
    </row>
    <row r="625" spans="1:77">
      <c r="A625" s="77"/>
      <c r="B625" s="45"/>
      <c r="C625" s="61"/>
      <c r="D625" s="61"/>
      <c r="E625" s="45"/>
      <c r="F625" s="45"/>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c r="AS625" s="45"/>
      <c r="AT625" s="45"/>
      <c r="AU625" s="45"/>
      <c r="AV625" s="45"/>
      <c r="AW625" s="45"/>
      <c r="AX625" s="45"/>
      <c r="AY625" s="45"/>
      <c r="AZ625" s="45"/>
      <c r="BA625" s="45"/>
      <c r="BB625" s="45"/>
      <c r="BC625" s="45"/>
      <c r="BD625" s="45"/>
      <c r="BE625" s="45"/>
      <c r="BF625" s="45"/>
      <c r="BG625" s="45"/>
      <c r="BH625" s="45"/>
      <c r="BI625" s="45"/>
      <c r="BJ625" s="45"/>
      <c r="BK625" s="45"/>
      <c r="BL625" s="45"/>
      <c r="BM625" s="45"/>
      <c r="BN625" s="45"/>
      <c r="BO625" s="45"/>
      <c r="BP625" s="45"/>
      <c r="BQ625" s="45"/>
      <c r="BR625" s="45"/>
      <c r="BS625" s="45"/>
      <c r="BT625" s="45"/>
      <c r="BU625" s="45"/>
      <c r="BV625" s="45"/>
      <c r="BW625" s="45"/>
      <c r="BX625" s="45"/>
      <c r="BY625" s="45"/>
    </row>
    <row r="626" spans="1:77">
      <c r="A626" s="77"/>
      <c r="B626" s="45"/>
      <c r="C626" s="61"/>
      <c r="D626" s="61"/>
      <c r="E626" s="45"/>
      <c r="F626" s="45"/>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c r="AS626" s="45"/>
      <c r="AT626" s="45"/>
      <c r="AU626" s="45"/>
      <c r="AV626" s="45"/>
      <c r="AW626" s="45"/>
      <c r="AX626" s="45"/>
      <c r="AY626" s="45"/>
      <c r="AZ626" s="45"/>
      <c r="BA626" s="45"/>
      <c r="BB626" s="45"/>
      <c r="BC626" s="45"/>
      <c r="BD626" s="45"/>
      <c r="BE626" s="45"/>
      <c r="BF626" s="45"/>
      <c r="BG626" s="45"/>
      <c r="BH626" s="45"/>
      <c r="BI626" s="45"/>
      <c r="BJ626" s="45"/>
      <c r="BK626" s="45"/>
      <c r="BL626" s="45"/>
      <c r="BM626" s="45"/>
      <c r="BN626" s="45"/>
      <c r="BO626" s="45"/>
      <c r="BP626" s="45"/>
      <c r="BQ626" s="45"/>
      <c r="BR626" s="45"/>
      <c r="BS626" s="45"/>
      <c r="BT626" s="45"/>
      <c r="BU626" s="45"/>
      <c r="BV626" s="45"/>
      <c r="BW626" s="45"/>
      <c r="BX626" s="45"/>
      <c r="BY626" s="45"/>
    </row>
    <row r="627" spans="1:77">
      <c r="A627" s="77"/>
      <c r="B627" s="45"/>
      <c r="C627" s="61"/>
      <c r="D627" s="61"/>
      <c r="E627" s="45"/>
      <c r="F627" s="45"/>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c r="AS627" s="45"/>
      <c r="AT627" s="45"/>
      <c r="AU627" s="45"/>
      <c r="AV627" s="45"/>
      <c r="AW627" s="45"/>
      <c r="AX627" s="45"/>
      <c r="AY627" s="45"/>
      <c r="AZ627" s="45"/>
      <c r="BA627" s="45"/>
      <c r="BB627" s="45"/>
      <c r="BC627" s="45"/>
      <c r="BD627" s="45"/>
      <c r="BE627" s="45"/>
      <c r="BF627" s="45"/>
      <c r="BG627" s="45"/>
      <c r="BH627" s="45"/>
      <c r="BI627" s="45"/>
      <c r="BJ627" s="45"/>
      <c r="BK627" s="45"/>
      <c r="BL627" s="45"/>
      <c r="BM627" s="45"/>
      <c r="BN627" s="45"/>
      <c r="BO627" s="45"/>
      <c r="BP627" s="45"/>
      <c r="BQ627" s="45"/>
      <c r="BR627" s="45"/>
      <c r="BS627" s="45"/>
      <c r="BT627" s="45"/>
      <c r="BU627" s="45"/>
      <c r="BV627" s="45"/>
      <c r="BW627" s="45"/>
      <c r="BX627" s="45"/>
      <c r="BY627" s="45"/>
    </row>
    <row r="628" spans="1:77">
      <c r="A628" s="77"/>
      <c r="B628" s="45"/>
      <c r="C628" s="61"/>
      <c r="D628" s="61"/>
      <c r="E628" s="45"/>
      <c r="F628" s="45"/>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c r="AS628" s="45"/>
      <c r="AT628" s="45"/>
      <c r="AU628" s="45"/>
      <c r="AV628" s="45"/>
      <c r="AW628" s="45"/>
      <c r="AX628" s="45"/>
      <c r="AY628" s="45"/>
      <c r="AZ628" s="45"/>
      <c r="BA628" s="45"/>
      <c r="BB628" s="45"/>
      <c r="BC628" s="45"/>
      <c r="BD628" s="45"/>
      <c r="BE628" s="45"/>
      <c r="BF628" s="45"/>
      <c r="BG628" s="45"/>
      <c r="BH628" s="45"/>
      <c r="BI628" s="45"/>
      <c r="BJ628" s="45"/>
      <c r="BK628" s="45"/>
      <c r="BL628" s="45"/>
      <c r="BM628" s="45"/>
      <c r="BN628" s="45"/>
      <c r="BO628" s="45"/>
      <c r="BP628" s="45"/>
      <c r="BQ628" s="45"/>
      <c r="BR628" s="45"/>
      <c r="BS628" s="45"/>
      <c r="BT628" s="45"/>
      <c r="BU628" s="45"/>
      <c r="BV628" s="45"/>
      <c r="BW628" s="45"/>
      <c r="BX628" s="45"/>
      <c r="BY628" s="45"/>
    </row>
    <row r="629" spans="1:77">
      <c r="A629" s="77"/>
      <c r="B629" s="45"/>
      <c r="C629" s="61"/>
      <c r="D629" s="61"/>
      <c r="E629" s="45"/>
      <c r="F629" s="45"/>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c r="AS629" s="45"/>
      <c r="AT629" s="45"/>
      <c r="AU629" s="45"/>
      <c r="AV629" s="45"/>
      <c r="AW629" s="45"/>
      <c r="AX629" s="45"/>
      <c r="AY629" s="45"/>
      <c r="AZ629" s="45"/>
      <c r="BA629" s="45"/>
      <c r="BB629" s="45"/>
      <c r="BC629" s="45"/>
      <c r="BD629" s="45"/>
      <c r="BE629" s="45"/>
      <c r="BF629" s="45"/>
      <c r="BG629" s="45"/>
      <c r="BH629" s="45"/>
      <c r="BI629" s="45"/>
      <c r="BJ629" s="45"/>
      <c r="BK629" s="45"/>
      <c r="BL629" s="45"/>
      <c r="BM629" s="45"/>
      <c r="BN629" s="45"/>
      <c r="BO629" s="45"/>
      <c r="BP629" s="45"/>
      <c r="BQ629" s="45"/>
      <c r="BR629" s="45"/>
      <c r="BS629" s="45"/>
      <c r="BT629" s="45"/>
      <c r="BU629" s="45"/>
      <c r="BV629" s="45"/>
      <c r="BW629" s="45"/>
      <c r="BX629" s="45"/>
      <c r="BY629" s="45"/>
    </row>
    <row r="630" spans="1:77">
      <c r="A630" s="77"/>
      <c r="B630" s="45"/>
      <c r="C630" s="61"/>
      <c r="D630" s="61"/>
      <c r="E630" s="45"/>
      <c r="F630" s="45"/>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c r="AS630" s="45"/>
      <c r="AT630" s="45"/>
      <c r="AU630" s="45"/>
      <c r="AV630" s="45"/>
      <c r="AW630" s="45"/>
      <c r="AX630" s="45"/>
      <c r="AY630" s="45"/>
      <c r="AZ630" s="45"/>
      <c r="BA630" s="45"/>
      <c r="BB630" s="45"/>
      <c r="BC630" s="45"/>
      <c r="BD630" s="45"/>
      <c r="BE630" s="45"/>
      <c r="BF630" s="45"/>
      <c r="BG630" s="45"/>
      <c r="BH630" s="45"/>
      <c r="BI630" s="45"/>
      <c r="BJ630" s="45"/>
      <c r="BK630" s="45"/>
      <c r="BL630" s="45"/>
      <c r="BM630" s="45"/>
      <c r="BN630" s="45"/>
      <c r="BO630" s="45"/>
      <c r="BP630" s="45"/>
      <c r="BQ630" s="45"/>
      <c r="BR630" s="45"/>
      <c r="BS630" s="45"/>
      <c r="BT630" s="45"/>
      <c r="BU630" s="45"/>
      <c r="BV630" s="45"/>
      <c r="BW630" s="45"/>
      <c r="BX630" s="45"/>
      <c r="BY630" s="45"/>
    </row>
    <row r="631" spans="1:77">
      <c r="A631" s="77"/>
      <c r="B631" s="45"/>
      <c r="C631" s="61"/>
      <c r="D631" s="61"/>
      <c r="E631" s="45"/>
      <c r="F631" s="45"/>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c r="AS631" s="45"/>
      <c r="AT631" s="45"/>
      <c r="AU631" s="45"/>
      <c r="AV631" s="45"/>
      <c r="AW631" s="45"/>
      <c r="AX631" s="45"/>
      <c r="AY631" s="45"/>
      <c r="AZ631" s="45"/>
      <c r="BA631" s="45"/>
      <c r="BB631" s="45"/>
      <c r="BC631" s="45"/>
      <c r="BD631" s="45"/>
      <c r="BE631" s="45"/>
      <c r="BF631" s="45"/>
      <c r="BG631" s="45"/>
      <c r="BH631" s="45"/>
      <c r="BI631" s="45"/>
      <c r="BJ631" s="45"/>
      <c r="BK631" s="45"/>
      <c r="BL631" s="45"/>
      <c r="BM631" s="45"/>
      <c r="BN631" s="45"/>
      <c r="BO631" s="45"/>
      <c r="BP631" s="45"/>
      <c r="BQ631" s="45"/>
      <c r="BR631" s="45"/>
      <c r="BS631" s="45"/>
      <c r="BT631" s="45"/>
      <c r="BU631" s="45"/>
      <c r="BV631" s="45"/>
      <c r="BW631" s="45"/>
      <c r="BX631" s="45"/>
      <c r="BY631" s="45"/>
    </row>
    <row r="632" spans="1:77">
      <c r="A632" s="77"/>
      <c r="B632" s="45"/>
      <c r="C632" s="61"/>
      <c r="D632" s="61"/>
      <c r="E632" s="4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c r="AS632" s="45"/>
      <c r="AT632" s="45"/>
      <c r="AU632" s="45"/>
      <c r="AV632" s="45"/>
      <c r="AW632" s="45"/>
      <c r="AX632" s="45"/>
      <c r="AY632" s="45"/>
      <c r="AZ632" s="45"/>
      <c r="BA632" s="45"/>
      <c r="BB632" s="45"/>
      <c r="BC632" s="45"/>
      <c r="BD632" s="45"/>
      <c r="BE632" s="45"/>
      <c r="BF632" s="45"/>
      <c r="BG632" s="45"/>
      <c r="BH632" s="45"/>
      <c r="BI632" s="45"/>
      <c r="BJ632" s="45"/>
      <c r="BK632" s="45"/>
      <c r="BL632" s="45"/>
      <c r="BM632" s="45"/>
      <c r="BN632" s="45"/>
      <c r="BO632" s="45"/>
      <c r="BP632" s="45"/>
      <c r="BQ632" s="45"/>
      <c r="BR632" s="45"/>
      <c r="BS632" s="45"/>
      <c r="BT632" s="45"/>
      <c r="BU632" s="45"/>
      <c r="BV632" s="45"/>
      <c r="BW632" s="45"/>
      <c r="BX632" s="45"/>
      <c r="BY632" s="45"/>
    </row>
    <row r="633" spans="1:77">
      <c r="A633" s="77"/>
      <c r="B633" s="45"/>
      <c r="C633" s="61"/>
      <c r="D633" s="61"/>
      <c r="E633" s="45"/>
      <c r="F633" s="45"/>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c r="AS633" s="45"/>
      <c r="AT633" s="45"/>
      <c r="AU633" s="45"/>
      <c r="AV633" s="45"/>
      <c r="AW633" s="45"/>
      <c r="AX633" s="45"/>
      <c r="AY633" s="45"/>
      <c r="AZ633" s="45"/>
      <c r="BA633" s="45"/>
      <c r="BB633" s="45"/>
      <c r="BC633" s="45"/>
      <c r="BD633" s="45"/>
      <c r="BE633" s="45"/>
      <c r="BF633" s="45"/>
      <c r="BG633" s="45"/>
      <c r="BH633" s="45"/>
      <c r="BI633" s="45"/>
      <c r="BJ633" s="45"/>
      <c r="BK633" s="45"/>
      <c r="BL633" s="45"/>
      <c r="BM633" s="45"/>
      <c r="BN633" s="45"/>
      <c r="BO633" s="45"/>
      <c r="BP633" s="45"/>
      <c r="BQ633" s="45"/>
      <c r="BR633" s="45"/>
      <c r="BS633" s="45"/>
      <c r="BT633" s="45"/>
      <c r="BU633" s="45"/>
      <c r="BV633" s="45"/>
      <c r="BW633" s="45"/>
      <c r="BX633" s="45"/>
      <c r="BY633" s="45"/>
    </row>
    <row r="634" spans="1:77">
      <c r="A634" s="77"/>
      <c r="B634" s="45"/>
      <c r="C634" s="61"/>
      <c r="D634" s="61"/>
      <c r="E634" s="45"/>
      <c r="F634" s="45"/>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c r="AS634" s="45"/>
      <c r="AT634" s="45"/>
      <c r="AU634" s="45"/>
      <c r="AV634" s="45"/>
      <c r="AW634" s="45"/>
      <c r="AX634" s="45"/>
      <c r="AY634" s="45"/>
      <c r="AZ634" s="45"/>
      <c r="BA634" s="45"/>
      <c r="BB634" s="45"/>
      <c r="BC634" s="45"/>
      <c r="BD634" s="45"/>
      <c r="BE634" s="45"/>
      <c r="BF634" s="45"/>
      <c r="BG634" s="45"/>
      <c r="BH634" s="45"/>
      <c r="BI634" s="45"/>
      <c r="BJ634" s="45"/>
      <c r="BK634" s="45"/>
      <c r="BL634" s="45"/>
      <c r="BM634" s="45"/>
      <c r="BN634" s="45"/>
      <c r="BO634" s="45"/>
      <c r="BP634" s="45"/>
      <c r="BQ634" s="45"/>
      <c r="BR634" s="45"/>
      <c r="BS634" s="45"/>
      <c r="BT634" s="45"/>
      <c r="BU634" s="45"/>
      <c r="BV634" s="45"/>
      <c r="BW634" s="45"/>
      <c r="BX634" s="45"/>
      <c r="BY634" s="45"/>
    </row>
    <row r="635" spans="1:77">
      <c r="A635" s="77"/>
      <c r="B635" s="45"/>
      <c r="C635" s="61"/>
      <c r="D635" s="61"/>
      <c r="E635" s="45"/>
      <c r="F635" s="45"/>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c r="AS635" s="45"/>
      <c r="AT635" s="45"/>
      <c r="AU635" s="45"/>
      <c r="AV635" s="45"/>
      <c r="AW635" s="45"/>
      <c r="AX635" s="45"/>
      <c r="AY635" s="45"/>
      <c r="AZ635" s="45"/>
      <c r="BA635" s="45"/>
      <c r="BB635" s="45"/>
      <c r="BC635" s="45"/>
      <c r="BD635" s="45"/>
      <c r="BE635" s="45"/>
      <c r="BF635" s="45"/>
      <c r="BG635" s="45"/>
      <c r="BH635" s="45"/>
      <c r="BI635" s="45"/>
      <c r="BJ635" s="45"/>
      <c r="BK635" s="45"/>
      <c r="BL635" s="45"/>
      <c r="BM635" s="45"/>
      <c r="BN635" s="45"/>
      <c r="BO635" s="45"/>
      <c r="BP635" s="45"/>
      <c r="BQ635" s="45"/>
      <c r="BR635" s="45"/>
      <c r="BS635" s="45"/>
      <c r="BT635" s="45"/>
      <c r="BU635" s="45"/>
      <c r="BV635" s="45"/>
      <c r="BW635" s="45"/>
      <c r="BX635" s="45"/>
      <c r="BY635" s="45"/>
    </row>
    <row r="636" spans="1:77">
      <c r="A636" s="77"/>
      <c r="B636" s="45"/>
      <c r="C636" s="61"/>
      <c r="D636" s="61"/>
      <c r="E636" s="45"/>
      <c r="F636" s="45"/>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c r="AS636" s="45"/>
      <c r="AT636" s="45"/>
      <c r="AU636" s="45"/>
      <c r="AV636" s="45"/>
      <c r="AW636" s="45"/>
      <c r="AX636" s="45"/>
      <c r="AY636" s="45"/>
      <c r="AZ636" s="45"/>
      <c r="BA636" s="45"/>
      <c r="BB636" s="45"/>
      <c r="BC636" s="45"/>
      <c r="BD636" s="45"/>
      <c r="BE636" s="45"/>
      <c r="BF636" s="45"/>
      <c r="BG636" s="45"/>
      <c r="BH636" s="45"/>
      <c r="BI636" s="45"/>
      <c r="BJ636" s="45"/>
      <c r="BK636" s="45"/>
      <c r="BL636" s="45"/>
      <c r="BM636" s="45"/>
      <c r="BN636" s="45"/>
      <c r="BO636" s="45"/>
      <c r="BP636" s="45"/>
      <c r="BQ636" s="45"/>
      <c r="BR636" s="45"/>
      <c r="BS636" s="45"/>
      <c r="BT636" s="45"/>
      <c r="BU636" s="45"/>
      <c r="BV636" s="45"/>
      <c r="BW636" s="45"/>
      <c r="BX636" s="45"/>
      <c r="BY636" s="45"/>
    </row>
    <row r="637" spans="1:77">
      <c r="A637" s="77"/>
      <c r="B637" s="45"/>
      <c r="C637" s="61"/>
      <c r="D637" s="61"/>
      <c r="E637" s="45"/>
      <c r="F637" s="45"/>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c r="AS637" s="45"/>
      <c r="AT637" s="45"/>
      <c r="AU637" s="45"/>
      <c r="AV637" s="45"/>
      <c r="AW637" s="45"/>
      <c r="AX637" s="45"/>
      <c r="AY637" s="45"/>
      <c r="AZ637" s="45"/>
      <c r="BA637" s="45"/>
      <c r="BB637" s="45"/>
      <c r="BC637" s="45"/>
      <c r="BD637" s="45"/>
      <c r="BE637" s="45"/>
      <c r="BF637" s="45"/>
      <c r="BG637" s="45"/>
      <c r="BH637" s="45"/>
      <c r="BI637" s="45"/>
      <c r="BJ637" s="45"/>
      <c r="BK637" s="45"/>
      <c r="BL637" s="45"/>
      <c r="BM637" s="45"/>
      <c r="BN637" s="45"/>
      <c r="BO637" s="45"/>
      <c r="BP637" s="45"/>
      <c r="BQ637" s="45"/>
      <c r="BR637" s="45"/>
      <c r="BS637" s="45"/>
      <c r="BT637" s="45"/>
      <c r="BU637" s="45"/>
      <c r="BV637" s="45"/>
      <c r="BW637" s="45"/>
      <c r="BX637" s="45"/>
      <c r="BY637" s="45"/>
    </row>
    <row r="638" spans="1:77">
      <c r="A638" s="77"/>
      <c r="B638" s="45"/>
      <c r="C638" s="61"/>
      <c r="D638" s="61"/>
      <c r="E638" s="4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c r="AS638" s="45"/>
      <c r="AT638" s="45"/>
      <c r="AU638" s="45"/>
      <c r="AV638" s="45"/>
      <c r="AW638" s="45"/>
      <c r="AX638" s="45"/>
      <c r="AY638" s="45"/>
      <c r="AZ638" s="45"/>
      <c r="BA638" s="45"/>
      <c r="BB638" s="45"/>
      <c r="BC638" s="45"/>
      <c r="BD638" s="45"/>
      <c r="BE638" s="45"/>
      <c r="BF638" s="45"/>
      <c r="BG638" s="45"/>
      <c r="BH638" s="45"/>
      <c r="BI638" s="45"/>
      <c r="BJ638" s="45"/>
      <c r="BK638" s="45"/>
      <c r="BL638" s="45"/>
      <c r="BM638" s="45"/>
      <c r="BN638" s="45"/>
      <c r="BO638" s="45"/>
      <c r="BP638" s="45"/>
      <c r="BQ638" s="45"/>
      <c r="BR638" s="45"/>
      <c r="BS638" s="45"/>
      <c r="BT638" s="45"/>
      <c r="BU638" s="45"/>
      <c r="BV638" s="45"/>
      <c r="BW638" s="45"/>
      <c r="BX638" s="45"/>
      <c r="BY638" s="45"/>
    </row>
    <row r="639" spans="1:77">
      <c r="A639" s="77"/>
      <c r="B639" s="45"/>
      <c r="C639" s="61"/>
      <c r="D639" s="61"/>
      <c r="E639" s="45"/>
      <c r="F639" s="45"/>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c r="AS639" s="45"/>
      <c r="AT639" s="45"/>
      <c r="AU639" s="45"/>
      <c r="AV639" s="45"/>
      <c r="AW639" s="45"/>
      <c r="AX639" s="45"/>
      <c r="AY639" s="45"/>
      <c r="AZ639" s="45"/>
      <c r="BA639" s="45"/>
      <c r="BB639" s="45"/>
      <c r="BC639" s="45"/>
      <c r="BD639" s="45"/>
      <c r="BE639" s="45"/>
      <c r="BF639" s="45"/>
      <c r="BG639" s="45"/>
      <c r="BH639" s="45"/>
      <c r="BI639" s="45"/>
      <c r="BJ639" s="45"/>
      <c r="BK639" s="45"/>
      <c r="BL639" s="45"/>
      <c r="BM639" s="45"/>
      <c r="BN639" s="45"/>
      <c r="BO639" s="45"/>
      <c r="BP639" s="45"/>
      <c r="BQ639" s="45"/>
      <c r="BR639" s="45"/>
      <c r="BS639" s="45"/>
      <c r="BT639" s="45"/>
      <c r="BU639" s="45"/>
      <c r="BV639" s="45"/>
      <c r="BW639" s="45"/>
      <c r="BX639" s="45"/>
      <c r="BY639" s="45"/>
    </row>
    <row r="640" spans="1:77">
      <c r="A640" s="77"/>
      <c r="B640" s="45"/>
      <c r="C640" s="61"/>
      <c r="D640" s="61"/>
      <c r="E640" s="45"/>
      <c r="F640" s="45"/>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c r="AS640" s="45"/>
      <c r="AT640" s="45"/>
      <c r="AU640" s="45"/>
      <c r="AV640" s="45"/>
      <c r="AW640" s="45"/>
      <c r="AX640" s="45"/>
      <c r="AY640" s="45"/>
      <c r="AZ640" s="45"/>
      <c r="BA640" s="45"/>
      <c r="BB640" s="45"/>
      <c r="BC640" s="45"/>
      <c r="BD640" s="45"/>
      <c r="BE640" s="45"/>
      <c r="BF640" s="45"/>
      <c r="BG640" s="45"/>
      <c r="BH640" s="45"/>
      <c r="BI640" s="45"/>
      <c r="BJ640" s="45"/>
      <c r="BK640" s="45"/>
      <c r="BL640" s="45"/>
      <c r="BM640" s="45"/>
      <c r="BN640" s="45"/>
      <c r="BO640" s="45"/>
      <c r="BP640" s="45"/>
      <c r="BQ640" s="45"/>
      <c r="BR640" s="45"/>
      <c r="BS640" s="45"/>
      <c r="BT640" s="45"/>
      <c r="BU640" s="45"/>
      <c r="BV640" s="45"/>
      <c r="BW640" s="45"/>
      <c r="BX640" s="45"/>
      <c r="BY640" s="45"/>
    </row>
    <row r="641" spans="1:77">
      <c r="A641" s="77"/>
      <c r="B641" s="45"/>
      <c r="C641" s="61"/>
      <c r="D641" s="61"/>
      <c r="E641" s="45"/>
      <c r="F641" s="45"/>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c r="AS641" s="45"/>
      <c r="AT641" s="45"/>
      <c r="AU641" s="45"/>
      <c r="AV641" s="45"/>
      <c r="AW641" s="45"/>
      <c r="AX641" s="45"/>
      <c r="AY641" s="45"/>
      <c r="AZ641" s="45"/>
      <c r="BA641" s="45"/>
      <c r="BB641" s="45"/>
      <c r="BC641" s="45"/>
      <c r="BD641" s="45"/>
      <c r="BE641" s="45"/>
      <c r="BF641" s="45"/>
      <c r="BG641" s="45"/>
      <c r="BH641" s="45"/>
      <c r="BI641" s="45"/>
      <c r="BJ641" s="45"/>
      <c r="BK641" s="45"/>
      <c r="BL641" s="45"/>
      <c r="BM641" s="45"/>
      <c r="BN641" s="45"/>
      <c r="BO641" s="45"/>
      <c r="BP641" s="45"/>
      <c r="BQ641" s="45"/>
      <c r="BR641" s="45"/>
      <c r="BS641" s="45"/>
      <c r="BT641" s="45"/>
      <c r="BU641" s="45"/>
      <c r="BV641" s="45"/>
      <c r="BW641" s="45"/>
      <c r="BX641" s="45"/>
      <c r="BY641" s="45"/>
    </row>
    <row r="642" spans="1:77">
      <c r="A642" s="77"/>
      <c r="B642" s="45"/>
      <c r="C642" s="61"/>
      <c r="D642" s="61"/>
      <c r="E642" s="4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c r="AS642" s="45"/>
      <c r="AT642" s="45"/>
      <c r="AU642" s="45"/>
      <c r="AV642" s="45"/>
      <c r="AW642" s="45"/>
      <c r="AX642" s="45"/>
      <c r="AY642" s="45"/>
      <c r="AZ642" s="45"/>
      <c r="BA642" s="45"/>
      <c r="BB642" s="45"/>
      <c r="BC642" s="45"/>
      <c r="BD642" s="45"/>
      <c r="BE642" s="45"/>
      <c r="BF642" s="45"/>
      <c r="BG642" s="45"/>
      <c r="BH642" s="45"/>
      <c r="BI642" s="45"/>
      <c r="BJ642" s="45"/>
      <c r="BK642" s="45"/>
      <c r="BL642" s="45"/>
      <c r="BM642" s="45"/>
      <c r="BN642" s="45"/>
      <c r="BO642" s="45"/>
      <c r="BP642" s="45"/>
      <c r="BQ642" s="45"/>
      <c r="BR642" s="45"/>
      <c r="BS642" s="45"/>
      <c r="BT642" s="45"/>
      <c r="BU642" s="45"/>
      <c r="BV642" s="45"/>
      <c r="BW642" s="45"/>
      <c r="BX642" s="45"/>
      <c r="BY642" s="45"/>
    </row>
    <row r="643" spans="1:77">
      <c r="A643" s="77"/>
      <c r="B643" s="45"/>
      <c r="C643" s="61"/>
      <c r="D643" s="61"/>
      <c r="E643" s="45"/>
      <c r="F643" s="45"/>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c r="AS643" s="45"/>
      <c r="AT643" s="45"/>
      <c r="AU643" s="45"/>
      <c r="AV643" s="45"/>
      <c r="AW643" s="45"/>
      <c r="AX643" s="45"/>
      <c r="AY643" s="45"/>
      <c r="AZ643" s="45"/>
      <c r="BA643" s="45"/>
      <c r="BB643" s="45"/>
      <c r="BC643" s="45"/>
      <c r="BD643" s="45"/>
      <c r="BE643" s="45"/>
      <c r="BF643" s="45"/>
      <c r="BG643" s="45"/>
      <c r="BH643" s="45"/>
      <c r="BI643" s="45"/>
      <c r="BJ643" s="45"/>
      <c r="BK643" s="45"/>
      <c r="BL643" s="45"/>
      <c r="BM643" s="45"/>
      <c r="BN643" s="45"/>
      <c r="BO643" s="45"/>
      <c r="BP643" s="45"/>
      <c r="BQ643" s="45"/>
      <c r="BR643" s="45"/>
      <c r="BS643" s="45"/>
      <c r="BT643" s="45"/>
      <c r="BU643" s="45"/>
      <c r="BV643" s="45"/>
      <c r="BW643" s="45"/>
      <c r="BX643" s="45"/>
      <c r="BY643" s="45"/>
    </row>
    <row r="644" spans="1:77">
      <c r="A644" s="77"/>
      <c r="B644" s="45"/>
      <c r="C644" s="61"/>
      <c r="D644" s="61"/>
      <c r="E644" s="45"/>
      <c r="F644" s="45"/>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c r="AS644" s="45"/>
      <c r="AT644" s="45"/>
      <c r="AU644" s="45"/>
      <c r="AV644" s="45"/>
      <c r="AW644" s="45"/>
      <c r="AX644" s="45"/>
      <c r="AY644" s="45"/>
      <c r="AZ644" s="45"/>
      <c r="BA644" s="45"/>
      <c r="BB644" s="45"/>
      <c r="BC644" s="45"/>
      <c r="BD644" s="45"/>
      <c r="BE644" s="45"/>
      <c r="BF644" s="45"/>
      <c r="BG644" s="45"/>
      <c r="BH644" s="45"/>
      <c r="BI644" s="45"/>
      <c r="BJ644" s="45"/>
      <c r="BK644" s="45"/>
      <c r="BL644" s="45"/>
      <c r="BM644" s="45"/>
      <c r="BN644" s="45"/>
      <c r="BO644" s="45"/>
      <c r="BP644" s="45"/>
      <c r="BQ644" s="45"/>
      <c r="BR644" s="45"/>
      <c r="BS644" s="45"/>
      <c r="BT644" s="45"/>
      <c r="BU644" s="45"/>
      <c r="BV644" s="45"/>
      <c r="BW644" s="45"/>
      <c r="BX644" s="45"/>
      <c r="BY644" s="45"/>
    </row>
    <row r="645" spans="1:77">
      <c r="A645" s="77"/>
      <c r="B645" s="45"/>
      <c r="C645" s="61"/>
      <c r="D645" s="61"/>
      <c r="E645" s="45"/>
      <c r="F645" s="45"/>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c r="AS645" s="45"/>
      <c r="AT645" s="45"/>
      <c r="AU645" s="45"/>
      <c r="AV645" s="45"/>
      <c r="AW645" s="45"/>
      <c r="AX645" s="45"/>
      <c r="AY645" s="45"/>
      <c r="AZ645" s="45"/>
      <c r="BA645" s="45"/>
      <c r="BB645" s="45"/>
      <c r="BC645" s="45"/>
      <c r="BD645" s="45"/>
      <c r="BE645" s="45"/>
      <c r="BF645" s="45"/>
      <c r="BG645" s="45"/>
      <c r="BH645" s="45"/>
      <c r="BI645" s="45"/>
      <c r="BJ645" s="45"/>
      <c r="BK645" s="45"/>
      <c r="BL645" s="45"/>
      <c r="BM645" s="45"/>
      <c r="BN645" s="45"/>
      <c r="BO645" s="45"/>
      <c r="BP645" s="45"/>
      <c r="BQ645" s="45"/>
      <c r="BR645" s="45"/>
      <c r="BS645" s="45"/>
      <c r="BT645" s="45"/>
      <c r="BU645" s="45"/>
      <c r="BV645" s="45"/>
      <c r="BW645" s="45"/>
      <c r="BX645" s="45"/>
      <c r="BY645" s="45"/>
    </row>
    <row r="646" spans="1:77">
      <c r="A646" s="77"/>
      <c r="B646" s="45"/>
      <c r="C646" s="61"/>
      <c r="D646" s="61"/>
      <c r="E646" s="45"/>
      <c r="F646" s="45"/>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c r="AS646" s="45"/>
      <c r="AT646" s="45"/>
      <c r="AU646" s="45"/>
      <c r="AV646" s="45"/>
      <c r="AW646" s="45"/>
      <c r="AX646" s="45"/>
      <c r="AY646" s="45"/>
      <c r="AZ646" s="45"/>
      <c r="BA646" s="45"/>
      <c r="BB646" s="45"/>
      <c r="BC646" s="45"/>
      <c r="BD646" s="45"/>
      <c r="BE646" s="45"/>
      <c r="BF646" s="45"/>
      <c r="BG646" s="45"/>
      <c r="BH646" s="45"/>
      <c r="BI646" s="45"/>
      <c r="BJ646" s="45"/>
      <c r="BK646" s="45"/>
      <c r="BL646" s="45"/>
      <c r="BM646" s="45"/>
      <c r="BN646" s="45"/>
      <c r="BO646" s="45"/>
      <c r="BP646" s="45"/>
      <c r="BQ646" s="45"/>
      <c r="BR646" s="45"/>
      <c r="BS646" s="45"/>
      <c r="BT646" s="45"/>
      <c r="BU646" s="45"/>
      <c r="BV646" s="45"/>
      <c r="BW646" s="45"/>
      <c r="BX646" s="45"/>
      <c r="BY646" s="45"/>
    </row>
    <row r="647" spans="1:77">
      <c r="A647" s="77"/>
      <c r="B647" s="45"/>
      <c r="C647" s="61"/>
      <c r="D647" s="61"/>
      <c r="E647" s="45"/>
      <c r="F647" s="45"/>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c r="AS647" s="45"/>
      <c r="AT647" s="45"/>
      <c r="AU647" s="45"/>
      <c r="AV647" s="45"/>
      <c r="AW647" s="45"/>
      <c r="AX647" s="45"/>
      <c r="AY647" s="45"/>
      <c r="AZ647" s="45"/>
      <c r="BA647" s="45"/>
      <c r="BB647" s="45"/>
      <c r="BC647" s="45"/>
      <c r="BD647" s="45"/>
      <c r="BE647" s="45"/>
      <c r="BF647" s="45"/>
      <c r="BG647" s="45"/>
      <c r="BH647" s="45"/>
      <c r="BI647" s="45"/>
      <c r="BJ647" s="45"/>
      <c r="BK647" s="45"/>
      <c r="BL647" s="45"/>
      <c r="BM647" s="45"/>
      <c r="BN647" s="45"/>
      <c r="BO647" s="45"/>
      <c r="BP647" s="45"/>
      <c r="BQ647" s="45"/>
      <c r="BR647" s="45"/>
      <c r="BS647" s="45"/>
      <c r="BT647" s="45"/>
      <c r="BU647" s="45"/>
      <c r="BV647" s="45"/>
      <c r="BW647" s="45"/>
      <c r="BX647" s="45"/>
      <c r="BY647" s="45"/>
    </row>
    <row r="648" spans="1:77">
      <c r="A648" s="77"/>
      <c r="B648" s="45"/>
      <c r="C648" s="61"/>
      <c r="D648" s="61"/>
      <c r="E648" s="45"/>
      <c r="F648" s="45"/>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c r="AS648" s="45"/>
      <c r="AT648" s="45"/>
      <c r="AU648" s="45"/>
      <c r="AV648" s="45"/>
      <c r="AW648" s="45"/>
      <c r="AX648" s="45"/>
      <c r="AY648" s="45"/>
      <c r="AZ648" s="45"/>
      <c r="BA648" s="45"/>
      <c r="BB648" s="45"/>
      <c r="BC648" s="45"/>
      <c r="BD648" s="45"/>
      <c r="BE648" s="45"/>
      <c r="BF648" s="45"/>
      <c r="BG648" s="45"/>
      <c r="BH648" s="45"/>
      <c r="BI648" s="45"/>
      <c r="BJ648" s="45"/>
      <c r="BK648" s="45"/>
      <c r="BL648" s="45"/>
      <c r="BM648" s="45"/>
      <c r="BN648" s="45"/>
      <c r="BO648" s="45"/>
      <c r="BP648" s="45"/>
      <c r="BQ648" s="45"/>
      <c r="BR648" s="45"/>
      <c r="BS648" s="45"/>
      <c r="BT648" s="45"/>
      <c r="BU648" s="45"/>
      <c r="BV648" s="45"/>
      <c r="BW648" s="45"/>
      <c r="BX648" s="45"/>
      <c r="BY648" s="45"/>
    </row>
    <row r="649" spans="1:77">
      <c r="A649" s="77"/>
      <c r="B649" s="45"/>
      <c r="C649" s="61"/>
      <c r="D649" s="61"/>
      <c r="E649" s="45"/>
      <c r="F649" s="45"/>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c r="AS649" s="45"/>
      <c r="AT649" s="45"/>
      <c r="AU649" s="45"/>
      <c r="AV649" s="45"/>
      <c r="AW649" s="45"/>
      <c r="AX649" s="45"/>
      <c r="AY649" s="45"/>
      <c r="AZ649" s="45"/>
      <c r="BA649" s="45"/>
      <c r="BB649" s="45"/>
      <c r="BC649" s="45"/>
      <c r="BD649" s="45"/>
      <c r="BE649" s="45"/>
      <c r="BF649" s="45"/>
      <c r="BG649" s="45"/>
      <c r="BH649" s="45"/>
      <c r="BI649" s="45"/>
      <c r="BJ649" s="45"/>
      <c r="BK649" s="45"/>
      <c r="BL649" s="45"/>
      <c r="BM649" s="45"/>
      <c r="BN649" s="45"/>
      <c r="BO649" s="45"/>
      <c r="BP649" s="45"/>
      <c r="BQ649" s="45"/>
      <c r="BR649" s="45"/>
      <c r="BS649" s="45"/>
      <c r="BT649" s="45"/>
      <c r="BU649" s="45"/>
      <c r="BV649" s="45"/>
      <c r="BW649" s="45"/>
      <c r="BX649" s="45"/>
      <c r="BY649" s="45"/>
    </row>
    <row r="650" spans="1:77">
      <c r="A650" s="77"/>
      <c r="B650" s="45"/>
      <c r="C650" s="61"/>
      <c r="D650" s="61"/>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c r="AS650" s="45"/>
      <c r="AT650" s="45"/>
      <c r="AU650" s="45"/>
      <c r="AV650" s="45"/>
      <c r="AW650" s="45"/>
      <c r="AX650" s="45"/>
      <c r="AY650" s="45"/>
      <c r="AZ650" s="45"/>
      <c r="BA650" s="45"/>
      <c r="BB650" s="45"/>
      <c r="BC650" s="45"/>
      <c r="BD650" s="45"/>
      <c r="BE650" s="45"/>
      <c r="BF650" s="45"/>
      <c r="BG650" s="45"/>
      <c r="BH650" s="45"/>
      <c r="BI650" s="45"/>
      <c r="BJ650" s="45"/>
      <c r="BK650" s="45"/>
      <c r="BL650" s="45"/>
      <c r="BM650" s="45"/>
      <c r="BN650" s="45"/>
      <c r="BO650" s="45"/>
      <c r="BP650" s="45"/>
      <c r="BQ650" s="45"/>
      <c r="BR650" s="45"/>
      <c r="BS650" s="45"/>
      <c r="BT650" s="45"/>
      <c r="BU650" s="45"/>
      <c r="BV650" s="45"/>
      <c r="BW650" s="45"/>
      <c r="BX650" s="45"/>
      <c r="BY650" s="45"/>
    </row>
    <row r="651" spans="1:77">
      <c r="A651" s="77"/>
      <c r="B651" s="45"/>
      <c r="C651" s="61"/>
      <c r="D651" s="61"/>
      <c r="E651" s="45"/>
      <c r="F651" s="45"/>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c r="AS651" s="45"/>
      <c r="AT651" s="45"/>
      <c r="AU651" s="45"/>
      <c r="AV651" s="45"/>
      <c r="AW651" s="45"/>
      <c r="AX651" s="45"/>
      <c r="AY651" s="45"/>
      <c r="AZ651" s="45"/>
      <c r="BA651" s="45"/>
      <c r="BB651" s="45"/>
      <c r="BC651" s="45"/>
      <c r="BD651" s="45"/>
      <c r="BE651" s="45"/>
      <c r="BF651" s="45"/>
      <c r="BG651" s="45"/>
      <c r="BH651" s="45"/>
      <c r="BI651" s="45"/>
      <c r="BJ651" s="45"/>
      <c r="BK651" s="45"/>
      <c r="BL651" s="45"/>
      <c r="BM651" s="45"/>
      <c r="BN651" s="45"/>
      <c r="BO651" s="45"/>
      <c r="BP651" s="45"/>
      <c r="BQ651" s="45"/>
      <c r="BR651" s="45"/>
      <c r="BS651" s="45"/>
      <c r="BT651" s="45"/>
      <c r="BU651" s="45"/>
      <c r="BV651" s="45"/>
      <c r="BW651" s="45"/>
      <c r="BX651" s="45"/>
      <c r="BY651" s="45"/>
    </row>
    <row r="652" spans="1:77">
      <c r="A652" s="77"/>
      <c r="B652" s="45"/>
      <c r="C652" s="61"/>
      <c r="D652" s="61"/>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c r="AS652" s="45"/>
      <c r="AT652" s="45"/>
      <c r="AU652" s="45"/>
      <c r="AV652" s="45"/>
      <c r="AW652" s="45"/>
      <c r="AX652" s="45"/>
      <c r="AY652" s="45"/>
      <c r="AZ652" s="45"/>
      <c r="BA652" s="45"/>
      <c r="BB652" s="45"/>
      <c r="BC652" s="45"/>
      <c r="BD652" s="45"/>
      <c r="BE652" s="45"/>
      <c r="BF652" s="45"/>
      <c r="BG652" s="45"/>
      <c r="BH652" s="45"/>
      <c r="BI652" s="45"/>
      <c r="BJ652" s="45"/>
      <c r="BK652" s="45"/>
      <c r="BL652" s="45"/>
      <c r="BM652" s="45"/>
      <c r="BN652" s="45"/>
      <c r="BO652" s="45"/>
      <c r="BP652" s="45"/>
      <c r="BQ652" s="45"/>
      <c r="BR652" s="45"/>
      <c r="BS652" s="45"/>
      <c r="BT652" s="45"/>
      <c r="BU652" s="45"/>
      <c r="BV652" s="45"/>
      <c r="BW652" s="45"/>
      <c r="BX652" s="45"/>
      <c r="BY652" s="45"/>
    </row>
    <row r="653" spans="1:77">
      <c r="A653" s="77"/>
      <c r="B653" s="45"/>
      <c r="C653" s="61"/>
      <c r="D653" s="61"/>
      <c r="E653" s="45"/>
      <c r="F653" s="45"/>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c r="AS653" s="45"/>
      <c r="AT653" s="45"/>
      <c r="AU653" s="45"/>
      <c r="AV653" s="45"/>
      <c r="AW653" s="45"/>
      <c r="AX653" s="45"/>
      <c r="AY653" s="45"/>
      <c r="AZ653" s="45"/>
      <c r="BA653" s="45"/>
      <c r="BB653" s="45"/>
      <c r="BC653" s="45"/>
      <c r="BD653" s="45"/>
      <c r="BE653" s="45"/>
      <c r="BF653" s="45"/>
      <c r="BG653" s="45"/>
      <c r="BH653" s="45"/>
      <c r="BI653" s="45"/>
      <c r="BJ653" s="45"/>
      <c r="BK653" s="45"/>
      <c r="BL653" s="45"/>
      <c r="BM653" s="45"/>
      <c r="BN653" s="45"/>
      <c r="BO653" s="45"/>
      <c r="BP653" s="45"/>
      <c r="BQ653" s="45"/>
      <c r="BR653" s="45"/>
      <c r="BS653" s="45"/>
      <c r="BT653" s="45"/>
      <c r="BU653" s="45"/>
      <c r="BV653" s="45"/>
      <c r="BW653" s="45"/>
      <c r="BX653" s="45"/>
      <c r="BY653" s="45"/>
    </row>
    <row r="654" spans="1:77">
      <c r="A654" s="77"/>
      <c r="B654" s="45"/>
      <c r="C654" s="61"/>
      <c r="D654" s="61"/>
      <c r="E654" s="45"/>
      <c r="F654" s="45"/>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c r="AS654" s="45"/>
      <c r="AT654" s="45"/>
      <c r="AU654" s="45"/>
      <c r="AV654" s="45"/>
      <c r="AW654" s="45"/>
      <c r="AX654" s="45"/>
      <c r="AY654" s="45"/>
      <c r="AZ654" s="45"/>
      <c r="BA654" s="45"/>
      <c r="BB654" s="45"/>
      <c r="BC654" s="45"/>
      <c r="BD654" s="45"/>
      <c r="BE654" s="45"/>
      <c r="BF654" s="45"/>
      <c r="BG654" s="45"/>
      <c r="BH654" s="45"/>
      <c r="BI654" s="45"/>
      <c r="BJ654" s="45"/>
      <c r="BK654" s="45"/>
      <c r="BL654" s="45"/>
      <c r="BM654" s="45"/>
      <c r="BN654" s="45"/>
      <c r="BO654" s="45"/>
      <c r="BP654" s="45"/>
      <c r="BQ654" s="45"/>
      <c r="BR654" s="45"/>
      <c r="BS654" s="45"/>
      <c r="BT654" s="45"/>
      <c r="BU654" s="45"/>
      <c r="BV654" s="45"/>
      <c r="BW654" s="45"/>
      <c r="BX654" s="45"/>
      <c r="BY654" s="45"/>
    </row>
    <row r="655" spans="1:77">
      <c r="A655" s="77"/>
      <c r="B655" s="45"/>
      <c r="C655" s="61"/>
      <c r="D655" s="61"/>
      <c r="E655" s="45"/>
      <c r="F655" s="45"/>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c r="AS655" s="45"/>
      <c r="AT655" s="45"/>
      <c r="AU655" s="45"/>
      <c r="AV655" s="45"/>
      <c r="AW655" s="45"/>
      <c r="AX655" s="45"/>
      <c r="AY655" s="45"/>
      <c r="AZ655" s="45"/>
      <c r="BA655" s="45"/>
      <c r="BB655" s="45"/>
      <c r="BC655" s="45"/>
      <c r="BD655" s="45"/>
      <c r="BE655" s="45"/>
      <c r="BF655" s="45"/>
      <c r="BG655" s="45"/>
      <c r="BH655" s="45"/>
      <c r="BI655" s="45"/>
      <c r="BJ655" s="45"/>
      <c r="BK655" s="45"/>
      <c r="BL655" s="45"/>
      <c r="BM655" s="45"/>
      <c r="BN655" s="45"/>
      <c r="BO655" s="45"/>
      <c r="BP655" s="45"/>
      <c r="BQ655" s="45"/>
      <c r="BR655" s="45"/>
      <c r="BS655" s="45"/>
      <c r="BT655" s="45"/>
      <c r="BU655" s="45"/>
      <c r="BV655" s="45"/>
      <c r="BW655" s="45"/>
      <c r="BX655" s="45"/>
      <c r="BY655" s="45"/>
    </row>
    <row r="656" spans="1:77">
      <c r="A656" s="77"/>
      <c r="B656" s="45"/>
      <c r="C656" s="61"/>
      <c r="D656" s="61"/>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c r="AS656" s="45"/>
      <c r="AT656" s="45"/>
      <c r="AU656" s="45"/>
      <c r="AV656" s="45"/>
      <c r="AW656" s="45"/>
      <c r="AX656" s="45"/>
      <c r="AY656" s="45"/>
      <c r="AZ656" s="45"/>
      <c r="BA656" s="45"/>
      <c r="BB656" s="45"/>
      <c r="BC656" s="45"/>
      <c r="BD656" s="45"/>
      <c r="BE656" s="45"/>
      <c r="BF656" s="45"/>
      <c r="BG656" s="45"/>
      <c r="BH656" s="45"/>
      <c r="BI656" s="45"/>
      <c r="BJ656" s="45"/>
      <c r="BK656" s="45"/>
      <c r="BL656" s="45"/>
      <c r="BM656" s="45"/>
      <c r="BN656" s="45"/>
      <c r="BO656" s="45"/>
      <c r="BP656" s="45"/>
      <c r="BQ656" s="45"/>
      <c r="BR656" s="45"/>
      <c r="BS656" s="45"/>
      <c r="BT656" s="45"/>
      <c r="BU656" s="45"/>
      <c r="BV656" s="45"/>
      <c r="BW656" s="45"/>
      <c r="BX656" s="45"/>
      <c r="BY656" s="45"/>
    </row>
    <row r="657" spans="1:77">
      <c r="A657" s="77"/>
      <c r="B657" s="45"/>
      <c r="C657" s="61"/>
      <c r="D657" s="61"/>
      <c r="E657" s="45"/>
      <c r="F657" s="45"/>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c r="AS657" s="45"/>
      <c r="AT657" s="45"/>
      <c r="AU657" s="45"/>
      <c r="AV657" s="45"/>
      <c r="AW657" s="45"/>
      <c r="AX657" s="45"/>
      <c r="AY657" s="45"/>
      <c r="AZ657" s="45"/>
      <c r="BA657" s="45"/>
      <c r="BB657" s="45"/>
      <c r="BC657" s="45"/>
      <c r="BD657" s="45"/>
      <c r="BE657" s="45"/>
      <c r="BF657" s="45"/>
      <c r="BG657" s="45"/>
      <c r="BH657" s="45"/>
      <c r="BI657" s="45"/>
      <c r="BJ657" s="45"/>
      <c r="BK657" s="45"/>
      <c r="BL657" s="45"/>
      <c r="BM657" s="45"/>
      <c r="BN657" s="45"/>
      <c r="BO657" s="45"/>
      <c r="BP657" s="45"/>
      <c r="BQ657" s="45"/>
      <c r="BR657" s="45"/>
      <c r="BS657" s="45"/>
      <c r="BT657" s="45"/>
      <c r="BU657" s="45"/>
      <c r="BV657" s="45"/>
      <c r="BW657" s="45"/>
      <c r="BX657" s="45"/>
      <c r="BY657" s="45"/>
    </row>
    <row r="658" spans="1:77">
      <c r="A658" s="77"/>
      <c r="B658" s="45"/>
      <c r="C658" s="61"/>
      <c r="D658" s="61"/>
      <c r="E658" s="4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c r="AS658" s="45"/>
      <c r="AT658" s="45"/>
      <c r="AU658" s="45"/>
      <c r="AV658" s="45"/>
      <c r="AW658" s="45"/>
      <c r="AX658" s="45"/>
      <c r="AY658" s="45"/>
      <c r="AZ658" s="45"/>
      <c r="BA658" s="45"/>
      <c r="BB658" s="45"/>
      <c r="BC658" s="45"/>
      <c r="BD658" s="45"/>
      <c r="BE658" s="45"/>
      <c r="BF658" s="45"/>
      <c r="BG658" s="45"/>
      <c r="BH658" s="45"/>
      <c r="BI658" s="45"/>
      <c r="BJ658" s="45"/>
      <c r="BK658" s="45"/>
      <c r="BL658" s="45"/>
      <c r="BM658" s="45"/>
      <c r="BN658" s="45"/>
      <c r="BO658" s="45"/>
      <c r="BP658" s="45"/>
      <c r="BQ658" s="45"/>
      <c r="BR658" s="45"/>
      <c r="BS658" s="45"/>
      <c r="BT658" s="45"/>
      <c r="BU658" s="45"/>
      <c r="BV658" s="45"/>
      <c r="BW658" s="45"/>
      <c r="BX658" s="45"/>
      <c r="BY658" s="45"/>
    </row>
    <row r="659" spans="1:77">
      <c r="A659" s="77"/>
      <c r="B659" s="45"/>
      <c r="C659" s="61"/>
      <c r="D659" s="61"/>
      <c r="E659" s="45"/>
      <c r="F659" s="45"/>
      <c r="G659" s="45"/>
      <c r="H659" s="45"/>
      <c r="I659" s="45"/>
      <c r="J659" s="45"/>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c r="AS659" s="45"/>
      <c r="AT659" s="45"/>
      <c r="AU659" s="45"/>
      <c r="AV659" s="45"/>
      <c r="AW659" s="45"/>
      <c r="AX659" s="45"/>
      <c r="AY659" s="45"/>
      <c r="AZ659" s="45"/>
      <c r="BA659" s="45"/>
      <c r="BB659" s="45"/>
      <c r="BC659" s="45"/>
      <c r="BD659" s="45"/>
      <c r="BE659" s="45"/>
      <c r="BF659" s="45"/>
      <c r="BG659" s="45"/>
      <c r="BH659" s="45"/>
      <c r="BI659" s="45"/>
      <c r="BJ659" s="45"/>
      <c r="BK659" s="45"/>
      <c r="BL659" s="45"/>
      <c r="BM659" s="45"/>
      <c r="BN659" s="45"/>
      <c r="BO659" s="45"/>
      <c r="BP659" s="45"/>
      <c r="BQ659" s="45"/>
      <c r="BR659" s="45"/>
      <c r="BS659" s="45"/>
      <c r="BT659" s="45"/>
      <c r="BU659" s="45"/>
      <c r="BV659" s="45"/>
      <c r="BW659" s="45"/>
      <c r="BX659" s="45"/>
      <c r="BY659" s="45"/>
    </row>
    <row r="660" spans="1:77">
      <c r="A660" s="77"/>
      <c r="B660" s="45"/>
      <c r="C660" s="61"/>
      <c r="D660" s="61"/>
      <c r="E660" s="45"/>
      <c r="F660" s="45"/>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c r="AS660" s="45"/>
      <c r="AT660" s="45"/>
      <c r="AU660" s="45"/>
      <c r="AV660" s="45"/>
      <c r="AW660" s="45"/>
      <c r="AX660" s="45"/>
      <c r="AY660" s="45"/>
      <c r="AZ660" s="45"/>
      <c r="BA660" s="45"/>
      <c r="BB660" s="45"/>
      <c r="BC660" s="45"/>
      <c r="BD660" s="45"/>
      <c r="BE660" s="45"/>
      <c r="BF660" s="45"/>
      <c r="BG660" s="45"/>
      <c r="BH660" s="45"/>
      <c r="BI660" s="45"/>
      <c r="BJ660" s="45"/>
      <c r="BK660" s="45"/>
      <c r="BL660" s="45"/>
      <c r="BM660" s="45"/>
      <c r="BN660" s="45"/>
      <c r="BO660" s="45"/>
      <c r="BP660" s="45"/>
      <c r="BQ660" s="45"/>
      <c r="BR660" s="45"/>
      <c r="BS660" s="45"/>
      <c r="BT660" s="45"/>
      <c r="BU660" s="45"/>
      <c r="BV660" s="45"/>
      <c r="BW660" s="45"/>
      <c r="BX660" s="45"/>
      <c r="BY660" s="45"/>
    </row>
    <row r="661" spans="1:77">
      <c r="A661" s="77"/>
      <c r="B661" s="45"/>
      <c r="C661" s="61"/>
      <c r="D661" s="61"/>
      <c r="E661" s="45"/>
      <c r="F661" s="45"/>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c r="AS661" s="45"/>
      <c r="AT661" s="45"/>
      <c r="AU661" s="45"/>
      <c r="AV661" s="45"/>
      <c r="AW661" s="45"/>
      <c r="AX661" s="45"/>
      <c r="AY661" s="45"/>
      <c r="AZ661" s="45"/>
      <c r="BA661" s="45"/>
      <c r="BB661" s="45"/>
      <c r="BC661" s="45"/>
      <c r="BD661" s="45"/>
      <c r="BE661" s="45"/>
      <c r="BF661" s="45"/>
      <c r="BG661" s="45"/>
      <c r="BH661" s="45"/>
      <c r="BI661" s="45"/>
      <c r="BJ661" s="45"/>
      <c r="BK661" s="45"/>
      <c r="BL661" s="45"/>
      <c r="BM661" s="45"/>
      <c r="BN661" s="45"/>
      <c r="BO661" s="45"/>
      <c r="BP661" s="45"/>
      <c r="BQ661" s="45"/>
      <c r="BR661" s="45"/>
      <c r="BS661" s="45"/>
      <c r="BT661" s="45"/>
      <c r="BU661" s="45"/>
      <c r="BV661" s="45"/>
      <c r="BW661" s="45"/>
      <c r="BX661" s="45"/>
      <c r="BY661" s="45"/>
    </row>
    <row r="662" spans="1:77">
      <c r="A662" s="77"/>
      <c r="B662" s="45"/>
      <c r="C662" s="61"/>
      <c r="D662" s="61"/>
      <c r="E662" s="4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c r="AS662" s="45"/>
      <c r="AT662" s="45"/>
      <c r="AU662" s="45"/>
      <c r="AV662" s="45"/>
      <c r="AW662" s="45"/>
      <c r="AX662" s="45"/>
      <c r="AY662" s="45"/>
      <c r="AZ662" s="45"/>
      <c r="BA662" s="45"/>
      <c r="BB662" s="45"/>
      <c r="BC662" s="45"/>
      <c r="BD662" s="45"/>
      <c r="BE662" s="45"/>
      <c r="BF662" s="45"/>
      <c r="BG662" s="45"/>
      <c r="BH662" s="45"/>
      <c r="BI662" s="45"/>
      <c r="BJ662" s="45"/>
      <c r="BK662" s="45"/>
      <c r="BL662" s="45"/>
      <c r="BM662" s="45"/>
      <c r="BN662" s="45"/>
      <c r="BO662" s="45"/>
      <c r="BP662" s="45"/>
      <c r="BQ662" s="45"/>
      <c r="BR662" s="45"/>
      <c r="BS662" s="45"/>
      <c r="BT662" s="45"/>
      <c r="BU662" s="45"/>
      <c r="BV662" s="45"/>
      <c r="BW662" s="45"/>
      <c r="BX662" s="45"/>
      <c r="BY662" s="45"/>
    </row>
    <row r="663" spans="1:77">
      <c r="A663" s="77"/>
      <c r="B663" s="45"/>
      <c r="C663" s="61"/>
      <c r="D663" s="61"/>
      <c r="E663" s="45"/>
      <c r="F663" s="45"/>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c r="AS663" s="45"/>
      <c r="AT663" s="45"/>
      <c r="AU663" s="45"/>
      <c r="AV663" s="45"/>
      <c r="AW663" s="45"/>
      <c r="AX663" s="45"/>
      <c r="AY663" s="45"/>
      <c r="AZ663" s="45"/>
      <c r="BA663" s="45"/>
      <c r="BB663" s="45"/>
      <c r="BC663" s="45"/>
      <c r="BD663" s="45"/>
      <c r="BE663" s="45"/>
      <c r="BF663" s="45"/>
      <c r="BG663" s="45"/>
      <c r="BH663" s="45"/>
      <c r="BI663" s="45"/>
      <c r="BJ663" s="45"/>
      <c r="BK663" s="45"/>
      <c r="BL663" s="45"/>
      <c r="BM663" s="45"/>
      <c r="BN663" s="45"/>
      <c r="BO663" s="45"/>
      <c r="BP663" s="45"/>
      <c r="BQ663" s="45"/>
      <c r="BR663" s="45"/>
      <c r="BS663" s="45"/>
      <c r="BT663" s="45"/>
      <c r="BU663" s="45"/>
      <c r="BV663" s="45"/>
      <c r="BW663" s="45"/>
      <c r="BX663" s="45"/>
      <c r="BY663" s="45"/>
    </row>
    <row r="664" spans="1:77">
      <c r="A664" s="77"/>
      <c r="B664" s="45"/>
      <c r="C664" s="61"/>
      <c r="D664" s="61"/>
      <c r="E664" s="45"/>
      <c r="F664" s="45"/>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c r="AS664" s="45"/>
      <c r="AT664" s="45"/>
      <c r="AU664" s="45"/>
      <c r="AV664" s="45"/>
      <c r="AW664" s="45"/>
      <c r="AX664" s="45"/>
      <c r="AY664" s="45"/>
      <c r="AZ664" s="45"/>
      <c r="BA664" s="45"/>
      <c r="BB664" s="45"/>
      <c r="BC664" s="45"/>
      <c r="BD664" s="45"/>
      <c r="BE664" s="45"/>
      <c r="BF664" s="45"/>
      <c r="BG664" s="45"/>
      <c r="BH664" s="45"/>
      <c r="BI664" s="45"/>
      <c r="BJ664" s="45"/>
      <c r="BK664" s="45"/>
      <c r="BL664" s="45"/>
      <c r="BM664" s="45"/>
      <c r="BN664" s="45"/>
      <c r="BO664" s="45"/>
      <c r="BP664" s="45"/>
      <c r="BQ664" s="45"/>
      <c r="BR664" s="45"/>
      <c r="BS664" s="45"/>
      <c r="BT664" s="45"/>
      <c r="BU664" s="45"/>
      <c r="BV664" s="45"/>
      <c r="BW664" s="45"/>
      <c r="BX664" s="45"/>
      <c r="BY664" s="45"/>
    </row>
    <row r="665" spans="1:77">
      <c r="A665" s="77"/>
      <c r="B665" s="45"/>
      <c r="C665" s="61"/>
      <c r="D665" s="61"/>
      <c r="E665" s="45"/>
      <c r="F665" s="45"/>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c r="AS665" s="45"/>
      <c r="AT665" s="45"/>
      <c r="AU665" s="45"/>
      <c r="AV665" s="45"/>
      <c r="AW665" s="45"/>
      <c r="AX665" s="45"/>
      <c r="AY665" s="45"/>
      <c r="AZ665" s="45"/>
      <c r="BA665" s="45"/>
      <c r="BB665" s="45"/>
      <c r="BC665" s="45"/>
      <c r="BD665" s="45"/>
      <c r="BE665" s="45"/>
      <c r="BF665" s="45"/>
      <c r="BG665" s="45"/>
      <c r="BH665" s="45"/>
      <c r="BI665" s="45"/>
      <c r="BJ665" s="45"/>
      <c r="BK665" s="45"/>
      <c r="BL665" s="45"/>
      <c r="BM665" s="45"/>
      <c r="BN665" s="45"/>
      <c r="BO665" s="45"/>
      <c r="BP665" s="45"/>
      <c r="BQ665" s="45"/>
      <c r="BR665" s="45"/>
      <c r="BS665" s="45"/>
      <c r="BT665" s="45"/>
      <c r="BU665" s="45"/>
      <c r="BV665" s="45"/>
      <c r="BW665" s="45"/>
      <c r="BX665" s="45"/>
      <c r="BY665" s="45"/>
    </row>
    <row r="666" spans="1:77">
      <c r="A666" s="77"/>
      <c r="B666" s="45"/>
      <c r="C666" s="61"/>
      <c r="D666" s="61"/>
      <c r="E666" s="45"/>
      <c r="F666" s="45"/>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c r="AS666" s="45"/>
      <c r="AT666" s="45"/>
      <c r="AU666" s="45"/>
      <c r="AV666" s="45"/>
      <c r="AW666" s="45"/>
      <c r="AX666" s="45"/>
      <c r="AY666" s="45"/>
      <c r="AZ666" s="45"/>
      <c r="BA666" s="45"/>
      <c r="BB666" s="45"/>
      <c r="BC666" s="45"/>
      <c r="BD666" s="45"/>
      <c r="BE666" s="45"/>
      <c r="BF666" s="45"/>
      <c r="BG666" s="45"/>
      <c r="BH666" s="45"/>
      <c r="BI666" s="45"/>
      <c r="BJ666" s="45"/>
      <c r="BK666" s="45"/>
      <c r="BL666" s="45"/>
      <c r="BM666" s="45"/>
      <c r="BN666" s="45"/>
      <c r="BO666" s="45"/>
      <c r="BP666" s="45"/>
      <c r="BQ666" s="45"/>
      <c r="BR666" s="45"/>
      <c r="BS666" s="45"/>
      <c r="BT666" s="45"/>
      <c r="BU666" s="45"/>
      <c r="BV666" s="45"/>
      <c r="BW666" s="45"/>
      <c r="BX666" s="45"/>
      <c r="BY666" s="45"/>
    </row>
    <row r="667" spans="1:77">
      <c r="A667" s="77"/>
      <c r="B667" s="45"/>
      <c r="C667" s="61"/>
      <c r="D667" s="61"/>
      <c r="E667" s="45"/>
      <c r="F667" s="45"/>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c r="AS667" s="45"/>
      <c r="AT667" s="45"/>
      <c r="AU667" s="45"/>
      <c r="AV667" s="45"/>
      <c r="AW667" s="45"/>
      <c r="AX667" s="45"/>
      <c r="AY667" s="45"/>
      <c r="AZ667" s="45"/>
      <c r="BA667" s="45"/>
      <c r="BB667" s="45"/>
      <c r="BC667" s="45"/>
      <c r="BD667" s="45"/>
      <c r="BE667" s="45"/>
      <c r="BF667" s="45"/>
      <c r="BG667" s="45"/>
      <c r="BH667" s="45"/>
      <c r="BI667" s="45"/>
      <c r="BJ667" s="45"/>
      <c r="BK667" s="45"/>
      <c r="BL667" s="45"/>
      <c r="BM667" s="45"/>
      <c r="BN667" s="45"/>
      <c r="BO667" s="45"/>
      <c r="BP667" s="45"/>
      <c r="BQ667" s="45"/>
      <c r="BR667" s="45"/>
      <c r="BS667" s="45"/>
      <c r="BT667" s="45"/>
      <c r="BU667" s="45"/>
      <c r="BV667" s="45"/>
      <c r="BW667" s="45"/>
      <c r="BX667" s="45"/>
      <c r="BY667" s="45"/>
    </row>
    <row r="668" spans="1:77">
      <c r="A668" s="77"/>
      <c r="B668" s="45"/>
      <c r="C668" s="61"/>
      <c r="D668" s="61"/>
      <c r="E668" s="45"/>
      <c r="F668" s="45"/>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c r="AS668" s="45"/>
      <c r="AT668" s="45"/>
      <c r="AU668" s="45"/>
      <c r="AV668" s="45"/>
      <c r="AW668" s="45"/>
      <c r="AX668" s="45"/>
      <c r="AY668" s="45"/>
      <c r="AZ668" s="45"/>
      <c r="BA668" s="45"/>
      <c r="BB668" s="45"/>
      <c r="BC668" s="45"/>
      <c r="BD668" s="45"/>
      <c r="BE668" s="45"/>
      <c r="BF668" s="45"/>
      <c r="BG668" s="45"/>
      <c r="BH668" s="45"/>
      <c r="BI668" s="45"/>
      <c r="BJ668" s="45"/>
      <c r="BK668" s="45"/>
      <c r="BL668" s="45"/>
      <c r="BM668" s="45"/>
      <c r="BN668" s="45"/>
      <c r="BO668" s="45"/>
      <c r="BP668" s="45"/>
      <c r="BQ668" s="45"/>
      <c r="BR668" s="45"/>
      <c r="BS668" s="45"/>
      <c r="BT668" s="45"/>
      <c r="BU668" s="45"/>
      <c r="BV668" s="45"/>
      <c r="BW668" s="45"/>
      <c r="BX668" s="45"/>
      <c r="BY668" s="45"/>
    </row>
    <row r="669" spans="1:77">
      <c r="A669" s="77"/>
      <c r="B669" s="45"/>
      <c r="C669" s="61"/>
      <c r="D669" s="61"/>
      <c r="E669" s="45"/>
      <c r="F669" s="45"/>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c r="AS669" s="45"/>
      <c r="AT669" s="45"/>
      <c r="AU669" s="45"/>
      <c r="AV669" s="45"/>
      <c r="AW669" s="45"/>
      <c r="AX669" s="45"/>
      <c r="AY669" s="45"/>
      <c r="AZ669" s="45"/>
      <c r="BA669" s="45"/>
      <c r="BB669" s="45"/>
      <c r="BC669" s="45"/>
      <c r="BD669" s="45"/>
      <c r="BE669" s="45"/>
      <c r="BF669" s="45"/>
      <c r="BG669" s="45"/>
      <c r="BH669" s="45"/>
      <c r="BI669" s="45"/>
      <c r="BJ669" s="45"/>
      <c r="BK669" s="45"/>
      <c r="BL669" s="45"/>
      <c r="BM669" s="45"/>
      <c r="BN669" s="45"/>
      <c r="BO669" s="45"/>
      <c r="BP669" s="45"/>
      <c r="BQ669" s="45"/>
      <c r="BR669" s="45"/>
      <c r="BS669" s="45"/>
      <c r="BT669" s="45"/>
      <c r="BU669" s="45"/>
      <c r="BV669" s="45"/>
      <c r="BW669" s="45"/>
      <c r="BX669" s="45"/>
      <c r="BY669" s="45"/>
    </row>
    <row r="670" spans="1:77">
      <c r="A670" s="77"/>
      <c r="B670" s="45"/>
      <c r="C670" s="61"/>
      <c r="D670" s="61"/>
      <c r="E670" s="45"/>
      <c r="F670" s="45"/>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c r="AS670" s="45"/>
      <c r="AT670" s="45"/>
      <c r="AU670" s="45"/>
      <c r="AV670" s="45"/>
      <c r="AW670" s="45"/>
      <c r="AX670" s="45"/>
      <c r="AY670" s="45"/>
      <c r="AZ670" s="45"/>
      <c r="BA670" s="45"/>
      <c r="BB670" s="45"/>
      <c r="BC670" s="45"/>
      <c r="BD670" s="45"/>
      <c r="BE670" s="45"/>
      <c r="BF670" s="45"/>
      <c r="BG670" s="45"/>
      <c r="BH670" s="45"/>
      <c r="BI670" s="45"/>
      <c r="BJ670" s="45"/>
      <c r="BK670" s="45"/>
      <c r="BL670" s="45"/>
      <c r="BM670" s="45"/>
      <c r="BN670" s="45"/>
      <c r="BO670" s="45"/>
      <c r="BP670" s="45"/>
      <c r="BQ670" s="45"/>
      <c r="BR670" s="45"/>
      <c r="BS670" s="45"/>
      <c r="BT670" s="45"/>
      <c r="BU670" s="45"/>
      <c r="BV670" s="45"/>
      <c r="BW670" s="45"/>
      <c r="BX670" s="45"/>
      <c r="BY670" s="45"/>
    </row>
    <row r="671" spans="1:77">
      <c r="A671" s="77"/>
      <c r="B671" s="45"/>
      <c r="C671" s="61"/>
      <c r="D671" s="61"/>
      <c r="E671" s="45"/>
      <c r="F671" s="45"/>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c r="AS671" s="45"/>
      <c r="AT671" s="45"/>
      <c r="AU671" s="45"/>
      <c r="AV671" s="45"/>
      <c r="AW671" s="45"/>
      <c r="AX671" s="45"/>
      <c r="AY671" s="45"/>
      <c r="AZ671" s="45"/>
      <c r="BA671" s="45"/>
      <c r="BB671" s="45"/>
      <c r="BC671" s="45"/>
      <c r="BD671" s="45"/>
      <c r="BE671" s="45"/>
      <c r="BF671" s="45"/>
      <c r="BG671" s="45"/>
      <c r="BH671" s="45"/>
      <c r="BI671" s="45"/>
      <c r="BJ671" s="45"/>
      <c r="BK671" s="45"/>
      <c r="BL671" s="45"/>
      <c r="BM671" s="45"/>
      <c r="BN671" s="45"/>
      <c r="BO671" s="45"/>
      <c r="BP671" s="45"/>
      <c r="BQ671" s="45"/>
      <c r="BR671" s="45"/>
      <c r="BS671" s="45"/>
      <c r="BT671" s="45"/>
      <c r="BU671" s="45"/>
      <c r="BV671" s="45"/>
      <c r="BW671" s="45"/>
      <c r="BX671" s="45"/>
      <c r="BY671" s="45"/>
    </row>
    <row r="672" spans="1:77">
      <c r="A672" s="77"/>
      <c r="B672" s="45"/>
      <c r="C672" s="61"/>
      <c r="D672" s="61"/>
      <c r="E672" s="45"/>
      <c r="F672" s="45"/>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c r="AS672" s="45"/>
      <c r="AT672" s="45"/>
      <c r="AU672" s="45"/>
      <c r="AV672" s="45"/>
      <c r="AW672" s="45"/>
      <c r="AX672" s="45"/>
      <c r="AY672" s="45"/>
      <c r="AZ672" s="45"/>
      <c r="BA672" s="45"/>
      <c r="BB672" s="45"/>
      <c r="BC672" s="45"/>
      <c r="BD672" s="45"/>
      <c r="BE672" s="45"/>
      <c r="BF672" s="45"/>
      <c r="BG672" s="45"/>
      <c r="BH672" s="45"/>
      <c r="BI672" s="45"/>
      <c r="BJ672" s="45"/>
      <c r="BK672" s="45"/>
      <c r="BL672" s="45"/>
      <c r="BM672" s="45"/>
      <c r="BN672" s="45"/>
      <c r="BO672" s="45"/>
      <c r="BP672" s="45"/>
      <c r="BQ672" s="45"/>
      <c r="BR672" s="45"/>
      <c r="BS672" s="45"/>
      <c r="BT672" s="45"/>
      <c r="BU672" s="45"/>
      <c r="BV672" s="45"/>
      <c r="BW672" s="45"/>
      <c r="BX672" s="45"/>
      <c r="BY672" s="45"/>
    </row>
    <row r="673" spans="1:77">
      <c r="A673" s="77"/>
      <c r="B673" s="45"/>
      <c r="C673" s="61"/>
      <c r="D673" s="61"/>
      <c r="E673" s="45"/>
      <c r="F673" s="45"/>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c r="AS673" s="45"/>
      <c r="AT673" s="45"/>
      <c r="AU673" s="45"/>
      <c r="AV673" s="45"/>
      <c r="AW673" s="45"/>
      <c r="AX673" s="45"/>
      <c r="AY673" s="45"/>
      <c r="AZ673" s="45"/>
      <c r="BA673" s="45"/>
      <c r="BB673" s="45"/>
      <c r="BC673" s="45"/>
      <c r="BD673" s="45"/>
      <c r="BE673" s="45"/>
      <c r="BF673" s="45"/>
      <c r="BG673" s="45"/>
      <c r="BH673" s="45"/>
      <c r="BI673" s="45"/>
      <c r="BJ673" s="45"/>
      <c r="BK673" s="45"/>
      <c r="BL673" s="45"/>
      <c r="BM673" s="45"/>
      <c r="BN673" s="45"/>
      <c r="BO673" s="45"/>
      <c r="BP673" s="45"/>
      <c r="BQ673" s="45"/>
      <c r="BR673" s="45"/>
      <c r="BS673" s="45"/>
      <c r="BT673" s="45"/>
      <c r="BU673" s="45"/>
      <c r="BV673" s="45"/>
      <c r="BW673" s="45"/>
      <c r="BX673" s="45"/>
      <c r="BY673" s="45"/>
    </row>
    <row r="674" spans="1:77">
      <c r="A674" s="77"/>
      <c r="B674" s="45"/>
      <c r="C674" s="61"/>
      <c r="D674" s="61"/>
      <c r="E674" s="45"/>
      <c r="F674" s="45"/>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c r="AS674" s="45"/>
      <c r="AT674" s="45"/>
      <c r="AU674" s="45"/>
      <c r="AV674" s="45"/>
      <c r="AW674" s="45"/>
      <c r="AX674" s="45"/>
      <c r="AY674" s="45"/>
      <c r="AZ674" s="45"/>
      <c r="BA674" s="45"/>
      <c r="BB674" s="45"/>
      <c r="BC674" s="45"/>
      <c r="BD674" s="45"/>
      <c r="BE674" s="45"/>
      <c r="BF674" s="45"/>
      <c r="BG674" s="45"/>
      <c r="BH674" s="45"/>
      <c r="BI674" s="45"/>
      <c r="BJ674" s="45"/>
      <c r="BK674" s="45"/>
      <c r="BL674" s="45"/>
      <c r="BM674" s="45"/>
      <c r="BN674" s="45"/>
      <c r="BO674" s="45"/>
      <c r="BP674" s="45"/>
      <c r="BQ674" s="45"/>
      <c r="BR674" s="45"/>
      <c r="BS674" s="45"/>
      <c r="BT674" s="45"/>
      <c r="BU674" s="45"/>
      <c r="BV674" s="45"/>
      <c r="BW674" s="45"/>
      <c r="BX674" s="45"/>
      <c r="BY674" s="45"/>
    </row>
    <row r="675" spans="1:77">
      <c r="A675" s="77"/>
      <c r="B675" s="45"/>
      <c r="C675" s="61"/>
      <c r="D675" s="61"/>
      <c r="E675" s="45"/>
      <c r="F675" s="45"/>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c r="AS675" s="45"/>
      <c r="AT675" s="45"/>
      <c r="AU675" s="45"/>
      <c r="AV675" s="45"/>
      <c r="AW675" s="45"/>
      <c r="AX675" s="45"/>
      <c r="AY675" s="45"/>
      <c r="AZ675" s="45"/>
      <c r="BA675" s="45"/>
      <c r="BB675" s="45"/>
      <c r="BC675" s="45"/>
      <c r="BD675" s="45"/>
      <c r="BE675" s="45"/>
      <c r="BF675" s="45"/>
      <c r="BG675" s="45"/>
      <c r="BH675" s="45"/>
      <c r="BI675" s="45"/>
      <c r="BJ675" s="45"/>
      <c r="BK675" s="45"/>
      <c r="BL675" s="45"/>
      <c r="BM675" s="45"/>
      <c r="BN675" s="45"/>
      <c r="BO675" s="45"/>
      <c r="BP675" s="45"/>
      <c r="BQ675" s="45"/>
      <c r="BR675" s="45"/>
      <c r="BS675" s="45"/>
      <c r="BT675" s="45"/>
      <c r="BU675" s="45"/>
      <c r="BV675" s="45"/>
      <c r="BW675" s="45"/>
      <c r="BX675" s="45"/>
      <c r="BY675" s="45"/>
    </row>
    <row r="676" spans="1:77">
      <c r="A676" s="77"/>
      <c r="B676" s="45"/>
      <c r="C676" s="61"/>
      <c r="D676" s="61"/>
      <c r="E676" s="45"/>
      <c r="F676" s="45"/>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c r="AS676" s="45"/>
      <c r="AT676" s="45"/>
      <c r="AU676" s="45"/>
      <c r="AV676" s="45"/>
      <c r="AW676" s="45"/>
      <c r="AX676" s="45"/>
      <c r="AY676" s="45"/>
      <c r="AZ676" s="45"/>
      <c r="BA676" s="45"/>
      <c r="BB676" s="45"/>
      <c r="BC676" s="45"/>
      <c r="BD676" s="45"/>
      <c r="BE676" s="45"/>
      <c r="BF676" s="45"/>
      <c r="BG676" s="45"/>
      <c r="BH676" s="45"/>
      <c r="BI676" s="45"/>
      <c r="BJ676" s="45"/>
      <c r="BK676" s="45"/>
      <c r="BL676" s="45"/>
      <c r="BM676" s="45"/>
      <c r="BN676" s="45"/>
      <c r="BO676" s="45"/>
      <c r="BP676" s="45"/>
      <c r="BQ676" s="45"/>
      <c r="BR676" s="45"/>
      <c r="BS676" s="45"/>
      <c r="BT676" s="45"/>
      <c r="BU676" s="45"/>
      <c r="BV676" s="45"/>
      <c r="BW676" s="45"/>
      <c r="BX676" s="45"/>
      <c r="BY676" s="45"/>
    </row>
    <row r="677" spans="1:77">
      <c r="A677" s="77"/>
      <c r="B677" s="45"/>
      <c r="C677" s="61"/>
      <c r="D677" s="61"/>
      <c r="E677" s="45"/>
      <c r="F677" s="45"/>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c r="AS677" s="45"/>
      <c r="AT677" s="45"/>
      <c r="AU677" s="45"/>
      <c r="AV677" s="45"/>
      <c r="AW677" s="45"/>
      <c r="AX677" s="45"/>
      <c r="AY677" s="45"/>
      <c r="AZ677" s="45"/>
      <c r="BA677" s="45"/>
      <c r="BB677" s="45"/>
      <c r="BC677" s="45"/>
      <c r="BD677" s="45"/>
      <c r="BE677" s="45"/>
      <c r="BF677" s="45"/>
      <c r="BG677" s="45"/>
      <c r="BH677" s="45"/>
      <c r="BI677" s="45"/>
      <c r="BJ677" s="45"/>
      <c r="BK677" s="45"/>
      <c r="BL677" s="45"/>
      <c r="BM677" s="45"/>
      <c r="BN677" s="45"/>
      <c r="BO677" s="45"/>
      <c r="BP677" s="45"/>
      <c r="BQ677" s="45"/>
      <c r="BR677" s="45"/>
      <c r="BS677" s="45"/>
      <c r="BT677" s="45"/>
      <c r="BU677" s="45"/>
      <c r="BV677" s="45"/>
      <c r="BW677" s="45"/>
      <c r="BX677" s="45"/>
      <c r="BY677" s="45"/>
    </row>
    <row r="678" spans="1:77">
      <c r="A678" s="77"/>
      <c r="B678" s="45"/>
      <c r="C678" s="61"/>
      <c r="D678" s="61"/>
      <c r="E678" s="45"/>
      <c r="F678" s="45"/>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c r="AS678" s="45"/>
      <c r="AT678" s="45"/>
      <c r="AU678" s="45"/>
      <c r="AV678" s="45"/>
      <c r="AW678" s="45"/>
      <c r="AX678" s="45"/>
      <c r="AY678" s="45"/>
      <c r="AZ678" s="45"/>
      <c r="BA678" s="45"/>
      <c r="BB678" s="45"/>
      <c r="BC678" s="45"/>
      <c r="BD678" s="45"/>
      <c r="BE678" s="45"/>
      <c r="BF678" s="45"/>
      <c r="BG678" s="45"/>
      <c r="BH678" s="45"/>
      <c r="BI678" s="45"/>
      <c r="BJ678" s="45"/>
      <c r="BK678" s="45"/>
      <c r="BL678" s="45"/>
      <c r="BM678" s="45"/>
      <c r="BN678" s="45"/>
      <c r="BO678" s="45"/>
      <c r="BP678" s="45"/>
      <c r="BQ678" s="45"/>
      <c r="BR678" s="45"/>
      <c r="BS678" s="45"/>
      <c r="BT678" s="45"/>
      <c r="BU678" s="45"/>
      <c r="BV678" s="45"/>
      <c r="BW678" s="45"/>
      <c r="BX678" s="45"/>
      <c r="BY678" s="45"/>
    </row>
    <row r="679" spans="1:77">
      <c r="A679" s="77"/>
      <c r="B679" s="45"/>
      <c r="C679" s="61"/>
      <c r="D679" s="61"/>
      <c r="E679" s="45"/>
      <c r="F679" s="45"/>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c r="AS679" s="45"/>
      <c r="AT679" s="45"/>
      <c r="AU679" s="45"/>
      <c r="AV679" s="45"/>
      <c r="AW679" s="45"/>
      <c r="AX679" s="45"/>
      <c r="AY679" s="45"/>
      <c r="AZ679" s="45"/>
      <c r="BA679" s="45"/>
      <c r="BB679" s="45"/>
      <c r="BC679" s="45"/>
      <c r="BD679" s="45"/>
      <c r="BE679" s="45"/>
      <c r="BF679" s="45"/>
      <c r="BG679" s="45"/>
      <c r="BH679" s="45"/>
      <c r="BI679" s="45"/>
      <c r="BJ679" s="45"/>
      <c r="BK679" s="45"/>
      <c r="BL679" s="45"/>
      <c r="BM679" s="45"/>
      <c r="BN679" s="45"/>
      <c r="BO679" s="45"/>
      <c r="BP679" s="45"/>
      <c r="BQ679" s="45"/>
      <c r="BR679" s="45"/>
      <c r="BS679" s="45"/>
      <c r="BT679" s="45"/>
      <c r="BU679" s="45"/>
      <c r="BV679" s="45"/>
      <c r="BW679" s="45"/>
      <c r="BX679" s="45"/>
      <c r="BY679" s="45"/>
    </row>
    <row r="680" spans="1:77">
      <c r="A680" s="77"/>
      <c r="B680" s="45"/>
      <c r="C680" s="61"/>
      <c r="D680" s="61"/>
      <c r="E680" s="45"/>
      <c r="F680" s="45"/>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c r="AS680" s="45"/>
      <c r="AT680" s="45"/>
      <c r="AU680" s="45"/>
      <c r="AV680" s="45"/>
      <c r="AW680" s="45"/>
      <c r="AX680" s="45"/>
      <c r="AY680" s="45"/>
      <c r="AZ680" s="45"/>
      <c r="BA680" s="45"/>
      <c r="BB680" s="45"/>
      <c r="BC680" s="45"/>
      <c r="BD680" s="45"/>
      <c r="BE680" s="45"/>
      <c r="BF680" s="45"/>
      <c r="BG680" s="45"/>
      <c r="BH680" s="45"/>
      <c r="BI680" s="45"/>
      <c r="BJ680" s="45"/>
      <c r="BK680" s="45"/>
      <c r="BL680" s="45"/>
      <c r="BM680" s="45"/>
      <c r="BN680" s="45"/>
      <c r="BO680" s="45"/>
      <c r="BP680" s="45"/>
      <c r="BQ680" s="45"/>
      <c r="BR680" s="45"/>
      <c r="BS680" s="45"/>
      <c r="BT680" s="45"/>
      <c r="BU680" s="45"/>
      <c r="BV680" s="45"/>
      <c r="BW680" s="45"/>
      <c r="BX680" s="45"/>
      <c r="BY680" s="45"/>
    </row>
    <row r="681" spans="1:77">
      <c r="A681" s="77"/>
      <c r="B681" s="45"/>
      <c r="C681" s="61"/>
      <c r="D681" s="61"/>
      <c r="E681" s="45"/>
      <c r="F681" s="45"/>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c r="AS681" s="45"/>
      <c r="AT681" s="45"/>
      <c r="AU681" s="45"/>
      <c r="AV681" s="45"/>
      <c r="AW681" s="45"/>
      <c r="AX681" s="45"/>
      <c r="AY681" s="45"/>
      <c r="AZ681" s="45"/>
      <c r="BA681" s="45"/>
      <c r="BB681" s="45"/>
      <c r="BC681" s="45"/>
      <c r="BD681" s="45"/>
      <c r="BE681" s="45"/>
      <c r="BF681" s="45"/>
      <c r="BG681" s="45"/>
      <c r="BH681" s="45"/>
      <c r="BI681" s="45"/>
      <c r="BJ681" s="45"/>
      <c r="BK681" s="45"/>
      <c r="BL681" s="45"/>
      <c r="BM681" s="45"/>
      <c r="BN681" s="45"/>
      <c r="BO681" s="45"/>
      <c r="BP681" s="45"/>
      <c r="BQ681" s="45"/>
      <c r="BR681" s="45"/>
      <c r="BS681" s="45"/>
      <c r="BT681" s="45"/>
      <c r="BU681" s="45"/>
      <c r="BV681" s="45"/>
      <c r="BW681" s="45"/>
      <c r="BX681" s="45"/>
      <c r="BY681" s="45"/>
    </row>
    <row r="682" spans="1:77">
      <c r="A682" s="77"/>
      <c r="B682" s="45"/>
      <c r="C682" s="61"/>
      <c r="D682" s="61"/>
      <c r="E682" s="45"/>
      <c r="F682" s="45"/>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c r="AS682" s="45"/>
      <c r="AT682" s="45"/>
      <c r="AU682" s="45"/>
      <c r="AV682" s="45"/>
      <c r="AW682" s="45"/>
      <c r="AX682" s="45"/>
      <c r="AY682" s="45"/>
      <c r="AZ682" s="45"/>
      <c r="BA682" s="45"/>
      <c r="BB682" s="45"/>
      <c r="BC682" s="45"/>
      <c r="BD682" s="45"/>
      <c r="BE682" s="45"/>
      <c r="BF682" s="45"/>
      <c r="BG682" s="45"/>
      <c r="BH682" s="45"/>
      <c r="BI682" s="45"/>
      <c r="BJ682" s="45"/>
      <c r="BK682" s="45"/>
      <c r="BL682" s="45"/>
      <c r="BM682" s="45"/>
      <c r="BN682" s="45"/>
      <c r="BO682" s="45"/>
      <c r="BP682" s="45"/>
      <c r="BQ682" s="45"/>
      <c r="BR682" s="45"/>
      <c r="BS682" s="45"/>
      <c r="BT682" s="45"/>
      <c r="BU682" s="45"/>
      <c r="BV682" s="45"/>
      <c r="BW682" s="45"/>
      <c r="BX682" s="45"/>
      <c r="BY682" s="45"/>
    </row>
    <row r="683" spans="1:77">
      <c r="A683" s="77"/>
      <c r="B683" s="45"/>
      <c r="C683" s="61"/>
      <c r="D683" s="61"/>
      <c r="E683" s="45"/>
      <c r="F683" s="45"/>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c r="AS683" s="45"/>
      <c r="AT683" s="45"/>
      <c r="AU683" s="45"/>
      <c r="AV683" s="45"/>
      <c r="AW683" s="45"/>
      <c r="AX683" s="45"/>
      <c r="AY683" s="45"/>
      <c r="AZ683" s="45"/>
      <c r="BA683" s="45"/>
      <c r="BB683" s="45"/>
      <c r="BC683" s="45"/>
      <c r="BD683" s="45"/>
      <c r="BE683" s="45"/>
      <c r="BF683" s="45"/>
      <c r="BG683" s="45"/>
      <c r="BH683" s="45"/>
      <c r="BI683" s="45"/>
      <c r="BJ683" s="45"/>
      <c r="BK683" s="45"/>
      <c r="BL683" s="45"/>
      <c r="BM683" s="45"/>
      <c r="BN683" s="45"/>
      <c r="BO683" s="45"/>
      <c r="BP683" s="45"/>
      <c r="BQ683" s="45"/>
      <c r="BR683" s="45"/>
      <c r="BS683" s="45"/>
      <c r="BT683" s="45"/>
      <c r="BU683" s="45"/>
      <c r="BV683" s="45"/>
      <c r="BW683" s="45"/>
      <c r="BX683" s="45"/>
      <c r="BY683" s="45"/>
    </row>
    <row r="684" spans="1:77">
      <c r="A684" s="77"/>
      <c r="B684" s="45"/>
      <c r="C684" s="61"/>
      <c r="D684" s="61"/>
      <c r="E684" s="45"/>
      <c r="F684" s="45"/>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c r="AS684" s="45"/>
      <c r="AT684" s="45"/>
      <c r="AU684" s="45"/>
      <c r="AV684" s="45"/>
      <c r="AW684" s="45"/>
      <c r="AX684" s="45"/>
      <c r="AY684" s="45"/>
      <c r="AZ684" s="45"/>
      <c r="BA684" s="45"/>
      <c r="BB684" s="45"/>
      <c r="BC684" s="45"/>
      <c r="BD684" s="45"/>
      <c r="BE684" s="45"/>
      <c r="BF684" s="45"/>
      <c r="BG684" s="45"/>
      <c r="BH684" s="45"/>
      <c r="BI684" s="45"/>
      <c r="BJ684" s="45"/>
      <c r="BK684" s="45"/>
      <c r="BL684" s="45"/>
      <c r="BM684" s="45"/>
      <c r="BN684" s="45"/>
      <c r="BO684" s="45"/>
      <c r="BP684" s="45"/>
      <c r="BQ684" s="45"/>
      <c r="BR684" s="45"/>
      <c r="BS684" s="45"/>
      <c r="BT684" s="45"/>
      <c r="BU684" s="45"/>
      <c r="BV684" s="45"/>
      <c r="BW684" s="45"/>
      <c r="BX684" s="45"/>
      <c r="BY684" s="45"/>
    </row>
    <row r="685" spans="1:77">
      <c r="A685" s="77"/>
      <c r="B685" s="45"/>
      <c r="C685" s="61"/>
      <c r="D685" s="61"/>
      <c r="E685" s="45"/>
      <c r="F685" s="45"/>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c r="AS685" s="45"/>
      <c r="AT685" s="45"/>
      <c r="AU685" s="45"/>
      <c r="AV685" s="45"/>
      <c r="AW685" s="45"/>
      <c r="AX685" s="45"/>
      <c r="AY685" s="45"/>
      <c r="AZ685" s="45"/>
      <c r="BA685" s="45"/>
      <c r="BB685" s="45"/>
      <c r="BC685" s="45"/>
      <c r="BD685" s="45"/>
      <c r="BE685" s="45"/>
      <c r="BF685" s="45"/>
      <c r="BG685" s="45"/>
      <c r="BH685" s="45"/>
      <c r="BI685" s="45"/>
      <c r="BJ685" s="45"/>
      <c r="BK685" s="45"/>
      <c r="BL685" s="45"/>
      <c r="BM685" s="45"/>
      <c r="BN685" s="45"/>
      <c r="BO685" s="45"/>
      <c r="BP685" s="45"/>
      <c r="BQ685" s="45"/>
      <c r="BR685" s="45"/>
      <c r="BS685" s="45"/>
      <c r="BT685" s="45"/>
      <c r="BU685" s="45"/>
      <c r="BV685" s="45"/>
      <c r="BW685" s="45"/>
      <c r="BX685" s="45"/>
      <c r="BY685" s="45"/>
    </row>
    <row r="686" spans="1:77">
      <c r="A686" s="77"/>
      <c r="B686" s="45"/>
      <c r="C686" s="61"/>
      <c r="D686" s="61"/>
      <c r="E686" s="45"/>
      <c r="F686" s="45"/>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c r="AS686" s="45"/>
      <c r="AT686" s="45"/>
      <c r="AU686" s="45"/>
      <c r="AV686" s="45"/>
      <c r="AW686" s="45"/>
      <c r="AX686" s="45"/>
      <c r="AY686" s="45"/>
      <c r="AZ686" s="45"/>
      <c r="BA686" s="45"/>
      <c r="BB686" s="45"/>
      <c r="BC686" s="45"/>
      <c r="BD686" s="45"/>
      <c r="BE686" s="45"/>
      <c r="BF686" s="45"/>
      <c r="BG686" s="45"/>
      <c r="BH686" s="45"/>
      <c r="BI686" s="45"/>
      <c r="BJ686" s="45"/>
      <c r="BK686" s="45"/>
      <c r="BL686" s="45"/>
      <c r="BM686" s="45"/>
      <c r="BN686" s="45"/>
      <c r="BO686" s="45"/>
      <c r="BP686" s="45"/>
      <c r="BQ686" s="45"/>
      <c r="BR686" s="45"/>
      <c r="BS686" s="45"/>
      <c r="BT686" s="45"/>
      <c r="BU686" s="45"/>
      <c r="BV686" s="45"/>
      <c r="BW686" s="45"/>
      <c r="BX686" s="45"/>
      <c r="BY686" s="45"/>
    </row>
    <row r="687" spans="1:77">
      <c r="A687" s="77"/>
      <c r="B687" s="45"/>
      <c r="C687" s="61"/>
      <c r="D687" s="61"/>
      <c r="E687" s="4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c r="AS687" s="45"/>
      <c r="AT687" s="45"/>
      <c r="AU687" s="45"/>
      <c r="AV687" s="45"/>
      <c r="AW687" s="45"/>
      <c r="AX687" s="45"/>
      <c r="AY687" s="45"/>
      <c r="AZ687" s="45"/>
      <c r="BA687" s="45"/>
      <c r="BB687" s="45"/>
      <c r="BC687" s="45"/>
      <c r="BD687" s="45"/>
      <c r="BE687" s="45"/>
      <c r="BF687" s="45"/>
      <c r="BG687" s="45"/>
      <c r="BH687" s="45"/>
      <c r="BI687" s="45"/>
      <c r="BJ687" s="45"/>
      <c r="BK687" s="45"/>
      <c r="BL687" s="45"/>
      <c r="BM687" s="45"/>
      <c r="BN687" s="45"/>
      <c r="BO687" s="45"/>
      <c r="BP687" s="45"/>
      <c r="BQ687" s="45"/>
      <c r="BR687" s="45"/>
      <c r="BS687" s="45"/>
      <c r="BT687" s="45"/>
      <c r="BU687" s="45"/>
      <c r="BV687" s="45"/>
      <c r="BW687" s="45"/>
      <c r="BX687" s="45"/>
      <c r="BY687" s="45"/>
    </row>
    <row r="688" spans="1:77">
      <c r="A688" s="77"/>
      <c r="B688" s="45"/>
      <c r="C688" s="61"/>
      <c r="D688" s="61"/>
      <c r="E688" s="45"/>
      <c r="F688" s="45"/>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c r="AS688" s="45"/>
      <c r="AT688" s="45"/>
      <c r="AU688" s="45"/>
      <c r="AV688" s="45"/>
      <c r="AW688" s="45"/>
      <c r="AX688" s="45"/>
      <c r="AY688" s="45"/>
      <c r="AZ688" s="45"/>
      <c r="BA688" s="45"/>
      <c r="BB688" s="45"/>
      <c r="BC688" s="45"/>
      <c r="BD688" s="45"/>
      <c r="BE688" s="45"/>
      <c r="BF688" s="45"/>
      <c r="BG688" s="45"/>
      <c r="BH688" s="45"/>
      <c r="BI688" s="45"/>
      <c r="BJ688" s="45"/>
      <c r="BK688" s="45"/>
      <c r="BL688" s="45"/>
      <c r="BM688" s="45"/>
      <c r="BN688" s="45"/>
      <c r="BO688" s="45"/>
      <c r="BP688" s="45"/>
      <c r="BQ688" s="45"/>
      <c r="BR688" s="45"/>
      <c r="BS688" s="45"/>
      <c r="BT688" s="45"/>
      <c r="BU688" s="45"/>
      <c r="BV688" s="45"/>
      <c r="BW688" s="45"/>
      <c r="BX688" s="45"/>
      <c r="BY688" s="45"/>
    </row>
    <row r="689" spans="1:77">
      <c r="A689" s="77"/>
      <c r="B689" s="45"/>
      <c r="C689" s="61"/>
      <c r="D689" s="61"/>
      <c r="E689" s="4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c r="AS689" s="45"/>
      <c r="AT689" s="45"/>
      <c r="AU689" s="45"/>
      <c r="AV689" s="45"/>
      <c r="AW689" s="45"/>
      <c r="AX689" s="45"/>
      <c r="AY689" s="45"/>
      <c r="AZ689" s="45"/>
      <c r="BA689" s="45"/>
      <c r="BB689" s="45"/>
      <c r="BC689" s="45"/>
      <c r="BD689" s="45"/>
      <c r="BE689" s="45"/>
      <c r="BF689" s="45"/>
      <c r="BG689" s="45"/>
      <c r="BH689" s="45"/>
      <c r="BI689" s="45"/>
      <c r="BJ689" s="45"/>
      <c r="BK689" s="45"/>
      <c r="BL689" s="45"/>
      <c r="BM689" s="45"/>
      <c r="BN689" s="45"/>
      <c r="BO689" s="45"/>
      <c r="BP689" s="45"/>
      <c r="BQ689" s="45"/>
      <c r="BR689" s="45"/>
      <c r="BS689" s="45"/>
      <c r="BT689" s="45"/>
      <c r="BU689" s="45"/>
      <c r="BV689" s="45"/>
      <c r="BW689" s="45"/>
      <c r="BX689" s="45"/>
      <c r="BY689" s="45"/>
    </row>
    <row r="690" spans="1:77">
      <c r="A690" s="77"/>
      <c r="B690" s="45"/>
      <c r="C690" s="61"/>
      <c r="D690" s="61"/>
      <c r="E690" s="4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c r="AS690" s="45"/>
      <c r="AT690" s="45"/>
      <c r="AU690" s="45"/>
      <c r="AV690" s="45"/>
      <c r="AW690" s="45"/>
      <c r="AX690" s="45"/>
      <c r="AY690" s="45"/>
      <c r="AZ690" s="45"/>
      <c r="BA690" s="45"/>
      <c r="BB690" s="45"/>
      <c r="BC690" s="45"/>
      <c r="BD690" s="45"/>
      <c r="BE690" s="45"/>
      <c r="BF690" s="45"/>
      <c r="BG690" s="45"/>
      <c r="BH690" s="45"/>
      <c r="BI690" s="45"/>
      <c r="BJ690" s="45"/>
      <c r="BK690" s="45"/>
      <c r="BL690" s="45"/>
      <c r="BM690" s="45"/>
      <c r="BN690" s="45"/>
      <c r="BO690" s="45"/>
      <c r="BP690" s="45"/>
      <c r="BQ690" s="45"/>
      <c r="BR690" s="45"/>
      <c r="BS690" s="45"/>
      <c r="BT690" s="45"/>
      <c r="BU690" s="45"/>
      <c r="BV690" s="45"/>
      <c r="BW690" s="45"/>
      <c r="BX690" s="45"/>
      <c r="BY690" s="45"/>
    </row>
    <row r="691" spans="1:77">
      <c r="A691" s="77"/>
      <c r="B691" s="45"/>
      <c r="C691" s="61"/>
      <c r="D691" s="61"/>
      <c r="E691" s="4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c r="AS691" s="45"/>
      <c r="AT691" s="45"/>
      <c r="AU691" s="45"/>
      <c r="AV691" s="45"/>
      <c r="AW691" s="45"/>
      <c r="AX691" s="45"/>
      <c r="AY691" s="45"/>
      <c r="AZ691" s="45"/>
      <c r="BA691" s="45"/>
      <c r="BB691" s="45"/>
      <c r="BC691" s="45"/>
      <c r="BD691" s="45"/>
      <c r="BE691" s="45"/>
      <c r="BF691" s="45"/>
      <c r="BG691" s="45"/>
      <c r="BH691" s="45"/>
      <c r="BI691" s="45"/>
      <c r="BJ691" s="45"/>
      <c r="BK691" s="45"/>
      <c r="BL691" s="45"/>
      <c r="BM691" s="45"/>
      <c r="BN691" s="45"/>
      <c r="BO691" s="45"/>
      <c r="BP691" s="45"/>
      <c r="BQ691" s="45"/>
      <c r="BR691" s="45"/>
      <c r="BS691" s="45"/>
      <c r="BT691" s="45"/>
      <c r="BU691" s="45"/>
      <c r="BV691" s="45"/>
      <c r="BW691" s="45"/>
      <c r="BX691" s="45"/>
      <c r="BY691" s="45"/>
    </row>
    <row r="692" spans="1:77">
      <c r="A692" s="77"/>
      <c r="B692" s="45"/>
      <c r="C692" s="61"/>
      <c r="D692" s="61"/>
      <c r="E692" s="4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c r="AS692" s="45"/>
      <c r="AT692" s="45"/>
      <c r="AU692" s="45"/>
      <c r="AV692" s="45"/>
      <c r="AW692" s="45"/>
      <c r="AX692" s="45"/>
      <c r="AY692" s="45"/>
      <c r="AZ692" s="45"/>
      <c r="BA692" s="45"/>
      <c r="BB692" s="45"/>
      <c r="BC692" s="45"/>
      <c r="BD692" s="45"/>
      <c r="BE692" s="45"/>
      <c r="BF692" s="45"/>
      <c r="BG692" s="45"/>
      <c r="BH692" s="45"/>
      <c r="BI692" s="45"/>
      <c r="BJ692" s="45"/>
      <c r="BK692" s="45"/>
      <c r="BL692" s="45"/>
      <c r="BM692" s="45"/>
      <c r="BN692" s="45"/>
      <c r="BO692" s="45"/>
      <c r="BP692" s="45"/>
      <c r="BQ692" s="45"/>
      <c r="BR692" s="45"/>
      <c r="BS692" s="45"/>
      <c r="BT692" s="45"/>
      <c r="BU692" s="45"/>
      <c r="BV692" s="45"/>
      <c r="BW692" s="45"/>
      <c r="BX692" s="45"/>
      <c r="BY692" s="45"/>
    </row>
    <row r="693" spans="1:77">
      <c r="A693" s="77"/>
      <c r="B693" s="45"/>
      <c r="C693" s="61"/>
      <c r="D693" s="61"/>
      <c r="E693" s="4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c r="AS693" s="45"/>
      <c r="AT693" s="45"/>
      <c r="AU693" s="45"/>
      <c r="AV693" s="45"/>
      <c r="AW693" s="45"/>
      <c r="AX693" s="45"/>
      <c r="AY693" s="45"/>
      <c r="AZ693" s="45"/>
      <c r="BA693" s="45"/>
      <c r="BB693" s="45"/>
      <c r="BC693" s="45"/>
      <c r="BD693" s="45"/>
      <c r="BE693" s="45"/>
      <c r="BF693" s="45"/>
      <c r="BG693" s="45"/>
      <c r="BH693" s="45"/>
      <c r="BI693" s="45"/>
      <c r="BJ693" s="45"/>
      <c r="BK693" s="45"/>
      <c r="BL693" s="45"/>
      <c r="BM693" s="45"/>
      <c r="BN693" s="45"/>
      <c r="BO693" s="45"/>
      <c r="BP693" s="45"/>
      <c r="BQ693" s="45"/>
      <c r="BR693" s="45"/>
      <c r="BS693" s="45"/>
      <c r="BT693" s="45"/>
      <c r="BU693" s="45"/>
      <c r="BV693" s="45"/>
      <c r="BW693" s="45"/>
      <c r="BX693" s="45"/>
      <c r="BY693" s="45"/>
    </row>
    <row r="694" spans="1:77">
      <c r="A694" s="77"/>
      <c r="B694" s="45"/>
      <c r="C694" s="61"/>
      <c r="D694" s="61"/>
      <c r="E694" s="4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c r="AS694" s="45"/>
      <c r="AT694" s="45"/>
      <c r="AU694" s="45"/>
      <c r="AV694" s="45"/>
      <c r="AW694" s="45"/>
      <c r="AX694" s="45"/>
      <c r="AY694" s="45"/>
      <c r="AZ694" s="45"/>
      <c r="BA694" s="45"/>
      <c r="BB694" s="45"/>
      <c r="BC694" s="45"/>
      <c r="BD694" s="45"/>
      <c r="BE694" s="45"/>
      <c r="BF694" s="45"/>
      <c r="BG694" s="45"/>
      <c r="BH694" s="45"/>
      <c r="BI694" s="45"/>
      <c r="BJ694" s="45"/>
      <c r="BK694" s="45"/>
      <c r="BL694" s="45"/>
      <c r="BM694" s="45"/>
      <c r="BN694" s="45"/>
      <c r="BO694" s="45"/>
      <c r="BP694" s="45"/>
      <c r="BQ694" s="45"/>
      <c r="BR694" s="45"/>
      <c r="BS694" s="45"/>
      <c r="BT694" s="45"/>
      <c r="BU694" s="45"/>
      <c r="BV694" s="45"/>
      <c r="BW694" s="45"/>
      <c r="BX694" s="45"/>
      <c r="BY694" s="45"/>
    </row>
    <row r="695" spans="1:77">
      <c r="A695" s="77"/>
      <c r="B695" s="45"/>
      <c r="C695" s="61"/>
      <c r="D695" s="61"/>
      <c r="E695" s="4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c r="AS695" s="45"/>
      <c r="AT695" s="45"/>
      <c r="AU695" s="45"/>
      <c r="AV695" s="45"/>
      <c r="AW695" s="45"/>
      <c r="AX695" s="45"/>
      <c r="AY695" s="45"/>
      <c r="AZ695" s="45"/>
      <c r="BA695" s="45"/>
      <c r="BB695" s="45"/>
      <c r="BC695" s="45"/>
      <c r="BD695" s="45"/>
      <c r="BE695" s="45"/>
      <c r="BF695" s="45"/>
      <c r="BG695" s="45"/>
      <c r="BH695" s="45"/>
      <c r="BI695" s="45"/>
      <c r="BJ695" s="45"/>
      <c r="BK695" s="45"/>
      <c r="BL695" s="45"/>
      <c r="BM695" s="45"/>
      <c r="BN695" s="45"/>
      <c r="BO695" s="45"/>
      <c r="BP695" s="45"/>
      <c r="BQ695" s="45"/>
      <c r="BR695" s="45"/>
      <c r="BS695" s="45"/>
      <c r="BT695" s="45"/>
      <c r="BU695" s="45"/>
      <c r="BV695" s="45"/>
      <c r="BW695" s="45"/>
      <c r="BX695" s="45"/>
      <c r="BY695" s="45"/>
    </row>
    <row r="696" spans="1:77">
      <c r="A696" s="77"/>
      <c r="B696" s="45"/>
      <c r="C696" s="61"/>
      <c r="D696" s="61"/>
      <c r="E696" s="4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c r="AS696" s="45"/>
      <c r="AT696" s="45"/>
      <c r="AU696" s="45"/>
      <c r="AV696" s="45"/>
      <c r="AW696" s="45"/>
      <c r="AX696" s="45"/>
      <c r="AY696" s="45"/>
      <c r="AZ696" s="45"/>
      <c r="BA696" s="45"/>
      <c r="BB696" s="45"/>
      <c r="BC696" s="45"/>
      <c r="BD696" s="45"/>
      <c r="BE696" s="45"/>
      <c r="BF696" s="45"/>
      <c r="BG696" s="45"/>
      <c r="BH696" s="45"/>
      <c r="BI696" s="45"/>
      <c r="BJ696" s="45"/>
      <c r="BK696" s="45"/>
      <c r="BL696" s="45"/>
      <c r="BM696" s="45"/>
      <c r="BN696" s="45"/>
      <c r="BO696" s="45"/>
      <c r="BP696" s="45"/>
      <c r="BQ696" s="45"/>
      <c r="BR696" s="45"/>
      <c r="BS696" s="45"/>
      <c r="BT696" s="45"/>
      <c r="BU696" s="45"/>
      <c r="BV696" s="45"/>
      <c r="BW696" s="45"/>
      <c r="BX696" s="45"/>
      <c r="BY696" s="45"/>
    </row>
    <row r="697" spans="1:77">
      <c r="A697" s="77"/>
      <c r="B697" s="45"/>
      <c r="C697" s="61"/>
      <c r="D697" s="61"/>
      <c r="E697" s="4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c r="AS697" s="45"/>
      <c r="AT697" s="45"/>
      <c r="AU697" s="45"/>
      <c r="AV697" s="45"/>
      <c r="AW697" s="45"/>
      <c r="AX697" s="45"/>
      <c r="AY697" s="45"/>
      <c r="AZ697" s="45"/>
      <c r="BA697" s="45"/>
      <c r="BB697" s="45"/>
      <c r="BC697" s="45"/>
      <c r="BD697" s="45"/>
      <c r="BE697" s="45"/>
      <c r="BF697" s="45"/>
      <c r="BG697" s="45"/>
      <c r="BH697" s="45"/>
      <c r="BI697" s="45"/>
      <c r="BJ697" s="45"/>
      <c r="BK697" s="45"/>
      <c r="BL697" s="45"/>
      <c r="BM697" s="45"/>
      <c r="BN697" s="45"/>
      <c r="BO697" s="45"/>
      <c r="BP697" s="45"/>
      <c r="BQ697" s="45"/>
      <c r="BR697" s="45"/>
      <c r="BS697" s="45"/>
      <c r="BT697" s="45"/>
      <c r="BU697" s="45"/>
      <c r="BV697" s="45"/>
      <c r="BW697" s="45"/>
      <c r="BX697" s="45"/>
      <c r="BY697" s="45"/>
    </row>
    <row r="698" spans="1:77">
      <c r="A698" s="77"/>
      <c r="B698" s="45"/>
      <c r="C698" s="61"/>
      <c r="D698" s="61"/>
      <c r="E698" s="4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c r="AS698" s="45"/>
      <c r="AT698" s="45"/>
      <c r="AU698" s="45"/>
      <c r="AV698" s="45"/>
      <c r="AW698" s="45"/>
      <c r="AX698" s="45"/>
      <c r="AY698" s="45"/>
      <c r="AZ698" s="45"/>
      <c r="BA698" s="45"/>
      <c r="BB698" s="45"/>
      <c r="BC698" s="45"/>
      <c r="BD698" s="45"/>
      <c r="BE698" s="45"/>
      <c r="BF698" s="45"/>
      <c r="BG698" s="45"/>
      <c r="BH698" s="45"/>
      <c r="BI698" s="45"/>
      <c r="BJ698" s="45"/>
      <c r="BK698" s="45"/>
      <c r="BL698" s="45"/>
      <c r="BM698" s="45"/>
      <c r="BN698" s="45"/>
      <c r="BO698" s="45"/>
      <c r="BP698" s="45"/>
      <c r="BQ698" s="45"/>
      <c r="BR698" s="45"/>
      <c r="BS698" s="45"/>
      <c r="BT698" s="45"/>
      <c r="BU698" s="45"/>
      <c r="BV698" s="45"/>
      <c r="BW698" s="45"/>
      <c r="BX698" s="45"/>
      <c r="BY698" s="45"/>
    </row>
    <row r="699" spans="1:77">
      <c r="A699" s="77"/>
      <c r="B699" s="45"/>
      <c r="C699" s="61"/>
      <c r="D699" s="61"/>
      <c r="E699" s="4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c r="AS699" s="45"/>
      <c r="AT699" s="45"/>
      <c r="AU699" s="45"/>
      <c r="AV699" s="45"/>
      <c r="AW699" s="45"/>
      <c r="AX699" s="45"/>
      <c r="AY699" s="45"/>
      <c r="AZ699" s="45"/>
      <c r="BA699" s="45"/>
      <c r="BB699" s="45"/>
      <c r="BC699" s="45"/>
      <c r="BD699" s="45"/>
      <c r="BE699" s="45"/>
      <c r="BF699" s="45"/>
      <c r="BG699" s="45"/>
      <c r="BH699" s="45"/>
      <c r="BI699" s="45"/>
      <c r="BJ699" s="45"/>
      <c r="BK699" s="45"/>
      <c r="BL699" s="45"/>
      <c r="BM699" s="45"/>
      <c r="BN699" s="45"/>
      <c r="BO699" s="45"/>
      <c r="BP699" s="45"/>
      <c r="BQ699" s="45"/>
      <c r="BR699" s="45"/>
      <c r="BS699" s="45"/>
      <c r="BT699" s="45"/>
      <c r="BU699" s="45"/>
      <c r="BV699" s="45"/>
      <c r="BW699" s="45"/>
      <c r="BX699" s="45"/>
      <c r="BY699" s="45"/>
    </row>
    <row r="700" spans="1:77">
      <c r="A700" s="77"/>
      <c r="B700" s="45"/>
      <c r="C700" s="61"/>
      <c r="D700" s="61"/>
      <c r="E700" s="45"/>
      <c r="F700" s="45"/>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c r="AS700" s="45"/>
      <c r="AT700" s="45"/>
      <c r="AU700" s="45"/>
      <c r="AV700" s="45"/>
      <c r="AW700" s="45"/>
      <c r="AX700" s="45"/>
      <c r="AY700" s="45"/>
      <c r="AZ700" s="45"/>
      <c r="BA700" s="45"/>
      <c r="BB700" s="45"/>
      <c r="BC700" s="45"/>
      <c r="BD700" s="45"/>
      <c r="BE700" s="45"/>
      <c r="BF700" s="45"/>
      <c r="BG700" s="45"/>
      <c r="BH700" s="45"/>
      <c r="BI700" s="45"/>
      <c r="BJ700" s="45"/>
      <c r="BK700" s="45"/>
      <c r="BL700" s="45"/>
      <c r="BM700" s="45"/>
      <c r="BN700" s="45"/>
      <c r="BO700" s="45"/>
      <c r="BP700" s="45"/>
      <c r="BQ700" s="45"/>
      <c r="BR700" s="45"/>
      <c r="BS700" s="45"/>
      <c r="BT700" s="45"/>
      <c r="BU700" s="45"/>
      <c r="BV700" s="45"/>
      <c r="BW700" s="45"/>
      <c r="BX700" s="45"/>
      <c r="BY700" s="45"/>
    </row>
    <row r="701" spans="1:77">
      <c r="A701" s="77"/>
      <c r="B701" s="45"/>
      <c r="C701" s="61"/>
      <c r="D701" s="61"/>
      <c r="E701" s="45"/>
      <c r="F701" s="45"/>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c r="AS701" s="45"/>
      <c r="AT701" s="45"/>
      <c r="AU701" s="45"/>
      <c r="AV701" s="45"/>
      <c r="AW701" s="45"/>
      <c r="AX701" s="45"/>
      <c r="AY701" s="45"/>
      <c r="AZ701" s="45"/>
      <c r="BA701" s="45"/>
      <c r="BB701" s="45"/>
      <c r="BC701" s="45"/>
      <c r="BD701" s="45"/>
      <c r="BE701" s="45"/>
      <c r="BF701" s="45"/>
      <c r="BG701" s="45"/>
      <c r="BH701" s="45"/>
      <c r="BI701" s="45"/>
      <c r="BJ701" s="45"/>
      <c r="BK701" s="45"/>
      <c r="BL701" s="45"/>
      <c r="BM701" s="45"/>
      <c r="BN701" s="45"/>
      <c r="BO701" s="45"/>
      <c r="BP701" s="45"/>
      <c r="BQ701" s="45"/>
      <c r="BR701" s="45"/>
      <c r="BS701" s="45"/>
      <c r="BT701" s="45"/>
      <c r="BU701" s="45"/>
      <c r="BV701" s="45"/>
      <c r="BW701" s="45"/>
      <c r="BX701" s="45"/>
      <c r="BY701" s="45"/>
    </row>
    <row r="702" spans="1:77">
      <c r="A702" s="77"/>
      <c r="B702" s="45"/>
      <c r="C702" s="61"/>
      <c r="D702" s="61"/>
      <c r="E702" s="45"/>
      <c r="F702" s="45"/>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c r="AS702" s="45"/>
      <c r="AT702" s="45"/>
      <c r="AU702" s="45"/>
      <c r="AV702" s="45"/>
      <c r="AW702" s="45"/>
      <c r="AX702" s="45"/>
      <c r="AY702" s="45"/>
      <c r="AZ702" s="45"/>
      <c r="BA702" s="45"/>
      <c r="BB702" s="45"/>
      <c r="BC702" s="45"/>
      <c r="BD702" s="45"/>
      <c r="BE702" s="45"/>
      <c r="BF702" s="45"/>
      <c r="BG702" s="45"/>
      <c r="BH702" s="45"/>
      <c r="BI702" s="45"/>
      <c r="BJ702" s="45"/>
      <c r="BK702" s="45"/>
      <c r="BL702" s="45"/>
      <c r="BM702" s="45"/>
      <c r="BN702" s="45"/>
      <c r="BO702" s="45"/>
      <c r="BP702" s="45"/>
      <c r="BQ702" s="45"/>
      <c r="BR702" s="45"/>
      <c r="BS702" s="45"/>
      <c r="BT702" s="45"/>
      <c r="BU702" s="45"/>
      <c r="BV702" s="45"/>
      <c r="BW702" s="45"/>
      <c r="BX702" s="45"/>
      <c r="BY702" s="45"/>
    </row>
    <row r="703" spans="1:77">
      <c r="A703" s="77"/>
      <c r="B703" s="45"/>
      <c r="C703" s="61"/>
      <c r="D703" s="61"/>
      <c r="E703" s="45"/>
      <c r="F703" s="45"/>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c r="AS703" s="45"/>
      <c r="AT703" s="45"/>
      <c r="AU703" s="45"/>
      <c r="AV703" s="45"/>
      <c r="AW703" s="45"/>
      <c r="AX703" s="45"/>
      <c r="AY703" s="45"/>
      <c r="AZ703" s="45"/>
      <c r="BA703" s="45"/>
      <c r="BB703" s="45"/>
      <c r="BC703" s="45"/>
      <c r="BD703" s="45"/>
      <c r="BE703" s="45"/>
      <c r="BF703" s="45"/>
      <c r="BG703" s="45"/>
      <c r="BH703" s="45"/>
      <c r="BI703" s="45"/>
      <c r="BJ703" s="45"/>
      <c r="BK703" s="45"/>
      <c r="BL703" s="45"/>
      <c r="BM703" s="45"/>
      <c r="BN703" s="45"/>
      <c r="BO703" s="45"/>
      <c r="BP703" s="45"/>
      <c r="BQ703" s="45"/>
      <c r="BR703" s="45"/>
      <c r="BS703" s="45"/>
      <c r="BT703" s="45"/>
      <c r="BU703" s="45"/>
      <c r="BV703" s="45"/>
      <c r="BW703" s="45"/>
      <c r="BX703" s="45"/>
      <c r="BY703" s="45"/>
    </row>
    <row r="704" spans="1:77">
      <c r="A704" s="77"/>
      <c r="B704" s="45"/>
      <c r="C704" s="61"/>
      <c r="D704" s="61"/>
      <c r="E704" s="4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c r="AS704" s="45"/>
      <c r="AT704" s="45"/>
      <c r="AU704" s="45"/>
      <c r="AV704" s="45"/>
      <c r="AW704" s="45"/>
      <c r="AX704" s="45"/>
      <c r="AY704" s="45"/>
      <c r="AZ704" s="45"/>
      <c r="BA704" s="45"/>
      <c r="BB704" s="45"/>
      <c r="BC704" s="45"/>
      <c r="BD704" s="45"/>
      <c r="BE704" s="45"/>
      <c r="BF704" s="45"/>
      <c r="BG704" s="45"/>
      <c r="BH704" s="45"/>
      <c r="BI704" s="45"/>
      <c r="BJ704" s="45"/>
      <c r="BK704" s="45"/>
      <c r="BL704" s="45"/>
      <c r="BM704" s="45"/>
      <c r="BN704" s="45"/>
      <c r="BO704" s="45"/>
      <c r="BP704" s="45"/>
      <c r="BQ704" s="45"/>
      <c r="BR704" s="45"/>
      <c r="BS704" s="45"/>
      <c r="BT704" s="45"/>
      <c r="BU704" s="45"/>
      <c r="BV704" s="45"/>
      <c r="BW704" s="45"/>
      <c r="BX704" s="45"/>
      <c r="BY704" s="45"/>
    </row>
    <row r="705" spans="1:77">
      <c r="A705" s="77"/>
      <c r="B705" s="45"/>
      <c r="C705" s="61"/>
      <c r="D705" s="61"/>
      <c r="E705" s="4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c r="AS705" s="45"/>
      <c r="AT705" s="45"/>
      <c r="AU705" s="45"/>
      <c r="AV705" s="45"/>
      <c r="AW705" s="45"/>
      <c r="AX705" s="45"/>
      <c r="AY705" s="45"/>
      <c r="AZ705" s="45"/>
      <c r="BA705" s="45"/>
      <c r="BB705" s="45"/>
      <c r="BC705" s="45"/>
      <c r="BD705" s="45"/>
      <c r="BE705" s="45"/>
      <c r="BF705" s="45"/>
      <c r="BG705" s="45"/>
      <c r="BH705" s="45"/>
      <c r="BI705" s="45"/>
      <c r="BJ705" s="45"/>
      <c r="BK705" s="45"/>
      <c r="BL705" s="45"/>
      <c r="BM705" s="45"/>
      <c r="BN705" s="45"/>
      <c r="BO705" s="45"/>
      <c r="BP705" s="45"/>
      <c r="BQ705" s="45"/>
      <c r="BR705" s="45"/>
      <c r="BS705" s="45"/>
      <c r="BT705" s="45"/>
      <c r="BU705" s="45"/>
      <c r="BV705" s="45"/>
      <c r="BW705" s="45"/>
      <c r="BX705" s="45"/>
      <c r="BY705" s="45"/>
    </row>
    <row r="706" spans="1:77">
      <c r="A706" s="77"/>
      <c r="B706" s="45"/>
      <c r="C706" s="61"/>
      <c r="D706" s="61"/>
      <c r="E706" s="4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c r="AS706" s="45"/>
      <c r="AT706" s="45"/>
      <c r="AU706" s="45"/>
      <c r="AV706" s="45"/>
      <c r="AW706" s="45"/>
      <c r="AX706" s="45"/>
      <c r="AY706" s="45"/>
      <c r="AZ706" s="45"/>
      <c r="BA706" s="45"/>
      <c r="BB706" s="45"/>
      <c r="BC706" s="45"/>
      <c r="BD706" s="45"/>
      <c r="BE706" s="45"/>
      <c r="BF706" s="45"/>
      <c r="BG706" s="45"/>
      <c r="BH706" s="45"/>
      <c r="BI706" s="45"/>
      <c r="BJ706" s="45"/>
      <c r="BK706" s="45"/>
      <c r="BL706" s="45"/>
      <c r="BM706" s="45"/>
      <c r="BN706" s="45"/>
      <c r="BO706" s="45"/>
      <c r="BP706" s="45"/>
      <c r="BQ706" s="45"/>
      <c r="BR706" s="45"/>
      <c r="BS706" s="45"/>
      <c r="BT706" s="45"/>
      <c r="BU706" s="45"/>
      <c r="BV706" s="45"/>
      <c r="BW706" s="45"/>
      <c r="BX706" s="45"/>
      <c r="BY706" s="45"/>
    </row>
    <row r="707" spans="1:77">
      <c r="A707" s="77"/>
      <c r="B707" s="45"/>
      <c r="C707" s="61"/>
      <c r="D707" s="61"/>
      <c r="E707" s="45"/>
      <c r="F707" s="45"/>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c r="AS707" s="45"/>
      <c r="AT707" s="45"/>
      <c r="AU707" s="45"/>
      <c r="AV707" s="45"/>
      <c r="AW707" s="45"/>
      <c r="AX707" s="45"/>
      <c r="AY707" s="45"/>
      <c r="AZ707" s="45"/>
      <c r="BA707" s="45"/>
      <c r="BB707" s="45"/>
      <c r="BC707" s="45"/>
      <c r="BD707" s="45"/>
      <c r="BE707" s="45"/>
      <c r="BF707" s="45"/>
      <c r="BG707" s="45"/>
      <c r="BH707" s="45"/>
      <c r="BI707" s="45"/>
      <c r="BJ707" s="45"/>
      <c r="BK707" s="45"/>
      <c r="BL707" s="45"/>
      <c r="BM707" s="45"/>
      <c r="BN707" s="45"/>
      <c r="BO707" s="45"/>
      <c r="BP707" s="45"/>
      <c r="BQ707" s="45"/>
      <c r="BR707" s="45"/>
      <c r="BS707" s="45"/>
      <c r="BT707" s="45"/>
      <c r="BU707" s="45"/>
      <c r="BV707" s="45"/>
      <c r="BW707" s="45"/>
      <c r="BX707" s="45"/>
      <c r="BY707" s="45"/>
    </row>
    <row r="708" spans="1:77">
      <c r="A708" s="77"/>
      <c r="B708" s="45"/>
      <c r="C708" s="61"/>
      <c r="D708" s="61"/>
      <c r="E708" s="45"/>
      <c r="F708" s="45"/>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c r="AS708" s="45"/>
      <c r="AT708" s="45"/>
      <c r="AU708" s="45"/>
      <c r="AV708" s="45"/>
      <c r="AW708" s="45"/>
      <c r="AX708" s="45"/>
      <c r="AY708" s="45"/>
      <c r="AZ708" s="45"/>
      <c r="BA708" s="45"/>
      <c r="BB708" s="45"/>
      <c r="BC708" s="45"/>
      <c r="BD708" s="45"/>
      <c r="BE708" s="45"/>
      <c r="BF708" s="45"/>
      <c r="BG708" s="45"/>
      <c r="BH708" s="45"/>
      <c r="BI708" s="45"/>
      <c r="BJ708" s="45"/>
      <c r="BK708" s="45"/>
      <c r="BL708" s="45"/>
      <c r="BM708" s="45"/>
      <c r="BN708" s="45"/>
      <c r="BO708" s="45"/>
      <c r="BP708" s="45"/>
      <c r="BQ708" s="45"/>
      <c r="BR708" s="45"/>
      <c r="BS708" s="45"/>
      <c r="BT708" s="45"/>
      <c r="BU708" s="45"/>
      <c r="BV708" s="45"/>
      <c r="BW708" s="45"/>
      <c r="BX708" s="45"/>
      <c r="BY708" s="45"/>
    </row>
    <row r="709" spans="1:77">
      <c r="A709" s="77"/>
      <c r="B709" s="45"/>
      <c r="C709" s="61"/>
      <c r="D709" s="61"/>
      <c r="E709" s="45"/>
      <c r="F709" s="45"/>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c r="AS709" s="45"/>
      <c r="AT709" s="45"/>
      <c r="AU709" s="45"/>
      <c r="AV709" s="45"/>
      <c r="AW709" s="45"/>
      <c r="AX709" s="45"/>
      <c r="AY709" s="45"/>
      <c r="AZ709" s="45"/>
      <c r="BA709" s="45"/>
      <c r="BB709" s="45"/>
      <c r="BC709" s="45"/>
      <c r="BD709" s="45"/>
      <c r="BE709" s="45"/>
      <c r="BF709" s="45"/>
      <c r="BG709" s="45"/>
      <c r="BH709" s="45"/>
      <c r="BI709" s="45"/>
      <c r="BJ709" s="45"/>
      <c r="BK709" s="45"/>
      <c r="BL709" s="45"/>
      <c r="BM709" s="45"/>
      <c r="BN709" s="45"/>
      <c r="BO709" s="45"/>
      <c r="BP709" s="45"/>
      <c r="BQ709" s="45"/>
      <c r="BR709" s="45"/>
      <c r="BS709" s="45"/>
      <c r="BT709" s="45"/>
      <c r="BU709" s="45"/>
      <c r="BV709" s="45"/>
      <c r="BW709" s="45"/>
      <c r="BX709" s="45"/>
      <c r="BY709" s="45"/>
    </row>
    <row r="710" spans="1:77">
      <c r="A710" s="77"/>
      <c r="B710" s="45"/>
      <c r="C710" s="61"/>
      <c r="D710" s="61"/>
      <c r="E710" s="45"/>
      <c r="F710" s="45"/>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c r="AS710" s="45"/>
      <c r="AT710" s="45"/>
      <c r="AU710" s="45"/>
      <c r="AV710" s="45"/>
      <c r="AW710" s="45"/>
      <c r="AX710" s="45"/>
      <c r="AY710" s="45"/>
      <c r="AZ710" s="45"/>
      <c r="BA710" s="45"/>
      <c r="BB710" s="45"/>
      <c r="BC710" s="45"/>
      <c r="BD710" s="45"/>
      <c r="BE710" s="45"/>
      <c r="BF710" s="45"/>
      <c r="BG710" s="45"/>
      <c r="BH710" s="45"/>
      <c r="BI710" s="45"/>
      <c r="BJ710" s="45"/>
      <c r="BK710" s="45"/>
      <c r="BL710" s="45"/>
      <c r="BM710" s="45"/>
      <c r="BN710" s="45"/>
      <c r="BO710" s="45"/>
      <c r="BP710" s="45"/>
      <c r="BQ710" s="45"/>
      <c r="BR710" s="45"/>
      <c r="BS710" s="45"/>
      <c r="BT710" s="45"/>
      <c r="BU710" s="45"/>
      <c r="BV710" s="45"/>
      <c r="BW710" s="45"/>
      <c r="BX710" s="45"/>
      <c r="BY710" s="45"/>
    </row>
    <row r="711" spans="1:77">
      <c r="A711" s="77"/>
      <c r="B711" s="45"/>
      <c r="C711" s="61"/>
      <c r="D711" s="61"/>
      <c r="E711" s="45"/>
      <c r="F711" s="45"/>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c r="AS711" s="45"/>
      <c r="AT711" s="45"/>
      <c r="AU711" s="45"/>
      <c r="AV711" s="45"/>
      <c r="AW711" s="45"/>
      <c r="AX711" s="45"/>
      <c r="AY711" s="45"/>
      <c r="AZ711" s="45"/>
      <c r="BA711" s="45"/>
      <c r="BB711" s="45"/>
      <c r="BC711" s="45"/>
      <c r="BD711" s="45"/>
      <c r="BE711" s="45"/>
      <c r="BF711" s="45"/>
      <c r="BG711" s="45"/>
      <c r="BH711" s="45"/>
      <c r="BI711" s="45"/>
      <c r="BJ711" s="45"/>
      <c r="BK711" s="45"/>
      <c r="BL711" s="45"/>
      <c r="BM711" s="45"/>
      <c r="BN711" s="45"/>
      <c r="BO711" s="45"/>
      <c r="BP711" s="45"/>
      <c r="BQ711" s="45"/>
      <c r="BR711" s="45"/>
      <c r="BS711" s="45"/>
      <c r="BT711" s="45"/>
      <c r="BU711" s="45"/>
      <c r="BV711" s="45"/>
      <c r="BW711" s="45"/>
      <c r="BX711" s="45"/>
      <c r="BY711" s="45"/>
    </row>
    <row r="712" spans="1:77">
      <c r="A712" s="77"/>
      <c r="B712" s="45"/>
      <c r="C712" s="61"/>
      <c r="D712" s="61"/>
      <c r="E712" s="45"/>
      <c r="F712" s="45"/>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c r="AS712" s="45"/>
      <c r="AT712" s="45"/>
      <c r="AU712" s="45"/>
      <c r="AV712" s="45"/>
      <c r="AW712" s="45"/>
      <c r="AX712" s="45"/>
      <c r="AY712" s="45"/>
      <c r="AZ712" s="45"/>
      <c r="BA712" s="45"/>
      <c r="BB712" s="45"/>
      <c r="BC712" s="45"/>
      <c r="BD712" s="45"/>
      <c r="BE712" s="45"/>
      <c r="BF712" s="45"/>
      <c r="BG712" s="45"/>
      <c r="BH712" s="45"/>
      <c r="BI712" s="45"/>
      <c r="BJ712" s="45"/>
      <c r="BK712" s="45"/>
      <c r="BL712" s="45"/>
      <c r="BM712" s="45"/>
      <c r="BN712" s="45"/>
      <c r="BO712" s="45"/>
      <c r="BP712" s="45"/>
      <c r="BQ712" s="45"/>
      <c r="BR712" s="45"/>
      <c r="BS712" s="45"/>
      <c r="BT712" s="45"/>
      <c r="BU712" s="45"/>
      <c r="BV712" s="45"/>
      <c r="BW712" s="45"/>
      <c r="BX712" s="45"/>
      <c r="BY712" s="45"/>
    </row>
    <row r="713" spans="1:77">
      <c r="A713" s="77"/>
      <c r="B713" s="45"/>
      <c r="C713" s="61"/>
      <c r="D713" s="61"/>
      <c r="E713" s="45"/>
      <c r="F713" s="45"/>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c r="AS713" s="45"/>
      <c r="AT713" s="45"/>
      <c r="AU713" s="45"/>
      <c r="AV713" s="45"/>
      <c r="AW713" s="45"/>
      <c r="AX713" s="45"/>
      <c r="AY713" s="45"/>
      <c r="AZ713" s="45"/>
      <c r="BA713" s="45"/>
      <c r="BB713" s="45"/>
      <c r="BC713" s="45"/>
      <c r="BD713" s="45"/>
      <c r="BE713" s="45"/>
      <c r="BF713" s="45"/>
      <c r="BG713" s="45"/>
      <c r="BH713" s="45"/>
      <c r="BI713" s="45"/>
      <c r="BJ713" s="45"/>
      <c r="BK713" s="45"/>
      <c r="BL713" s="45"/>
      <c r="BM713" s="45"/>
      <c r="BN713" s="45"/>
      <c r="BO713" s="45"/>
      <c r="BP713" s="45"/>
      <c r="BQ713" s="45"/>
      <c r="BR713" s="45"/>
      <c r="BS713" s="45"/>
      <c r="BT713" s="45"/>
      <c r="BU713" s="45"/>
      <c r="BV713" s="45"/>
      <c r="BW713" s="45"/>
      <c r="BX713" s="45"/>
      <c r="BY713" s="45"/>
    </row>
    <row r="714" spans="1:77">
      <c r="A714" s="77"/>
      <c r="B714" s="45"/>
      <c r="C714" s="61"/>
      <c r="D714" s="61"/>
      <c r="E714" s="45"/>
      <c r="F714" s="45"/>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c r="AS714" s="45"/>
      <c r="AT714" s="45"/>
      <c r="AU714" s="45"/>
      <c r="AV714" s="45"/>
      <c r="AW714" s="45"/>
      <c r="AX714" s="45"/>
      <c r="AY714" s="45"/>
      <c r="AZ714" s="45"/>
      <c r="BA714" s="45"/>
      <c r="BB714" s="45"/>
      <c r="BC714" s="45"/>
      <c r="BD714" s="45"/>
      <c r="BE714" s="45"/>
      <c r="BF714" s="45"/>
      <c r="BG714" s="45"/>
      <c r="BH714" s="45"/>
      <c r="BI714" s="45"/>
      <c r="BJ714" s="45"/>
      <c r="BK714" s="45"/>
      <c r="BL714" s="45"/>
      <c r="BM714" s="45"/>
      <c r="BN714" s="45"/>
      <c r="BO714" s="45"/>
      <c r="BP714" s="45"/>
      <c r="BQ714" s="45"/>
      <c r="BR714" s="45"/>
      <c r="BS714" s="45"/>
      <c r="BT714" s="45"/>
      <c r="BU714" s="45"/>
      <c r="BV714" s="45"/>
      <c r="BW714" s="45"/>
      <c r="BX714" s="45"/>
      <c r="BY714" s="45"/>
    </row>
    <row r="715" spans="1:77">
      <c r="A715" s="77"/>
      <c r="B715" s="45"/>
      <c r="C715" s="61"/>
      <c r="D715" s="61"/>
      <c r="E715" s="45"/>
      <c r="F715" s="45"/>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c r="AS715" s="45"/>
      <c r="AT715" s="45"/>
      <c r="AU715" s="45"/>
      <c r="AV715" s="45"/>
      <c r="AW715" s="45"/>
      <c r="AX715" s="45"/>
      <c r="AY715" s="45"/>
      <c r="AZ715" s="45"/>
      <c r="BA715" s="45"/>
      <c r="BB715" s="45"/>
      <c r="BC715" s="45"/>
      <c r="BD715" s="45"/>
      <c r="BE715" s="45"/>
      <c r="BF715" s="45"/>
      <c r="BG715" s="45"/>
      <c r="BH715" s="45"/>
      <c r="BI715" s="45"/>
      <c r="BJ715" s="45"/>
      <c r="BK715" s="45"/>
      <c r="BL715" s="45"/>
      <c r="BM715" s="45"/>
      <c r="BN715" s="45"/>
      <c r="BO715" s="45"/>
      <c r="BP715" s="45"/>
      <c r="BQ715" s="45"/>
      <c r="BR715" s="45"/>
      <c r="BS715" s="45"/>
      <c r="BT715" s="45"/>
      <c r="BU715" s="45"/>
      <c r="BV715" s="45"/>
      <c r="BW715" s="45"/>
      <c r="BX715" s="45"/>
      <c r="BY715" s="45"/>
    </row>
    <row r="716" spans="1:77">
      <c r="A716" s="77"/>
      <c r="B716" s="45"/>
      <c r="C716" s="61"/>
      <c r="D716" s="61"/>
      <c r="E716" s="45"/>
      <c r="F716" s="45"/>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c r="AS716" s="45"/>
      <c r="AT716" s="45"/>
      <c r="AU716" s="45"/>
      <c r="AV716" s="45"/>
      <c r="AW716" s="45"/>
      <c r="AX716" s="45"/>
      <c r="AY716" s="45"/>
      <c r="AZ716" s="45"/>
      <c r="BA716" s="45"/>
      <c r="BB716" s="45"/>
      <c r="BC716" s="45"/>
      <c r="BD716" s="45"/>
      <c r="BE716" s="45"/>
      <c r="BF716" s="45"/>
      <c r="BG716" s="45"/>
      <c r="BH716" s="45"/>
      <c r="BI716" s="45"/>
      <c r="BJ716" s="45"/>
      <c r="BK716" s="45"/>
      <c r="BL716" s="45"/>
      <c r="BM716" s="45"/>
      <c r="BN716" s="45"/>
      <c r="BO716" s="45"/>
      <c r="BP716" s="45"/>
      <c r="BQ716" s="45"/>
      <c r="BR716" s="45"/>
      <c r="BS716" s="45"/>
      <c r="BT716" s="45"/>
      <c r="BU716" s="45"/>
      <c r="BV716" s="45"/>
      <c r="BW716" s="45"/>
      <c r="BX716" s="45"/>
      <c r="BY716" s="45"/>
    </row>
    <row r="717" spans="1:77">
      <c r="A717" s="77"/>
      <c r="B717" s="45"/>
      <c r="C717" s="61"/>
      <c r="D717" s="61"/>
      <c r="E717" s="45"/>
      <c r="F717" s="45"/>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c r="AS717" s="45"/>
      <c r="AT717" s="45"/>
      <c r="AU717" s="45"/>
      <c r="AV717" s="45"/>
      <c r="AW717" s="45"/>
      <c r="AX717" s="45"/>
      <c r="AY717" s="45"/>
      <c r="AZ717" s="45"/>
      <c r="BA717" s="45"/>
      <c r="BB717" s="45"/>
      <c r="BC717" s="45"/>
      <c r="BD717" s="45"/>
      <c r="BE717" s="45"/>
      <c r="BF717" s="45"/>
      <c r="BG717" s="45"/>
      <c r="BH717" s="45"/>
      <c r="BI717" s="45"/>
      <c r="BJ717" s="45"/>
      <c r="BK717" s="45"/>
      <c r="BL717" s="45"/>
      <c r="BM717" s="45"/>
      <c r="BN717" s="45"/>
      <c r="BO717" s="45"/>
      <c r="BP717" s="45"/>
      <c r="BQ717" s="45"/>
      <c r="BR717" s="45"/>
      <c r="BS717" s="45"/>
      <c r="BT717" s="45"/>
      <c r="BU717" s="45"/>
      <c r="BV717" s="45"/>
      <c r="BW717" s="45"/>
      <c r="BX717" s="45"/>
      <c r="BY717" s="45"/>
    </row>
    <row r="718" spans="1:77">
      <c r="A718" s="77"/>
      <c r="B718" s="45"/>
      <c r="C718" s="61"/>
      <c r="D718" s="61"/>
      <c r="E718" s="45"/>
      <c r="F718" s="45"/>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c r="AS718" s="45"/>
      <c r="AT718" s="45"/>
      <c r="AU718" s="45"/>
      <c r="AV718" s="45"/>
      <c r="AW718" s="45"/>
      <c r="AX718" s="45"/>
      <c r="AY718" s="45"/>
      <c r="AZ718" s="45"/>
      <c r="BA718" s="45"/>
      <c r="BB718" s="45"/>
      <c r="BC718" s="45"/>
      <c r="BD718" s="45"/>
      <c r="BE718" s="45"/>
      <c r="BF718" s="45"/>
      <c r="BG718" s="45"/>
      <c r="BH718" s="45"/>
      <c r="BI718" s="45"/>
      <c r="BJ718" s="45"/>
      <c r="BK718" s="45"/>
      <c r="BL718" s="45"/>
      <c r="BM718" s="45"/>
      <c r="BN718" s="45"/>
      <c r="BO718" s="45"/>
      <c r="BP718" s="45"/>
      <c r="BQ718" s="45"/>
      <c r="BR718" s="45"/>
      <c r="BS718" s="45"/>
      <c r="BT718" s="45"/>
      <c r="BU718" s="45"/>
      <c r="BV718" s="45"/>
      <c r="BW718" s="45"/>
      <c r="BX718" s="45"/>
      <c r="BY718" s="45"/>
    </row>
    <row r="719" spans="1:77">
      <c r="A719" s="77"/>
      <c r="B719" s="45"/>
      <c r="C719" s="61"/>
      <c r="D719" s="61"/>
      <c r="E719" s="45"/>
      <c r="F719" s="45"/>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c r="AS719" s="45"/>
      <c r="AT719" s="45"/>
      <c r="AU719" s="45"/>
      <c r="AV719" s="45"/>
      <c r="AW719" s="45"/>
      <c r="AX719" s="45"/>
      <c r="AY719" s="45"/>
      <c r="AZ719" s="45"/>
      <c r="BA719" s="45"/>
      <c r="BB719" s="45"/>
      <c r="BC719" s="45"/>
      <c r="BD719" s="45"/>
      <c r="BE719" s="45"/>
      <c r="BF719" s="45"/>
      <c r="BG719" s="45"/>
      <c r="BH719" s="45"/>
      <c r="BI719" s="45"/>
      <c r="BJ719" s="45"/>
      <c r="BK719" s="45"/>
      <c r="BL719" s="45"/>
      <c r="BM719" s="45"/>
      <c r="BN719" s="45"/>
      <c r="BO719" s="45"/>
      <c r="BP719" s="45"/>
      <c r="BQ719" s="45"/>
      <c r="BR719" s="45"/>
      <c r="BS719" s="45"/>
      <c r="BT719" s="45"/>
      <c r="BU719" s="45"/>
      <c r="BV719" s="45"/>
      <c r="BW719" s="45"/>
      <c r="BX719" s="45"/>
      <c r="BY719" s="45"/>
    </row>
    <row r="720" spans="1:77">
      <c r="A720" s="77"/>
      <c r="B720" s="45"/>
      <c r="C720" s="61"/>
      <c r="D720" s="61"/>
      <c r="E720" s="45"/>
      <c r="F720" s="45"/>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c r="AS720" s="45"/>
      <c r="AT720" s="45"/>
      <c r="AU720" s="45"/>
      <c r="AV720" s="45"/>
      <c r="AW720" s="45"/>
      <c r="AX720" s="45"/>
      <c r="AY720" s="45"/>
      <c r="AZ720" s="45"/>
      <c r="BA720" s="45"/>
      <c r="BB720" s="45"/>
      <c r="BC720" s="45"/>
      <c r="BD720" s="45"/>
      <c r="BE720" s="45"/>
      <c r="BF720" s="45"/>
      <c r="BG720" s="45"/>
      <c r="BH720" s="45"/>
      <c r="BI720" s="45"/>
      <c r="BJ720" s="45"/>
      <c r="BK720" s="45"/>
      <c r="BL720" s="45"/>
      <c r="BM720" s="45"/>
      <c r="BN720" s="45"/>
      <c r="BO720" s="45"/>
      <c r="BP720" s="45"/>
      <c r="BQ720" s="45"/>
      <c r="BR720" s="45"/>
      <c r="BS720" s="45"/>
      <c r="BT720" s="45"/>
      <c r="BU720" s="45"/>
      <c r="BV720" s="45"/>
      <c r="BW720" s="45"/>
      <c r="BX720" s="45"/>
      <c r="BY720" s="45"/>
    </row>
    <row r="721" spans="1:77">
      <c r="A721" s="77"/>
      <c r="B721" s="45"/>
      <c r="C721" s="61"/>
      <c r="D721" s="61"/>
      <c r="E721" s="45"/>
      <c r="F721" s="45"/>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c r="AS721" s="45"/>
      <c r="AT721" s="45"/>
      <c r="AU721" s="45"/>
      <c r="AV721" s="45"/>
      <c r="AW721" s="45"/>
      <c r="AX721" s="45"/>
      <c r="AY721" s="45"/>
      <c r="AZ721" s="45"/>
      <c r="BA721" s="45"/>
      <c r="BB721" s="45"/>
      <c r="BC721" s="45"/>
      <c r="BD721" s="45"/>
      <c r="BE721" s="45"/>
      <c r="BF721" s="45"/>
      <c r="BG721" s="45"/>
      <c r="BH721" s="45"/>
      <c r="BI721" s="45"/>
      <c r="BJ721" s="45"/>
      <c r="BK721" s="45"/>
      <c r="BL721" s="45"/>
      <c r="BM721" s="45"/>
      <c r="BN721" s="45"/>
      <c r="BO721" s="45"/>
      <c r="BP721" s="45"/>
      <c r="BQ721" s="45"/>
      <c r="BR721" s="45"/>
      <c r="BS721" s="45"/>
      <c r="BT721" s="45"/>
      <c r="BU721" s="45"/>
      <c r="BV721" s="45"/>
      <c r="BW721" s="45"/>
      <c r="BX721" s="45"/>
      <c r="BY721" s="45"/>
    </row>
    <row r="722" spans="1:77">
      <c r="A722" s="77"/>
      <c r="B722" s="45"/>
      <c r="C722" s="61"/>
      <c r="D722" s="61"/>
      <c r="E722" s="45"/>
      <c r="F722" s="45"/>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c r="AS722" s="45"/>
      <c r="AT722" s="45"/>
      <c r="AU722" s="45"/>
      <c r="AV722" s="45"/>
      <c r="AW722" s="45"/>
      <c r="AX722" s="45"/>
      <c r="AY722" s="45"/>
      <c r="AZ722" s="45"/>
      <c r="BA722" s="45"/>
      <c r="BB722" s="45"/>
      <c r="BC722" s="45"/>
      <c r="BD722" s="45"/>
      <c r="BE722" s="45"/>
      <c r="BF722" s="45"/>
      <c r="BG722" s="45"/>
      <c r="BH722" s="45"/>
      <c r="BI722" s="45"/>
      <c r="BJ722" s="45"/>
      <c r="BK722" s="45"/>
      <c r="BL722" s="45"/>
      <c r="BM722" s="45"/>
      <c r="BN722" s="45"/>
      <c r="BO722" s="45"/>
      <c r="BP722" s="45"/>
      <c r="BQ722" s="45"/>
      <c r="BR722" s="45"/>
      <c r="BS722" s="45"/>
      <c r="BT722" s="45"/>
      <c r="BU722" s="45"/>
      <c r="BV722" s="45"/>
      <c r="BW722" s="45"/>
      <c r="BX722" s="45"/>
      <c r="BY722" s="45"/>
    </row>
    <row r="723" spans="1:77">
      <c r="A723" s="77"/>
      <c r="B723" s="45"/>
      <c r="C723" s="61"/>
      <c r="D723" s="61"/>
      <c r="E723" s="45"/>
      <c r="F723" s="45"/>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c r="AS723" s="45"/>
      <c r="AT723" s="45"/>
      <c r="AU723" s="45"/>
      <c r="AV723" s="45"/>
      <c r="AW723" s="45"/>
      <c r="AX723" s="45"/>
      <c r="AY723" s="45"/>
      <c r="AZ723" s="45"/>
      <c r="BA723" s="45"/>
      <c r="BB723" s="45"/>
      <c r="BC723" s="45"/>
      <c r="BD723" s="45"/>
      <c r="BE723" s="45"/>
      <c r="BF723" s="45"/>
      <c r="BG723" s="45"/>
      <c r="BH723" s="45"/>
      <c r="BI723" s="45"/>
      <c r="BJ723" s="45"/>
      <c r="BK723" s="45"/>
      <c r="BL723" s="45"/>
      <c r="BM723" s="45"/>
      <c r="BN723" s="45"/>
      <c r="BO723" s="45"/>
      <c r="BP723" s="45"/>
      <c r="BQ723" s="45"/>
      <c r="BR723" s="45"/>
      <c r="BS723" s="45"/>
      <c r="BT723" s="45"/>
      <c r="BU723" s="45"/>
      <c r="BV723" s="45"/>
      <c r="BW723" s="45"/>
      <c r="BX723" s="45"/>
      <c r="BY723" s="45"/>
    </row>
    <row r="724" spans="1:77">
      <c r="A724" s="77"/>
      <c r="B724" s="45"/>
      <c r="C724" s="61"/>
      <c r="D724" s="61"/>
      <c r="E724" s="45"/>
      <c r="F724" s="45"/>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c r="AS724" s="45"/>
      <c r="AT724" s="45"/>
      <c r="AU724" s="45"/>
      <c r="AV724" s="45"/>
      <c r="AW724" s="45"/>
      <c r="AX724" s="45"/>
      <c r="AY724" s="45"/>
      <c r="AZ724" s="45"/>
      <c r="BA724" s="45"/>
      <c r="BB724" s="45"/>
      <c r="BC724" s="45"/>
      <c r="BD724" s="45"/>
      <c r="BE724" s="45"/>
      <c r="BF724" s="45"/>
      <c r="BG724" s="45"/>
      <c r="BH724" s="45"/>
      <c r="BI724" s="45"/>
      <c r="BJ724" s="45"/>
      <c r="BK724" s="45"/>
      <c r="BL724" s="45"/>
      <c r="BM724" s="45"/>
      <c r="BN724" s="45"/>
      <c r="BO724" s="45"/>
      <c r="BP724" s="45"/>
      <c r="BQ724" s="45"/>
      <c r="BR724" s="45"/>
      <c r="BS724" s="45"/>
      <c r="BT724" s="45"/>
      <c r="BU724" s="45"/>
      <c r="BV724" s="45"/>
      <c r="BW724" s="45"/>
      <c r="BX724" s="45"/>
      <c r="BY724" s="45"/>
    </row>
    <row r="725" spans="1:77">
      <c r="A725" s="77"/>
      <c r="B725" s="45"/>
      <c r="C725" s="61"/>
      <c r="D725" s="61"/>
      <c r="E725" s="45"/>
      <c r="F725" s="45"/>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c r="AS725" s="45"/>
      <c r="AT725" s="45"/>
      <c r="AU725" s="45"/>
      <c r="AV725" s="45"/>
      <c r="AW725" s="45"/>
      <c r="AX725" s="45"/>
      <c r="AY725" s="45"/>
      <c r="AZ725" s="45"/>
      <c r="BA725" s="45"/>
      <c r="BB725" s="45"/>
      <c r="BC725" s="45"/>
      <c r="BD725" s="45"/>
      <c r="BE725" s="45"/>
      <c r="BF725" s="45"/>
      <c r="BG725" s="45"/>
      <c r="BH725" s="45"/>
      <c r="BI725" s="45"/>
      <c r="BJ725" s="45"/>
      <c r="BK725" s="45"/>
      <c r="BL725" s="45"/>
      <c r="BM725" s="45"/>
      <c r="BN725" s="45"/>
      <c r="BO725" s="45"/>
      <c r="BP725" s="45"/>
      <c r="BQ725" s="45"/>
      <c r="BR725" s="45"/>
      <c r="BS725" s="45"/>
      <c r="BT725" s="45"/>
      <c r="BU725" s="45"/>
      <c r="BV725" s="45"/>
      <c r="BW725" s="45"/>
      <c r="BX725" s="45"/>
      <c r="BY725" s="45"/>
    </row>
    <row r="726" spans="1:77">
      <c r="A726" s="77"/>
      <c r="B726" s="45"/>
      <c r="C726" s="61"/>
      <c r="D726" s="61"/>
      <c r="E726" s="45"/>
      <c r="F726" s="45"/>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c r="AS726" s="45"/>
      <c r="AT726" s="45"/>
      <c r="AU726" s="45"/>
      <c r="AV726" s="45"/>
      <c r="AW726" s="45"/>
      <c r="AX726" s="45"/>
      <c r="AY726" s="45"/>
      <c r="AZ726" s="45"/>
      <c r="BA726" s="45"/>
      <c r="BB726" s="45"/>
      <c r="BC726" s="45"/>
      <c r="BD726" s="45"/>
      <c r="BE726" s="45"/>
      <c r="BF726" s="45"/>
      <c r="BG726" s="45"/>
      <c r="BH726" s="45"/>
      <c r="BI726" s="45"/>
      <c r="BJ726" s="45"/>
      <c r="BK726" s="45"/>
      <c r="BL726" s="45"/>
      <c r="BM726" s="45"/>
      <c r="BN726" s="45"/>
      <c r="BO726" s="45"/>
      <c r="BP726" s="45"/>
      <c r="BQ726" s="45"/>
      <c r="BR726" s="45"/>
      <c r="BS726" s="45"/>
      <c r="BT726" s="45"/>
      <c r="BU726" s="45"/>
      <c r="BV726" s="45"/>
      <c r="BW726" s="45"/>
      <c r="BX726" s="45"/>
      <c r="BY726" s="45"/>
    </row>
    <row r="727" spans="1:77">
      <c r="A727" s="77"/>
      <c r="B727" s="45"/>
      <c r="C727" s="61"/>
      <c r="D727" s="61"/>
      <c r="E727" s="45"/>
      <c r="F727" s="45"/>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c r="AS727" s="45"/>
      <c r="AT727" s="45"/>
      <c r="AU727" s="45"/>
      <c r="AV727" s="45"/>
      <c r="AW727" s="45"/>
      <c r="AX727" s="45"/>
      <c r="AY727" s="45"/>
      <c r="AZ727" s="45"/>
      <c r="BA727" s="45"/>
      <c r="BB727" s="45"/>
      <c r="BC727" s="45"/>
      <c r="BD727" s="45"/>
      <c r="BE727" s="45"/>
      <c r="BF727" s="45"/>
      <c r="BG727" s="45"/>
      <c r="BH727" s="45"/>
      <c r="BI727" s="45"/>
      <c r="BJ727" s="45"/>
      <c r="BK727" s="45"/>
      <c r="BL727" s="45"/>
      <c r="BM727" s="45"/>
      <c r="BN727" s="45"/>
      <c r="BO727" s="45"/>
      <c r="BP727" s="45"/>
      <c r="BQ727" s="45"/>
      <c r="BR727" s="45"/>
      <c r="BS727" s="45"/>
      <c r="BT727" s="45"/>
      <c r="BU727" s="45"/>
      <c r="BV727" s="45"/>
      <c r="BW727" s="45"/>
      <c r="BX727" s="45"/>
      <c r="BY727" s="45"/>
    </row>
    <row r="728" spans="1:77">
      <c r="A728" s="77"/>
      <c r="B728" s="45"/>
      <c r="C728" s="61"/>
      <c r="D728" s="61"/>
      <c r="E728" s="45"/>
      <c r="F728" s="45"/>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c r="AS728" s="45"/>
      <c r="AT728" s="45"/>
      <c r="AU728" s="45"/>
      <c r="AV728" s="45"/>
      <c r="AW728" s="45"/>
      <c r="AX728" s="45"/>
      <c r="AY728" s="45"/>
      <c r="AZ728" s="45"/>
      <c r="BA728" s="45"/>
      <c r="BB728" s="45"/>
      <c r="BC728" s="45"/>
      <c r="BD728" s="45"/>
      <c r="BE728" s="45"/>
      <c r="BF728" s="45"/>
      <c r="BG728" s="45"/>
      <c r="BH728" s="45"/>
      <c r="BI728" s="45"/>
      <c r="BJ728" s="45"/>
      <c r="BK728" s="45"/>
      <c r="BL728" s="45"/>
      <c r="BM728" s="45"/>
      <c r="BN728" s="45"/>
      <c r="BO728" s="45"/>
      <c r="BP728" s="45"/>
      <c r="BQ728" s="45"/>
      <c r="BR728" s="45"/>
      <c r="BS728" s="45"/>
      <c r="BT728" s="45"/>
      <c r="BU728" s="45"/>
      <c r="BV728" s="45"/>
      <c r="BW728" s="45"/>
      <c r="BX728" s="45"/>
      <c r="BY728" s="45"/>
    </row>
    <row r="729" spans="1:77">
      <c r="A729" s="77"/>
      <c r="B729" s="45"/>
      <c r="C729" s="61"/>
      <c r="D729" s="61"/>
      <c r="E729" s="4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c r="AS729" s="45"/>
      <c r="AT729" s="45"/>
      <c r="AU729" s="45"/>
      <c r="AV729" s="45"/>
      <c r="AW729" s="45"/>
      <c r="AX729" s="45"/>
      <c r="AY729" s="45"/>
      <c r="AZ729" s="45"/>
      <c r="BA729" s="45"/>
      <c r="BB729" s="45"/>
      <c r="BC729" s="45"/>
      <c r="BD729" s="45"/>
      <c r="BE729" s="45"/>
      <c r="BF729" s="45"/>
      <c r="BG729" s="45"/>
      <c r="BH729" s="45"/>
      <c r="BI729" s="45"/>
      <c r="BJ729" s="45"/>
      <c r="BK729" s="45"/>
      <c r="BL729" s="45"/>
      <c r="BM729" s="45"/>
      <c r="BN729" s="45"/>
      <c r="BO729" s="45"/>
      <c r="BP729" s="45"/>
      <c r="BQ729" s="45"/>
      <c r="BR729" s="45"/>
      <c r="BS729" s="45"/>
      <c r="BT729" s="45"/>
      <c r="BU729" s="45"/>
      <c r="BV729" s="45"/>
      <c r="BW729" s="45"/>
      <c r="BX729" s="45"/>
      <c r="BY729" s="45"/>
    </row>
    <row r="730" spans="1:77">
      <c r="A730" s="77"/>
      <c r="B730" s="45"/>
      <c r="C730" s="61"/>
      <c r="D730" s="61"/>
      <c r="E730" s="45"/>
      <c r="F730" s="45"/>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c r="AS730" s="45"/>
      <c r="AT730" s="45"/>
      <c r="AU730" s="45"/>
      <c r="AV730" s="45"/>
      <c r="AW730" s="45"/>
      <c r="AX730" s="45"/>
      <c r="AY730" s="45"/>
      <c r="AZ730" s="45"/>
      <c r="BA730" s="45"/>
      <c r="BB730" s="45"/>
      <c r="BC730" s="45"/>
      <c r="BD730" s="45"/>
      <c r="BE730" s="45"/>
      <c r="BF730" s="45"/>
      <c r="BG730" s="45"/>
      <c r="BH730" s="45"/>
      <c r="BI730" s="45"/>
      <c r="BJ730" s="45"/>
      <c r="BK730" s="45"/>
      <c r="BL730" s="45"/>
      <c r="BM730" s="45"/>
      <c r="BN730" s="45"/>
      <c r="BO730" s="45"/>
      <c r="BP730" s="45"/>
      <c r="BQ730" s="45"/>
      <c r="BR730" s="45"/>
      <c r="BS730" s="45"/>
      <c r="BT730" s="45"/>
      <c r="BU730" s="45"/>
      <c r="BV730" s="45"/>
      <c r="BW730" s="45"/>
      <c r="BX730" s="45"/>
      <c r="BY730" s="45"/>
    </row>
    <row r="731" spans="1:77">
      <c r="A731" s="77"/>
      <c r="B731" s="45"/>
      <c r="C731" s="61"/>
      <c r="D731" s="61"/>
      <c r="E731" s="45"/>
      <c r="F731" s="45"/>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c r="AS731" s="45"/>
      <c r="AT731" s="45"/>
      <c r="AU731" s="45"/>
      <c r="AV731" s="45"/>
      <c r="AW731" s="45"/>
      <c r="AX731" s="45"/>
      <c r="AY731" s="45"/>
      <c r="AZ731" s="45"/>
      <c r="BA731" s="45"/>
      <c r="BB731" s="45"/>
      <c r="BC731" s="45"/>
      <c r="BD731" s="45"/>
      <c r="BE731" s="45"/>
      <c r="BF731" s="45"/>
      <c r="BG731" s="45"/>
      <c r="BH731" s="45"/>
      <c r="BI731" s="45"/>
      <c r="BJ731" s="45"/>
      <c r="BK731" s="45"/>
      <c r="BL731" s="45"/>
      <c r="BM731" s="45"/>
      <c r="BN731" s="45"/>
      <c r="BO731" s="45"/>
      <c r="BP731" s="45"/>
      <c r="BQ731" s="45"/>
      <c r="BR731" s="45"/>
      <c r="BS731" s="45"/>
      <c r="BT731" s="45"/>
      <c r="BU731" s="45"/>
      <c r="BV731" s="45"/>
      <c r="BW731" s="45"/>
      <c r="BX731" s="45"/>
      <c r="BY731" s="45"/>
    </row>
    <row r="732" spans="1:77">
      <c r="A732" s="77"/>
      <c r="B732" s="45"/>
      <c r="C732" s="61"/>
      <c r="D732" s="61"/>
      <c r="E732" s="45"/>
      <c r="F732" s="45"/>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c r="AS732" s="45"/>
      <c r="AT732" s="45"/>
      <c r="AU732" s="45"/>
      <c r="AV732" s="45"/>
      <c r="AW732" s="45"/>
      <c r="AX732" s="45"/>
      <c r="AY732" s="45"/>
      <c r="AZ732" s="45"/>
      <c r="BA732" s="45"/>
      <c r="BB732" s="45"/>
      <c r="BC732" s="45"/>
      <c r="BD732" s="45"/>
      <c r="BE732" s="45"/>
      <c r="BF732" s="45"/>
      <c r="BG732" s="45"/>
      <c r="BH732" s="45"/>
      <c r="BI732" s="45"/>
      <c r="BJ732" s="45"/>
      <c r="BK732" s="45"/>
      <c r="BL732" s="45"/>
      <c r="BM732" s="45"/>
      <c r="BN732" s="45"/>
      <c r="BO732" s="45"/>
      <c r="BP732" s="45"/>
      <c r="BQ732" s="45"/>
      <c r="BR732" s="45"/>
      <c r="BS732" s="45"/>
      <c r="BT732" s="45"/>
      <c r="BU732" s="45"/>
      <c r="BV732" s="45"/>
      <c r="BW732" s="45"/>
      <c r="BX732" s="45"/>
      <c r="BY732" s="45"/>
    </row>
    <row r="733" spans="1:77">
      <c r="A733" s="77"/>
      <c r="B733" s="45"/>
      <c r="C733" s="61"/>
      <c r="D733" s="61"/>
      <c r="E733" s="45"/>
      <c r="F733" s="45"/>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c r="AS733" s="45"/>
      <c r="AT733" s="45"/>
      <c r="AU733" s="45"/>
      <c r="AV733" s="45"/>
      <c r="AW733" s="45"/>
      <c r="AX733" s="45"/>
      <c r="AY733" s="45"/>
      <c r="AZ733" s="45"/>
      <c r="BA733" s="45"/>
      <c r="BB733" s="45"/>
      <c r="BC733" s="45"/>
      <c r="BD733" s="45"/>
      <c r="BE733" s="45"/>
      <c r="BF733" s="45"/>
      <c r="BG733" s="45"/>
      <c r="BH733" s="45"/>
      <c r="BI733" s="45"/>
      <c r="BJ733" s="45"/>
      <c r="BK733" s="45"/>
      <c r="BL733" s="45"/>
      <c r="BM733" s="45"/>
      <c r="BN733" s="45"/>
      <c r="BO733" s="45"/>
      <c r="BP733" s="45"/>
      <c r="BQ733" s="45"/>
      <c r="BR733" s="45"/>
      <c r="BS733" s="45"/>
      <c r="BT733" s="45"/>
      <c r="BU733" s="45"/>
      <c r="BV733" s="45"/>
      <c r="BW733" s="45"/>
      <c r="BX733" s="45"/>
      <c r="BY733" s="45"/>
    </row>
    <row r="734" spans="1:77">
      <c r="A734" s="77"/>
      <c r="B734" s="45"/>
      <c r="C734" s="61"/>
      <c r="D734" s="61"/>
      <c r="E734" s="45"/>
      <c r="F734" s="45"/>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c r="AS734" s="45"/>
      <c r="AT734" s="45"/>
      <c r="AU734" s="45"/>
      <c r="AV734" s="45"/>
      <c r="AW734" s="45"/>
      <c r="AX734" s="45"/>
      <c r="AY734" s="45"/>
      <c r="AZ734" s="45"/>
      <c r="BA734" s="45"/>
      <c r="BB734" s="45"/>
      <c r="BC734" s="45"/>
      <c r="BD734" s="45"/>
      <c r="BE734" s="45"/>
      <c r="BF734" s="45"/>
      <c r="BG734" s="45"/>
      <c r="BH734" s="45"/>
      <c r="BI734" s="45"/>
      <c r="BJ734" s="45"/>
      <c r="BK734" s="45"/>
      <c r="BL734" s="45"/>
      <c r="BM734" s="45"/>
      <c r="BN734" s="45"/>
      <c r="BO734" s="45"/>
      <c r="BP734" s="45"/>
      <c r="BQ734" s="45"/>
      <c r="BR734" s="45"/>
      <c r="BS734" s="45"/>
      <c r="BT734" s="45"/>
      <c r="BU734" s="45"/>
      <c r="BV734" s="45"/>
      <c r="BW734" s="45"/>
      <c r="BX734" s="45"/>
      <c r="BY734" s="45"/>
    </row>
    <row r="735" spans="1:77">
      <c r="A735" s="77"/>
      <c r="B735" s="45"/>
      <c r="C735" s="61"/>
      <c r="D735" s="61"/>
      <c r="E735" s="45"/>
      <c r="F735" s="45"/>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c r="AS735" s="45"/>
      <c r="AT735" s="45"/>
      <c r="AU735" s="45"/>
      <c r="AV735" s="45"/>
      <c r="AW735" s="45"/>
      <c r="AX735" s="45"/>
      <c r="AY735" s="45"/>
      <c r="AZ735" s="45"/>
      <c r="BA735" s="45"/>
      <c r="BB735" s="45"/>
      <c r="BC735" s="45"/>
      <c r="BD735" s="45"/>
      <c r="BE735" s="45"/>
      <c r="BF735" s="45"/>
      <c r="BG735" s="45"/>
      <c r="BH735" s="45"/>
      <c r="BI735" s="45"/>
      <c r="BJ735" s="45"/>
      <c r="BK735" s="45"/>
      <c r="BL735" s="45"/>
      <c r="BM735" s="45"/>
      <c r="BN735" s="45"/>
      <c r="BO735" s="45"/>
      <c r="BP735" s="45"/>
      <c r="BQ735" s="45"/>
      <c r="BR735" s="45"/>
      <c r="BS735" s="45"/>
      <c r="BT735" s="45"/>
      <c r="BU735" s="45"/>
      <c r="BV735" s="45"/>
      <c r="BW735" s="45"/>
      <c r="BX735" s="45"/>
      <c r="BY735" s="45"/>
    </row>
    <row r="736" spans="1:77">
      <c r="A736" s="77"/>
      <c r="B736" s="45"/>
      <c r="C736" s="61"/>
      <c r="D736" s="61"/>
      <c r="E736" s="45"/>
      <c r="F736" s="45"/>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c r="AS736" s="45"/>
      <c r="AT736" s="45"/>
      <c r="AU736" s="45"/>
      <c r="AV736" s="45"/>
      <c r="AW736" s="45"/>
      <c r="AX736" s="45"/>
      <c r="AY736" s="45"/>
      <c r="AZ736" s="45"/>
      <c r="BA736" s="45"/>
      <c r="BB736" s="45"/>
      <c r="BC736" s="45"/>
      <c r="BD736" s="45"/>
      <c r="BE736" s="45"/>
      <c r="BF736" s="45"/>
      <c r="BG736" s="45"/>
      <c r="BH736" s="45"/>
      <c r="BI736" s="45"/>
      <c r="BJ736" s="45"/>
      <c r="BK736" s="45"/>
      <c r="BL736" s="45"/>
      <c r="BM736" s="45"/>
      <c r="BN736" s="45"/>
      <c r="BO736" s="45"/>
      <c r="BP736" s="45"/>
      <c r="BQ736" s="45"/>
      <c r="BR736" s="45"/>
      <c r="BS736" s="45"/>
      <c r="BT736" s="45"/>
      <c r="BU736" s="45"/>
      <c r="BV736" s="45"/>
      <c r="BW736" s="45"/>
      <c r="BX736" s="45"/>
      <c r="BY736" s="45"/>
    </row>
    <row r="737" spans="1:77">
      <c r="A737" s="77"/>
      <c r="B737" s="45"/>
      <c r="C737" s="61"/>
      <c r="D737" s="61"/>
      <c r="E737" s="45"/>
      <c r="F737" s="45"/>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c r="AS737" s="45"/>
      <c r="AT737" s="45"/>
      <c r="AU737" s="45"/>
      <c r="AV737" s="45"/>
      <c r="AW737" s="45"/>
      <c r="AX737" s="45"/>
      <c r="AY737" s="45"/>
      <c r="AZ737" s="45"/>
      <c r="BA737" s="45"/>
      <c r="BB737" s="45"/>
      <c r="BC737" s="45"/>
      <c r="BD737" s="45"/>
      <c r="BE737" s="45"/>
      <c r="BF737" s="45"/>
      <c r="BG737" s="45"/>
      <c r="BH737" s="45"/>
      <c r="BI737" s="45"/>
      <c r="BJ737" s="45"/>
      <c r="BK737" s="45"/>
      <c r="BL737" s="45"/>
      <c r="BM737" s="45"/>
      <c r="BN737" s="45"/>
      <c r="BO737" s="45"/>
      <c r="BP737" s="45"/>
      <c r="BQ737" s="45"/>
      <c r="BR737" s="45"/>
      <c r="BS737" s="45"/>
      <c r="BT737" s="45"/>
      <c r="BU737" s="45"/>
      <c r="BV737" s="45"/>
      <c r="BW737" s="45"/>
      <c r="BX737" s="45"/>
      <c r="BY737" s="45"/>
    </row>
    <row r="738" spans="1:77">
      <c r="A738" s="77"/>
      <c r="B738" s="45"/>
      <c r="C738" s="61"/>
      <c r="D738" s="61"/>
      <c r="E738" s="45"/>
      <c r="F738" s="45"/>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c r="AS738" s="45"/>
      <c r="AT738" s="45"/>
      <c r="AU738" s="45"/>
      <c r="AV738" s="45"/>
      <c r="AW738" s="45"/>
      <c r="AX738" s="45"/>
      <c r="AY738" s="45"/>
      <c r="AZ738" s="45"/>
      <c r="BA738" s="45"/>
      <c r="BB738" s="45"/>
      <c r="BC738" s="45"/>
      <c r="BD738" s="45"/>
      <c r="BE738" s="45"/>
      <c r="BF738" s="45"/>
      <c r="BG738" s="45"/>
      <c r="BH738" s="45"/>
      <c r="BI738" s="45"/>
      <c r="BJ738" s="45"/>
      <c r="BK738" s="45"/>
      <c r="BL738" s="45"/>
      <c r="BM738" s="45"/>
      <c r="BN738" s="45"/>
      <c r="BO738" s="45"/>
      <c r="BP738" s="45"/>
      <c r="BQ738" s="45"/>
      <c r="BR738" s="45"/>
      <c r="BS738" s="45"/>
      <c r="BT738" s="45"/>
      <c r="BU738" s="45"/>
      <c r="BV738" s="45"/>
      <c r="BW738" s="45"/>
      <c r="BX738" s="45"/>
      <c r="BY738" s="45"/>
    </row>
    <row r="739" spans="1:77">
      <c r="A739" s="77"/>
      <c r="B739" s="45"/>
      <c r="C739" s="61"/>
      <c r="D739" s="61"/>
      <c r="E739" s="45"/>
      <c r="F739" s="45"/>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c r="AS739" s="45"/>
      <c r="AT739" s="45"/>
      <c r="AU739" s="45"/>
      <c r="AV739" s="45"/>
      <c r="AW739" s="45"/>
      <c r="AX739" s="45"/>
      <c r="AY739" s="45"/>
      <c r="AZ739" s="45"/>
      <c r="BA739" s="45"/>
      <c r="BB739" s="45"/>
      <c r="BC739" s="45"/>
      <c r="BD739" s="45"/>
      <c r="BE739" s="45"/>
      <c r="BF739" s="45"/>
      <c r="BG739" s="45"/>
      <c r="BH739" s="45"/>
      <c r="BI739" s="45"/>
      <c r="BJ739" s="45"/>
      <c r="BK739" s="45"/>
      <c r="BL739" s="45"/>
      <c r="BM739" s="45"/>
      <c r="BN739" s="45"/>
      <c r="BO739" s="45"/>
      <c r="BP739" s="45"/>
      <c r="BQ739" s="45"/>
      <c r="BR739" s="45"/>
      <c r="BS739" s="45"/>
      <c r="BT739" s="45"/>
      <c r="BU739" s="45"/>
      <c r="BV739" s="45"/>
      <c r="BW739" s="45"/>
      <c r="BX739" s="45"/>
      <c r="BY739" s="45"/>
    </row>
    <row r="740" spans="1:77">
      <c r="A740" s="77"/>
      <c r="B740" s="45"/>
      <c r="C740" s="61"/>
      <c r="D740" s="61"/>
      <c r="E740" s="45"/>
      <c r="F740" s="45"/>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c r="AS740" s="45"/>
      <c r="AT740" s="45"/>
      <c r="AU740" s="45"/>
      <c r="AV740" s="45"/>
      <c r="AW740" s="45"/>
      <c r="AX740" s="45"/>
      <c r="AY740" s="45"/>
      <c r="AZ740" s="45"/>
      <c r="BA740" s="45"/>
      <c r="BB740" s="45"/>
      <c r="BC740" s="45"/>
      <c r="BD740" s="45"/>
      <c r="BE740" s="45"/>
      <c r="BF740" s="45"/>
      <c r="BG740" s="45"/>
      <c r="BH740" s="45"/>
      <c r="BI740" s="45"/>
      <c r="BJ740" s="45"/>
      <c r="BK740" s="45"/>
      <c r="BL740" s="45"/>
      <c r="BM740" s="45"/>
      <c r="BN740" s="45"/>
      <c r="BO740" s="45"/>
      <c r="BP740" s="45"/>
      <c r="BQ740" s="45"/>
      <c r="BR740" s="45"/>
      <c r="BS740" s="45"/>
      <c r="BT740" s="45"/>
      <c r="BU740" s="45"/>
      <c r="BV740" s="45"/>
      <c r="BW740" s="45"/>
      <c r="BX740" s="45"/>
      <c r="BY740" s="45"/>
    </row>
    <row r="741" spans="1:77">
      <c r="A741" s="77"/>
      <c r="B741" s="45"/>
      <c r="C741" s="61"/>
      <c r="D741" s="61"/>
      <c r="E741" s="45"/>
      <c r="F741" s="45"/>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c r="AS741" s="45"/>
      <c r="AT741" s="45"/>
      <c r="AU741" s="45"/>
      <c r="AV741" s="45"/>
      <c r="AW741" s="45"/>
      <c r="AX741" s="45"/>
      <c r="AY741" s="45"/>
      <c r="AZ741" s="45"/>
      <c r="BA741" s="45"/>
      <c r="BB741" s="45"/>
      <c r="BC741" s="45"/>
      <c r="BD741" s="45"/>
      <c r="BE741" s="45"/>
      <c r="BF741" s="45"/>
      <c r="BG741" s="45"/>
      <c r="BH741" s="45"/>
      <c r="BI741" s="45"/>
      <c r="BJ741" s="45"/>
      <c r="BK741" s="45"/>
      <c r="BL741" s="45"/>
      <c r="BM741" s="45"/>
      <c r="BN741" s="45"/>
      <c r="BO741" s="45"/>
      <c r="BP741" s="45"/>
      <c r="BQ741" s="45"/>
      <c r="BR741" s="45"/>
      <c r="BS741" s="45"/>
      <c r="BT741" s="45"/>
      <c r="BU741" s="45"/>
      <c r="BV741" s="45"/>
      <c r="BW741" s="45"/>
      <c r="BX741" s="45"/>
      <c r="BY741" s="45"/>
    </row>
    <row r="742" spans="1:77">
      <c r="A742" s="77"/>
      <c r="B742" s="45"/>
      <c r="C742" s="61"/>
      <c r="D742" s="61"/>
      <c r="E742" s="45"/>
      <c r="F742" s="45"/>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c r="AS742" s="45"/>
      <c r="AT742" s="45"/>
      <c r="AU742" s="45"/>
      <c r="AV742" s="45"/>
      <c r="AW742" s="45"/>
      <c r="AX742" s="45"/>
      <c r="AY742" s="45"/>
      <c r="AZ742" s="45"/>
      <c r="BA742" s="45"/>
      <c r="BB742" s="45"/>
      <c r="BC742" s="45"/>
      <c r="BD742" s="45"/>
      <c r="BE742" s="45"/>
      <c r="BF742" s="45"/>
      <c r="BG742" s="45"/>
      <c r="BH742" s="45"/>
      <c r="BI742" s="45"/>
      <c r="BJ742" s="45"/>
      <c r="BK742" s="45"/>
      <c r="BL742" s="45"/>
      <c r="BM742" s="45"/>
      <c r="BN742" s="45"/>
      <c r="BO742" s="45"/>
      <c r="BP742" s="45"/>
      <c r="BQ742" s="45"/>
      <c r="BR742" s="45"/>
      <c r="BS742" s="45"/>
      <c r="BT742" s="45"/>
      <c r="BU742" s="45"/>
      <c r="BV742" s="45"/>
      <c r="BW742" s="45"/>
      <c r="BX742" s="45"/>
      <c r="BY742" s="45"/>
    </row>
    <row r="743" spans="1:77">
      <c r="A743" s="77"/>
      <c r="B743" s="45"/>
      <c r="C743" s="61"/>
      <c r="D743" s="61"/>
      <c r="E743" s="45"/>
      <c r="F743" s="45"/>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c r="AS743" s="45"/>
      <c r="AT743" s="45"/>
      <c r="AU743" s="45"/>
      <c r="AV743" s="45"/>
      <c r="AW743" s="45"/>
      <c r="AX743" s="45"/>
      <c r="AY743" s="45"/>
      <c r="AZ743" s="45"/>
      <c r="BA743" s="45"/>
      <c r="BB743" s="45"/>
      <c r="BC743" s="45"/>
      <c r="BD743" s="45"/>
      <c r="BE743" s="45"/>
      <c r="BF743" s="45"/>
      <c r="BG743" s="45"/>
      <c r="BH743" s="45"/>
      <c r="BI743" s="45"/>
      <c r="BJ743" s="45"/>
      <c r="BK743" s="45"/>
      <c r="BL743" s="45"/>
      <c r="BM743" s="45"/>
      <c r="BN743" s="45"/>
      <c r="BO743" s="45"/>
      <c r="BP743" s="45"/>
      <c r="BQ743" s="45"/>
      <c r="BR743" s="45"/>
      <c r="BS743" s="45"/>
      <c r="BT743" s="45"/>
      <c r="BU743" s="45"/>
      <c r="BV743" s="45"/>
      <c r="BW743" s="45"/>
      <c r="BX743" s="45"/>
      <c r="BY743" s="45"/>
    </row>
    <row r="744" spans="1:77">
      <c r="A744" s="77"/>
      <c r="B744" s="45"/>
      <c r="C744" s="61"/>
      <c r="D744" s="61"/>
      <c r="E744" s="45"/>
      <c r="F744" s="45"/>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c r="AS744" s="45"/>
      <c r="AT744" s="45"/>
      <c r="AU744" s="45"/>
      <c r="AV744" s="45"/>
      <c r="AW744" s="45"/>
      <c r="AX744" s="45"/>
      <c r="AY744" s="45"/>
      <c r="AZ744" s="45"/>
      <c r="BA744" s="45"/>
      <c r="BB744" s="45"/>
      <c r="BC744" s="45"/>
      <c r="BD744" s="45"/>
      <c r="BE744" s="45"/>
      <c r="BF744" s="45"/>
      <c r="BG744" s="45"/>
      <c r="BH744" s="45"/>
      <c r="BI744" s="45"/>
      <c r="BJ744" s="45"/>
      <c r="BK744" s="45"/>
      <c r="BL744" s="45"/>
      <c r="BM744" s="45"/>
      <c r="BN744" s="45"/>
      <c r="BO744" s="45"/>
      <c r="BP744" s="45"/>
      <c r="BQ744" s="45"/>
      <c r="BR744" s="45"/>
      <c r="BS744" s="45"/>
      <c r="BT744" s="45"/>
      <c r="BU744" s="45"/>
      <c r="BV744" s="45"/>
      <c r="BW744" s="45"/>
      <c r="BX744" s="45"/>
      <c r="BY744" s="45"/>
    </row>
    <row r="745" spans="1:77">
      <c r="A745" s="77"/>
      <c r="B745" s="45"/>
      <c r="C745" s="61"/>
      <c r="D745" s="61"/>
      <c r="E745" s="4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c r="AS745" s="45"/>
      <c r="AT745" s="45"/>
      <c r="AU745" s="45"/>
      <c r="AV745" s="45"/>
      <c r="AW745" s="45"/>
      <c r="AX745" s="45"/>
      <c r="AY745" s="45"/>
      <c r="AZ745" s="45"/>
      <c r="BA745" s="45"/>
      <c r="BB745" s="45"/>
      <c r="BC745" s="45"/>
      <c r="BD745" s="45"/>
      <c r="BE745" s="45"/>
      <c r="BF745" s="45"/>
      <c r="BG745" s="45"/>
      <c r="BH745" s="45"/>
      <c r="BI745" s="45"/>
      <c r="BJ745" s="45"/>
      <c r="BK745" s="45"/>
      <c r="BL745" s="45"/>
      <c r="BM745" s="45"/>
      <c r="BN745" s="45"/>
      <c r="BO745" s="45"/>
      <c r="BP745" s="45"/>
      <c r="BQ745" s="45"/>
      <c r="BR745" s="45"/>
      <c r="BS745" s="45"/>
      <c r="BT745" s="45"/>
      <c r="BU745" s="45"/>
      <c r="BV745" s="45"/>
      <c r="BW745" s="45"/>
      <c r="BX745" s="45"/>
      <c r="BY745" s="45"/>
    </row>
    <row r="746" spans="1:77">
      <c r="A746" s="77"/>
      <c r="B746" s="45"/>
      <c r="C746" s="61"/>
      <c r="D746" s="61"/>
      <c r="E746" s="45"/>
      <c r="F746" s="45"/>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c r="AS746" s="45"/>
      <c r="AT746" s="45"/>
      <c r="AU746" s="45"/>
      <c r="AV746" s="45"/>
      <c r="AW746" s="45"/>
      <c r="AX746" s="45"/>
      <c r="AY746" s="45"/>
      <c r="AZ746" s="45"/>
      <c r="BA746" s="45"/>
      <c r="BB746" s="45"/>
      <c r="BC746" s="45"/>
      <c r="BD746" s="45"/>
      <c r="BE746" s="45"/>
      <c r="BF746" s="45"/>
      <c r="BG746" s="45"/>
      <c r="BH746" s="45"/>
      <c r="BI746" s="45"/>
      <c r="BJ746" s="45"/>
      <c r="BK746" s="45"/>
      <c r="BL746" s="45"/>
      <c r="BM746" s="45"/>
      <c r="BN746" s="45"/>
      <c r="BO746" s="45"/>
      <c r="BP746" s="45"/>
      <c r="BQ746" s="45"/>
      <c r="BR746" s="45"/>
      <c r="BS746" s="45"/>
      <c r="BT746" s="45"/>
      <c r="BU746" s="45"/>
      <c r="BV746" s="45"/>
      <c r="BW746" s="45"/>
      <c r="BX746" s="45"/>
      <c r="BY746" s="45"/>
    </row>
    <row r="747" spans="1:77">
      <c r="A747" s="77"/>
      <c r="B747" s="45"/>
      <c r="C747" s="61"/>
      <c r="D747" s="61"/>
      <c r="E747" s="45"/>
      <c r="F747" s="45"/>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c r="AS747" s="45"/>
      <c r="AT747" s="45"/>
      <c r="AU747" s="45"/>
      <c r="AV747" s="45"/>
      <c r="AW747" s="45"/>
      <c r="AX747" s="45"/>
      <c r="AY747" s="45"/>
      <c r="AZ747" s="45"/>
      <c r="BA747" s="45"/>
      <c r="BB747" s="45"/>
      <c r="BC747" s="45"/>
      <c r="BD747" s="45"/>
      <c r="BE747" s="45"/>
      <c r="BF747" s="45"/>
      <c r="BG747" s="45"/>
      <c r="BH747" s="45"/>
      <c r="BI747" s="45"/>
      <c r="BJ747" s="45"/>
      <c r="BK747" s="45"/>
      <c r="BL747" s="45"/>
      <c r="BM747" s="45"/>
      <c r="BN747" s="45"/>
      <c r="BO747" s="45"/>
      <c r="BP747" s="45"/>
      <c r="BQ747" s="45"/>
      <c r="BR747" s="45"/>
      <c r="BS747" s="45"/>
      <c r="BT747" s="45"/>
      <c r="BU747" s="45"/>
      <c r="BV747" s="45"/>
      <c r="BW747" s="45"/>
      <c r="BX747" s="45"/>
      <c r="BY747" s="45"/>
    </row>
    <row r="748" spans="1:77">
      <c r="A748" s="77"/>
      <c r="B748" s="45"/>
      <c r="C748" s="61"/>
      <c r="D748" s="61"/>
      <c r="E748" s="45"/>
      <c r="F748" s="45"/>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c r="AS748" s="45"/>
      <c r="AT748" s="45"/>
      <c r="AU748" s="45"/>
      <c r="AV748" s="45"/>
      <c r="AW748" s="45"/>
      <c r="AX748" s="45"/>
      <c r="AY748" s="45"/>
      <c r="AZ748" s="45"/>
      <c r="BA748" s="45"/>
      <c r="BB748" s="45"/>
      <c r="BC748" s="45"/>
      <c r="BD748" s="45"/>
      <c r="BE748" s="45"/>
      <c r="BF748" s="45"/>
      <c r="BG748" s="45"/>
      <c r="BH748" s="45"/>
      <c r="BI748" s="45"/>
      <c r="BJ748" s="45"/>
      <c r="BK748" s="45"/>
      <c r="BL748" s="45"/>
      <c r="BM748" s="45"/>
      <c r="BN748" s="45"/>
      <c r="BO748" s="45"/>
      <c r="BP748" s="45"/>
      <c r="BQ748" s="45"/>
      <c r="BR748" s="45"/>
      <c r="BS748" s="45"/>
      <c r="BT748" s="45"/>
      <c r="BU748" s="45"/>
      <c r="BV748" s="45"/>
      <c r="BW748" s="45"/>
      <c r="BX748" s="45"/>
      <c r="BY748" s="45"/>
    </row>
    <row r="749" spans="1:77">
      <c r="A749" s="77"/>
      <c r="B749" s="45"/>
      <c r="C749" s="61"/>
      <c r="D749" s="61"/>
      <c r="E749" s="45"/>
      <c r="F749" s="45"/>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c r="AS749" s="45"/>
      <c r="AT749" s="45"/>
      <c r="AU749" s="45"/>
      <c r="AV749" s="45"/>
      <c r="AW749" s="45"/>
      <c r="AX749" s="45"/>
      <c r="AY749" s="45"/>
      <c r="AZ749" s="45"/>
      <c r="BA749" s="45"/>
      <c r="BB749" s="45"/>
      <c r="BC749" s="45"/>
      <c r="BD749" s="45"/>
      <c r="BE749" s="45"/>
      <c r="BF749" s="45"/>
      <c r="BG749" s="45"/>
      <c r="BH749" s="45"/>
      <c r="BI749" s="45"/>
      <c r="BJ749" s="45"/>
      <c r="BK749" s="45"/>
      <c r="BL749" s="45"/>
      <c r="BM749" s="45"/>
      <c r="BN749" s="45"/>
      <c r="BO749" s="45"/>
      <c r="BP749" s="45"/>
      <c r="BQ749" s="45"/>
      <c r="BR749" s="45"/>
      <c r="BS749" s="45"/>
      <c r="BT749" s="45"/>
      <c r="BU749" s="45"/>
      <c r="BV749" s="45"/>
      <c r="BW749" s="45"/>
      <c r="BX749" s="45"/>
      <c r="BY749" s="45"/>
    </row>
    <row r="750" spans="1:77">
      <c r="A750" s="77"/>
      <c r="B750" s="45"/>
      <c r="C750" s="61"/>
      <c r="D750" s="61"/>
      <c r="E750" s="45"/>
      <c r="F750" s="45"/>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c r="AS750" s="45"/>
      <c r="AT750" s="45"/>
      <c r="AU750" s="45"/>
      <c r="AV750" s="45"/>
      <c r="AW750" s="45"/>
      <c r="AX750" s="45"/>
      <c r="AY750" s="45"/>
      <c r="AZ750" s="45"/>
      <c r="BA750" s="45"/>
      <c r="BB750" s="45"/>
      <c r="BC750" s="45"/>
      <c r="BD750" s="45"/>
      <c r="BE750" s="45"/>
      <c r="BF750" s="45"/>
      <c r="BG750" s="45"/>
      <c r="BH750" s="45"/>
      <c r="BI750" s="45"/>
      <c r="BJ750" s="45"/>
      <c r="BK750" s="45"/>
      <c r="BL750" s="45"/>
      <c r="BM750" s="45"/>
      <c r="BN750" s="45"/>
      <c r="BO750" s="45"/>
      <c r="BP750" s="45"/>
      <c r="BQ750" s="45"/>
      <c r="BR750" s="45"/>
      <c r="BS750" s="45"/>
      <c r="BT750" s="45"/>
      <c r="BU750" s="45"/>
      <c r="BV750" s="45"/>
      <c r="BW750" s="45"/>
      <c r="BX750" s="45"/>
      <c r="BY750" s="45"/>
    </row>
    <row r="751" spans="1:77">
      <c r="A751" s="77"/>
      <c r="B751" s="45"/>
      <c r="C751" s="61"/>
      <c r="D751" s="61"/>
      <c r="E751" s="45"/>
      <c r="F751" s="45"/>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c r="AS751" s="45"/>
      <c r="AT751" s="45"/>
      <c r="AU751" s="45"/>
      <c r="AV751" s="45"/>
      <c r="AW751" s="45"/>
      <c r="AX751" s="45"/>
      <c r="AY751" s="45"/>
      <c r="AZ751" s="45"/>
      <c r="BA751" s="45"/>
      <c r="BB751" s="45"/>
      <c r="BC751" s="45"/>
      <c r="BD751" s="45"/>
      <c r="BE751" s="45"/>
      <c r="BF751" s="45"/>
      <c r="BG751" s="45"/>
      <c r="BH751" s="45"/>
      <c r="BI751" s="45"/>
      <c r="BJ751" s="45"/>
      <c r="BK751" s="45"/>
      <c r="BL751" s="45"/>
      <c r="BM751" s="45"/>
      <c r="BN751" s="45"/>
      <c r="BO751" s="45"/>
      <c r="BP751" s="45"/>
      <c r="BQ751" s="45"/>
      <c r="BR751" s="45"/>
      <c r="BS751" s="45"/>
      <c r="BT751" s="45"/>
      <c r="BU751" s="45"/>
      <c r="BV751" s="45"/>
      <c r="BW751" s="45"/>
      <c r="BX751" s="45"/>
      <c r="BY751" s="45"/>
    </row>
    <row r="752" spans="1:77">
      <c r="A752" s="77"/>
      <c r="B752" s="45"/>
      <c r="C752" s="61"/>
      <c r="D752" s="61"/>
      <c r="E752" s="45"/>
      <c r="F752" s="45"/>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c r="AS752" s="45"/>
      <c r="AT752" s="45"/>
      <c r="AU752" s="45"/>
      <c r="AV752" s="45"/>
      <c r="AW752" s="45"/>
      <c r="AX752" s="45"/>
      <c r="AY752" s="45"/>
      <c r="AZ752" s="45"/>
      <c r="BA752" s="45"/>
      <c r="BB752" s="45"/>
      <c r="BC752" s="45"/>
      <c r="BD752" s="45"/>
      <c r="BE752" s="45"/>
      <c r="BF752" s="45"/>
      <c r="BG752" s="45"/>
      <c r="BH752" s="45"/>
      <c r="BI752" s="45"/>
      <c r="BJ752" s="45"/>
      <c r="BK752" s="45"/>
      <c r="BL752" s="45"/>
      <c r="BM752" s="45"/>
      <c r="BN752" s="45"/>
      <c r="BO752" s="45"/>
      <c r="BP752" s="45"/>
      <c r="BQ752" s="45"/>
      <c r="BR752" s="45"/>
      <c r="BS752" s="45"/>
      <c r="BT752" s="45"/>
      <c r="BU752" s="45"/>
      <c r="BV752" s="45"/>
      <c r="BW752" s="45"/>
      <c r="BX752" s="45"/>
      <c r="BY752" s="45"/>
    </row>
    <row r="753" spans="1:77">
      <c r="A753" s="77"/>
      <c r="B753" s="45"/>
      <c r="C753" s="61"/>
      <c r="D753" s="61"/>
      <c r="E753" s="45"/>
      <c r="F753" s="45"/>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c r="AS753" s="45"/>
      <c r="AT753" s="45"/>
      <c r="AU753" s="45"/>
      <c r="AV753" s="45"/>
      <c r="AW753" s="45"/>
      <c r="AX753" s="45"/>
      <c r="AY753" s="45"/>
      <c r="AZ753" s="45"/>
      <c r="BA753" s="45"/>
      <c r="BB753" s="45"/>
      <c r="BC753" s="45"/>
      <c r="BD753" s="45"/>
      <c r="BE753" s="45"/>
      <c r="BF753" s="45"/>
      <c r="BG753" s="45"/>
      <c r="BH753" s="45"/>
      <c r="BI753" s="45"/>
      <c r="BJ753" s="45"/>
      <c r="BK753" s="45"/>
      <c r="BL753" s="45"/>
      <c r="BM753" s="45"/>
      <c r="BN753" s="45"/>
      <c r="BO753" s="45"/>
      <c r="BP753" s="45"/>
      <c r="BQ753" s="45"/>
      <c r="BR753" s="45"/>
      <c r="BS753" s="45"/>
      <c r="BT753" s="45"/>
      <c r="BU753" s="45"/>
      <c r="BV753" s="45"/>
      <c r="BW753" s="45"/>
      <c r="BX753" s="45"/>
      <c r="BY753" s="45"/>
    </row>
    <row r="754" spans="1:77">
      <c r="A754" s="77"/>
      <c r="B754" s="45"/>
      <c r="C754" s="61"/>
      <c r="D754" s="61"/>
      <c r="E754" s="45"/>
      <c r="F754" s="45"/>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c r="AS754" s="45"/>
      <c r="AT754" s="45"/>
      <c r="AU754" s="45"/>
      <c r="AV754" s="45"/>
      <c r="AW754" s="45"/>
      <c r="AX754" s="45"/>
      <c r="AY754" s="45"/>
      <c r="AZ754" s="45"/>
      <c r="BA754" s="45"/>
      <c r="BB754" s="45"/>
      <c r="BC754" s="45"/>
      <c r="BD754" s="45"/>
      <c r="BE754" s="45"/>
      <c r="BF754" s="45"/>
      <c r="BG754" s="45"/>
      <c r="BH754" s="45"/>
      <c r="BI754" s="45"/>
      <c r="BJ754" s="45"/>
      <c r="BK754" s="45"/>
      <c r="BL754" s="45"/>
      <c r="BM754" s="45"/>
      <c r="BN754" s="45"/>
      <c r="BO754" s="45"/>
      <c r="BP754" s="45"/>
      <c r="BQ754" s="45"/>
      <c r="BR754" s="45"/>
      <c r="BS754" s="45"/>
      <c r="BT754" s="45"/>
      <c r="BU754" s="45"/>
      <c r="BV754" s="45"/>
      <c r="BW754" s="45"/>
      <c r="BX754" s="45"/>
      <c r="BY754" s="45"/>
    </row>
    <row r="755" spans="1:77">
      <c r="A755" s="77"/>
      <c r="B755" s="45"/>
      <c r="C755" s="61"/>
      <c r="D755" s="61"/>
      <c r="E755" s="45"/>
      <c r="F755" s="45"/>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c r="AS755" s="45"/>
      <c r="AT755" s="45"/>
      <c r="AU755" s="45"/>
      <c r="AV755" s="45"/>
      <c r="AW755" s="45"/>
      <c r="AX755" s="45"/>
      <c r="AY755" s="45"/>
      <c r="AZ755" s="45"/>
      <c r="BA755" s="45"/>
      <c r="BB755" s="45"/>
      <c r="BC755" s="45"/>
      <c r="BD755" s="45"/>
      <c r="BE755" s="45"/>
      <c r="BF755" s="45"/>
      <c r="BG755" s="45"/>
      <c r="BH755" s="45"/>
      <c r="BI755" s="45"/>
      <c r="BJ755" s="45"/>
      <c r="BK755" s="45"/>
      <c r="BL755" s="45"/>
      <c r="BM755" s="45"/>
      <c r="BN755" s="45"/>
      <c r="BO755" s="45"/>
      <c r="BP755" s="45"/>
      <c r="BQ755" s="45"/>
      <c r="BR755" s="45"/>
      <c r="BS755" s="45"/>
      <c r="BT755" s="45"/>
      <c r="BU755" s="45"/>
      <c r="BV755" s="45"/>
      <c r="BW755" s="45"/>
      <c r="BX755" s="45"/>
      <c r="BY755" s="45"/>
    </row>
    <row r="756" spans="1:77">
      <c r="A756" s="77"/>
      <c r="B756" s="45"/>
      <c r="C756" s="61"/>
      <c r="D756" s="61"/>
      <c r="E756" s="45"/>
      <c r="F756" s="45"/>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c r="AS756" s="45"/>
      <c r="AT756" s="45"/>
      <c r="AU756" s="45"/>
      <c r="AV756" s="45"/>
      <c r="AW756" s="45"/>
      <c r="AX756" s="45"/>
      <c r="AY756" s="45"/>
      <c r="AZ756" s="45"/>
      <c r="BA756" s="45"/>
      <c r="BB756" s="45"/>
      <c r="BC756" s="45"/>
      <c r="BD756" s="45"/>
      <c r="BE756" s="45"/>
      <c r="BF756" s="45"/>
      <c r="BG756" s="45"/>
      <c r="BH756" s="45"/>
      <c r="BI756" s="45"/>
      <c r="BJ756" s="45"/>
      <c r="BK756" s="45"/>
      <c r="BL756" s="45"/>
      <c r="BM756" s="45"/>
      <c r="BN756" s="45"/>
      <c r="BO756" s="45"/>
      <c r="BP756" s="45"/>
      <c r="BQ756" s="45"/>
      <c r="BR756" s="45"/>
      <c r="BS756" s="45"/>
      <c r="BT756" s="45"/>
      <c r="BU756" s="45"/>
      <c r="BV756" s="45"/>
      <c r="BW756" s="45"/>
      <c r="BX756" s="45"/>
      <c r="BY756" s="45"/>
    </row>
    <row r="757" spans="1:77">
      <c r="A757" s="77"/>
      <c r="B757" s="45"/>
      <c r="C757" s="61"/>
      <c r="D757" s="61"/>
      <c r="E757" s="45"/>
      <c r="F757" s="45"/>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c r="AS757" s="45"/>
      <c r="AT757" s="45"/>
      <c r="AU757" s="45"/>
      <c r="AV757" s="45"/>
      <c r="AW757" s="45"/>
      <c r="AX757" s="45"/>
      <c r="AY757" s="45"/>
      <c r="AZ757" s="45"/>
      <c r="BA757" s="45"/>
      <c r="BB757" s="45"/>
      <c r="BC757" s="45"/>
      <c r="BD757" s="45"/>
      <c r="BE757" s="45"/>
      <c r="BF757" s="45"/>
      <c r="BG757" s="45"/>
      <c r="BH757" s="45"/>
      <c r="BI757" s="45"/>
      <c r="BJ757" s="45"/>
      <c r="BK757" s="45"/>
      <c r="BL757" s="45"/>
      <c r="BM757" s="45"/>
      <c r="BN757" s="45"/>
      <c r="BO757" s="45"/>
      <c r="BP757" s="45"/>
      <c r="BQ757" s="45"/>
      <c r="BR757" s="45"/>
      <c r="BS757" s="45"/>
      <c r="BT757" s="45"/>
      <c r="BU757" s="45"/>
      <c r="BV757" s="45"/>
      <c r="BW757" s="45"/>
      <c r="BX757" s="45"/>
      <c r="BY757" s="45"/>
    </row>
    <row r="758" spans="1:77">
      <c r="A758" s="77"/>
      <c r="B758" s="45"/>
      <c r="C758" s="61"/>
      <c r="D758" s="61"/>
      <c r="E758" s="45"/>
      <c r="F758" s="45"/>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c r="AS758" s="45"/>
      <c r="AT758" s="45"/>
      <c r="AU758" s="45"/>
      <c r="AV758" s="45"/>
      <c r="AW758" s="45"/>
      <c r="AX758" s="45"/>
      <c r="AY758" s="45"/>
      <c r="AZ758" s="45"/>
      <c r="BA758" s="45"/>
      <c r="BB758" s="45"/>
      <c r="BC758" s="45"/>
      <c r="BD758" s="45"/>
      <c r="BE758" s="45"/>
      <c r="BF758" s="45"/>
      <c r="BG758" s="45"/>
      <c r="BH758" s="45"/>
      <c r="BI758" s="45"/>
      <c r="BJ758" s="45"/>
      <c r="BK758" s="45"/>
      <c r="BL758" s="45"/>
      <c r="BM758" s="45"/>
      <c r="BN758" s="45"/>
      <c r="BO758" s="45"/>
      <c r="BP758" s="45"/>
      <c r="BQ758" s="45"/>
      <c r="BR758" s="45"/>
      <c r="BS758" s="45"/>
      <c r="BT758" s="45"/>
      <c r="BU758" s="45"/>
      <c r="BV758" s="45"/>
      <c r="BW758" s="45"/>
      <c r="BX758" s="45"/>
      <c r="BY758" s="45"/>
    </row>
    <row r="759" spans="1:77">
      <c r="A759" s="77"/>
      <c r="B759" s="45"/>
      <c r="C759" s="61"/>
      <c r="D759" s="61"/>
      <c r="E759" s="45"/>
      <c r="F759" s="45"/>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c r="AS759" s="45"/>
      <c r="AT759" s="45"/>
      <c r="AU759" s="45"/>
      <c r="AV759" s="45"/>
      <c r="AW759" s="45"/>
      <c r="AX759" s="45"/>
      <c r="AY759" s="45"/>
      <c r="AZ759" s="45"/>
      <c r="BA759" s="45"/>
      <c r="BB759" s="45"/>
      <c r="BC759" s="45"/>
      <c r="BD759" s="45"/>
      <c r="BE759" s="45"/>
      <c r="BF759" s="45"/>
      <c r="BG759" s="45"/>
      <c r="BH759" s="45"/>
      <c r="BI759" s="45"/>
      <c r="BJ759" s="45"/>
      <c r="BK759" s="45"/>
      <c r="BL759" s="45"/>
      <c r="BM759" s="45"/>
      <c r="BN759" s="45"/>
      <c r="BO759" s="45"/>
      <c r="BP759" s="45"/>
      <c r="BQ759" s="45"/>
      <c r="BR759" s="45"/>
      <c r="BS759" s="45"/>
      <c r="BT759" s="45"/>
      <c r="BU759" s="45"/>
      <c r="BV759" s="45"/>
      <c r="BW759" s="45"/>
      <c r="BX759" s="45"/>
      <c r="BY759" s="45"/>
    </row>
    <row r="760" spans="1:77">
      <c r="A760" s="77"/>
      <c r="B760" s="45"/>
      <c r="C760" s="61"/>
      <c r="D760" s="61"/>
      <c r="E760" s="45"/>
      <c r="F760" s="45"/>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c r="AS760" s="45"/>
      <c r="AT760" s="45"/>
      <c r="AU760" s="45"/>
      <c r="AV760" s="45"/>
      <c r="AW760" s="45"/>
      <c r="AX760" s="45"/>
      <c r="AY760" s="45"/>
      <c r="AZ760" s="45"/>
      <c r="BA760" s="45"/>
      <c r="BB760" s="45"/>
      <c r="BC760" s="45"/>
      <c r="BD760" s="45"/>
      <c r="BE760" s="45"/>
      <c r="BF760" s="45"/>
      <c r="BG760" s="45"/>
      <c r="BH760" s="45"/>
      <c r="BI760" s="45"/>
      <c r="BJ760" s="45"/>
      <c r="BK760" s="45"/>
      <c r="BL760" s="45"/>
      <c r="BM760" s="45"/>
      <c r="BN760" s="45"/>
      <c r="BO760" s="45"/>
      <c r="BP760" s="45"/>
      <c r="BQ760" s="45"/>
      <c r="BR760" s="45"/>
      <c r="BS760" s="45"/>
      <c r="BT760" s="45"/>
      <c r="BU760" s="45"/>
      <c r="BV760" s="45"/>
      <c r="BW760" s="45"/>
      <c r="BX760" s="45"/>
      <c r="BY760" s="45"/>
    </row>
    <row r="761" spans="1:77">
      <c r="A761" s="77"/>
      <c r="B761" s="45"/>
      <c r="C761" s="61"/>
      <c r="D761" s="61"/>
      <c r="E761" s="45"/>
      <c r="F761" s="45"/>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c r="AS761" s="45"/>
      <c r="AT761" s="45"/>
      <c r="AU761" s="45"/>
      <c r="AV761" s="45"/>
      <c r="AW761" s="45"/>
      <c r="AX761" s="45"/>
      <c r="AY761" s="45"/>
      <c r="AZ761" s="45"/>
      <c r="BA761" s="45"/>
      <c r="BB761" s="45"/>
      <c r="BC761" s="45"/>
      <c r="BD761" s="45"/>
      <c r="BE761" s="45"/>
      <c r="BF761" s="45"/>
      <c r="BG761" s="45"/>
      <c r="BH761" s="45"/>
      <c r="BI761" s="45"/>
      <c r="BJ761" s="45"/>
      <c r="BK761" s="45"/>
      <c r="BL761" s="45"/>
      <c r="BM761" s="45"/>
      <c r="BN761" s="45"/>
      <c r="BO761" s="45"/>
      <c r="BP761" s="45"/>
      <c r="BQ761" s="45"/>
      <c r="BR761" s="45"/>
      <c r="BS761" s="45"/>
      <c r="BT761" s="45"/>
      <c r="BU761" s="45"/>
      <c r="BV761" s="45"/>
      <c r="BW761" s="45"/>
      <c r="BX761" s="45"/>
      <c r="BY761" s="45"/>
    </row>
    <row r="762" spans="1:77">
      <c r="A762" s="77"/>
      <c r="B762" s="45"/>
      <c r="C762" s="61"/>
      <c r="D762" s="61"/>
      <c r="E762" s="45"/>
      <c r="F762" s="45"/>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c r="AS762" s="45"/>
      <c r="AT762" s="45"/>
      <c r="AU762" s="45"/>
      <c r="AV762" s="45"/>
      <c r="AW762" s="45"/>
      <c r="AX762" s="45"/>
      <c r="AY762" s="45"/>
      <c r="AZ762" s="45"/>
      <c r="BA762" s="45"/>
      <c r="BB762" s="45"/>
      <c r="BC762" s="45"/>
      <c r="BD762" s="45"/>
      <c r="BE762" s="45"/>
      <c r="BF762" s="45"/>
      <c r="BG762" s="45"/>
      <c r="BH762" s="45"/>
      <c r="BI762" s="45"/>
      <c r="BJ762" s="45"/>
      <c r="BK762" s="45"/>
      <c r="BL762" s="45"/>
      <c r="BM762" s="45"/>
      <c r="BN762" s="45"/>
      <c r="BO762" s="45"/>
      <c r="BP762" s="45"/>
      <c r="BQ762" s="45"/>
      <c r="BR762" s="45"/>
      <c r="BS762" s="45"/>
      <c r="BT762" s="45"/>
      <c r="BU762" s="45"/>
      <c r="BV762" s="45"/>
      <c r="BW762" s="45"/>
      <c r="BX762" s="45"/>
      <c r="BY762" s="45"/>
    </row>
    <row r="763" spans="1:77">
      <c r="A763" s="77"/>
      <c r="B763" s="45"/>
      <c r="C763" s="61"/>
      <c r="D763" s="61"/>
      <c r="E763" s="45"/>
      <c r="F763" s="45"/>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c r="AS763" s="45"/>
      <c r="AT763" s="45"/>
      <c r="AU763" s="45"/>
      <c r="AV763" s="45"/>
      <c r="AW763" s="45"/>
      <c r="AX763" s="45"/>
      <c r="AY763" s="45"/>
      <c r="AZ763" s="45"/>
      <c r="BA763" s="45"/>
      <c r="BB763" s="45"/>
      <c r="BC763" s="45"/>
      <c r="BD763" s="45"/>
      <c r="BE763" s="45"/>
      <c r="BF763" s="45"/>
      <c r="BG763" s="45"/>
      <c r="BH763" s="45"/>
      <c r="BI763" s="45"/>
      <c r="BJ763" s="45"/>
      <c r="BK763" s="45"/>
      <c r="BL763" s="45"/>
      <c r="BM763" s="45"/>
      <c r="BN763" s="45"/>
      <c r="BO763" s="45"/>
      <c r="BP763" s="45"/>
      <c r="BQ763" s="45"/>
      <c r="BR763" s="45"/>
      <c r="BS763" s="45"/>
      <c r="BT763" s="45"/>
      <c r="BU763" s="45"/>
      <c r="BV763" s="45"/>
      <c r="BW763" s="45"/>
      <c r="BX763" s="45"/>
      <c r="BY763" s="45"/>
    </row>
    <row r="764" spans="1:77">
      <c r="A764" s="77"/>
      <c r="B764" s="45"/>
      <c r="C764" s="61"/>
      <c r="D764" s="61"/>
      <c r="E764" s="45"/>
      <c r="F764" s="45"/>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c r="AS764" s="45"/>
      <c r="AT764" s="45"/>
      <c r="AU764" s="45"/>
      <c r="AV764" s="45"/>
      <c r="AW764" s="45"/>
      <c r="AX764" s="45"/>
      <c r="AY764" s="45"/>
      <c r="AZ764" s="45"/>
      <c r="BA764" s="45"/>
      <c r="BB764" s="45"/>
      <c r="BC764" s="45"/>
      <c r="BD764" s="45"/>
      <c r="BE764" s="45"/>
      <c r="BF764" s="45"/>
      <c r="BG764" s="45"/>
      <c r="BH764" s="45"/>
      <c r="BI764" s="45"/>
      <c r="BJ764" s="45"/>
      <c r="BK764" s="45"/>
      <c r="BL764" s="45"/>
      <c r="BM764" s="45"/>
      <c r="BN764" s="45"/>
      <c r="BO764" s="45"/>
      <c r="BP764" s="45"/>
      <c r="BQ764" s="45"/>
      <c r="BR764" s="45"/>
      <c r="BS764" s="45"/>
      <c r="BT764" s="45"/>
      <c r="BU764" s="45"/>
      <c r="BV764" s="45"/>
      <c r="BW764" s="45"/>
      <c r="BX764" s="45"/>
      <c r="BY764" s="45"/>
    </row>
    <row r="765" spans="1:77">
      <c r="A765" s="77"/>
      <c r="B765" s="45"/>
      <c r="C765" s="61"/>
      <c r="D765" s="61"/>
      <c r="E765" s="45"/>
      <c r="F765" s="45"/>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c r="AS765" s="45"/>
      <c r="AT765" s="45"/>
      <c r="AU765" s="45"/>
      <c r="AV765" s="45"/>
      <c r="AW765" s="45"/>
      <c r="AX765" s="45"/>
      <c r="AY765" s="45"/>
      <c r="AZ765" s="45"/>
      <c r="BA765" s="45"/>
      <c r="BB765" s="45"/>
      <c r="BC765" s="45"/>
      <c r="BD765" s="45"/>
      <c r="BE765" s="45"/>
      <c r="BF765" s="45"/>
      <c r="BG765" s="45"/>
      <c r="BH765" s="45"/>
      <c r="BI765" s="45"/>
      <c r="BJ765" s="45"/>
      <c r="BK765" s="45"/>
      <c r="BL765" s="45"/>
      <c r="BM765" s="45"/>
      <c r="BN765" s="45"/>
      <c r="BO765" s="45"/>
      <c r="BP765" s="45"/>
      <c r="BQ765" s="45"/>
      <c r="BR765" s="45"/>
      <c r="BS765" s="45"/>
      <c r="BT765" s="45"/>
      <c r="BU765" s="45"/>
      <c r="BV765" s="45"/>
      <c r="BW765" s="45"/>
      <c r="BX765" s="45"/>
      <c r="BY765" s="45"/>
    </row>
    <row r="766" spans="1:77">
      <c r="A766" s="77"/>
      <c r="B766" s="45"/>
      <c r="C766" s="61"/>
      <c r="D766" s="61"/>
      <c r="E766" s="45"/>
      <c r="F766" s="45"/>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c r="AS766" s="45"/>
      <c r="AT766" s="45"/>
      <c r="AU766" s="45"/>
      <c r="AV766" s="45"/>
      <c r="AW766" s="45"/>
      <c r="AX766" s="45"/>
      <c r="AY766" s="45"/>
      <c r="AZ766" s="45"/>
      <c r="BA766" s="45"/>
      <c r="BB766" s="45"/>
      <c r="BC766" s="45"/>
      <c r="BD766" s="45"/>
      <c r="BE766" s="45"/>
      <c r="BF766" s="45"/>
      <c r="BG766" s="45"/>
      <c r="BH766" s="45"/>
      <c r="BI766" s="45"/>
      <c r="BJ766" s="45"/>
      <c r="BK766" s="45"/>
      <c r="BL766" s="45"/>
      <c r="BM766" s="45"/>
      <c r="BN766" s="45"/>
      <c r="BO766" s="45"/>
      <c r="BP766" s="45"/>
      <c r="BQ766" s="45"/>
      <c r="BR766" s="45"/>
      <c r="BS766" s="45"/>
      <c r="BT766" s="45"/>
      <c r="BU766" s="45"/>
      <c r="BV766" s="45"/>
      <c r="BW766" s="45"/>
      <c r="BX766" s="45"/>
      <c r="BY766" s="45"/>
    </row>
    <row r="767" spans="1:77">
      <c r="A767" s="77"/>
      <c r="B767" s="45"/>
      <c r="C767" s="61"/>
      <c r="D767" s="61"/>
      <c r="E767" s="45"/>
      <c r="F767" s="45"/>
      <c r="G767" s="45"/>
      <c r="H767" s="45"/>
      <c r="I767" s="45"/>
      <c r="J767" s="45"/>
      <c r="K767" s="45"/>
      <c r="L767" s="45"/>
      <c r="M767" s="45"/>
      <c r="N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c r="AK767" s="45"/>
      <c r="AL767" s="45"/>
      <c r="AM767" s="45"/>
      <c r="AN767" s="45"/>
      <c r="AO767" s="45"/>
      <c r="AP767" s="45"/>
      <c r="AQ767" s="45"/>
      <c r="AR767" s="45"/>
      <c r="AS767" s="45"/>
      <c r="AT767" s="45"/>
      <c r="AU767" s="45"/>
      <c r="AV767" s="45"/>
      <c r="AW767" s="45"/>
      <c r="AX767" s="45"/>
      <c r="AY767" s="45"/>
      <c r="AZ767" s="45"/>
      <c r="BA767" s="45"/>
      <c r="BB767" s="45"/>
      <c r="BC767" s="45"/>
      <c r="BD767" s="45"/>
      <c r="BE767" s="45"/>
      <c r="BF767" s="45"/>
      <c r="BG767" s="45"/>
      <c r="BH767" s="45"/>
      <c r="BI767" s="45"/>
      <c r="BJ767" s="45"/>
      <c r="BK767" s="45"/>
      <c r="BL767" s="45"/>
      <c r="BM767" s="45"/>
      <c r="BN767" s="45"/>
      <c r="BO767" s="45"/>
      <c r="BP767" s="45"/>
      <c r="BQ767" s="45"/>
      <c r="BR767" s="45"/>
      <c r="BS767" s="45"/>
      <c r="BT767" s="45"/>
      <c r="BU767" s="45"/>
      <c r="BV767" s="45"/>
      <c r="BW767" s="45"/>
      <c r="BX767" s="45"/>
      <c r="BY767" s="45"/>
    </row>
    <row r="768" spans="1:77">
      <c r="A768" s="77"/>
      <c r="B768" s="45"/>
      <c r="C768" s="61"/>
      <c r="D768" s="61"/>
      <c r="E768" s="45"/>
      <c r="F768" s="45"/>
      <c r="G768" s="45"/>
      <c r="H768" s="45"/>
      <c r="I768" s="45"/>
      <c r="J768" s="45"/>
      <c r="K768" s="45"/>
      <c r="L768" s="45"/>
      <c r="M768" s="45"/>
      <c r="N768" s="45"/>
      <c r="O768" s="45"/>
      <c r="P768" s="45"/>
      <c r="Q768" s="45"/>
      <c r="R768" s="45"/>
      <c r="S768" s="45"/>
      <c r="T768" s="45"/>
      <c r="U768" s="45"/>
      <c r="V768" s="45"/>
      <c r="W768" s="45"/>
      <c r="X768" s="45"/>
      <c r="Y768" s="45"/>
      <c r="Z768" s="45"/>
      <c r="AA768" s="45"/>
      <c r="AB768" s="45"/>
      <c r="AC768" s="45"/>
      <c r="AD768" s="45"/>
      <c r="AE768" s="45"/>
      <c r="AF768" s="45"/>
      <c r="AG768" s="45"/>
      <c r="AH768" s="45"/>
      <c r="AI768" s="45"/>
      <c r="AJ768" s="45"/>
      <c r="AK768" s="45"/>
      <c r="AL768" s="45"/>
      <c r="AM768" s="45"/>
      <c r="AN768" s="45"/>
      <c r="AO768" s="45"/>
      <c r="AP768" s="45"/>
      <c r="AQ768" s="45"/>
      <c r="AR768" s="45"/>
      <c r="AS768" s="45"/>
      <c r="AT768" s="45"/>
      <c r="AU768" s="45"/>
      <c r="AV768" s="45"/>
      <c r="AW768" s="45"/>
      <c r="AX768" s="45"/>
      <c r="AY768" s="45"/>
      <c r="AZ768" s="45"/>
      <c r="BA768" s="45"/>
      <c r="BB768" s="45"/>
      <c r="BC768" s="45"/>
      <c r="BD768" s="45"/>
      <c r="BE768" s="45"/>
      <c r="BF768" s="45"/>
      <c r="BG768" s="45"/>
      <c r="BH768" s="45"/>
      <c r="BI768" s="45"/>
      <c r="BJ768" s="45"/>
      <c r="BK768" s="45"/>
      <c r="BL768" s="45"/>
      <c r="BM768" s="45"/>
      <c r="BN768" s="45"/>
      <c r="BO768" s="45"/>
      <c r="BP768" s="45"/>
      <c r="BQ768" s="45"/>
      <c r="BR768" s="45"/>
      <c r="BS768" s="45"/>
      <c r="BT768" s="45"/>
      <c r="BU768" s="45"/>
      <c r="BV768" s="45"/>
      <c r="BW768" s="45"/>
      <c r="BX768" s="45"/>
      <c r="BY768" s="45"/>
    </row>
    <row r="769" spans="1:77">
      <c r="A769" s="77"/>
      <c r="B769" s="45"/>
      <c r="C769" s="61"/>
      <c r="D769" s="61"/>
      <c r="E769" s="45"/>
      <c r="F769" s="45"/>
      <c r="G769" s="45"/>
      <c r="H769" s="45"/>
      <c r="I769" s="45"/>
      <c r="J769" s="45"/>
      <c r="K769" s="45"/>
      <c r="L769" s="45"/>
      <c r="M769" s="45"/>
      <c r="N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c r="AK769" s="45"/>
      <c r="AL769" s="45"/>
      <c r="AM769" s="45"/>
      <c r="AN769" s="45"/>
      <c r="AO769" s="45"/>
      <c r="AP769" s="45"/>
      <c r="AQ769" s="45"/>
      <c r="AR769" s="45"/>
      <c r="AS769" s="45"/>
      <c r="AT769" s="45"/>
      <c r="AU769" s="45"/>
      <c r="AV769" s="45"/>
      <c r="AW769" s="45"/>
      <c r="AX769" s="45"/>
      <c r="AY769" s="45"/>
      <c r="AZ769" s="45"/>
      <c r="BA769" s="45"/>
      <c r="BB769" s="45"/>
      <c r="BC769" s="45"/>
      <c r="BD769" s="45"/>
      <c r="BE769" s="45"/>
      <c r="BF769" s="45"/>
      <c r="BG769" s="45"/>
      <c r="BH769" s="45"/>
      <c r="BI769" s="45"/>
      <c r="BJ769" s="45"/>
      <c r="BK769" s="45"/>
      <c r="BL769" s="45"/>
      <c r="BM769" s="45"/>
      <c r="BN769" s="45"/>
      <c r="BO769" s="45"/>
      <c r="BP769" s="45"/>
      <c r="BQ769" s="45"/>
      <c r="BR769" s="45"/>
      <c r="BS769" s="45"/>
      <c r="BT769" s="45"/>
      <c r="BU769" s="45"/>
      <c r="BV769" s="45"/>
      <c r="BW769" s="45"/>
      <c r="BX769" s="45"/>
      <c r="BY769" s="45"/>
    </row>
    <row r="770" spans="1:77">
      <c r="A770" s="77"/>
      <c r="B770" s="45"/>
      <c r="C770" s="61"/>
      <c r="D770" s="61"/>
      <c r="E770" s="45"/>
      <c r="F770" s="45"/>
      <c r="G770" s="45"/>
      <c r="H770" s="45"/>
      <c r="I770" s="45"/>
      <c r="J770" s="45"/>
      <c r="K770" s="45"/>
      <c r="L770" s="45"/>
      <c r="M770" s="45"/>
      <c r="N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c r="AK770" s="45"/>
      <c r="AL770" s="45"/>
      <c r="AM770" s="45"/>
      <c r="AN770" s="45"/>
      <c r="AO770" s="45"/>
      <c r="AP770" s="45"/>
      <c r="AQ770" s="45"/>
      <c r="AR770" s="45"/>
      <c r="AS770" s="45"/>
      <c r="AT770" s="45"/>
      <c r="AU770" s="45"/>
      <c r="AV770" s="45"/>
      <c r="AW770" s="45"/>
      <c r="AX770" s="45"/>
      <c r="AY770" s="45"/>
      <c r="AZ770" s="45"/>
      <c r="BA770" s="45"/>
      <c r="BB770" s="45"/>
      <c r="BC770" s="45"/>
      <c r="BD770" s="45"/>
      <c r="BE770" s="45"/>
      <c r="BF770" s="45"/>
      <c r="BG770" s="45"/>
      <c r="BH770" s="45"/>
      <c r="BI770" s="45"/>
      <c r="BJ770" s="45"/>
      <c r="BK770" s="45"/>
      <c r="BL770" s="45"/>
      <c r="BM770" s="45"/>
      <c r="BN770" s="45"/>
      <c r="BO770" s="45"/>
      <c r="BP770" s="45"/>
      <c r="BQ770" s="45"/>
      <c r="BR770" s="45"/>
      <c r="BS770" s="45"/>
      <c r="BT770" s="45"/>
      <c r="BU770" s="45"/>
      <c r="BV770" s="45"/>
      <c r="BW770" s="45"/>
      <c r="BX770" s="45"/>
      <c r="BY770" s="45"/>
    </row>
    <row r="771" spans="1:77">
      <c r="A771" s="77"/>
      <c r="B771" s="45"/>
      <c r="C771" s="61"/>
      <c r="D771" s="61"/>
      <c r="E771" s="45"/>
      <c r="F771" s="45"/>
      <c r="G771" s="45"/>
      <c r="H771" s="45"/>
      <c r="I771" s="45"/>
      <c r="J771" s="45"/>
      <c r="K771" s="45"/>
      <c r="L771" s="45"/>
      <c r="M771" s="45"/>
      <c r="N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c r="AK771" s="45"/>
      <c r="AL771" s="45"/>
      <c r="AM771" s="45"/>
      <c r="AN771" s="45"/>
      <c r="AO771" s="45"/>
      <c r="AP771" s="45"/>
      <c r="AQ771" s="45"/>
      <c r="AR771" s="45"/>
      <c r="AS771" s="45"/>
      <c r="AT771" s="45"/>
      <c r="AU771" s="45"/>
      <c r="AV771" s="45"/>
      <c r="AW771" s="45"/>
      <c r="AX771" s="45"/>
      <c r="AY771" s="45"/>
      <c r="AZ771" s="45"/>
      <c r="BA771" s="45"/>
      <c r="BB771" s="45"/>
      <c r="BC771" s="45"/>
      <c r="BD771" s="45"/>
      <c r="BE771" s="45"/>
      <c r="BF771" s="45"/>
      <c r="BG771" s="45"/>
      <c r="BH771" s="45"/>
      <c r="BI771" s="45"/>
      <c r="BJ771" s="45"/>
      <c r="BK771" s="45"/>
      <c r="BL771" s="45"/>
      <c r="BM771" s="45"/>
      <c r="BN771" s="45"/>
      <c r="BO771" s="45"/>
      <c r="BP771" s="45"/>
      <c r="BQ771" s="45"/>
      <c r="BR771" s="45"/>
      <c r="BS771" s="45"/>
      <c r="BT771" s="45"/>
      <c r="BU771" s="45"/>
      <c r="BV771" s="45"/>
      <c r="BW771" s="45"/>
      <c r="BX771" s="45"/>
      <c r="BY771" s="45"/>
    </row>
    <row r="772" spans="1:77">
      <c r="A772" s="77"/>
      <c r="B772" s="45"/>
      <c r="C772" s="61"/>
      <c r="D772" s="61"/>
      <c r="E772" s="45"/>
      <c r="F772" s="45"/>
      <c r="G772" s="45"/>
      <c r="H772" s="45"/>
      <c r="I772" s="45"/>
      <c r="J772" s="45"/>
      <c r="K772" s="45"/>
      <c r="L772" s="45"/>
      <c r="M772" s="45"/>
      <c r="N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c r="AN772" s="45"/>
      <c r="AO772" s="45"/>
      <c r="AP772" s="45"/>
      <c r="AQ772" s="45"/>
      <c r="AR772" s="45"/>
      <c r="AS772" s="45"/>
      <c r="AT772" s="45"/>
      <c r="AU772" s="45"/>
      <c r="AV772" s="45"/>
      <c r="AW772" s="45"/>
      <c r="AX772" s="45"/>
      <c r="AY772" s="45"/>
      <c r="AZ772" s="45"/>
      <c r="BA772" s="45"/>
      <c r="BB772" s="45"/>
      <c r="BC772" s="45"/>
      <c r="BD772" s="45"/>
      <c r="BE772" s="45"/>
      <c r="BF772" s="45"/>
      <c r="BG772" s="45"/>
      <c r="BH772" s="45"/>
      <c r="BI772" s="45"/>
      <c r="BJ772" s="45"/>
      <c r="BK772" s="45"/>
      <c r="BL772" s="45"/>
      <c r="BM772" s="45"/>
      <c r="BN772" s="45"/>
      <c r="BO772" s="45"/>
      <c r="BP772" s="45"/>
      <c r="BQ772" s="45"/>
      <c r="BR772" s="45"/>
      <c r="BS772" s="45"/>
      <c r="BT772" s="45"/>
      <c r="BU772" s="45"/>
      <c r="BV772" s="45"/>
      <c r="BW772" s="45"/>
      <c r="BX772" s="45"/>
      <c r="BY772" s="45"/>
    </row>
    <row r="773" spans="1:77">
      <c r="A773" s="77"/>
      <c r="B773" s="45"/>
      <c r="C773" s="61"/>
      <c r="D773" s="61"/>
      <c r="E773" s="45"/>
      <c r="F773" s="45"/>
      <c r="G773" s="45"/>
      <c r="H773" s="45"/>
      <c r="I773" s="45"/>
      <c r="J773" s="45"/>
      <c r="K773" s="45"/>
      <c r="L773" s="45"/>
      <c r="M773" s="45"/>
      <c r="N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c r="AK773" s="45"/>
      <c r="AL773" s="45"/>
      <c r="AM773" s="45"/>
      <c r="AN773" s="45"/>
      <c r="AO773" s="45"/>
      <c r="AP773" s="45"/>
      <c r="AQ773" s="45"/>
      <c r="AR773" s="45"/>
      <c r="AS773" s="45"/>
      <c r="AT773" s="45"/>
      <c r="AU773" s="45"/>
      <c r="AV773" s="45"/>
      <c r="AW773" s="45"/>
      <c r="AX773" s="45"/>
      <c r="AY773" s="45"/>
      <c r="AZ773" s="45"/>
      <c r="BA773" s="45"/>
      <c r="BB773" s="45"/>
      <c r="BC773" s="45"/>
      <c r="BD773" s="45"/>
      <c r="BE773" s="45"/>
      <c r="BF773" s="45"/>
      <c r="BG773" s="45"/>
      <c r="BH773" s="45"/>
      <c r="BI773" s="45"/>
      <c r="BJ773" s="45"/>
      <c r="BK773" s="45"/>
      <c r="BL773" s="45"/>
      <c r="BM773" s="45"/>
      <c r="BN773" s="45"/>
      <c r="BO773" s="45"/>
      <c r="BP773" s="45"/>
      <c r="BQ773" s="45"/>
      <c r="BR773" s="45"/>
      <c r="BS773" s="45"/>
      <c r="BT773" s="45"/>
      <c r="BU773" s="45"/>
      <c r="BV773" s="45"/>
      <c r="BW773" s="45"/>
      <c r="BX773" s="45"/>
      <c r="BY773" s="45"/>
    </row>
    <row r="774" spans="1:77">
      <c r="A774" s="77"/>
      <c r="B774" s="45"/>
      <c r="C774" s="61"/>
      <c r="D774" s="61"/>
      <c r="E774" s="45"/>
      <c r="F774" s="45"/>
      <c r="G774" s="45"/>
      <c r="H774" s="45"/>
      <c r="I774" s="45"/>
      <c r="J774" s="45"/>
      <c r="K774" s="45"/>
      <c r="L774" s="45"/>
      <c r="M774" s="45"/>
      <c r="N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c r="AK774" s="45"/>
      <c r="AL774" s="45"/>
      <c r="AM774" s="45"/>
      <c r="AN774" s="45"/>
      <c r="AO774" s="45"/>
      <c r="AP774" s="45"/>
      <c r="AQ774" s="45"/>
      <c r="AR774" s="45"/>
      <c r="AS774" s="45"/>
      <c r="AT774" s="45"/>
      <c r="AU774" s="45"/>
      <c r="AV774" s="45"/>
      <c r="AW774" s="45"/>
      <c r="AX774" s="45"/>
      <c r="AY774" s="45"/>
      <c r="AZ774" s="45"/>
      <c r="BA774" s="45"/>
      <c r="BB774" s="45"/>
      <c r="BC774" s="45"/>
      <c r="BD774" s="45"/>
      <c r="BE774" s="45"/>
      <c r="BF774" s="45"/>
      <c r="BG774" s="45"/>
      <c r="BH774" s="45"/>
      <c r="BI774" s="45"/>
      <c r="BJ774" s="45"/>
      <c r="BK774" s="45"/>
      <c r="BL774" s="45"/>
      <c r="BM774" s="45"/>
      <c r="BN774" s="45"/>
      <c r="BO774" s="45"/>
      <c r="BP774" s="45"/>
      <c r="BQ774" s="45"/>
      <c r="BR774" s="45"/>
      <c r="BS774" s="45"/>
      <c r="BT774" s="45"/>
      <c r="BU774" s="45"/>
      <c r="BV774" s="45"/>
      <c r="BW774" s="45"/>
      <c r="BX774" s="45"/>
      <c r="BY774" s="45"/>
    </row>
    <row r="775" spans="1:77">
      <c r="A775" s="77"/>
      <c r="B775" s="45"/>
      <c r="C775" s="61"/>
      <c r="D775" s="61"/>
      <c r="E775" s="45"/>
      <c r="F775" s="45"/>
      <c r="G775" s="45"/>
      <c r="H775" s="45"/>
      <c r="I775" s="45"/>
      <c r="J775" s="45"/>
      <c r="K775" s="45"/>
      <c r="L775" s="45"/>
      <c r="M775" s="45"/>
      <c r="N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c r="AK775" s="45"/>
      <c r="AL775" s="45"/>
      <c r="AM775" s="45"/>
      <c r="AN775" s="45"/>
      <c r="AO775" s="45"/>
      <c r="AP775" s="45"/>
      <c r="AQ775" s="45"/>
      <c r="AR775" s="45"/>
      <c r="AS775" s="45"/>
      <c r="AT775" s="45"/>
      <c r="AU775" s="45"/>
      <c r="AV775" s="45"/>
      <c r="AW775" s="45"/>
      <c r="AX775" s="45"/>
      <c r="AY775" s="45"/>
      <c r="AZ775" s="45"/>
      <c r="BA775" s="45"/>
      <c r="BB775" s="45"/>
      <c r="BC775" s="45"/>
      <c r="BD775" s="45"/>
      <c r="BE775" s="45"/>
      <c r="BF775" s="45"/>
      <c r="BG775" s="45"/>
      <c r="BH775" s="45"/>
      <c r="BI775" s="45"/>
      <c r="BJ775" s="45"/>
      <c r="BK775" s="45"/>
      <c r="BL775" s="45"/>
      <c r="BM775" s="45"/>
      <c r="BN775" s="45"/>
      <c r="BO775" s="45"/>
      <c r="BP775" s="45"/>
      <c r="BQ775" s="45"/>
      <c r="BR775" s="45"/>
      <c r="BS775" s="45"/>
      <c r="BT775" s="45"/>
      <c r="BU775" s="45"/>
      <c r="BV775" s="45"/>
      <c r="BW775" s="45"/>
      <c r="BX775" s="45"/>
      <c r="BY775" s="45"/>
    </row>
    <row r="776" spans="1:77">
      <c r="A776" s="77"/>
      <c r="B776" s="45"/>
      <c r="C776" s="61"/>
      <c r="D776" s="61"/>
      <c r="E776" s="45"/>
      <c r="F776" s="45"/>
      <c r="G776" s="45"/>
      <c r="H776" s="45"/>
      <c r="I776" s="45"/>
      <c r="J776" s="45"/>
      <c r="K776" s="45"/>
      <c r="L776" s="45"/>
      <c r="M776" s="45"/>
      <c r="N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c r="AK776" s="45"/>
      <c r="AL776" s="45"/>
      <c r="AM776" s="45"/>
      <c r="AN776" s="45"/>
      <c r="AO776" s="45"/>
      <c r="AP776" s="45"/>
      <c r="AQ776" s="45"/>
      <c r="AR776" s="45"/>
      <c r="AS776" s="45"/>
      <c r="AT776" s="45"/>
      <c r="AU776" s="45"/>
      <c r="AV776" s="45"/>
      <c r="AW776" s="45"/>
      <c r="AX776" s="45"/>
      <c r="AY776" s="45"/>
      <c r="AZ776" s="45"/>
      <c r="BA776" s="45"/>
      <c r="BB776" s="45"/>
      <c r="BC776" s="45"/>
      <c r="BD776" s="45"/>
      <c r="BE776" s="45"/>
      <c r="BF776" s="45"/>
      <c r="BG776" s="45"/>
      <c r="BH776" s="45"/>
      <c r="BI776" s="45"/>
      <c r="BJ776" s="45"/>
      <c r="BK776" s="45"/>
      <c r="BL776" s="45"/>
      <c r="BM776" s="45"/>
      <c r="BN776" s="45"/>
      <c r="BO776" s="45"/>
      <c r="BP776" s="45"/>
      <c r="BQ776" s="45"/>
      <c r="BR776" s="45"/>
      <c r="BS776" s="45"/>
      <c r="BT776" s="45"/>
      <c r="BU776" s="45"/>
      <c r="BV776" s="45"/>
      <c r="BW776" s="45"/>
      <c r="BX776" s="45"/>
      <c r="BY776" s="45"/>
    </row>
    <row r="777" spans="1:77">
      <c r="A777" s="77"/>
      <c r="B777" s="45"/>
      <c r="C777" s="61"/>
      <c r="D777" s="61"/>
      <c r="E777" s="45"/>
      <c r="F777" s="45"/>
      <c r="G777" s="45"/>
      <c r="H777" s="45"/>
      <c r="I777" s="45"/>
      <c r="J777" s="45"/>
      <c r="K777" s="45"/>
      <c r="L777" s="45"/>
      <c r="M777" s="45"/>
      <c r="N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c r="AK777" s="45"/>
      <c r="AL777" s="45"/>
      <c r="AM777" s="45"/>
      <c r="AN777" s="45"/>
      <c r="AO777" s="45"/>
      <c r="AP777" s="45"/>
      <c r="AQ777" s="45"/>
      <c r="AR777" s="45"/>
      <c r="AS777" s="45"/>
      <c r="AT777" s="45"/>
      <c r="AU777" s="45"/>
      <c r="AV777" s="45"/>
      <c r="AW777" s="45"/>
      <c r="AX777" s="45"/>
      <c r="AY777" s="45"/>
      <c r="AZ777" s="45"/>
      <c r="BA777" s="45"/>
      <c r="BB777" s="45"/>
      <c r="BC777" s="45"/>
      <c r="BD777" s="45"/>
      <c r="BE777" s="45"/>
      <c r="BF777" s="45"/>
      <c r="BG777" s="45"/>
      <c r="BH777" s="45"/>
      <c r="BI777" s="45"/>
      <c r="BJ777" s="45"/>
      <c r="BK777" s="45"/>
      <c r="BL777" s="45"/>
      <c r="BM777" s="45"/>
      <c r="BN777" s="45"/>
      <c r="BO777" s="45"/>
      <c r="BP777" s="45"/>
      <c r="BQ777" s="45"/>
      <c r="BR777" s="45"/>
      <c r="BS777" s="45"/>
      <c r="BT777" s="45"/>
      <c r="BU777" s="45"/>
      <c r="BV777" s="45"/>
      <c r="BW777" s="45"/>
      <c r="BX777" s="45"/>
      <c r="BY777" s="45"/>
    </row>
    <row r="778" spans="1:77">
      <c r="A778" s="77"/>
      <c r="B778" s="45"/>
      <c r="C778" s="61"/>
      <c r="D778" s="61"/>
      <c r="E778" s="45"/>
      <c r="F778" s="45"/>
      <c r="G778" s="45"/>
      <c r="H778" s="45"/>
      <c r="I778" s="45"/>
      <c r="J778" s="45"/>
      <c r="K778" s="45"/>
      <c r="L778" s="45"/>
      <c r="M778" s="45"/>
      <c r="N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c r="AK778" s="45"/>
      <c r="AL778" s="45"/>
      <c r="AM778" s="45"/>
      <c r="AN778" s="45"/>
      <c r="AO778" s="45"/>
      <c r="AP778" s="45"/>
      <c r="AQ778" s="45"/>
      <c r="AR778" s="45"/>
      <c r="AS778" s="45"/>
      <c r="AT778" s="45"/>
      <c r="AU778" s="45"/>
      <c r="AV778" s="45"/>
      <c r="AW778" s="45"/>
      <c r="AX778" s="45"/>
      <c r="AY778" s="45"/>
      <c r="AZ778" s="45"/>
      <c r="BA778" s="45"/>
      <c r="BB778" s="45"/>
      <c r="BC778" s="45"/>
      <c r="BD778" s="45"/>
      <c r="BE778" s="45"/>
      <c r="BF778" s="45"/>
      <c r="BG778" s="45"/>
      <c r="BH778" s="45"/>
      <c r="BI778" s="45"/>
      <c r="BJ778" s="45"/>
      <c r="BK778" s="45"/>
      <c r="BL778" s="45"/>
      <c r="BM778" s="45"/>
      <c r="BN778" s="45"/>
      <c r="BO778" s="45"/>
      <c r="BP778" s="45"/>
      <c r="BQ778" s="45"/>
      <c r="BR778" s="45"/>
      <c r="BS778" s="45"/>
      <c r="BT778" s="45"/>
      <c r="BU778" s="45"/>
      <c r="BV778" s="45"/>
      <c r="BW778" s="45"/>
      <c r="BX778" s="45"/>
      <c r="BY778" s="45"/>
    </row>
    <row r="779" spans="1:77">
      <c r="A779" s="77"/>
      <c r="B779" s="45"/>
      <c r="C779" s="61"/>
      <c r="D779" s="61"/>
      <c r="E779" s="45"/>
      <c r="F779" s="45"/>
      <c r="G779" s="45"/>
      <c r="H779" s="45"/>
      <c r="I779" s="45"/>
      <c r="J779" s="45"/>
      <c r="K779" s="45"/>
      <c r="L779" s="45"/>
      <c r="M779" s="45"/>
      <c r="N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c r="AK779" s="45"/>
      <c r="AL779" s="45"/>
      <c r="AM779" s="45"/>
      <c r="AN779" s="45"/>
      <c r="AO779" s="45"/>
      <c r="AP779" s="45"/>
      <c r="AQ779" s="45"/>
      <c r="AR779" s="45"/>
      <c r="AS779" s="45"/>
      <c r="AT779" s="45"/>
      <c r="AU779" s="45"/>
      <c r="AV779" s="45"/>
      <c r="AW779" s="45"/>
      <c r="AX779" s="45"/>
      <c r="AY779" s="45"/>
      <c r="AZ779" s="45"/>
      <c r="BA779" s="45"/>
      <c r="BB779" s="45"/>
      <c r="BC779" s="45"/>
      <c r="BD779" s="45"/>
      <c r="BE779" s="45"/>
      <c r="BF779" s="45"/>
      <c r="BG779" s="45"/>
      <c r="BH779" s="45"/>
      <c r="BI779" s="45"/>
      <c r="BJ779" s="45"/>
      <c r="BK779" s="45"/>
      <c r="BL779" s="45"/>
      <c r="BM779" s="45"/>
      <c r="BN779" s="45"/>
      <c r="BO779" s="45"/>
      <c r="BP779" s="45"/>
      <c r="BQ779" s="45"/>
      <c r="BR779" s="45"/>
      <c r="BS779" s="45"/>
      <c r="BT779" s="45"/>
      <c r="BU779" s="45"/>
      <c r="BV779" s="45"/>
      <c r="BW779" s="45"/>
      <c r="BX779" s="45"/>
      <c r="BY779" s="45"/>
    </row>
    <row r="780" spans="1:77">
      <c r="A780" s="77"/>
      <c r="B780" s="45"/>
      <c r="C780" s="61"/>
      <c r="D780" s="61"/>
      <c r="E780" s="45"/>
      <c r="F780" s="45"/>
      <c r="G780" s="45"/>
      <c r="H780" s="45"/>
      <c r="I780" s="45"/>
      <c r="J780" s="45"/>
      <c r="K780" s="45"/>
      <c r="L780" s="45"/>
      <c r="M780" s="45"/>
      <c r="N780" s="45"/>
      <c r="O780" s="45"/>
      <c r="P780" s="45"/>
      <c r="Q780" s="45"/>
      <c r="R780" s="45"/>
      <c r="S780" s="45"/>
      <c r="T780" s="45"/>
      <c r="U780" s="45"/>
      <c r="V780" s="45"/>
      <c r="W780" s="45"/>
      <c r="X780" s="45"/>
      <c r="Y780" s="45"/>
      <c r="Z780" s="45"/>
      <c r="AA780" s="45"/>
      <c r="AB780" s="45"/>
      <c r="AC780" s="45"/>
      <c r="AD780" s="45"/>
      <c r="AE780" s="45"/>
      <c r="AF780" s="45"/>
      <c r="AG780" s="45"/>
      <c r="AH780" s="45"/>
      <c r="AI780" s="45"/>
      <c r="AJ780" s="45"/>
      <c r="AK780" s="45"/>
      <c r="AL780" s="45"/>
      <c r="AM780" s="45"/>
      <c r="AN780" s="45"/>
      <c r="AO780" s="45"/>
      <c r="AP780" s="45"/>
      <c r="AQ780" s="45"/>
      <c r="AR780" s="45"/>
      <c r="AS780" s="45"/>
      <c r="AT780" s="45"/>
      <c r="AU780" s="45"/>
      <c r="AV780" s="45"/>
      <c r="AW780" s="45"/>
      <c r="AX780" s="45"/>
      <c r="AY780" s="45"/>
      <c r="AZ780" s="45"/>
      <c r="BA780" s="45"/>
      <c r="BB780" s="45"/>
      <c r="BC780" s="45"/>
      <c r="BD780" s="45"/>
      <c r="BE780" s="45"/>
      <c r="BF780" s="45"/>
      <c r="BG780" s="45"/>
      <c r="BH780" s="45"/>
      <c r="BI780" s="45"/>
      <c r="BJ780" s="45"/>
      <c r="BK780" s="45"/>
      <c r="BL780" s="45"/>
      <c r="BM780" s="45"/>
      <c r="BN780" s="45"/>
      <c r="BO780" s="45"/>
      <c r="BP780" s="45"/>
      <c r="BQ780" s="45"/>
      <c r="BR780" s="45"/>
      <c r="BS780" s="45"/>
      <c r="BT780" s="45"/>
      <c r="BU780" s="45"/>
      <c r="BV780" s="45"/>
      <c r="BW780" s="45"/>
      <c r="BX780" s="45"/>
      <c r="BY780" s="45"/>
    </row>
    <row r="781" spans="1:77">
      <c r="A781" s="77"/>
      <c r="B781" s="45"/>
      <c r="C781" s="61"/>
      <c r="D781" s="61"/>
      <c r="E781" s="45"/>
      <c r="F781" s="45"/>
      <c r="G781" s="45"/>
      <c r="H781" s="45"/>
      <c r="I781" s="45"/>
      <c r="J781" s="45"/>
      <c r="K781" s="45"/>
      <c r="L781" s="45"/>
      <c r="M781" s="45"/>
      <c r="N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c r="AK781" s="45"/>
      <c r="AL781" s="45"/>
      <c r="AM781" s="45"/>
      <c r="AN781" s="45"/>
      <c r="AO781" s="45"/>
      <c r="AP781" s="45"/>
      <c r="AQ781" s="45"/>
      <c r="AR781" s="45"/>
      <c r="AS781" s="45"/>
      <c r="AT781" s="45"/>
      <c r="AU781" s="45"/>
      <c r="AV781" s="45"/>
      <c r="AW781" s="45"/>
      <c r="AX781" s="45"/>
      <c r="AY781" s="45"/>
      <c r="AZ781" s="45"/>
      <c r="BA781" s="45"/>
      <c r="BB781" s="45"/>
      <c r="BC781" s="45"/>
      <c r="BD781" s="45"/>
      <c r="BE781" s="45"/>
      <c r="BF781" s="45"/>
      <c r="BG781" s="45"/>
      <c r="BH781" s="45"/>
      <c r="BI781" s="45"/>
      <c r="BJ781" s="45"/>
      <c r="BK781" s="45"/>
      <c r="BL781" s="45"/>
      <c r="BM781" s="45"/>
      <c r="BN781" s="45"/>
      <c r="BO781" s="45"/>
      <c r="BP781" s="45"/>
      <c r="BQ781" s="45"/>
      <c r="BR781" s="45"/>
      <c r="BS781" s="45"/>
      <c r="BT781" s="45"/>
      <c r="BU781" s="45"/>
      <c r="BV781" s="45"/>
      <c r="BW781" s="45"/>
      <c r="BX781" s="45"/>
      <c r="BY781" s="45"/>
    </row>
    <row r="782" spans="1:77">
      <c r="A782" s="77"/>
      <c r="B782" s="45"/>
      <c r="C782" s="61"/>
      <c r="D782" s="61"/>
      <c r="E782" s="45"/>
      <c r="F782" s="45"/>
      <c r="G782" s="45"/>
      <c r="H782" s="45"/>
      <c r="I782" s="45"/>
      <c r="J782" s="45"/>
      <c r="K782" s="45"/>
      <c r="L782" s="45"/>
      <c r="M782" s="45"/>
      <c r="N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c r="AK782" s="45"/>
      <c r="AL782" s="45"/>
      <c r="AM782" s="45"/>
      <c r="AN782" s="45"/>
      <c r="AO782" s="45"/>
      <c r="AP782" s="45"/>
      <c r="AQ782" s="45"/>
      <c r="AR782" s="45"/>
      <c r="AS782" s="45"/>
      <c r="AT782" s="45"/>
      <c r="AU782" s="45"/>
      <c r="AV782" s="45"/>
      <c r="AW782" s="45"/>
      <c r="AX782" s="45"/>
      <c r="AY782" s="45"/>
      <c r="AZ782" s="45"/>
      <c r="BA782" s="45"/>
      <c r="BB782" s="45"/>
      <c r="BC782" s="45"/>
      <c r="BD782" s="45"/>
      <c r="BE782" s="45"/>
      <c r="BF782" s="45"/>
      <c r="BG782" s="45"/>
      <c r="BH782" s="45"/>
      <c r="BI782" s="45"/>
      <c r="BJ782" s="45"/>
      <c r="BK782" s="45"/>
      <c r="BL782" s="45"/>
      <c r="BM782" s="45"/>
      <c r="BN782" s="45"/>
      <c r="BO782" s="45"/>
      <c r="BP782" s="45"/>
      <c r="BQ782" s="45"/>
      <c r="BR782" s="45"/>
      <c r="BS782" s="45"/>
      <c r="BT782" s="45"/>
      <c r="BU782" s="45"/>
      <c r="BV782" s="45"/>
      <c r="BW782" s="45"/>
      <c r="BX782" s="45"/>
      <c r="BY782" s="45"/>
    </row>
    <row r="783" spans="1:77">
      <c r="A783" s="77"/>
      <c r="B783" s="45"/>
      <c r="C783" s="61"/>
      <c r="D783" s="61"/>
      <c r="E783" s="45"/>
      <c r="F783" s="45"/>
      <c r="G783" s="45"/>
      <c r="H783" s="45"/>
      <c r="I783" s="45"/>
      <c r="J783" s="45"/>
      <c r="K783" s="45"/>
      <c r="L783" s="45"/>
      <c r="M783" s="45"/>
      <c r="N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c r="AK783" s="45"/>
      <c r="AL783" s="45"/>
      <c r="AM783" s="45"/>
      <c r="AN783" s="45"/>
      <c r="AO783" s="45"/>
      <c r="AP783" s="45"/>
      <c r="AQ783" s="45"/>
      <c r="AR783" s="45"/>
      <c r="AS783" s="45"/>
      <c r="AT783" s="45"/>
      <c r="AU783" s="45"/>
      <c r="AV783" s="45"/>
      <c r="AW783" s="45"/>
      <c r="AX783" s="45"/>
      <c r="AY783" s="45"/>
      <c r="AZ783" s="45"/>
      <c r="BA783" s="45"/>
      <c r="BB783" s="45"/>
      <c r="BC783" s="45"/>
      <c r="BD783" s="45"/>
      <c r="BE783" s="45"/>
      <c r="BF783" s="45"/>
      <c r="BG783" s="45"/>
      <c r="BH783" s="45"/>
      <c r="BI783" s="45"/>
      <c r="BJ783" s="45"/>
      <c r="BK783" s="45"/>
      <c r="BL783" s="45"/>
      <c r="BM783" s="45"/>
      <c r="BN783" s="45"/>
      <c r="BO783" s="45"/>
      <c r="BP783" s="45"/>
      <c r="BQ783" s="45"/>
      <c r="BR783" s="45"/>
      <c r="BS783" s="45"/>
      <c r="BT783" s="45"/>
      <c r="BU783" s="45"/>
      <c r="BV783" s="45"/>
      <c r="BW783" s="45"/>
      <c r="BX783" s="45"/>
      <c r="BY783" s="45"/>
    </row>
    <row r="784" spans="1:77">
      <c r="A784" s="77"/>
      <c r="B784" s="45"/>
      <c r="C784" s="61"/>
      <c r="D784" s="61"/>
      <c r="E784" s="45"/>
      <c r="F784" s="45"/>
      <c r="G784" s="45"/>
      <c r="H784" s="45"/>
      <c r="I784" s="45"/>
      <c r="J784" s="45"/>
      <c r="K784" s="45"/>
      <c r="L784" s="45"/>
      <c r="M784" s="45"/>
      <c r="N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c r="AK784" s="45"/>
      <c r="AL784" s="45"/>
      <c r="AM784" s="45"/>
      <c r="AN784" s="45"/>
      <c r="AO784" s="45"/>
      <c r="AP784" s="45"/>
      <c r="AQ784" s="45"/>
      <c r="AR784" s="45"/>
      <c r="AS784" s="45"/>
      <c r="AT784" s="45"/>
      <c r="AU784" s="45"/>
      <c r="AV784" s="45"/>
      <c r="AW784" s="45"/>
      <c r="AX784" s="45"/>
      <c r="AY784" s="45"/>
      <c r="AZ784" s="45"/>
      <c r="BA784" s="45"/>
      <c r="BB784" s="45"/>
      <c r="BC784" s="45"/>
      <c r="BD784" s="45"/>
      <c r="BE784" s="45"/>
      <c r="BF784" s="45"/>
      <c r="BG784" s="45"/>
      <c r="BH784" s="45"/>
      <c r="BI784" s="45"/>
      <c r="BJ784" s="45"/>
      <c r="BK784" s="45"/>
      <c r="BL784" s="45"/>
      <c r="BM784" s="45"/>
      <c r="BN784" s="45"/>
      <c r="BO784" s="45"/>
      <c r="BP784" s="45"/>
      <c r="BQ784" s="45"/>
      <c r="BR784" s="45"/>
      <c r="BS784" s="45"/>
      <c r="BT784" s="45"/>
      <c r="BU784" s="45"/>
      <c r="BV784" s="45"/>
      <c r="BW784" s="45"/>
      <c r="BX784" s="45"/>
      <c r="BY784" s="45"/>
    </row>
    <row r="785" spans="1:77">
      <c r="A785" s="77"/>
      <c r="B785" s="45"/>
      <c r="C785" s="61"/>
      <c r="D785" s="61"/>
      <c r="E785" s="45"/>
      <c r="F785" s="45"/>
      <c r="G785" s="45"/>
      <c r="H785" s="45"/>
      <c r="I785" s="45"/>
      <c r="J785" s="45"/>
      <c r="K785" s="45"/>
      <c r="L785" s="45"/>
      <c r="M785" s="45"/>
      <c r="N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c r="AK785" s="45"/>
      <c r="AL785" s="45"/>
      <c r="AM785" s="45"/>
      <c r="AN785" s="45"/>
      <c r="AO785" s="45"/>
      <c r="AP785" s="45"/>
      <c r="AQ785" s="45"/>
      <c r="AR785" s="45"/>
      <c r="AS785" s="45"/>
      <c r="AT785" s="45"/>
      <c r="AU785" s="45"/>
      <c r="AV785" s="45"/>
      <c r="AW785" s="45"/>
      <c r="AX785" s="45"/>
      <c r="AY785" s="45"/>
      <c r="AZ785" s="45"/>
      <c r="BA785" s="45"/>
      <c r="BB785" s="45"/>
      <c r="BC785" s="45"/>
      <c r="BD785" s="45"/>
      <c r="BE785" s="45"/>
      <c r="BF785" s="45"/>
      <c r="BG785" s="45"/>
      <c r="BH785" s="45"/>
      <c r="BI785" s="45"/>
      <c r="BJ785" s="45"/>
      <c r="BK785" s="45"/>
      <c r="BL785" s="45"/>
      <c r="BM785" s="45"/>
      <c r="BN785" s="45"/>
      <c r="BO785" s="45"/>
      <c r="BP785" s="45"/>
      <c r="BQ785" s="45"/>
      <c r="BR785" s="45"/>
      <c r="BS785" s="45"/>
      <c r="BT785" s="45"/>
      <c r="BU785" s="45"/>
      <c r="BV785" s="45"/>
      <c r="BW785" s="45"/>
      <c r="BX785" s="45"/>
      <c r="BY785" s="45"/>
    </row>
    <row r="786" spans="1:77">
      <c r="A786" s="77"/>
      <c r="B786" s="45"/>
      <c r="C786" s="61"/>
      <c r="D786" s="61"/>
      <c r="E786" s="45"/>
      <c r="F786" s="45"/>
      <c r="G786" s="45"/>
      <c r="H786" s="45"/>
      <c r="I786" s="45"/>
      <c r="J786" s="45"/>
      <c r="K786" s="45"/>
      <c r="L786" s="45"/>
      <c r="M786" s="45"/>
      <c r="N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c r="AK786" s="45"/>
      <c r="AL786" s="45"/>
      <c r="AM786" s="45"/>
      <c r="AN786" s="45"/>
      <c r="AO786" s="45"/>
      <c r="AP786" s="45"/>
      <c r="AQ786" s="45"/>
      <c r="AR786" s="45"/>
      <c r="AS786" s="45"/>
      <c r="AT786" s="45"/>
      <c r="AU786" s="45"/>
      <c r="AV786" s="45"/>
      <c r="AW786" s="45"/>
      <c r="AX786" s="45"/>
      <c r="AY786" s="45"/>
      <c r="AZ786" s="45"/>
      <c r="BA786" s="45"/>
      <c r="BB786" s="45"/>
      <c r="BC786" s="45"/>
      <c r="BD786" s="45"/>
      <c r="BE786" s="45"/>
      <c r="BF786" s="45"/>
      <c r="BG786" s="45"/>
      <c r="BH786" s="45"/>
      <c r="BI786" s="45"/>
      <c r="BJ786" s="45"/>
      <c r="BK786" s="45"/>
      <c r="BL786" s="45"/>
      <c r="BM786" s="45"/>
      <c r="BN786" s="45"/>
      <c r="BO786" s="45"/>
      <c r="BP786" s="45"/>
      <c r="BQ786" s="45"/>
      <c r="BR786" s="45"/>
      <c r="BS786" s="45"/>
      <c r="BT786" s="45"/>
      <c r="BU786" s="45"/>
      <c r="BV786" s="45"/>
      <c r="BW786" s="45"/>
      <c r="BX786" s="45"/>
      <c r="BY786" s="45"/>
    </row>
    <row r="787" spans="1:77">
      <c r="A787" s="77"/>
      <c r="B787" s="45"/>
      <c r="C787" s="61"/>
      <c r="D787" s="61"/>
      <c r="E787" s="45"/>
      <c r="F787" s="45"/>
      <c r="G787" s="45"/>
      <c r="H787" s="45"/>
      <c r="I787" s="45"/>
      <c r="J787" s="45"/>
      <c r="K787" s="45"/>
      <c r="L787" s="45"/>
      <c r="M787" s="45"/>
      <c r="N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c r="AM787" s="45"/>
      <c r="AN787" s="45"/>
      <c r="AO787" s="45"/>
      <c r="AP787" s="45"/>
      <c r="AQ787" s="45"/>
      <c r="AR787" s="45"/>
      <c r="AS787" s="45"/>
      <c r="AT787" s="45"/>
      <c r="AU787" s="45"/>
      <c r="AV787" s="45"/>
      <c r="AW787" s="45"/>
      <c r="AX787" s="45"/>
      <c r="AY787" s="45"/>
      <c r="AZ787" s="45"/>
      <c r="BA787" s="45"/>
      <c r="BB787" s="45"/>
      <c r="BC787" s="45"/>
      <c r="BD787" s="45"/>
      <c r="BE787" s="45"/>
      <c r="BF787" s="45"/>
      <c r="BG787" s="45"/>
      <c r="BH787" s="45"/>
      <c r="BI787" s="45"/>
      <c r="BJ787" s="45"/>
      <c r="BK787" s="45"/>
      <c r="BL787" s="45"/>
      <c r="BM787" s="45"/>
      <c r="BN787" s="45"/>
      <c r="BO787" s="45"/>
      <c r="BP787" s="45"/>
      <c r="BQ787" s="45"/>
      <c r="BR787" s="45"/>
      <c r="BS787" s="45"/>
      <c r="BT787" s="45"/>
      <c r="BU787" s="45"/>
      <c r="BV787" s="45"/>
      <c r="BW787" s="45"/>
      <c r="BX787" s="45"/>
      <c r="BY787" s="45"/>
    </row>
    <row r="788" spans="1:77">
      <c r="A788" s="77"/>
      <c r="B788" s="45"/>
      <c r="C788" s="61"/>
      <c r="D788" s="61"/>
      <c r="E788" s="45"/>
      <c r="F788" s="45"/>
      <c r="G788" s="45"/>
      <c r="H788" s="45"/>
      <c r="I788" s="45"/>
      <c r="J788" s="45"/>
      <c r="K788" s="45"/>
      <c r="L788" s="45"/>
      <c r="M788" s="45"/>
      <c r="N788" s="45"/>
      <c r="O788" s="45"/>
      <c r="P788" s="45"/>
      <c r="Q788" s="45"/>
      <c r="R788" s="45"/>
      <c r="S788" s="45"/>
      <c r="T788" s="45"/>
      <c r="U788" s="45"/>
      <c r="V788" s="45"/>
      <c r="W788" s="45"/>
      <c r="X788" s="45"/>
      <c r="Y788" s="45"/>
      <c r="Z788" s="45"/>
      <c r="AA788" s="45"/>
      <c r="AB788" s="45"/>
      <c r="AC788" s="45"/>
      <c r="AD788" s="45"/>
      <c r="AE788" s="45"/>
      <c r="AF788" s="45"/>
      <c r="AG788" s="45"/>
      <c r="AH788" s="45"/>
      <c r="AI788" s="45"/>
      <c r="AJ788" s="45"/>
      <c r="AK788" s="45"/>
      <c r="AL788" s="45"/>
      <c r="AM788" s="45"/>
      <c r="AN788" s="45"/>
      <c r="AO788" s="45"/>
      <c r="AP788" s="45"/>
      <c r="AQ788" s="45"/>
      <c r="AR788" s="45"/>
      <c r="AS788" s="45"/>
      <c r="AT788" s="45"/>
      <c r="AU788" s="45"/>
      <c r="AV788" s="45"/>
      <c r="AW788" s="45"/>
      <c r="AX788" s="45"/>
      <c r="AY788" s="45"/>
      <c r="AZ788" s="45"/>
      <c r="BA788" s="45"/>
      <c r="BB788" s="45"/>
      <c r="BC788" s="45"/>
      <c r="BD788" s="45"/>
      <c r="BE788" s="45"/>
      <c r="BF788" s="45"/>
      <c r="BG788" s="45"/>
      <c r="BH788" s="45"/>
      <c r="BI788" s="45"/>
      <c r="BJ788" s="45"/>
      <c r="BK788" s="45"/>
      <c r="BL788" s="45"/>
      <c r="BM788" s="45"/>
      <c r="BN788" s="45"/>
      <c r="BO788" s="45"/>
      <c r="BP788" s="45"/>
      <c r="BQ788" s="45"/>
      <c r="BR788" s="45"/>
      <c r="BS788" s="45"/>
      <c r="BT788" s="45"/>
      <c r="BU788" s="45"/>
      <c r="BV788" s="45"/>
      <c r="BW788" s="45"/>
      <c r="BX788" s="45"/>
      <c r="BY788" s="45"/>
    </row>
    <row r="789" spans="1:77">
      <c r="A789" s="77"/>
      <c r="B789" s="45"/>
      <c r="C789" s="61"/>
      <c r="D789" s="61"/>
      <c r="E789" s="45"/>
      <c r="F789" s="45"/>
      <c r="G789" s="45"/>
      <c r="H789" s="45"/>
      <c r="I789" s="45"/>
      <c r="J789" s="45"/>
      <c r="K789" s="45"/>
      <c r="L789" s="45"/>
      <c r="M789" s="45"/>
      <c r="N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c r="AK789" s="45"/>
      <c r="AL789" s="45"/>
      <c r="AM789" s="45"/>
      <c r="AN789" s="45"/>
      <c r="AO789" s="45"/>
      <c r="AP789" s="45"/>
      <c r="AQ789" s="45"/>
      <c r="AR789" s="45"/>
      <c r="AS789" s="45"/>
      <c r="AT789" s="45"/>
      <c r="AU789" s="45"/>
      <c r="AV789" s="45"/>
      <c r="AW789" s="45"/>
      <c r="AX789" s="45"/>
      <c r="AY789" s="45"/>
      <c r="AZ789" s="45"/>
      <c r="BA789" s="45"/>
      <c r="BB789" s="45"/>
      <c r="BC789" s="45"/>
      <c r="BD789" s="45"/>
      <c r="BE789" s="45"/>
      <c r="BF789" s="45"/>
      <c r="BG789" s="45"/>
      <c r="BH789" s="45"/>
      <c r="BI789" s="45"/>
      <c r="BJ789" s="45"/>
      <c r="BK789" s="45"/>
      <c r="BL789" s="45"/>
      <c r="BM789" s="45"/>
      <c r="BN789" s="45"/>
      <c r="BO789" s="45"/>
      <c r="BP789" s="45"/>
      <c r="BQ789" s="45"/>
      <c r="BR789" s="45"/>
      <c r="BS789" s="45"/>
      <c r="BT789" s="45"/>
      <c r="BU789" s="45"/>
      <c r="BV789" s="45"/>
      <c r="BW789" s="45"/>
      <c r="BX789" s="45"/>
      <c r="BY789" s="45"/>
    </row>
    <row r="790" spans="1:77">
      <c r="A790" s="77"/>
      <c r="B790" s="45"/>
      <c r="C790" s="61"/>
      <c r="D790" s="61"/>
      <c r="E790" s="45"/>
      <c r="F790" s="45"/>
      <c r="G790" s="45"/>
      <c r="H790" s="45"/>
      <c r="I790" s="45"/>
      <c r="J790" s="45"/>
      <c r="K790" s="45"/>
      <c r="L790" s="45"/>
      <c r="M790" s="45"/>
      <c r="N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c r="AK790" s="45"/>
      <c r="AL790" s="45"/>
      <c r="AM790" s="45"/>
      <c r="AN790" s="45"/>
      <c r="AO790" s="45"/>
      <c r="AP790" s="45"/>
      <c r="AQ790" s="45"/>
      <c r="AR790" s="45"/>
      <c r="AS790" s="45"/>
      <c r="AT790" s="45"/>
      <c r="AU790" s="45"/>
      <c r="AV790" s="45"/>
      <c r="AW790" s="45"/>
      <c r="AX790" s="45"/>
      <c r="AY790" s="45"/>
      <c r="AZ790" s="45"/>
      <c r="BA790" s="45"/>
      <c r="BB790" s="45"/>
      <c r="BC790" s="45"/>
      <c r="BD790" s="45"/>
      <c r="BE790" s="45"/>
      <c r="BF790" s="45"/>
      <c r="BG790" s="45"/>
      <c r="BH790" s="45"/>
      <c r="BI790" s="45"/>
      <c r="BJ790" s="45"/>
      <c r="BK790" s="45"/>
      <c r="BL790" s="45"/>
      <c r="BM790" s="45"/>
      <c r="BN790" s="45"/>
      <c r="BO790" s="45"/>
      <c r="BP790" s="45"/>
      <c r="BQ790" s="45"/>
      <c r="BR790" s="45"/>
      <c r="BS790" s="45"/>
      <c r="BT790" s="45"/>
      <c r="BU790" s="45"/>
      <c r="BV790" s="45"/>
      <c r="BW790" s="45"/>
      <c r="BX790" s="45"/>
      <c r="BY790" s="45"/>
    </row>
    <row r="791" spans="1:77">
      <c r="A791" s="77"/>
      <c r="B791" s="45"/>
      <c r="C791" s="61"/>
      <c r="D791" s="61"/>
      <c r="E791" s="45"/>
      <c r="F791" s="45"/>
      <c r="G791" s="45"/>
      <c r="H791" s="45"/>
      <c r="I791" s="45"/>
      <c r="J791" s="45"/>
      <c r="K791" s="45"/>
      <c r="L791" s="45"/>
      <c r="M791" s="45"/>
      <c r="N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c r="AK791" s="45"/>
      <c r="AL791" s="45"/>
      <c r="AM791" s="45"/>
      <c r="AN791" s="45"/>
      <c r="AO791" s="45"/>
      <c r="AP791" s="45"/>
      <c r="AQ791" s="45"/>
      <c r="AR791" s="45"/>
      <c r="AS791" s="45"/>
      <c r="AT791" s="45"/>
      <c r="AU791" s="45"/>
      <c r="AV791" s="45"/>
      <c r="AW791" s="45"/>
      <c r="AX791" s="45"/>
      <c r="AY791" s="45"/>
      <c r="AZ791" s="45"/>
      <c r="BA791" s="45"/>
      <c r="BB791" s="45"/>
      <c r="BC791" s="45"/>
      <c r="BD791" s="45"/>
      <c r="BE791" s="45"/>
      <c r="BF791" s="45"/>
      <c r="BG791" s="45"/>
      <c r="BH791" s="45"/>
      <c r="BI791" s="45"/>
      <c r="BJ791" s="45"/>
      <c r="BK791" s="45"/>
      <c r="BL791" s="45"/>
      <c r="BM791" s="45"/>
      <c r="BN791" s="45"/>
      <c r="BO791" s="45"/>
      <c r="BP791" s="45"/>
      <c r="BQ791" s="45"/>
      <c r="BR791" s="45"/>
      <c r="BS791" s="45"/>
      <c r="BT791" s="45"/>
      <c r="BU791" s="45"/>
      <c r="BV791" s="45"/>
      <c r="BW791" s="45"/>
      <c r="BX791" s="45"/>
      <c r="BY791" s="45"/>
    </row>
    <row r="792" spans="1:77">
      <c r="A792" s="77"/>
      <c r="B792" s="45"/>
      <c r="C792" s="61"/>
      <c r="D792" s="61"/>
      <c r="E792" s="45"/>
      <c r="F792" s="45"/>
      <c r="G792" s="45"/>
      <c r="H792" s="45"/>
      <c r="I792" s="45"/>
      <c r="J792" s="45"/>
      <c r="K792" s="45"/>
      <c r="L792" s="45"/>
      <c r="M792" s="45"/>
      <c r="N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c r="AK792" s="45"/>
      <c r="AL792" s="45"/>
      <c r="AM792" s="45"/>
      <c r="AN792" s="45"/>
      <c r="AO792" s="45"/>
      <c r="AP792" s="45"/>
      <c r="AQ792" s="45"/>
      <c r="AR792" s="45"/>
      <c r="AS792" s="45"/>
      <c r="AT792" s="45"/>
      <c r="AU792" s="45"/>
      <c r="AV792" s="45"/>
      <c r="AW792" s="45"/>
      <c r="AX792" s="45"/>
      <c r="AY792" s="45"/>
      <c r="AZ792" s="45"/>
      <c r="BA792" s="45"/>
      <c r="BB792" s="45"/>
      <c r="BC792" s="45"/>
      <c r="BD792" s="45"/>
      <c r="BE792" s="45"/>
      <c r="BF792" s="45"/>
      <c r="BG792" s="45"/>
      <c r="BH792" s="45"/>
      <c r="BI792" s="45"/>
      <c r="BJ792" s="45"/>
      <c r="BK792" s="45"/>
      <c r="BL792" s="45"/>
      <c r="BM792" s="45"/>
      <c r="BN792" s="45"/>
      <c r="BO792" s="45"/>
      <c r="BP792" s="45"/>
      <c r="BQ792" s="45"/>
      <c r="BR792" s="45"/>
      <c r="BS792" s="45"/>
      <c r="BT792" s="45"/>
      <c r="BU792" s="45"/>
      <c r="BV792" s="45"/>
      <c r="BW792" s="45"/>
      <c r="BX792" s="45"/>
      <c r="BY792" s="45"/>
    </row>
    <row r="793" spans="1:77">
      <c r="A793" s="77"/>
      <c r="B793" s="45"/>
      <c r="C793" s="61"/>
      <c r="D793" s="61"/>
      <c r="E793" s="45"/>
      <c r="F793" s="45"/>
      <c r="G793" s="45"/>
      <c r="H793" s="45"/>
      <c r="I793" s="45"/>
      <c r="J793" s="45"/>
      <c r="K793" s="45"/>
      <c r="L793" s="45"/>
      <c r="M793" s="45"/>
      <c r="N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c r="AK793" s="45"/>
      <c r="AL793" s="45"/>
      <c r="AM793" s="45"/>
      <c r="AN793" s="45"/>
      <c r="AO793" s="45"/>
      <c r="AP793" s="45"/>
      <c r="AQ793" s="45"/>
      <c r="AR793" s="45"/>
      <c r="AS793" s="45"/>
      <c r="AT793" s="45"/>
      <c r="AU793" s="45"/>
      <c r="AV793" s="45"/>
      <c r="AW793" s="45"/>
      <c r="AX793" s="45"/>
      <c r="AY793" s="45"/>
      <c r="AZ793" s="45"/>
      <c r="BA793" s="45"/>
      <c r="BB793" s="45"/>
      <c r="BC793" s="45"/>
      <c r="BD793" s="45"/>
      <c r="BE793" s="45"/>
      <c r="BF793" s="45"/>
      <c r="BG793" s="45"/>
      <c r="BH793" s="45"/>
      <c r="BI793" s="45"/>
      <c r="BJ793" s="45"/>
      <c r="BK793" s="45"/>
      <c r="BL793" s="45"/>
      <c r="BM793" s="45"/>
      <c r="BN793" s="45"/>
      <c r="BO793" s="45"/>
      <c r="BP793" s="45"/>
      <c r="BQ793" s="45"/>
      <c r="BR793" s="45"/>
      <c r="BS793" s="45"/>
      <c r="BT793" s="45"/>
      <c r="BU793" s="45"/>
      <c r="BV793" s="45"/>
      <c r="BW793" s="45"/>
      <c r="BX793" s="45"/>
      <c r="BY793" s="45"/>
    </row>
    <row r="794" spans="1:77">
      <c r="A794" s="77"/>
      <c r="B794" s="45"/>
      <c r="C794" s="61"/>
      <c r="D794" s="61"/>
      <c r="E794" s="45"/>
      <c r="F794" s="45"/>
      <c r="G794" s="45"/>
      <c r="H794" s="45"/>
      <c r="I794" s="45"/>
      <c r="J794" s="45"/>
      <c r="K794" s="45"/>
      <c r="L794" s="45"/>
      <c r="M794" s="45"/>
      <c r="N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c r="AK794" s="45"/>
      <c r="AL794" s="45"/>
      <c r="AM794" s="45"/>
      <c r="AN794" s="45"/>
      <c r="AO794" s="45"/>
      <c r="AP794" s="45"/>
      <c r="AQ794" s="45"/>
      <c r="AR794" s="45"/>
      <c r="AS794" s="45"/>
      <c r="AT794" s="45"/>
      <c r="AU794" s="45"/>
      <c r="AV794" s="45"/>
      <c r="AW794" s="45"/>
      <c r="AX794" s="45"/>
      <c r="AY794" s="45"/>
      <c r="AZ794" s="45"/>
      <c r="BA794" s="45"/>
      <c r="BB794" s="45"/>
      <c r="BC794" s="45"/>
      <c r="BD794" s="45"/>
      <c r="BE794" s="45"/>
      <c r="BF794" s="45"/>
      <c r="BG794" s="45"/>
      <c r="BH794" s="45"/>
      <c r="BI794" s="45"/>
      <c r="BJ794" s="45"/>
      <c r="BK794" s="45"/>
      <c r="BL794" s="45"/>
      <c r="BM794" s="45"/>
      <c r="BN794" s="45"/>
      <c r="BO794" s="45"/>
      <c r="BP794" s="45"/>
      <c r="BQ794" s="45"/>
      <c r="BR794" s="45"/>
      <c r="BS794" s="45"/>
      <c r="BT794" s="45"/>
      <c r="BU794" s="45"/>
      <c r="BV794" s="45"/>
      <c r="BW794" s="45"/>
      <c r="BX794" s="45"/>
      <c r="BY794" s="45"/>
    </row>
    <row r="795" spans="1:77">
      <c r="A795" s="77"/>
      <c r="B795" s="45"/>
      <c r="C795" s="61"/>
      <c r="D795" s="61"/>
      <c r="E795" s="45"/>
      <c r="F795" s="45"/>
      <c r="G795" s="45"/>
      <c r="H795" s="45"/>
      <c r="I795" s="45"/>
      <c r="J795" s="45"/>
      <c r="K795" s="45"/>
      <c r="L795" s="45"/>
      <c r="M795" s="45"/>
      <c r="N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c r="AK795" s="45"/>
      <c r="AL795" s="45"/>
      <c r="AM795" s="45"/>
      <c r="AN795" s="45"/>
      <c r="AO795" s="45"/>
      <c r="AP795" s="45"/>
      <c r="AQ795" s="45"/>
      <c r="AR795" s="45"/>
      <c r="AS795" s="45"/>
      <c r="AT795" s="45"/>
      <c r="AU795" s="45"/>
      <c r="AV795" s="45"/>
      <c r="AW795" s="45"/>
      <c r="AX795" s="45"/>
      <c r="AY795" s="45"/>
      <c r="AZ795" s="45"/>
      <c r="BA795" s="45"/>
      <c r="BB795" s="45"/>
      <c r="BC795" s="45"/>
      <c r="BD795" s="45"/>
      <c r="BE795" s="45"/>
      <c r="BF795" s="45"/>
      <c r="BG795" s="45"/>
      <c r="BH795" s="45"/>
      <c r="BI795" s="45"/>
      <c r="BJ795" s="45"/>
      <c r="BK795" s="45"/>
      <c r="BL795" s="45"/>
      <c r="BM795" s="45"/>
      <c r="BN795" s="45"/>
      <c r="BO795" s="45"/>
      <c r="BP795" s="45"/>
      <c r="BQ795" s="45"/>
      <c r="BR795" s="45"/>
      <c r="BS795" s="45"/>
      <c r="BT795" s="45"/>
      <c r="BU795" s="45"/>
      <c r="BV795" s="45"/>
      <c r="BW795" s="45"/>
      <c r="BX795" s="45"/>
      <c r="BY795" s="45"/>
    </row>
    <row r="796" spans="1:77">
      <c r="A796" s="77"/>
      <c r="B796" s="45"/>
      <c r="C796" s="61"/>
      <c r="D796" s="61"/>
      <c r="E796" s="45"/>
      <c r="F796" s="45"/>
      <c r="G796" s="45"/>
      <c r="H796" s="45"/>
      <c r="I796" s="45"/>
      <c r="J796" s="45"/>
      <c r="K796" s="45"/>
      <c r="L796" s="45"/>
      <c r="M796" s="45"/>
      <c r="N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c r="AK796" s="45"/>
      <c r="AL796" s="45"/>
      <c r="AM796" s="45"/>
      <c r="AN796" s="45"/>
      <c r="AO796" s="45"/>
      <c r="AP796" s="45"/>
      <c r="AQ796" s="45"/>
      <c r="AR796" s="45"/>
      <c r="AS796" s="45"/>
      <c r="AT796" s="45"/>
      <c r="AU796" s="45"/>
      <c r="AV796" s="45"/>
      <c r="AW796" s="45"/>
      <c r="AX796" s="45"/>
      <c r="AY796" s="45"/>
      <c r="AZ796" s="45"/>
      <c r="BA796" s="45"/>
      <c r="BB796" s="45"/>
      <c r="BC796" s="45"/>
      <c r="BD796" s="45"/>
      <c r="BE796" s="45"/>
      <c r="BF796" s="45"/>
      <c r="BG796" s="45"/>
      <c r="BH796" s="45"/>
      <c r="BI796" s="45"/>
      <c r="BJ796" s="45"/>
      <c r="BK796" s="45"/>
      <c r="BL796" s="45"/>
      <c r="BM796" s="45"/>
      <c r="BN796" s="45"/>
      <c r="BO796" s="45"/>
      <c r="BP796" s="45"/>
      <c r="BQ796" s="45"/>
      <c r="BR796" s="45"/>
      <c r="BS796" s="45"/>
      <c r="BT796" s="45"/>
      <c r="BU796" s="45"/>
      <c r="BV796" s="45"/>
      <c r="BW796" s="45"/>
      <c r="BX796" s="45"/>
      <c r="BY796" s="45"/>
    </row>
    <row r="797" spans="1:77">
      <c r="A797" s="77"/>
      <c r="B797" s="45"/>
      <c r="C797" s="61"/>
      <c r="D797" s="61"/>
      <c r="E797" s="45"/>
      <c r="F797" s="45"/>
      <c r="G797" s="45"/>
      <c r="H797" s="45"/>
      <c r="I797" s="45"/>
      <c r="J797" s="45"/>
      <c r="K797" s="45"/>
      <c r="L797" s="45"/>
      <c r="M797" s="45"/>
      <c r="N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c r="AK797" s="45"/>
      <c r="AL797" s="45"/>
      <c r="AM797" s="45"/>
      <c r="AN797" s="45"/>
      <c r="AO797" s="45"/>
      <c r="AP797" s="45"/>
      <c r="AQ797" s="45"/>
      <c r="AR797" s="45"/>
      <c r="AS797" s="45"/>
      <c r="AT797" s="45"/>
      <c r="AU797" s="45"/>
      <c r="AV797" s="45"/>
      <c r="AW797" s="45"/>
      <c r="AX797" s="45"/>
      <c r="AY797" s="45"/>
      <c r="AZ797" s="45"/>
      <c r="BA797" s="45"/>
      <c r="BB797" s="45"/>
      <c r="BC797" s="45"/>
      <c r="BD797" s="45"/>
      <c r="BE797" s="45"/>
      <c r="BF797" s="45"/>
      <c r="BG797" s="45"/>
      <c r="BH797" s="45"/>
      <c r="BI797" s="45"/>
      <c r="BJ797" s="45"/>
      <c r="BK797" s="45"/>
      <c r="BL797" s="45"/>
      <c r="BM797" s="45"/>
      <c r="BN797" s="45"/>
      <c r="BO797" s="45"/>
      <c r="BP797" s="45"/>
      <c r="BQ797" s="45"/>
      <c r="BR797" s="45"/>
      <c r="BS797" s="45"/>
      <c r="BT797" s="45"/>
      <c r="BU797" s="45"/>
      <c r="BV797" s="45"/>
      <c r="BW797" s="45"/>
      <c r="BX797" s="45"/>
      <c r="BY797" s="45"/>
    </row>
    <row r="798" spans="1:77">
      <c r="A798" s="77"/>
      <c r="B798" s="45"/>
      <c r="C798" s="61"/>
      <c r="D798" s="61"/>
      <c r="E798" s="45"/>
      <c r="F798" s="45"/>
      <c r="G798" s="45"/>
      <c r="H798" s="45"/>
      <c r="I798" s="45"/>
      <c r="J798" s="45"/>
      <c r="K798" s="45"/>
      <c r="L798" s="45"/>
      <c r="M798" s="45"/>
      <c r="N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c r="AK798" s="45"/>
      <c r="AL798" s="45"/>
      <c r="AM798" s="45"/>
      <c r="AN798" s="45"/>
      <c r="AO798" s="45"/>
      <c r="AP798" s="45"/>
      <c r="AQ798" s="45"/>
      <c r="AR798" s="45"/>
      <c r="AS798" s="45"/>
      <c r="AT798" s="45"/>
      <c r="AU798" s="45"/>
      <c r="AV798" s="45"/>
      <c r="AW798" s="45"/>
      <c r="AX798" s="45"/>
      <c r="AY798" s="45"/>
      <c r="AZ798" s="45"/>
      <c r="BA798" s="45"/>
      <c r="BB798" s="45"/>
      <c r="BC798" s="45"/>
      <c r="BD798" s="45"/>
      <c r="BE798" s="45"/>
      <c r="BF798" s="45"/>
      <c r="BG798" s="45"/>
      <c r="BH798" s="45"/>
      <c r="BI798" s="45"/>
      <c r="BJ798" s="45"/>
      <c r="BK798" s="45"/>
      <c r="BL798" s="45"/>
      <c r="BM798" s="45"/>
      <c r="BN798" s="45"/>
      <c r="BO798" s="45"/>
      <c r="BP798" s="45"/>
      <c r="BQ798" s="45"/>
      <c r="BR798" s="45"/>
      <c r="BS798" s="45"/>
      <c r="BT798" s="45"/>
      <c r="BU798" s="45"/>
      <c r="BV798" s="45"/>
      <c r="BW798" s="45"/>
      <c r="BX798" s="45"/>
      <c r="BY798" s="45"/>
    </row>
    <row r="799" spans="1:77">
      <c r="A799" s="77"/>
      <c r="B799" s="45"/>
      <c r="C799" s="61"/>
      <c r="D799" s="61"/>
      <c r="E799" s="45"/>
      <c r="F799" s="45"/>
      <c r="G799" s="45"/>
      <c r="H799" s="45"/>
      <c r="I799" s="45"/>
      <c r="J799" s="45"/>
      <c r="K799" s="45"/>
      <c r="L799" s="45"/>
      <c r="M799" s="45"/>
      <c r="N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c r="AK799" s="45"/>
      <c r="AL799" s="45"/>
      <c r="AM799" s="45"/>
      <c r="AN799" s="45"/>
      <c r="AO799" s="45"/>
      <c r="AP799" s="45"/>
      <c r="AQ799" s="45"/>
      <c r="AR799" s="45"/>
      <c r="AS799" s="45"/>
      <c r="AT799" s="45"/>
      <c r="AU799" s="45"/>
      <c r="AV799" s="45"/>
      <c r="AW799" s="45"/>
      <c r="AX799" s="45"/>
      <c r="AY799" s="45"/>
      <c r="AZ799" s="45"/>
      <c r="BA799" s="45"/>
      <c r="BB799" s="45"/>
      <c r="BC799" s="45"/>
      <c r="BD799" s="45"/>
      <c r="BE799" s="45"/>
      <c r="BF799" s="45"/>
      <c r="BG799" s="45"/>
      <c r="BH799" s="45"/>
      <c r="BI799" s="45"/>
      <c r="BJ799" s="45"/>
      <c r="BK799" s="45"/>
      <c r="BL799" s="45"/>
      <c r="BM799" s="45"/>
      <c r="BN799" s="45"/>
      <c r="BO799" s="45"/>
      <c r="BP799" s="45"/>
      <c r="BQ799" s="45"/>
      <c r="BR799" s="45"/>
      <c r="BS799" s="45"/>
      <c r="BT799" s="45"/>
      <c r="BU799" s="45"/>
      <c r="BV799" s="45"/>
      <c r="BW799" s="45"/>
      <c r="BX799" s="45"/>
      <c r="BY799" s="45"/>
    </row>
    <row r="800" spans="1:77">
      <c r="A800" s="77"/>
      <c r="B800" s="45"/>
      <c r="C800" s="61"/>
      <c r="D800" s="61"/>
      <c r="E800" s="45"/>
      <c r="F800" s="45"/>
      <c r="G800" s="45"/>
      <c r="H800" s="45"/>
      <c r="I800" s="45"/>
      <c r="J800" s="45"/>
      <c r="K800" s="45"/>
      <c r="L800" s="45"/>
      <c r="M800" s="45"/>
      <c r="N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c r="AK800" s="45"/>
      <c r="AL800" s="45"/>
      <c r="AM800" s="45"/>
      <c r="AN800" s="45"/>
      <c r="AO800" s="45"/>
      <c r="AP800" s="45"/>
      <c r="AQ800" s="45"/>
      <c r="AR800" s="45"/>
      <c r="AS800" s="45"/>
      <c r="AT800" s="45"/>
      <c r="AU800" s="45"/>
      <c r="AV800" s="45"/>
      <c r="AW800" s="45"/>
      <c r="AX800" s="45"/>
      <c r="AY800" s="45"/>
      <c r="AZ800" s="45"/>
      <c r="BA800" s="45"/>
      <c r="BB800" s="45"/>
      <c r="BC800" s="45"/>
      <c r="BD800" s="45"/>
      <c r="BE800" s="45"/>
      <c r="BF800" s="45"/>
      <c r="BG800" s="45"/>
      <c r="BH800" s="45"/>
      <c r="BI800" s="45"/>
      <c r="BJ800" s="45"/>
      <c r="BK800" s="45"/>
      <c r="BL800" s="45"/>
      <c r="BM800" s="45"/>
      <c r="BN800" s="45"/>
      <c r="BO800" s="45"/>
      <c r="BP800" s="45"/>
      <c r="BQ800" s="45"/>
      <c r="BR800" s="45"/>
      <c r="BS800" s="45"/>
      <c r="BT800" s="45"/>
      <c r="BU800" s="45"/>
      <c r="BV800" s="45"/>
      <c r="BW800" s="45"/>
      <c r="BX800" s="45"/>
      <c r="BY800" s="45"/>
    </row>
    <row r="801" spans="1:77">
      <c r="A801" s="77"/>
      <c r="B801" s="45"/>
      <c r="C801" s="61"/>
      <c r="D801" s="61"/>
      <c r="E801" s="45"/>
      <c r="F801" s="45"/>
      <c r="G801" s="45"/>
      <c r="H801" s="45"/>
      <c r="I801" s="45"/>
      <c r="J801" s="45"/>
      <c r="K801" s="45"/>
      <c r="L801" s="45"/>
      <c r="M801" s="45"/>
      <c r="N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c r="AK801" s="45"/>
      <c r="AL801" s="45"/>
      <c r="AM801" s="45"/>
      <c r="AN801" s="45"/>
      <c r="AO801" s="45"/>
      <c r="AP801" s="45"/>
      <c r="AQ801" s="45"/>
      <c r="AR801" s="45"/>
      <c r="AS801" s="45"/>
      <c r="AT801" s="45"/>
      <c r="AU801" s="45"/>
      <c r="AV801" s="45"/>
      <c r="AW801" s="45"/>
      <c r="AX801" s="45"/>
      <c r="AY801" s="45"/>
      <c r="AZ801" s="45"/>
      <c r="BA801" s="45"/>
      <c r="BB801" s="45"/>
      <c r="BC801" s="45"/>
      <c r="BD801" s="45"/>
      <c r="BE801" s="45"/>
      <c r="BF801" s="45"/>
      <c r="BG801" s="45"/>
      <c r="BH801" s="45"/>
      <c r="BI801" s="45"/>
      <c r="BJ801" s="45"/>
      <c r="BK801" s="45"/>
      <c r="BL801" s="45"/>
      <c r="BM801" s="45"/>
      <c r="BN801" s="45"/>
      <c r="BO801" s="45"/>
      <c r="BP801" s="45"/>
      <c r="BQ801" s="45"/>
      <c r="BR801" s="45"/>
      <c r="BS801" s="45"/>
      <c r="BT801" s="45"/>
      <c r="BU801" s="45"/>
      <c r="BV801" s="45"/>
      <c r="BW801" s="45"/>
      <c r="BX801" s="45"/>
      <c r="BY801" s="45"/>
    </row>
    <row r="802" spans="1:77">
      <c r="A802" s="77"/>
      <c r="B802" s="45"/>
      <c r="C802" s="61"/>
      <c r="D802" s="61"/>
      <c r="E802" s="45"/>
      <c r="F802" s="45"/>
      <c r="G802" s="45"/>
      <c r="H802" s="45"/>
      <c r="I802" s="45"/>
      <c r="J802" s="45"/>
      <c r="K802" s="45"/>
      <c r="L802" s="45"/>
      <c r="M802" s="45"/>
      <c r="N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c r="AK802" s="45"/>
      <c r="AL802" s="45"/>
      <c r="AM802" s="45"/>
      <c r="AN802" s="45"/>
      <c r="AO802" s="45"/>
      <c r="AP802" s="45"/>
      <c r="AQ802" s="45"/>
      <c r="AR802" s="45"/>
      <c r="AS802" s="45"/>
      <c r="AT802" s="45"/>
      <c r="AU802" s="45"/>
      <c r="AV802" s="45"/>
      <c r="AW802" s="45"/>
      <c r="AX802" s="45"/>
      <c r="AY802" s="45"/>
      <c r="AZ802" s="45"/>
      <c r="BA802" s="45"/>
      <c r="BB802" s="45"/>
      <c r="BC802" s="45"/>
      <c r="BD802" s="45"/>
      <c r="BE802" s="45"/>
      <c r="BF802" s="45"/>
      <c r="BG802" s="45"/>
      <c r="BH802" s="45"/>
      <c r="BI802" s="45"/>
      <c r="BJ802" s="45"/>
      <c r="BK802" s="45"/>
      <c r="BL802" s="45"/>
      <c r="BM802" s="45"/>
      <c r="BN802" s="45"/>
      <c r="BO802" s="45"/>
      <c r="BP802" s="45"/>
      <c r="BQ802" s="45"/>
      <c r="BR802" s="45"/>
      <c r="BS802" s="45"/>
      <c r="BT802" s="45"/>
      <c r="BU802" s="45"/>
      <c r="BV802" s="45"/>
      <c r="BW802" s="45"/>
      <c r="BX802" s="45"/>
      <c r="BY802" s="45"/>
    </row>
    <row r="803" spans="1:77">
      <c r="A803" s="77"/>
      <c r="B803" s="45"/>
      <c r="C803" s="61"/>
      <c r="D803" s="61"/>
      <c r="E803" s="45"/>
      <c r="F803" s="45"/>
      <c r="G803" s="45"/>
      <c r="H803" s="45"/>
      <c r="I803" s="45"/>
      <c r="J803" s="45"/>
      <c r="K803" s="45"/>
      <c r="L803" s="45"/>
      <c r="M803" s="45"/>
      <c r="N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c r="AK803" s="45"/>
      <c r="AL803" s="45"/>
      <c r="AM803" s="45"/>
      <c r="AN803" s="45"/>
      <c r="AO803" s="45"/>
      <c r="AP803" s="45"/>
      <c r="AQ803" s="45"/>
      <c r="AR803" s="45"/>
      <c r="AS803" s="45"/>
      <c r="AT803" s="45"/>
      <c r="AU803" s="45"/>
      <c r="AV803" s="45"/>
      <c r="AW803" s="45"/>
      <c r="AX803" s="45"/>
      <c r="AY803" s="45"/>
      <c r="AZ803" s="45"/>
      <c r="BA803" s="45"/>
      <c r="BB803" s="45"/>
      <c r="BC803" s="45"/>
      <c r="BD803" s="45"/>
      <c r="BE803" s="45"/>
      <c r="BF803" s="45"/>
      <c r="BG803" s="45"/>
      <c r="BH803" s="45"/>
      <c r="BI803" s="45"/>
      <c r="BJ803" s="45"/>
      <c r="BK803" s="45"/>
      <c r="BL803" s="45"/>
      <c r="BM803" s="45"/>
      <c r="BN803" s="45"/>
      <c r="BO803" s="45"/>
      <c r="BP803" s="45"/>
      <c r="BQ803" s="45"/>
      <c r="BR803" s="45"/>
      <c r="BS803" s="45"/>
      <c r="BT803" s="45"/>
      <c r="BU803" s="45"/>
      <c r="BV803" s="45"/>
      <c r="BW803" s="45"/>
      <c r="BX803" s="45"/>
      <c r="BY803" s="45"/>
    </row>
    <row r="804" spans="1:77">
      <c r="A804" s="77"/>
      <c r="B804" s="45"/>
      <c r="C804" s="61"/>
      <c r="D804" s="61"/>
      <c r="E804" s="45"/>
      <c r="F804" s="45"/>
      <c r="G804" s="45"/>
      <c r="H804" s="45"/>
      <c r="I804" s="45"/>
      <c r="J804" s="45"/>
      <c r="K804" s="45"/>
      <c r="L804" s="45"/>
      <c r="M804" s="45"/>
      <c r="N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c r="AK804" s="45"/>
      <c r="AL804" s="45"/>
      <c r="AM804" s="45"/>
      <c r="AN804" s="45"/>
      <c r="AO804" s="45"/>
      <c r="AP804" s="45"/>
      <c r="AQ804" s="45"/>
      <c r="AR804" s="45"/>
      <c r="AS804" s="45"/>
      <c r="AT804" s="45"/>
      <c r="AU804" s="45"/>
      <c r="AV804" s="45"/>
      <c r="AW804" s="45"/>
      <c r="AX804" s="45"/>
      <c r="AY804" s="45"/>
      <c r="AZ804" s="45"/>
      <c r="BA804" s="45"/>
      <c r="BB804" s="45"/>
      <c r="BC804" s="45"/>
      <c r="BD804" s="45"/>
      <c r="BE804" s="45"/>
      <c r="BF804" s="45"/>
      <c r="BG804" s="45"/>
      <c r="BH804" s="45"/>
      <c r="BI804" s="45"/>
      <c r="BJ804" s="45"/>
      <c r="BK804" s="45"/>
      <c r="BL804" s="45"/>
      <c r="BM804" s="45"/>
      <c r="BN804" s="45"/>
      <c r="BO804" s="45"/>
      <c r="BP804" s="45"/>
      <c r="BQ804" s="45"/>
      <c r="BR804" s="45"/>
      <c r="BS804" s="45"/>
      <c r="BT804" s="45"/>
      <c r="BU804" s="45"/>
      <c r="BV804" s="45"/>
      <c r="BW804" s="45"/>
      <c r="BX804" s="45"/>
      <c r="BY804" s="45"/>
    </row>
    <row r="805" spans="1:77">
      <c r="A805" s="77"/>
      <c r="B805" s="45"/>
      <c r="C805" s="61"/>
      <c r="D805" s="61"/>
      <c r="E805" s="45"/>
      <c r="F805" s="45"/>
      <c r="G805" s="45"/>
      <c r="H805" s="45"/>
      <c r="I805" s="45"/>
      <c r="J805" s="45"/>
      <c r="K805" s="45"/>
      <c r="L805" s="45"/>
      <c r="M805" s="45"/>
      <c r="N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c r="AK805" s="45"/>
      <c r="AL805" s="45"/>
      <c r="AM805" s="45"/>
      <c r="AN805" s="45"/>
      <c r="AO805" s="45"/>
      <c r="AP805" s="45"/>
      <c r="AQ805" s="45"/>
      <c r="AR805" s="45"/>
      <c r="AS805" s="45"/>
      <c r="AT805" s="45"/>
      <c r="AU805" s="45"/>
      <c r="AV805" s="45"/>
      <c r="AW805" s="45"/>
      <c r="AX805" s="45"/>
      <c r="AY805" s="45"/>
      <c r="AZ805" s="45"/>
      <c r="BA805" s="45"/>
      <c r="BB805" s="45"/>
      <c r="BC805" s="45"/>
      <c r="BD805" s="45"/>
      <c r="BE805" s="45"/>
      <c r="BF805" s="45"/>
      <c r="BG805" s="45"/>
      <c r="BH805" s="45"/>
      <c r="BI805" s="45"/>
      <c r="BJ805" s="45"/>
      <c r="BK805" s="45"/>
      <c r="BL805" s="45"/>
      <c r="BM805" s="45"/>
      <c r="BN805" s="45"/>
      <c r="BO805" s="45"/>
      <c r="BP805" s="45"/>
      <c r="BQ805" s="45"/>
      <c r="BR805" s="45"/>
      <c r="BS805" s="45"/>
      <c r="BT805" s="45"/>
      <c r="BU805" s="45"/>
      <c r="BV805" s="45"/>
      <c r="BW805" s="45"/>
      <c r="BX805" s="45"/>
      <c r="BY805" s="45"/>
    </row>
    <row r="806" spans="1:77">
      <c r="A806" s="77"/>
      <c r="B806" s="45"/>
      <c r="C806" s="61"/>
      <c r="D806" s="61"/>
      <c r="E806" s="45"/>
      <c r="F806" s="45"/>
      <c r="G806" s="45"/>
      <c r="H806" s="45"/>
      <c r="I806" s="45"/>
      <c r="J806" s="45"/>
      <c r="K806" s="45"/>
      <c r="L806" s="45"/>
      <c r="M806" s="45"/>
      <c r="N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c r="AK806" s="45"/>
      <c r="AL806" s="45"/>
      <c r="AM806" s="45"/>
      <c r="AN806" s="45"/>
      <c r="AO806" s="45"/>
      <c r="AP806" s="45"/>
      <c r="AQ806" s="45"/>
      <c r="AR806" s="45"/>
      <c r="AS806" s="45"/>
      <c r="AT806" s="45"/>
      <c r="AU806" s="45"/>
      <c r="AV806" s="45"/>
      <c r="AW806" s="45"/>
      <c r="AX806" s="45"/>
      <c r="AY806" s="45"/>
      <c r="AZ806" s="45"/>
      <c r="BA806" s="45"/>
      <c r="BB806" s="45"/>
      <c r="BC806" s="45"/>
      <c r="BD806" s="45"/>
      <c r="BE806" s="45"/>
      <c r="BF806" s="45"/>
      <c r="BG806" s="45"/>
      <c r="BH806" s="45"/>
      <c r="BI806" s="45"/>
      <c r="BJ806" s="45"/>
      <c r="BK806" s="45"/>
      <c r="BL806" s="45"/>
      <c r="BM806" s="45"/>
      <c r="BN806" s="45"/>
      <c r="BO806" s="45"/>
      <c r="BP806" s="45"/>
      <c r="BQ806" s="45"/>
      <c r="BR806" s="45"/>
      <c r="BS806" s="45"/>
      <c r="BT806" s="45"/>
      <c r="BU806" s="45"/>
      <c r="BV806" s="45"/>
      <c r="BW806" s="45"/>
      <c r="BX806" s="45"/>
      <c r="BY806" s="45"/>
    </row>
    <row r="807" spans="1:77">
      <c r="A807" s="77"/>
      <c r="B807" s="45"/>
      <c r="C807" s="61"/>
      <c r="D807" s="61"/>
      <c r="E807" s="45"/>
      <c r="F807" s="45"/>
      <c r="G807" s="45"/>
      <c r="H807" s="45"/>
      <c r="I807" s="45"/>
      <c r="J807" s="45"/>
      <c r="K807" s="45"/>
      <c r="L807" s="45"/>
      <c r="M807" s="45"/>
      <c r="N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c r="AK807" s="45"/>
      <c r="AL807" s="45"/>
      <c r="AM807" s="45"/>
      <c r="AN807" s="45"/>
      <c r="AO807" s="45"/>
      <c r="AP807" s="45"/>
      <c r="AQ807" s="45"/>
      <c r="AR807" s="45"/>
      <c r="AS807" s="45"/>
      <c r="AT807" s="45"/>
      <c r="AU807" s="45"/>
      <c r="AV807" s="45"/>
      <c r="AW807" s="45"/>
      <c r="AX807" s="45"/>
      <c r="AY807" s="45"/>
      <c r="AZ807" s="45"/>
      <c r="BA807" s="45"/>
      <c r="BB807" s="45"/>
      <c r="BC807" s="45"/>
      <c r="BD807" s="45"/>
      <c r="BE807" s="45"/>
      <c r="BF807" s="45"/>
      <c r="BG807" s="45"/>
      <c r="BH807" s="45"/>
      <c r="BI807" s="45"/>
      <c r="BJ807" s="45"/>
      <c r="BK807" s="45"/>
      <c r="BL807" s="45"/>
      <c r="BM807" s="45"/>
      <c r="BN807" s="45"/>
      <c r="BO807" s="45"/>
      <c r="BP807" s="45"/>
      <c r="BQ807" s="45"/>
      <c r="BR807" s="45"/>
      <c r="BS807" s="45"/>
      <c r="BT807" s="45"/>
      <c r="BU807" s="45"/>
      <c r="BV807" s="45"/>
      <c r="BW807" s="45"/>
      <c r="BX807" s="45"/>
      <c r="BY807" s="45"/>
    </row>
    <row r="808" spans="1:77">
      <c r="A808" s="77"/>
      <c r="B808" s="45"/>
      <c r="C808" s="61"/>
      <c r="D808" s="61"/>
      <c r="E808" s="45"/>
      <c r="F808" s="45"/>
      <c r="G808" s="45"/>
      <c r="H808" s="45"/>
      <c r="I808" s="45"/>
      <c r="J808" s="45"/>
      <c r="K808" s="45"/>
      <c r="L808" s="45"/>
      <c r="M808" s="45"/>
      <c r="N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c r="AK808" s="45"/>
      <c r="AL808" s="45"/>
      <c r="AM808" s="45"/>
      <c r="AN808" s="45"/>
      <c r="AO808" s="45"/>
      <c r="AP808" s="45"/>
      <c r="AQ808" s="45"/>
      <c r="AR808" s="45"/>
      <c r="AS808" s="45"/>
      <c r="AT808" s="45"/>
      <c r="AU808" s="45"/>
      <c r="AV808" s="45"/>
      <c r="AW808" s="45"/>
      <c r="AX808" s="45"/>
      <c r="AY808" s="45"/>
      <c r="AZ808" s="45"/>
      <c r="BA808" s="45"/>
      <c r="BB808" s="45"/>
      <c r="BC808" s="45"/>
      <c r="BD808" s="45"/>
      <c r="BE808" s="45"/>
      <c r="BF808" s="45"/>
      <c r="BG808" s="45"/>
      <c r="BH808" s="45"/>
      <c r="BI808" s="45"/>
      <c r="BJ808" s="45"/>
      <c r="BK808" s="45"/>
      <c r="BL808" s="45"/>
      <c r="BM808" s="45"/>
      <c r="BN808" s="45"/>
      <c r="BO808" s="45"/>
      <c r="BP808" s="45"/>
      <c r="BQ808" s="45"/>
      <c r="BR808" s="45"/>
      <c r="BS808" s="45"/>
      <c r="BT808" s="45"/>
      <c r="BU808" s="45"/>
      <c r="BV808" s="45"/>
      <c r="BW808" s="45"/>
      <c r="BX808" s="45"/>
      <c r="BY808" s="45"/>
    </row>
    <row r="809" spans="1:77">
      <c r="A809" s="77"/>
      <c r="B809" s="45"/>
      <c r="C809" s="61"/>
      <c r="D809" s="61"/>
      <c r="E809" s="45"/>
      <c r="F809" s="45"/>
      <c r="G809" s="45"/>
      <c r="H809" s="45"/>
      <c r="I809" s="45"/>
      <c r="J809" s="45"/>
      <c r="K809" s="45"/>
      <c r="L809" s="45"/>
      <c r="M809" s="45"/>
      <c r="N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c r="AK809" s="45"/>
      <c r="AL809" s="45"/>
      <c r="AM809" s="45"/>
      <c r="AN809" s="45"/>
      <c r="AO809" s="45"/>
      <c r="AP809" s="45"/>
      <c r="AQ809" s="45"/>
      <c r="AR809" s="45"/>
      <c r="AS809" s="45"/>
      <c r="AT809" s="45"/>
      <c r="AU809" s="45"/>
      <c r="AV809" s="45"/>
      <c r="AW809" s="45"/>
      <c r="AX809" s="45"/>
      <c r="AY809" s="45"/>
      <c r="AZ809" s="45"/>
      <c r="BA809" s="45"/>
      <c r="BB809" s="45"/>
      <c r="BC809" s="45"/>
      <c r="BD809" s="45"/>
      <c r="BE809" s="45"/>
      <c r="BF809" s="45"/>
      <c r="BG809" s="45"/>
      <c r="BH809" s="45"/>
      <c r="BI809" s="45"/>
      <c r="BJ809" s="45"/>
      <c r="BK809" s="45"/>
      <c r="BL809" s="45"/>
      <c r="BM809" s="45"/>
      <c r="BN809" s="45"/>
      <c r="BO809" s="45"/>
      <c r="BP809" s="45"/>
      <c r="BQ809" s="45"/>
      <c r="BR809" s="45"/>
      <c r="BS809" s="45"/>
      <c r="BT809" s="45"/>
      <c r="BU809" s="45"/>
      <c r="BV809" s="45"/>
      <c r="BW809" s="45"/>
      <c r="BX809" s="45"/>
      <c r="BY809" s="45"/>
    </row>
    <row r="810" spans="1:77">
      <c r="A810" s="77"/>
      <c r="B810" s="45"/>
      <c r="C810" s="61"/>
      <c r="D810" s="61"/>
      <c r="E810" s="45"/>
      <c r="F810" s="45"/>
      <c r="G810" s="45"/>
      <c r="H810" s="45"/>
      <c r="I810" s="45"/>
      <c r="J810" s="45"/>
      <c r="K810" s="45"/>
      <c r="L810" s="45"/>
      <c r="M810" s="45"/>
      <c r="N810" s="45"/>
      <c r="O810" s="45"/>
      <c r="P810" s="45"/>
      <c r="Q810" s="45"/>
      <c r="R810" s="45"/>
      <c r="S810" s="45"/>
      <c r="T810" s="45"/>
      <c r="U810" s="45"/>
      <c r="V810" s="45"/>
      <c r="W810" s="45"/>
      <c r="X810" s="45"/>
      <c r="Y810" s="45"/>
      <c r="Z810" s="45"/>
      <c r="AA810" s="45"/>
      <c r="AB810" s="45"/>
      <c r="AC810" s="45"/>
      <c r="AD810" s="45"/>
      <c r="AE810" s="45"/>
      <c r="AF810" s="45"/>
      <c r="AG810" s="45"/>
      <c r="AH810" s="45"/>
      <c r="AI810" s="45"/>
      <c r="AJ810" s="45"/>
      <c r="AK810" s="45"/>
      <c r="AL810" s="45"/>
      <c r="AM810" s="45"/>
      <c r="AN810" s="45"/>
      <c r="AO810" s="45"/>
      <c r="AP810" s="45"/>
      <c r="AQ810" s="45"/>
      <c r="AR810" s="45"/>
      <c r="AS810" s="45"/>
      <c r="AT810" s="45"/>
      <c r="AU810" s="45"/>
      <c r="AV810" s="45"/>
      <c r="AW810" s="45"/>
      <c r="AX810" s="45"/>
      <c r="AY810" s="45"/>
      <c r="AZ810" s="45"/>
      <c r="BA810" s="45"/>
      <c r="BB810" s="45"/>
      <c r="BC810" s="45"/>
      <c r="BD810" s="45"/>
      <c r="BE810" s="45"/>
      <c r="BF810" s="45"/>
      <c r="BG810" s="45"/>
      <c r="BH810" s="45"/>
      <c r="BI810" s="45"/>
      <c r="BJ810" s="45"/>
      <c r="BK810" s="45"/>
      <c r="BL810" s="45"/>
      <c r="BM810" s="45"/>
      <c r="BN810" s="45"/>
      <c r="BO810" s="45"/>
      <c r="BP810" s="45"/>
      <c r="BQ810" s="45"/>
      <c r="BR810" s="45"/>
      <c r="BS810" s="45"/>
      <c r="BT810" s="45"/>
      <c r="BU810" s="45"/>
      <c r="BV810" s="45"/>
      <c r="BW810" s="45"/>
      <c r="BX810" s="45"/>
      <c r="BY810" s="45"/>
    </row>
    <row r="811" spans="1:77">
      <c r="A811" s="77"/>
      <c r="B811" s="45"/>
      <c r="C811" s="61"/>
      <c r="D811" s="61"/>
      <c r="E811" s="45"/>
      <c r="F811" s="45"/>
      <c r="G811" s="45"/>
      <c r="H811" s="45"/>
      <c r="I811" s="45"/>
      <c r="J811" s="45"/>
      <c r="K811" s="45"/>
      <c r="L811" s="45"/>
      <c r="M811" s="45"/>
      <c r="N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c r="AK811" s="45"/>
      <c r="AL811" s="45"/>
      <c r="AM811" s="45"/>
      <c r="AN811" s="45"/>
      <c r="AO811" s="45"/>
      <c r="AP811" s="45"/>
      <c r="AQ811" s="45"/>
      <c r="AR811" s="45"/>
      <c r="AS811" s="45"/>
      <c r="AT811" s="45"/>
      <c r="AU811" s="45"/>
      <c r="AV811" s="45"/>
      <c r="AW811" s="45"/>
      <c r="AX811" s="45"/>
      <c r="AY811" s="45"/>
      <c r="AZ811" s="45"/>
      <c r="BA811" s="45"/>
      <c r="BB811" s="45"/>
      <c r="BC811" s="45"/>
      <c r="BD811" s="45"/>
      <c r="BE811" s="45"/>
      <c r="BF811" s="45"/>
      <c r="BG811" s="45"/>
      <c r="BH811" s="45"/>
      <c r="BI811" s="45"/>
      <c r="BJ811" s="45"/>
      <c r="BK811" s="45"/>
      <c r="BL811" s="45"/>
      <c r="BM811" s="45"/>
      <c r="BN811" s="45"/>
      <c r="BO811" s="45"/>
      <c r="BP811" s="45"/>
      <c r="BQ811" s="45"/>
      <c r="BR811" s="45"/>
      <c r="BS811" s="45"/>
      <c r="BT811" s="45"/>
      <c r="BU811" s="45"/>
      <c r="BV811" s="45"/>
      <c r="BW811" s="45"/>
      <c r="BX811" s="45"/>
      <c r="BY811" s="45"/>
    </row>
    <row r="812" spans="1:77">
      <c r="A812" s="77"/>
      <c r="B812" s="45"/>
      <c r="C812" s="61"/>
      <c r="D812" s="61"/>
      <c r="E812" s="45"/>
      <c r="F812" s="45"/>
      <c r="G812" s="45"/>
      <c r="H812" s="45"/>
      <c r="I812" s="45"/>
      <c r="J812" s="45"/>
      <c r="K812" s="45"/>
      <c r="L812" s="45"/>
      <c r="M812" s="45"/>
      <c r="N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c r="AK812" s="45"/>
      <c r="AL812" s="45"/>
      <c r="AM812" s="45"/>
      <c r="AN812" s="45"/>
      <c r="AO812" s="45"/>
      <c r="AP812" s="45"/>
      <c r="AQ812" s="45"/>
      <c r="AR812" s="45"/>
      <c r="AS812" s="45"/>
      <c r="AT812" s="45"/>
      <c r="AU812" s="45"/>
      <c r="AV812" s="45"/>
      <c r="AW812" s="45"/>
      <c r="AX812" s="45"/>
      <c r="AY812" s="45"/>
      <c r="AZ812" s="45"/>
      <c r="BA812" s="45"/>
      <c r="BB812" s="45"/>
      <c r="BC812" s="45"/>
      <c r="BD812" s="45"/>
      <c r="BE812" s="45"/>
      <c r="BF812" s="45"/>
      <c r="BG812" s="45"/>
      <c r="BH812" s="45"/>
      <c r="BI812" s="45"/>
      <c r="BJ812" s="45"/>
      <c r="BK812" s="45"/>
      <c r="BL812" s="45"/>
      <c r="BM812" s="45"/>
      <c r="BN812" s="45"/>
      <c r="BO812" s="45"/>
      <c r="BP812" s="45"/>
      <c r="BQ812" s="45"/>
      <c r="BR812" s="45"/>
      <c r="BS812" s="45"/>
      <c r="BT812" s="45"/>
      <c r="BU812" s="45"/>
      <c r="BV812" s="45"/>
      <c r="BW812" s="45"/>
      <c r="BX812" s="45"/>
      <c r="BY812" s="45"/>
    </row>
    <row r="813" spans="1:77">
      <c r="A813" s="77"/>
      <c r="B813" s="45"/>
      <c r="C813" s="61"/>
      <c r="D813" s="61"/>
      <c r="E813" s="45"/>
      <c r="F813" s="45"/>
      <c r="G813" s="45"/>
      <c r="H813" s="45"/>
      <c r="I813" s="45"/>
      <c r="J813" s="45"/>
      <c r="K813" s="45"/>
      <c r="L813" s="45"/>
      <c r="M813" s="45"/>
      <c r="N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c r="AK813" s="45"/>
      <c r="AL813" s="45"/>
      <c r="AM813" s="45"/>
      <c r="AN813" s="45"/>
      <c r="AO813" s="45"/>
      <c r="AP813" s="45"/>
      <c r="AQ813" s="45"/>
      <c r="AR813" s="45"/>
      <c r="AS813" s="45"/>
      <c r="AT813" s="45"/>
      <c r="AU813" s="45"/>
      <c r="AV813" s="45"/>
      <c r="AW813" s="45"/>
      <c r="AX813" s="45"/>
      <c r="AY813" s="45"/>
      <c r="AZ813" s="45"/>
      <c r="BA813" s="45"/>
      <c r="BB813" s="45"/>
      <c r="BC813" s="45"/>
      <c r="BD813" s="45"/>
      <c r="BE813" s="45"/>
      <c r="BF813" s="45"/>
      <c r="BG813" s="45"/>
      <c r="BH813" s="45"/>
      <c r="BI813" s="45"/>
      <c r="BJ813" s="45"/>
      <c r="BK813" s="45"/>
      <c r="BL813" s="45"/>
      <c r="BM813" s="45"/>
      <c r="BN813" s="45"/>
      <c r="BO813" s="45"/>
      <c r="BP813" s="45"/>
      <c r="BQ813" s="45"/>
      <c r="BR813" s="45"/>
      <c r="BS813" s="45"/>
      <c r="BT813" s="45"/>
      <c r="BU813" s="45"/>
      <c r="BV813" s="45"/>
      <c r="BW813" s="45"/>
      <c r="BX813" s="45"/>
      <c r="BY813" s="45"/>
    </row>
    <row r="814" spans="1:77">
      <c r="A814" s="77"/>
      <c r="B814" s="45"/>
      <c r="C814" s="61"/>
      <c r="D814" s="61"/>
      <c r="E814" s="45"/>
      <c r="F814" s="45"/>
      <c r="G814" s="45"/>
      <c r="H814" s="45"/>
      <c r="I814" s="45"/>
      <c r="J814" s="45"/>
      <c r="K814" s="45"/>
      <c r="L814" s="45"/>
      <c r="M814" s="45"/>
      <c r="N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c r="AK814" s="45"/>
      <c r="AL814" s="45"/>
      <c r="AM814" s="45"/>
      <c r="AN814" s="45"/>
      <c r="AO814" s="45"/>
      <c r="AP814" s="45"/>
      <c r="AQ814" s="45"/>
      <c r="AR814" s="45"/>
      <c r="AS814" s="45"/>
      <c r="AT814" s="45"/>
      <c r="AU814" s="45"/>
      <c r="AV814" s="45"/>
      <c r="AW814" s="45"/>
      <c r="AX814" s="45"/>
      <c r="AY814" s="45"/>
      <c r="AZ814" s="45"/>
      <c r="BA814" s="45"/>
      <c r="BB814" s="45"/>
      <c r="BC814" s="45"/>
      <c r="BD814" s="45"/>
      <c r="BE814" s="45"/>
      <c r="BF814" s="45"/>
      <c r="BG814" s="45"/>
      <c r="BH814" s="45"/>
      <c r="BI814" s="45"/>
      <c r="BJ814" s="45"/>
      <c r="BK814" s="45"/>
      <c r="BL814" s="45"/>
      <c r="BM814" s="45"/>
      <c r="BN814" s="45"/>
      <c r="BO814" s="45"/>
      <c r="BP814" s="45"/>
      <c r="BQ814" s="45"/>
      <c r="BR814" s="45"/>
      <c r="BS814" s="45"/>
      <c r="BT814" s="45"/>
      <c r="BU814" s="45"/>
      <c r="BV814" s="45"/>
      <c r="BW814" s="45"/>
      <c r="BX814" s="45"/>
      <c r="BY814" s="45"/>
    </row>
    <row r="815" spans="1:77">
      <c r="A815" s="77"/>
      <c r="B815" s="45"/>
      <c r="C815" s="61"/>
      <c r="D815" s="61"/>
      <c r="E815" s="45"/>
      <c r="F815" s="45"/>
      <c r="G815" s="45"/>
      <c r="H815" s="45"/>
      <c r="I815" s="45"/>
      <c r="J815" s="45"/>
      <c r="K815" s="45"/>
      <c r="L815" s="45"/>
      <c r="M815" s="45"/>
      <c r="N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c r="AK815" s="45"/>
      <c r="AL815" s="45"/>
      <c r="AM815" s="45"/>
      <c r="AN815" s="45"/>
      <c r="AO815" s="45"/>
      <c r="AP815" s="45"/>
      <c r="AQ815" s="45"/>
      <c r="AR815" s="45"/>
      <c r="AS815" s="45"/>
      <c r="AT815" s="45"/>
      <c r="AU815" s="45"/>
      <c r="AV815" s="45"/>
      <c r="AW815" s="45"/>
      <c r="AX815" s="45"/>
      <c r="AY815" s="45"/>
      <c r="AZ815" s="45"/>
      <c r="BA815" s="45"/>
      <c r="BB815" s="45"/>
      <c r="BC815" s="45"/>
      <c r="BD815" s="45"/>
      <c r="BE815" s="45"/>
      <c r="BF815" s="45"/>
      <c r="BG815" s="45"/>
      <c r="BH815" s="45"/>
      <c r="BI815" s="45"/>
      <c r="BJ815" s="45"/>
      <c r="BK815" s="45"/>
      <c r="BL815" s="45"/>
      <c r="BM815" s="45"/>
      <c r="BN815" s="45"/>
      <c r="BO815" s="45"/>
      <c r="BP815" s="45"/>
      <c r="BQ815" s="45"/>
      <c r="BR815" s="45"/>
      <c r="BS815" s="45"/>
      <c r="BT815" s="45"/>
      <c r="BU815" s="45"/>
      <c r="BV815" s="45"/>
      <c r="BW815" s="45"/>
      <c r="BX815" s="45"/>
      <c r="BY815" s="45"/>
    </row>
    <row r="816" spans="1:77">
      <c r="A816" s="77"/>
      <c r="B816" s="45"/>
      <c r="C816" s="61"/>
      <c r="D816" s="61"/>
      <c r="E816" s="45"/>
      <c r="F816" s="45"/>
      <c r="G816" s="45"/>
      <c r="H816" s="45"/>
      <c r="I816" s="45"/>
      <c r="J816" s="45"/>
      <c r="K816" s="45"/>
      <c r="L816" s="45"/>
      <c r="M816" s="45"/>
      <c r="N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c r="AK816" s="45"/>
      <c r="AL816" s="45"/>
      <c r="AM816" s="45"/>
      <c r="AN816" s="45"/>
      <c r="AO816" s="45"/>
      <c r="AP816" s="45"/>
      <c r="AQ816" s="45"/>
      <c r="AR816" s="45"/>
      <c r="AS816" s="45"/>
      <c r="AT816" s="45"/>
      <c r="AU816" s="45"/>
      <c r="AV816" s="45"/>
      <c r="AW816" s="45"/>
      <c r="AX816" s="45"/>
      <c r="AY816" s="45"/>
      <c r="AZ816" s="45"/>
      <c r="BA816" s="45"/>
      <c r="BB816" s="45"/>
      <c r="BC816" s="45"/>
      <c r="BD816" s="45"/>
      <c r="BE816" s="45"/>
      <c r="BF816" s="45"/>
      <c r="BG816" s="45"/>
      <c r="BH816" s="45"/>
      <c r="BI816" s="45"/>
      <c r="BJ816" s="45"/>
      <c r="BK816" s="45"/>
      <c r="BL816" s="45"/>
      <c r="BM816" s="45"/>
      <c r="BN816" s="45"/>
      <c r="BO816" s="45"/>
      <c r="BP816" s="45"/>
      <c r="BQ816" s="45"/>
      <c r="BR816" s="45"/>
      <c r="BS816" s="45"/>
      <c r="BT816" s="45"/>
      <c r="BU816" s="45"/>
      <c r="BV816" s="45"/>
      <c r="BW816" s="45"/>
      <c r="BX816" s="45"/>
      <c r="BY816" s="45"/>
    </row>
    <row r="817" spans="1:77">
      <c r="A817" s="77"/>
      <c r="B817" s="45"/>
      <c r="C817" s="61"/>
      <c r="D817" s="61"/>
      <c r="E817" s="45"/>
      <c r="F817" s="45"/>
      <c r="G817" s="45"/>
      <c r="H817" s="45"/>
      <c r="I817" s="45"/>
      <c r="J817" s="45"/>
      <c r="K817" s="45"/>
      <c r="L817" s="45"/>
      <c r="M817" s="45"/>
      <c r="N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c r="AK817" s="45"/>
      <c r="AL817" s="45"/>
      <c r="AM817" s="45"/>
      <c r="AN817" s="45"/>
      <c r="AO817" s="45"/>
      <c r="AP817" s="45"/>
      <c r="AQ817" s="45"/>
      <c r="AR817" s="45"/>
      <c r="AS817" s="45"/>
      <c r="AT817" s="45"/>
      <c r="AU817" s="45"/>
      <c r="AV817" s="45"/>
      <c r="AW817" s="45"/>
      <c r="AX817" s="45"/>
      <c r="AY817" s="45"/>
      <c r="AZ817" s="45"/>
      <c r="BA817" s="45"/>
      <c r="BB817" s="45"/>
      <c r="BC817" s="45"/>
      <c r="BD817" s="45"/>
      <c r="BE817" s="45"/>
      <c r="BF817" s="45"/>
      <c r="BG817" s="45"/>
      <c r="BH817" s="45"/>
      <c r="BI817" s="45"/>
      <c r="BJ817" s="45"/>
      <c r="BK817" s="45"/>
      <c r="BL817" s="45"/>
      <c r="BM817" s="45"/>
      <c r="BN817" s="45"/>
      <c r="BO817" s="45"/>
      <c r="BP817" s="45"/>
      <c r="BQ817" s="45"/>
      <c r="BR817" s="45"/>
      <c r="BS817" s="45"/>
      <c r="BT817" s="45"/>
      <c r="BU817" s="45"/>
      <c r="BV817" s="45"/>
      <c r="BW817" s="45"/>
      <c r="BX817" s="45"/>
      <c r="BY817" s="45"/>
    </row>
    <row r="818" spans="1:77">
      <c r="A818" s="77"/>
      <c r="B818" s="45"/>
      <c r="C818" s="61"/>
      <c r="D818" s="61"/>
      <c r="E818" s="45"/>
      <c r="F818" s="45"/>
      <c r="G818" s="45"/>
      <c r="H818" s="45"/>
      <c r="I818" s="45"/>
      <c r="J818" s="45"/>
      <c r="K818" s="45"/>
      <c r="L818" s="45"/>
      <c r="M818" s="45"/>
      <c r="N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c r="AK818" s="45"/>
      <c r="AL818" s="45"/>
      <c r="AM818" s="45"/>
      <c r="AN818" s="45"/>
      <c r="AO818" s="45"/>
      <c r="AP818" s="45"/>
      <c r="AQ818" s="45"/>
      <c r="AR818" s="45"/>
      <c r="AS818" s="45"/>
      <c r="AT818" s="45"/>
      <c r="AU818" s="45"/>
      <c r="AV818" s="45"/>
      <c r="AW818" s="45"/>
      <c r="AX818" s="45"/>
      <c r="AY818" s="45"/>
      <c r="AZ818" s="45"/>
      <c r="BA818" s="45"/>
      <c r="BB818" s="45"/>
      <c r="BC818" s="45"/>
      <c r="BD818" s="45"/>
      <c r="BE818" s="45"/>
      <c r="BF818" s="45"/>
      <c r="BG818" s="45"/>
      <c r="BH818" s="45"/>
      <c r="BI818" s="45"/>
      <c r="BJ818" s="45"/>
      <c r="BK818" s="45"/>
      <c r="BL818" s="45"/>
      <c r="BM818" s="45"/>
      <c r="BN818" s="45"/>
      <c r="BO818" s="45"/>
      <c r="BP818" s="45"/>
      <c r="BQ818" s="45"/>
      <c r="BR818" s="45"/>
      <c r="BS818" s="45"/>
      <c r="BT818" s="45"/>
      <c r="BU818" s="45"/>
      <c r="BV818" s="45"/>
      <c r="BW818" s="45"/>
      <c r="BX818" s="45"/>
      <c r="BY818" s="45"/>
    </row>
    <row r="819" spans="1:77">
      <c r="A819" s="77"/>
      <c r="B819" s="45"/>
      <c r="C819" s="61"/>
      <c r="D819" s="61"/>
      <c r="E819" s="45"/>
      <c r="F819" s="45"/>
      <c r="G819" s="45"/>
      <c r="H819" s="45"/>
      <c r="I819" s="45"/>
      <c r="J819" s="45"/>
      <c r="K819" s="45"/>
      <c r="L819" s="45"/>
      <c r="M819" s="45"/>
      <c r="N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c r="AK819" s="45"/>
      <c r="AL819" s="45"/>
      <c r="AM819" s="45"/>
      <c r="AN819" s="45"/>
      <c r="AO819" s="45"/>
      <c r="AP819" s="45"/>
      <c r="AQ819" s="45"/>
      <c r="AR819" s="45"/>
      <c r="AS819" s="45"/>
      <c r="AT819" s="45"/>
      <c r="AU819" s="45"/>
      <c r="AV819" s="45"/>
      <c r="AW819" s="45"/>
      <c r="AX819" s="45"/>
      <c r="AY819" s="45"/>
      <c r="AZ819" s="45"/>
      <c r="BA819" s="45"/>
      <c r="BB819" s="45"/>
      <c r="BC819" s="45"/>
      <c r="BD819" s="45"/>
      <c r="BE819" s="45"/>
      <c r="BF819" s="45"/>
      <c r="BG819" s="45"/>
      <c r="BH819" s="45"/>
      <c r="BI819" s="45"/>
      <c r="BJ819" s="45"/>
      <c r="BK819" s="45"/>
      <c r="BL819" s="45"/>
      <c r="BM819" s="45"/>
      <c r="BN819" s="45"/>
      <c r="BO819" s="45"/>
      <c r="BP819" s="45"/>
      <c r="BQ819" s="45"/>
      <c r="BR819" s="45"/>
      <c r="BS819" s="45"/>
      <c r="BT819" s="45"/>
      <c r="BU819" s="45"/>
      <c r="BV819" s="45"/>
      <c r="BW819" s="45"/>
      <c r="BX819" s="45"/>
      <c r="BY819" s="45"/>
    </row>
    <row r="820" spans="1:77">
      <c r="A820" s="77"/>
      <c r="B820" s="45"/>
      <c r="C820" s="61"/>
      <c r="D820" s="61"/>
      <c r="E820" s="45"/>
      <c r="F820" s="45"/>
      <c r="G820" s="45"/>
      <c r="H820" s="45"/>
      <c r="I820" s="45"/>
      <c r="J820" s="45"/>
      <c r="K820" s="45"/>
      <c r="L820" s="45"/>
      <c r="M820" s="45"/>
      <c r="N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c r="AK820" s="45"/>
      <c r="AL820" s="45"/>
      <c r="AM820" s="45"/>
      <c r="AN820" s="45"/>
      <c r="AO820" s="45"/>
      <c r="AP820" s="45"/>
      <c r="AQ820" s="45"/>
      <c r="AR820" s="45"/>
      <c r="AS820" s="45"/>
      <c r="AT820" s="45"/>
      <c r="AU820" s="45"/>
      <c r="AV820" s="45"/>
      <c r="AW820" s="45"/>
      <c r="AX820" s="45"/>
      <c r="AY820" s="45"/>
      <c r="AZ820" s="45"/>
      <c r="BA820" s="45"/>
      <c r="BB820" s="45"/>
      <c r="BC820" s="45"/>
      <c r="BD820" s="45"/>
      <c r="BE820" s="45"/>
      <c r="BF820" s="45"/>
      <c r="BG820" s="45"/>
      <c r="BH820" s="45"/>
      <c r="BI820" s="45"/>
      <c r="BJ820" s="45"/>
      <c r="BK820" s="45"/>
      <c r="BL820" s="45"/>
      <c r="BM820" s="45"/>
      <c r="BN820" s="45"/>
      <c r="BO820" s="45"/>
      <c r="BP820" s="45"/>
      <c r="BQ820" s="45"/>
      <c r="BR820" s="45"/>
      <c r="BS820" s="45"/>
      <c r="BT820" s="45"/>
      <c r="BU820" s="45"/>
      <c r="BV820" s="45"/>
      <c r="BW820" s="45"/>
      <c r="BX820" s="45"/>
      <c r="BY820" s="45"/>
    </row>
    <row r="821" spans="1:77">
      <c r="A821" s="77"/>
      <c r="B821" s="45"/>
      <c r="C821" s="61"/>
      <c r="D821" s="61"/>
      <c r="E821" s="45"/>
      <c r="F821" s="45"/>
      <c r="G821" s="45"/>
      <c r="H821" s="45"/>
      <c r="I821" s="45"/>
      <c r="J821" s="45"/>
      <c r="K821" s="45"/>
      <c r="L821" s="45"/>
      <c r="M821" s="45"/>
      <c r="N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c r="AK821" s="45"/>
      <c r="AL821" s="45"/>
      <c r="AM821" s="45"/>
      <c r="AN821" s="45"/>
      <c r="AO821" s="45"/>
      <c r="AP821" s="45"/>
      <c r="AQ821" s="45"/>
      <c r="AR821" s="45"/>
      <c r="AS821" s="45"/>
      <c r="AT821" s="45"/>
      <c r="AU821" s="45"/>
      <c r="AV821" s="45"/>
      <c r="AW821" s="45"/>
      <c r="AX821" s="45"/>
      <c r="AY821" s="45"/>
      <c r="AZ821" s="45"/>
      <c r="BA821" s="45"/>
      <c r="BB821" s="45"/>
      <c r="BC821" s="45"/>
      <c r="BD821" s="45"/>
      <c r="BE821" s="45"/>
      <c r="BF821" s="45"/>
      <c r="BG821" s="45"/>
      <c r="BH821" s="45"/>
      <c r="BI821" s="45"/>
      <c r="BJ821" s="45"/>
      <c r="BK821" s="45"/>
      <c r="BL821" s="45"/>
      <c r="BM821" s="45"/>
      <c r="BN821" s="45"/>
      <c r="BO821" s="45"/>
      <c r="BP821" s="45"/>
      <c r="BQ821" s="45"/>
      <c r="BR821" s="45"/>
      <c r="BS821" s="45"/>
      <c r="BT821" s="45"/>
      <c r="BU821" s="45"/>
      <c r="BV821" s="45"/>
      <c r="BW821" s="45"/>
      <c r="BX821" s="45"/>
      <c r="BY821" s="45"/>
    </row>
    <row r="822" spans="1:77">
      <c r="A822" s="77"/>
      <c r="B822" s="45"/>
      <c r="C822" s="61"/>
      <c r="D822" s="61"/>
      <c r="E822" s="45"/>
      <c r="F822" s="45"/>
      <c r="G822" s="45"/>
      <c r="H822" s="45"/>
      <c r="I822" s="45"/>
      <c r="J822" s="45"/>
      <c r="K822" s="45"/>
      <c r="L822" s="45"/>
      <c r="M822" s="45"/>
      <c r="N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c r="AK822" s="45"/>
      <c r="AL822" s="45"/>
      <c r="AM822" s="45"/>
      <c r="AN822" s="45"/>
      <c r="AO822" s="45"/>
      <c r="AP822" s="45"/>
      <c r="AQ822" s="45"/>
      <c r="AR822" s="45"/>
      <c r="AS822" s="45"/>
      <c r="AT822" s="45"/>
      <c r="AU822" s="45"/>
      <c r="AV822" s="45"/>
      <c r="AW822" s="45"/>
      <c r="AX822" s="45"/>
      <c r="AY822" s="45"/>
      <c r="AZ822" s="45"/>
      <c r="BA822" s="45"/>
      <c r="BB822" s="45"/>
      <c r="BC822" s="45"/>
      <c r="BD822" s="45"/>
      <c r="BE822" s="45"/>
      <c r="BF822" s="45"/>
      <c r="BG822" s="45"/>
      <c r="BH822" s="45"/>
      <c r="BI822" s="45"/>
      <c r="BJ822" s="45"/>
      <c r="BK822" s="45"/>
      <c r="BL822" s="45"/>
      <c r="BM822" s="45"/>
      <c r="BN822" s="45"/>
      <c r="BO822" s="45"/>
      <c r="BP822" s="45"/>
      <c r="BQ822" s="45"/>
      <c r="BR822" s="45"/>
      <c r="BS822" s="45"/>
      <c r="BT822" s="45"/>
      <c r="BU822" s="45"/>
      <c r="BV822" s="45"/>
      <c r="BW822" s="45"/>
      <c r="BX822" s="45"/>
      <c r="BY822" s="45"/>
    </row>
    <row r="823" spans="1:77">
      <c r="A823" s="77"/>
      <c r="B823" s="45"/>
      <c r="C823" s="61"/>
      <c r="D823" s="61"/>
      <c r="E823" s="45"/>
      <c r="F823" s="45"/>
      <c r="G823" s="45"/>
      <c r="H823" s="45"/>
      <c r="I823" s="45"/>
      <c r="J823" s="45"/>
      <c r="K823" s="45"/>
      <c r="L823" s="45"/>
      <c r="M823" s="45"/>
      <c r="N823" s="45"/>
      <c r="O823" s="45"/>
      <c r="P823" s="45"/>
      <c r="Q823" s="45"/>
      <c r="R823" s="45"/>
      <c r="S823" s="45"/>
      <c r="T823" s="45"/>
      <c r="U823" s="45"/>
      <c r="V823" s="45"/>
      <c r="W823" s="45"/>
      <c r="X823" s="45"/>
      <c r="Y823" s="45"/>
      <c r="Z823" s="45"/>
      <c r="AA823" s="45"/>
      <c r="AB823" s="45"/>
      <c r="AC823" s="45"/>
      <c r="AD823" s="45"/>
      <c r="AE823" s="45"/>
      <c r="AF823" s="45"/>
      <c r="AG823" s="45"/>
      <c r="AH823" s="45"/>
      <c r="AI823" s="45"/>
      <c r="AJ823" s="45"/>
      <c r="AK823" s="45"/>
      <c r="AL823" s="45"/>
      <c r="AM823" s="45"/>
      <c r="AN823" s="45"/>
      <c r="AO823" s="45"/>
      <c r="AP823" s="45"/>
      <c r="AQ823" s="45"/>
      <c r="AR823" s="45"/>
      <c r="AS823" s="45"/>
      <c r="AT823" s="45"/>
      <c r="AU823" s="45"/>
      <c r="AV823" s="45"/>
      <c r="AW823" s="45"/>
      <c r="AX823" s="45"/>
      <c r="AY823" s="45"/>
      <c r="AZ823" s="45"/>
      <c r="BA823" s="45"/>
      <c r="BB823" s="45"/>
      <c r="BC823" s="45"/>
      <c r="BD823" s="45"/>
      <c r="BE823" s="45"/>
      <c r="BF823" s="45"/>
      <c r="BG823" s="45"/>
      <c r="BH823" s="45"/>
      <c r="BI823" s="45"/>
      <c r="BJ823" s="45"/>
      <c r="BK823" s="45"/>
      <c r="BL823" s="45"/>
      <c r="BM823" s="45"/>
      <c r="BN823" s="45"/>
      <c r="BO823" s="45"/>
      <c r="BP823" s="45"/>
      <c r="BQ823" s="45"/>
      <c r="BR823" s="45"/>
      <c r="BS823" s="45"/>
      <c r="BT823" s="45"/>
      <c r="BU823" s="45"/>
      <c r="BV823" s="45"/>
      <c r="BW823" s="45"/>
      <c r="BX823" s="45"/>
      <c r="BY823" s="45"/>
    </row>
    <row r="824" spans="1:77">
      <c r="A824" s="77"/>
      <c r="B824" s="45"/>
      <c r="C824" s="61"/>
      <c r="D824" s="61"/>
      <c r="E824" s="45"/>
      <c r="F824" s="45"/>
      <c r="G824" s="45"/>
      <c r="H824" s="45"/>
      <c r="I824" s="45"/>
      <c r="J824" s="45"/>
      <c r="K824" s="45"/>
      <c r="L824" s="45"/>
      <c r="M824" s="45"/>
      <c r="N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c r="AK824" s="45"/>
      <c r="AL824" s="45"/>
      <c r="AM824" s="45"/>
      <c r="AN824" s="45"/>
      <c r="AO824" s="45"/>
      <c r="AP824" s="45"/>
      <c r="AQ824" s="45"/>
      <c r="AR824" s="45"/>
      <c r="AS824" s="45"/>
      <c r="AT824" s="45"/>
      <c r="AU824" s="45"/>
      <c r="AV824" s="45"/>
      <c r="AW824" s="45"/>
      <c r="AX824" s="45"/>
      <c r="AY824" s="45"/>
      <c r="AZ824" s="45"/>
      <c r="BA824" s="45"/>
      <c r="BB824" s="45"/>
      <c r="BC824" s="45"/>
      <c r="BD824" s="45"/>
      <c r="BE824" s="45"/>
      <c r="BF824" s="45"/>
      <c r="BG824" s="45"/>
      <c r="BH824" s="45"/>
      <c r="BI824" s="45"/>
      <c r="BJ824" s="45"/>
      <c r="BK824" s="45"/>
      <c r="BL824" s="45"/>
      <c r="BM824" s="45"/>
      <c r="BN824" s="45"/>
      <c r="BO824" s="45"/>
      <c r="BP824" s="45"/>
      <c r="BQ824" s="45"/>
      <c r="BR824" s="45"/>
      <c r="BS824" s="45"/>
      <c r="BT824" s="45"/>
      <c r="BU824" s="45"/>
      <c r="BV824" s="45"/>
      <c r="BW824" s="45"/>
      <c r="BX824" s="45"/>
      <c r="BY824" s="45"/>
    </row>
    <row r="825" spans="1:77">
      <c r="A825" s="77"/>
      <c r="B825" s="45"/>
      <c r="C825" s="61"/>
      <c r="D825" s="61"/>
      <c r="E825" s="45"/>
      <c r="F825" s="45"/>
      <c r="G825" s="45"/>
      <c r="H825" s="45"/>
      <c r="I825" s="45"/>
      <c r="J825" s="45"/>
      <c r="K825" s="45"/>
      <c r="L825" s="45"/>
      <c r="M825" s="45"/>
      <c r="N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c r="AK825" s="45"/>
      <c r="AL825" s="45"/>
      <c r="AM825" s="45"/>
      <c r="AN825" s="45"/>
      <c r="AO825" s="45"/>
      <c r="AP825" s="45"/>
      <c r="AQ825" s="45"/>
      <c r="AR825" s="45"/>
      <c r="AS825" s="45"/>
      <c r="AT825" s="45"/>
      <c r="AU825" s="45"/>
      <c r="AV825" s="45"/>
      <c r="AW825" s="45"/>
      <c r="AX825" s="45"/>
      <c r="AY825" s="45"/>
      <c r="AZ825" s="45"/>
      <c r="BA825" s="45"/>
      <c r="BB825" s="45"/>
      <c r="BC825" s="45"/>
      <c r="BD825" s="45"/>
      <c r="BE825" s="45"/>
      <c r="BF825" s="45"/>
      <c r="BG825" s="45"/>
      <c r="BH825" s="45"/>
      <c r="BI825" s="45"/>
      <c r="BJ825" s="45"/>
      <c r="BK825" s="45"/>
      <c r="BL825" s="45"/>
      <c r="BM825" s="45"/>
      <c r="BN825" s="45"/>
      <c r="BO825" s="45"/>
      <c r="BP825" s="45"/>
      <c r="BQ825" s="45"/>
      <c r="BR825" s="45"/>
      <c r="BS825" s="45"/>
      <c r="BT825" s="45"/>
      <c r="BU825" s="45"/>
      <c r="BV825" s="45"/>
      <c r="BW825" s="45"/>
      <c r="BX825" s="45"/>
      <c r="BY825" s="45"/>
    </row>
    <row r="826" spans="1:77">
      <c r="A826" s="77"/>
      <c r="B826" s="45"/>
      <c r="C826" s="61"/>
      <c r="D826" s="61"/>
      <c r="E826" s="45"/>
      <c r="F826" s="45"/>
      <c r="G826" s="45"/>
      <c r="H826" s="45"/>
      <c r="I826" s="45"/>
      <c r="J826" s="45"/>
      <c r="K826" s="45"/>
      <c r="L826" s="45"/>
      <c r="M826" s="45"/>
      <c r="N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c r="AK826" s="45"/>
      <c r="AL826" s="45"/>
      <c r="AM826" s="45"/>
      <c r="AN826" s="45"/>
      <c r="AO826" s="45"/>
      <c r="AP826" s="45"/>
      <c r="AQ826" s="45"/>
      <c r="AR826" s="45"/>
      <c r="AS826" s="45"/>
      <c r="AT826" s="45"/>
      <c r="AU826" s="45"/>
      <c r="AV826" s="45"/>
      <c r="AW826" s="45"/>
      <c r="AX826" s="45"/>
      <c r="AY826" s="45"/>
      <c r="AZ826" s="45"/>
      <c r="BA826" s="45"/>
      <c r="BB826" s="45"/>
      <c r="BC826" s="45"/>
      <c r="BD826" s="45"/>
      <c r="BE826" s="45"/>
      <c r="BF826" s="45"/>
      <c r="BG826" s="45"/>
      <c r="BH826" s="45"/>
      <c r="BI826" s="45"/>
      <c r="BJ826" s="45"/>
      <c r="BK826" s="45"/>
      <c r="BL826" s="45"/>
      <c r="BM826" s="45"/>
      <c r="BN826" s="45"/>
      <c r="BO826" s="45"/>
      <c r="BP826" s="45"/>
      <c r="BQ826" s="45"/>
      <c r="BR826" s="45"/>
      <c r="BS826" s="45"/>
      <c r="BT826" s="45"/>
      <c r="BU826" s="45"/>
      <c r="BV826" s="45"/>
      <c r="BW826" s="45"/>
      <c r="BX826" s="45"/>
      <c r="BY826" s="45"/>
    </row>
    <row r="827" spans="1:77">
      <c r="A827" s="77"/>
      <c r="B827" s="45"/>
      <c r="C827" s="61"/>
      <c r="D827" s="61"/>
      <c r="E827" s="45"/>
      <c r="F827" s="45"/>
      <c r="G827" s="45"/>
      <c r="H827" s="45"/>
      <c r="I827" s="45"/>
      <c r="J827" s="45"/>
      <c r="K827" s="45"/>
      <c r="L827" s="45"/>
      <c r="M827" s="45"/>
      <c r="N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c r="AK827" s="45"/>
      <c r="AL827" s="45"/>
      <c r="AM827" s="45"/>
      <c r="AN827" s="45"/>
      <c r="AO827" s="45"/>
      <c r="AP827" s="45"/>
      <c r="AQ827" s="45"/>
      <c r="AR827" s="45"/>
      <c r="AS827" s="45"/>
      <c r="AT827" s="45"/>
      <c r="AU827" s="45"/>
      <c r="AV827" s="45"/>
      <c r="AW827" s="45"/>
      <c r="AX827" s="45"/>
      <c r="AY827" s="45"/>
      <c r="AZ827" s="45"/>
      <c r="BA827" s="45"/>
      <c r="BB827" s="45"/>
      <c r="BC827" s="45"/>
      <c r="BD827" s="45"/>
      <c r="BE827" s="45"/>
      <c r="BF827" s="45"/>
      <c r="BG827" s="45"/>
      <c r="BH827" s="45"/>
      <c r="BI827" s="45"/>
      <c r="BJ827" s="45"/>
      <c r="BK827" s="45"/>
      <c r="BL827" s="45"/>
      <c r="BM827" s="45"/>
      <c r="BN827" s="45"/>
      <c r="BO827" s="45"/>
      <c r="BP827" s="45"/>
      <c r="BQ827" s="45"/>
      <c r="BR827" s="45"/>
      <c r="BS827" s="45"/>
      <c r="BT827" s="45"/>
      <c r="BU827" s="45"/>
      <c r="BV827" s="45"/>
      <c r="BW827" s="45"/>
      <c r="BX827" s="45"/>
      <c r="BY827" s="45"/>
    </row>
    <row r="828" spans="1:77">
      <c r="A828" s="77"/>
      <c r="B828" s="45"/>
      <c r="C828" s="61"/>
      <c r="D828" s="61"/>
      <c r="E828" s="45"/>
      <c r="F828" s="45"/>
      <c r="G828" s="45"/>
      <c r="H828" s="45"/>
      <c r="I828" s="45"/>
      <c r="J828" s="45"/>
      <c r="K828" s="45"/>
      <c r="L828" s="45"/>
      <c r="M828" s="45"/>
      <c r="N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c r="AK828" s="45"/>
      <c r="AL828" s="45"/>
      <c r="AM828" s="45"/>
      <c r="AN828" s="45"/>
      <c r="AO828" s="45"/>
      <c r="AP828" s="45"/>
      <c r="AQ828" s="45"/>
      <c r="AR828" s="45"/>
      <c r="AS828" s="45"/>
      <c r="AT828" s="45"/>
      <c r="AU828" s="45"/>
      <c r="AV828" s="45"/>
      <c r="AW828" s="45"/>
      <c r="AX828" s="45"/>
      <c r="AY828" s="45"/>
      <c r="AZ828" s="45"/>
      <c r="BA828" s="45"/>
      <c r="BB828" s="45"/>
      <c r="BC828" s="45"/>
      <c r="BD828" s="45"/>
      <c r="BE828" s="45"/>
      <c r="BF828" s="45"/>
      <c r="BG828" s="45"/>
      <c r="BH828" s="45"/>
      <c r="BI828" s="45"/>
      <c r="BJ828" s="45"/>
      <c r="BK828" s="45"/>
      <c r="BL828" s="45"/>
      <c r="BM828" s="45"/>
      <c r="BN828" s="45"/>
      <c r="BO828" s="45"/>
      <c r="BP828" s="45"/>
      <c r="BQ828" s="45"/>
      <c r="BR828" s="45"/>
      <c r="BS828" s="45"/>
      <c r="BT828" s="45"/>
      <c r="BU828" s="45"/>
      <c r="BV828" s="45"/>
      <c r="BW828" s="45"/>
      <c r="BX828" s="45"/>
      <c r="BY828" s="45"/>
    </row>
    <row r="829" spans="1:77">
      <c r="A829" s="77"/>
      <c r="B829" s="45"/>
      <c r="C829" s="61"/>
      <c r="D829" s="61"/>
      <c r="E829" s="45"/>
      <c r="F829" s="45"/>
      <c r="G829" s="45"/>
      <c r="H829" s="45"/>
      <c r="I829" s="45"/>
      <c r="J829" s="45"/>
      <c r="K829" s="45"/>
      <c r="L829" s="45"/>
      <c r="M829" s="45"/>
      <c r="N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c r="AK829" s="45"/>
      <c r="AL829" s="45"/>
      <c r="AM829" s="45"/>
      <c r="AN829" s="45"/>
      <c r="AO829" s="45"/>
      <c r="AP829" s="45"/>
      <c r="AQ829" s="45"/>
      <c r="AR829" s="45"/>
      <c r="AS829" s="45"/>
      <c r="AT829" s="45"/>
      <c r="AU829" s="45"/>
      <c r="AV829" s="45"/>
      <c r="AW829" s="45"/>
      <c r="AX829" s="45"/>
      <c r="AY829" s="45"/>
      <c r="AZ829" s="45"/>
      <c r="BA829" s="45"/>
      <c r="BB829" s="45"/>
      <c r="BC829" s="45"/>
      <c r="BD829" s="45"/>
      <c r="BE829" s="45"/>
      <c r="BF829" s="45"/>
      <c r="BG829" s="45"/>
      <c r="BH829" s="45"/>
      <c r="BI829" s="45"/>
      <c r="BJ829" s="45"/>
      <c r="BK829" s="45"/>
      <c r="BL829" s="45"/>
      <c r="BM829" s="45"/>
      <c r="BN829" s="45"/>
      <c r="BO829" s="45"/>
      <c r="BP829" s="45"/>
      <c r="BQ829" s="45"/>
      <c r="BR829" s="45"/>
      <c r="BS829" s="45"/>
      <c r="BT829" s="45"/>
      <c r="BU829" s="45"/>
      <c r="BV829" s="45"/>
      <c r="BW829" s="45"/>
      <c r="BX829" s="45"/>
      <c r="BY829" s="45"/>
    </row>
    <row r="830" spans="1:77">
      <c r="A830" s="77"/>
      <c r="B830" s="45"/>
      <c r="C830" s="61"/>
      <c r="D830" s="61"/>
      <c r="E830" s="45"/>
      <c r="F830" s="45"/>
      <c r="G830" s="45"/>
      <c r="H830" s="45"/>
      <c r="I830" s="45"/>
      <c r="J830" s="45"/>
      <c r="K830" s="45"/>
      <c r="L830" s="45"/>
      <c r="M830" s="45"/>
      <c r="N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c r="AK830" s="45"/>
      <c r="AL830" s="45"/>
      <c r="AM830" s="45"/>
      <c r="AN830" s="45"/>
      <c r="AO830" s="45"/>
      <c r="AP830" s="45"/>
      <c r="AQ830" s="45"/>
      <c r="AR830" s="45"/>
      <c r="AS830" s="45"/>
      <c r="AT830" s="45"/>
      <c r="AU830" s="45"/>
      <c r="AV830" s="45"/>
      <c r="AW830" s="45"/>
      <c r="AX830" s="45"/>
      <c r="AY830" s="45"/>
      <c r="AZ830" s="45"/>
      <c r="BA830" s="45"/>
      <c r="BB830" s="45"/>
      <c r="BC830" s="45"/>
      <c r="BD830" s="45"/>
      <c r="BE830" s="45"/>
      <c r="BF830" s="45"/>
      <c r="BG830" s="45"/>
      <c r="BH830" s="45"/>
      <c r="BI830" s="45"/>
      <c r="BJ830" s="45"/>
      <c r="BK830" s="45"/>
      <c r="BL830" s="45"/>
      <c r="BM830" s="45"/>
      <c r="BN830" s="45"/>
      <c r="BO830" s="45"/>
      <c r="BP830" s="45"/>
      <c r="BQ830" s="45"/>
      <c r="BR830" s="45"/>
      <c r="BS830" s="45"/>
      <c r="BT830" s="45"/>
      <c r="BU830" s="45"/>
      <c r="BV830" s="45"/>
      <c r="BW830" s="45"/>
      <c r="BX830" s="45"/>
      <c r="BY830" s="45"/>
    </row>
    <row r="831" spans="1:77">
      <c r="A831" s="77"/>
      <c r="B831" s="45"/>
      <c r="C831" s="61"/>
      <c r="D831" s="61"/>
      <c r="E831" s="45"/>
      <c r="F831" s="45"/>
      <c r="G831" s="45"/>
      <c r="H831" s="45"/>
      <c r="I831" s="45"/>
      <c r="J831" s="45"/>
      <c r="K831" s="45"/>
      <c r="L831" s="45"/>
      <c r="M831" s="45"/>
      <c r="N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c r="AK831" s="45"/>
      <c r="AL831" s="45"/>
      <c r="AM831" s="45"/>
      <c r="AN831" s="45"/>
      <c r="AO831" s="45"/>
      <c r="AP831" s="45"/>
      <c r="AQ831" s="45"/>
      <c r="AR831" s="45"/>
      <c r="AS831" s="45"/>
      <c r="AT831" s="45"/>
      <c r="AU831" s="45"/>
      <c r="AV831" s="45"/>
      <c r="AW831" s="45"/>
      <c r="AX831" s="45"/>
      <c r="AY831" s="45"/>
      <c r="AZ831" s="45"/>
      <c r="BA831" s="45"/>
      <c r="BB831" s="45"/>
      <c r="BC831" s="45"/>
      <c r="BD831" s="45"/>
      <c r="BE831" s="45"/>
      <c r="BF831" s="45"/>
      <c r="BG831" s="45"/>
      <c r="BH831" s="45"/>
      <c r="BI831" s="45"/>
      <c r="BJ831" s="45"/>
      <c r="BK831" s="45"/>
      <c r="BL831" s="45"/>
      <c r="BM831" s="45"/>
      <c r="BN831" s="45"/>
      <c r="BO831" s="45"/>
      <c r="BP831" s="45"/>
      <c r="BQ831" s="45"/>
      <c r="BR831" s="45"/>
      <c r="BS831" s="45"/>
      <c r="BT831" s="45"/>
      <c r="BU831" s="45"/>
      <c r="BV831" s="45"/>
      <c r="BW831" s="45"/>
      <c r="BX831" s="45"/>
      <c r="BY831" s="45"/>
    </row>
    <row r="832" spans="1:77">
      <c r="A832" s="77"/>
      <c r="B832" s="45"/>
      <c r="C832" s="61"/>
      <c r="D832" s="61"/>
      <c r="E832" s="45"/>
      <c r="F832" s="45"/>
      <c r="G832" s="45"/>
      <c r="H832" s="45"/>
      <c r="I832" s="45"/>
      <c r="J832" s="45"/>
      <c r="K832" s="45"/>
      <c r="L832" s="45"/>
      <c r="M832" s="45"/>
      <c r="N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c r="AK832" s="45"/>
      <c r="AL832" s="45"/>
      <c r="AM832" s="45"/>
      <c r="AN832" s="45"/>
      <c r="AO832" s="45"/>
      <c r="AP832" s="45"/>
      <c r="AQ832" s="45"/>
      <c r="AR832" s="45"/>
      <c r="AS832" s="45"/>
      <c r="AT832" s="45"/>
      <c r="AU832" s="45"/>
      <c r="AV832" s="45"/>
      <c r="AW832" s="45"/>
      <c r="AX832" s="45"/>
      <c r="AY832" s="45"/>
      <c r="AZ832" s="45"/>
      <c r="BA832" s="45"/>
      <c r="BB832" s="45"/>
      <c r="BC832" s="45"/>
      <c r="BD832" s="45"/>
      <c r="BE832" s="45"/>
      <c r="BF832" s="45"/>
      <c r="BG832" s="45"/>
      <c r="BH832" s="45"/>
      <c r="BI832" s="45"/>
      <c r="BJ832" s="45"/>
      <c r="BK832" s="45"/>
      <c r="BL832" s="45"/>
      <c r="BM832" s="45"/>
      <c r="BN832" s="45"/>
      <c r="BO832" s="45"/>
      <c r="BP832" s="45"/>
      <c r="BQ832" s="45"/>
      <c r="BR832" s="45"/>
      <c r="BS832" s="45"/>
      <c r="BT832" s="45"/>
      <c r="BU832" s="45"/>
      <c r="BV832" s="45"/>
      <c r="BW832" s="45"/>
      <c r="BX832" s="45"/>
      <c r="BY832" s="45"/>
    </row>
    <row r="833" spans="1:77">
      <c r="A833" s="77"/>
      <c r="B833" s="45"/>
      <c r="C833" s="61"/>
      <c r="D833" s="61"/>
      <c r="E833" s="45"/>
      <c r="F833" s="45"/>
      <c r="G833" s="45"/>
      <c r="H833" s="45"/>
      <c r="I833" s="45"/>
      <c r="J833" s="45"/>
      <c r="K833" s="45"/>
      <c r="L833" s="45"/>
      <c r="M833" s="45"/>
      <c r="N833" s="45"/>
      <c r="O833" s="45"/>
      <c r="P833" s="45"/>
      <c r="Q833" s="45"/>
      <c r="R833" s="45"/>
      <c r="S833" s="45"/>
      <c r="T833" s="45"/>
      <c r="U833" s="45"/>
      <c r="V833" s="45"/>
      <c r="W833" s="45"/>
      <c r="X833" s="45"/>
      <c r="Y833" s="45"/>
      <c r="Z833" s="45"/>
      <c r="AA833" s="45"/>
      <c r="AB833" s="45"/>
      <c r="AC833" s="45"/>
      <c r="AD833" s="45"/>
      <c r="AE833" s="45"/>
      <c r="AF833" s="45"/>
      <c r="AG833" s="45"/>
      <c r="AH833" s="45"/>
      <c r="AI833" s="45"/>
      <c r="AJ833" s="45"/>
      <c r="AK833" s="45"/>
      <c r="AL833" s="45"/>
      <c r="AM833" s="45"/>
      <c r="AN833" s="45"/>
      <c r="AO833" s="45"/>
      <c r="AP833" s="45"/>
      <c r="AQ833" s="45"/>
      <c r="AR833" s="45"/>
      <c r="AS833" s="45"/>
      <c r="AT833" s="45"/>
      <c r="AU833" s="45"/>
      <c r="AV833" s="45"/>
      <c r="AW833" s="45"/>
      <c r="AX833" s="45"/>
      <c r="AY833" s="45"/>
      <c r="AZ833" s="45"/>
      <c r="BA833" s="45"/>
      <c r="BB833" s="45"/>
      <c r="BC833" s="45"/>
      <c r="BD833" s="45"/>
      <c r="BE833" s="45"/>
      <c r="BF833" s="45"/>
      <c r="BG833" s="45"/>
      <c r="BH833" s="45"/>
      <c r="BI833" s="45"/>
      <c r="BJ833" s="45"/>
      <c r="BK833" s="45"/>
      <c r="BL833" s="45"/>
      <c r="BM833" s="45"/>
      <c r="BN833" s="45"/>
      <c r="BO833" s="45"/>
      <c r="BP833" s="45"/>
      <c r="BQ833" s="45"/>
      <c r="BR833" s="45"/>
      <c r="BS833" s="45"/>
      <c r="BT833" s="45"/>
      <c r="BU833" s="45"/>
      <c r="BV833" s="45"/>
      <c r="BW833" s="45"/>
      <c r="BX833" s="45"/>
      <c r="BY833" s="45"/>
    </row>
    <row r="834" spans="1:77">
      <c r="A834" s="77"/>
      <c r="B834" s="45"/>
      <c r="C834" s="61"/>
      <c r="D834" s="61"/>
      <c r="E834" s="45"/>
      <c r="F834" s="45"/>
      <c r="G834" s="45"/>
      <c r="H834" s="45"/>
      <c r="I834" s="45"/>
      <c r="J834" s="45"/>
      <c r="K834" s="45"/>
      <c r="L834" s="45"/>
      <c r="M834" s="45"/>
      <c r="N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c r="AK834" s="45"/>
      <c r="AL834" s="45"/>
      <c r="AM834" s="45"/>
      <c r="AN834" s="45"/>
      <c r="AO834" s="45"/>
      <c r="AP834" s="45"/>
      <c r="AQ834" s="45"/>
      <c r="AR834" s="45"/>
      <c r="AS834" s="45"/>
      <c r="AT834" s="45"/>
      <c r="AU834" s="45"/>
      <c r="AV834" s="45"/>
      <c r="AW834" s="45"/>
      <c r="AX834" s="45"/>
      <c r="AY834" s="45"/>
      <c r="AZ834" s="45"/>
      <c r="BA834" s="45"/>
      <c r="BB834" s="45"/>
      <c r="BC834" s="45"/>
      <c r="BD834" s="45"/>
      <c r="BE834" s="45"/>
      <c r="BF834" s="45"/>
      <c r="BG834" s="45"/>
      <c r="BH834" s="45"/>
      <c r="BI834" s="45"/>
      <c r="BJ834" s="45"/>
      <c r="BK834" s="45"/>
      <c r="BL834" s="45"/>
      <c r="BM834" s="45"/>
      <c r="BN834" s="45"/>
      <c r="BO834" s="45"/>
      <c r="BP834" s="45"/>
      <c r="BQ834" s="45"/>
      <c r="BR834" s="45"/>
      <c r="BS834" s="45"/>
      <c r="BT834" s="45"/>
      <c r="BU834" s="45"/>
      <c r="BV834" s="45"/>
      <c r="BW834" s="45"/>
      <c r="BX834" s="45"/>
      <c r="BY834" s="45"/>
    </row>
    <row r="835" spans="1:77">
      <c r="A835" s="77"/>
      <c r="B835" s="45"/>
      <c r="C835" s="61"/>
      <c r="D835" s="61"/>
      <c r="E835" s="45"/>
      <c r="F835" s="45"/>
      <c r="G835" s="45"/>
      <c r="H835" s="45"/>
      <c r="I835" s="45"/>
      <c r="J835" s="45"/>
      <c r="K835" s="45"/>
      <c r="L835" s="45"/>
      <c r="M835" s="45"/>
      <c r="N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c r="AK835" s="45"/>
      <c r="AL835" s="45"/>
      <c r="AM835" s="45"/>
      <c r="AN835" s="45"/>
      <c r="AO835" s="45"/>
      <c r="AP835" s="45"/>
      <c r="AQ835" s="45"/>
      <c r="AR835" s="45"/>
      <c r="AS835" s="45"/>
      <c r="AT835" s="45"/>
      <c r="AU835" s="45"/>
      <c r="AV835" s="45"/>
      <c r="AW835" s="45"/>
      <c r="AX835" s="45"/>
      <c r="AY835" s="45"/>
      <c r="AZ835" s="45"/>
      <c r="BA835" s="45"/>
      <c r="BB835" s="45"/>
      <c r="BC835" s="45"/>
      <c r="BD835" s="45"/>
      <c r="BE835" s="45"/>
      <c r="BF835" s="45"/>
      <c r="BG835" s="45"/>
      <c r="BH835" s="45"/>
      <c r="BI835" s="45"/>
      <c r="BJ835" s="45"/>
      <c r="BK835" s="45"/>
      <c r="BL835" s="45"/>
      <c r="BM835" s="45"/>
      <c r="BN835" s="45"/>
      <c r="BO835" s="45"/>
      <c r="BP835" s="45"/>
      <c r="BQ835" s="45"/>
      <c r="BR835" s="45"/>
      <c r="BS835" s="45"/>
      <c r="BT835" s="45"/>
      <c r="BU835" s="45"/>
      <c r="BV835" s="45"/>
      <c r="BW835" s="45"/>
      <c r="BX835" s="45"/>
      <c r="BY835" s="45"/>
    </row>
    <row r="836" spans="1:77">
      <c r="A836" s="77"/>
      <c r="B836" s="45"/>
      <c r="C836" s="61"/>
      <c r="D836" s="61"/>
      <c r="E836" s="45"/>
      <c r="F836" s="45"/>
      <c r="G836" s="45"/>
      <c r="H836" s="45"/>
      <c r="I836" s="45"/>
      <c r="J836" s="45"/>
      <c r="K836" s="45"/>
      <c r="L836" s="45"/>
      <c r="M836" s="45"/>
      <c r="N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c r="AK836" s="45"/>
      <c r="AL836" s="45"/>
      <c r="AM836" s="45"/>
      <c r="AN836" s="45"/>
      <c r="AO836" s="45"/>
      <c r="AP836" s="45"/>
      <c r="AQ836" s="45"/>
      <c r="AR836" s="45"/>
      <c r="AS836" s="45"/>
      <c r="AT836" s="45"/>
      <c r="AU836" s="45"/>
      <c r="AV836" s="45"/>
      <c r="AW836" s="45"/>
      <c r="AX836" s="45"/>
      <c r="AY836" s="45"/>
      <c r="AZ836" s="45"/>
      <c r="BA836" s="45"/>
      <c r="BB836" s="45"/>
      <c r="BC836" s="45"/>
      <c r="BD836" s="45"/>
      <c r="BE836" s="45"/>
      <c r="BF836" s="45"/>
      <c r="BG836" s="45"/>
      <c r="BH836" s="45"/>
      <c r="BI836" s="45"/>
      <c r="BJ836" s="45"/>
      <c r="BK836" s="45"/>
      <c r="BL836" s="45"/>
      <c r="BM836" s="45"/>
      <c r="BN836" s="45"/>
      <c r="BO836" s="45"/>
      <c r="BP836" s="45"/>
      <c r="BQ836" s="45"/>
      <c r="BR836" s="45"/>
      <c r="BS836" s="45"/>
      <c r="BT836" s="45"/>
      <c r="BU836" s="45"/>
      <c r="BV836" s="45"/>
      <c r="BW836" s="45"/>
      <c r="BX836" s="45"/>
      <c r="BY836" s="45"/>
    </row>
    <row r="837" spans="1:77">
      <c r="A837" s="77"/>
      <c r="B837" s="45"/>
      <c r="C837" s="61"/>
      <c r="D837" s="61"/>
      <c r="E837" s="45"/>
      <c r="F837" s="45"/>
      <c r="G837" s="45"/>
      <c r="H837" s="45"/>
      <c r="I837" s="45"/>
      <c r="J837" s="45"/>
      <c r="K837" s="45"/>
      <c r="L837" s="45"/>
      <c r="M837" s="45"/>
      <c r="N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c r="AK837" s="45"/>
      <c r="AL837" s="45"/>
      <c r="AM837" s="45"/>
      <c r="AN837" s="45"/>
      <c r="AO837" s="45"/>
      <c r="AP837" s="45"/>
      <c r="AQ837" s="45"/>
      <c r="AR837" s="45"/>
      <c r="AS837" s="45"/>
      <c r="AT837" s="45"/>
      <c r="AU837" s="45"/>
      <c r="AV837" s="45"/>
      <c r="AW837" s="45"/>
      <c r="AX837" s="45"/>
      <c r="AY837" s="45"/>
      <c r="AZ837" s="45"/>
      <c r="BA837" s="45"/>
      <c r="BB837" s="45"/>
      <c r="BC837" s="45"/>
      <c r="BD837" s="45"/>
      <c r="BE837" s="45"/>
      <c r="BF837" s="45"/>
      <c r="BG837" s="45"/>
      <c r="BH837" s="45"/>
      <c r="BI837" s="45"/>
      <c r="BJ837" s="45"/>
      <c r="BK837" s="45"/>
      <c r="BL837" s="45"/>
      <c r="BM837" s="45"/>
      <c r="BN837" s="45"/>
      <c r="BO837" s="45"/>
      <c r="BP837" s="45"/>
      <c r="BQ837" s="45"/>
      <c r="BR837" s="45"/>
      <c r="BS837" s="45"/>
      <c r="BT837" s="45"/>
      <c r="BU837" s="45"/>
      <c r="BV837" s="45"/>
      <c r="BW837" s="45"/>
      <c r="BX837" s="45"/>
      <c r="BY837" s="45"/>
    </row>
    <row r="838" spans="1:77">
      <c r="A838" s="77"/>
      <c r="B838" s="45"/>
      <c r="C838" s="61"/>
      <c r="D838" s="61"/>
      <c r="E838" s="45"/>
      <c r="F838" s="45"/>
      <c r="G838" s="45"/>
      <c r="H838" s="45"/>
      <c r="I838" s="45"/>
      <c r="J838" s="45"/>
      <c r="K838" s="45"/>
      <c r="L838" s="45"/>
      <c r="M838" s="45"/>
      <c r="N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c r="AK838" s="45"/>
      <c r="AL838" s="45"/>
      <c r="AM838" s="45"/>
      <c r="AN838" s="45"/>
      <c r="AO838" s="45"/>
      <c r="AP838" s="45"/>
      <c r="AQ838" s="45"/>
      <c r="AR838" s="45"/>
      <c r="AS838" s="45"/>
      <c r="AT838" s="45"/>
      <c r="AU838" s="45"/>
      <c r="AV838" s="45"/>
      <c r="AW838" s="45"/>
      <c r="AX838" s="45"/>
      <c r="AY838" s="45"/>
      <c r="AZ838" s="45"/>
      <c r="BA838" s="45"/>
      <c r="BB838" s="45"/>
      <c r="BC838" s="45"/>
      <c r="BD838" s="45"/>
      <c r="BE838" s="45"/>
      <c r="BF838" s="45"/>
      <c r="BG838" s="45"/>
      <c r="BH838" s="45"/>
      <c r="BI838" s="45"/>
      <c r="BJ838" s="45"/>
      <c r="BK838" s="45"/>
      <c r="BL838" s="45"/>
      <c r="BM838" s="45"/>
      <c r="BN838" s="45"/>
      <c r="BO838" s="45"/>
      <c r="BP838" s="45"/>
      <c r="BQ838" s="45"/>
      <c r="BR838" s="45"/>
      <c r="BS838" s="45"/>
      <c r="BT838" s="45"/>
      <c r="BU838" s="45"/>
      <c r="BV838" s="45"/>
      <c r="BW838" s="45"/>
      <c r="BX838" s="45"/>
      <c r="BY838" s="45"/>
    </row>
    <row r="839" spans="1:77">
      <c r="A839" s="77"/>
      <c r="B839" s="45"/>
      <c r="C839" s="61"/>
      <c r="D839" s="61"/>
      <c r="E839" s="45"/>
      <c r="F839" s="45"/>
      <c r="G839" s="45"/>
      <c r="H839" s="45"/>
      <c r="I839" s="45"/>
      <c r="J839" s="45"/>
      <c r="K839" s="45"/>
      <c r="L839" s="45"/>
      <c r="M839" s="45"/>
      <c r="N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c r="AK839" s="45"/>
      <c r="AL839" s="45"/>
      <c r="AM839" s="45"/>
      <c r="AN839" s="45"/>
      <c r="AO839" s="45"/>
      <c r="AP839" s="45"/>
      <c r="AQ839" s="45"/>
      <c r="AR839" s="45"/>
      <c r="AS839" s="45"/>
      <c r="AT839" s="45"/>
      <c r="AU839" s="45"/>
      <c r="AV839" s="45"/>
      <c r="AW839" s="45"/>
      <c r="AX839" s="45"/>
      <c r="AY839" s="45"/>
      <c r="AZ839" s="45"/>
      <c r="BA839" s="45"/>
      <c r="BB839" s="45"/>
      <c r="BC839" s="45"/>
      <c r="BD839" s="45"/>
      <c r="BE839" s="45"/>
      <c r="BF839" s="45"/>
      <c r="BG839" s="45"/>
      <c r="BH839" s="45"/>
      <c r="BI839" s="45"/>
      <c r="BJ839" s="45"/>
      <c r="BK839" s="45"/>
      <c r="BL839" s="45"/>
      <c r="BM839" s="45"/>
      <c r="BN839" s="45"/>
      <c r="BO839" s="45"/>
      <c r="BP839" s="45"/>
      <c r="BQ839" s="45"/>
      <c r="BR839" s="45"/>
      <c r="BS839" s="45"/>
      <c r="BT839" s="45"/>
      <c r="BU839" s="45"/>
      <c r="BV839" s="45"/>
      <c r="BW839" s="45"/>
      <c r="BX839" s="45"/>
      <c r="BY839" s="45"/>
    </row>
    <row r="840" spans="1:77">
      <c r="A840" s="77"/>
      <c r="B840" s="45"/>
      <c r="C840" s="61"/>
      <c r="D840" s="61"/>
      <c r="E840" s="45"/>
      <c r="F840" s="45"/>
      <c r="G840" s="45"/>
      <c r="H840" s="45"/>
      <c r="I840" s="45"/>
      <c r="J840" s="45"/>
      <c r="K840" s="45"/>
      <c r="L840" s="45"/>
      <c r="M840" s="45"/>
      <c r="N840" s="45"/>
      <c r="O840" s="45"/>
      <c r="P840" s="45"/>
      <c r="Q840" s="45"/>
      <c r="R840" s="45"/>
      <c r="S840" s="45"/>
      <c r="T840" s="45"/>
      <c r="U840" s="45"/>
      <c r="V840" s="45"/>
      <c r="W840" s="45"/>
      <c r="X840" s="45"/>
      <c r="Y840" s="45"/>
      <c r="Z840" s="45"/>
      <c r="AA840" s="45"/>
      <c r="AB840" s="45"/>
      <c r="AC840" s="45"/>
      <c r="AD840" s="45"/>
      <c r="AE840" s="45"/>
      <c r="AF840" s="45"/>
      <c r="AG840" s="45"/>
      <c r="AH840" s="45"/>
      <c r="AI840" s="45"/>
      <c r="AJ840" s="45"/>
      <c r="AK840" s="45"/>
      <c r="AL840" s="45"/>
      <c r="AM840" s="45"/>
      <c r="AN840" s="45"/>
      <c r="AO840" s="45"/>
      <c r="AP840" s="45"/>
      <c r="AQ840" s="45"/>
      <c r="AR840" s="45"/>
      <c r="AS840" s="45"/>
      <c r="AT840" s="45"/>
      <c r="AU840" s="45"/>
      <c r="AV840" s="45"/>
      <c r="AW840" s="45"/>
      <c r="AX840" s="45"/>
      <c r="AY840" s="45"/>
      <c r="AZ840" s="45"/>
      <c r="BA840" s="45"/>
      <c r="BB840" s="45"/>
      <c r="BC840" s="45"/>
      <c r="BD840" s="45"/>
      <c r="BE840" s="45"/>
      <c r="BF840" s="45"/>
      <c r="BG840" s="45"/>
      <c r="BH840" s="45"/>
      <c r="BI840" s="45"/>
      <c r="BJ840" s="45"/>
      <c r="BK840" s="45"/>
      <c r="BL840" s="45"/>
      <c r="BM840" s="45"/>
      <c r="BN840" s="45"/>
      <c r="BO840" s="45"/>
      <c r="BP840" s="45"/>
      <c r="BQ840" s="45"/>
      <c r="BR840" s="45"/>
      <c r="BS840" s="45"/>
      <c r="BT840" s="45"/>
      <c r="BU840" s="45"/>
      <c r="BV840" s="45"/>
      <c r="BW840" s="45"/>
      <c r="BX840" s="45"/>
      <c r="BY840" s="45"/>
    </row>
    <row r="841" spans="1:77">
      <c r="A841" s="77"/>
      <c r="B841" s="45"/>
      <c r="C841" s="61"/>
      <c r="D841" s="61"/>
      <c r="E841" s="45"/>
      <c r="F841" s="45"/>
      <c r="G841" s="45"/>
      <c r="H841" s="45"/>
      <c r="I841" s="45"/>
      <c r="J841" s="45"/>
      <c r="K841" s="45"/>
      <c r="L841" s="45"/>
      <c r="M841" s="45"/>
      <c r="N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c r="AK841" s="45"/>
      <c r="AL841" s="45"/>
      <c r="AM841" s="45"/>
      <c r="AN841" s="45"/>
      <c r="AO841" s="45"/>
      <c r="AP841" s="45"/>
      <c r="AQ841" s="45"/>
      <c r="AR841" s="45"/>
      <c r="AS841" s="45"/>
      <c r="AT841" s="45"/>
      <c r="AU841" s="45"/>
      <c r="AV841" s="45"/>
      <c r="AW841" s="45"/>
      <c r="AX841" s="45"/>
      <c r="AY841" s="45"/>
      <c r="AZ841" s="45"/>
      <c r="BA841" s="45"/>
      <c r="BB841" s="45"/>
      <c r="BC841" s="45"/>
      <c r="BD841" s="45"/>
      <c r="BE841" s="45"/>
      <c r="BF841" s="45"/>
      <c r="BG841" s="45"/>
      <c r="BH841" s="45"/>
      <c r="BI841" s="45"/>
      <c r="BJ841" s="45"/>
      <c r="BK841" s="45"/>
      <c r="BL841" s="45"/>
      <c r="BM841" s="45"/>
      <c r="BN841" s="45"/>
      <c r="BO841" s="45"/>
      <c r="BP841" s="45"/>
      <c r="BQ841" s="45"/>
      <c r="BR841" s="45"/>
      <c r="BS841" s="45"/>
      <c r="BT841" s="45"/>
      <c r="BU841" s="45"/>
      <c r="BV841" s="45"/>
      <c r="BW841" s="45"/>
      <c r="BX841" s="45"/>
      <c r="BY841" s="45"/>
    </row>
    <row r="842" spans="1:77">
      <c r="A842" s="77"/>
      <c r="B842" s="45"/>
      <c r="C842" s="61"/>
      <c r="D842" s="61"/>
      <c r="E842" s="45"/>
      <c r="F842" s="45"/>
      <c r="G842" s="45"/>
      <c r="H842" s="45"/>
      <c r="I842" s="45"/>
      <c r="J842" s="45"/>
      <c r="K842" s="45"/>
      <c r="L842" s="45"/>
      <c r="M842" s="45"/>
      <c r="N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c r="AK842" s="45"/>
      <c r="AL842" s="45"/>
      <c r="AM842" s="45"/>
      <c r="AN842" s="45"/>
      <c r="AO842" s="45"/>
      <c r="AP842" s="45"/>
      <c r="AQ842" s="45"/>
      <c r="AR842" s="45"/>
      <c r="AS842" s="45"/>
      <c r="AT842" s="45"/>
      <c r="AU842" s="45"/>
      <c r="AV842" s="45"/>
      <c r="AW842" s="45"/>
      <c r="AX842" s="45"/>
      <c r="AY842" s="45"/>
      <c r="AZ842" s="45"/>
      <c r="BA842" s="45"/>
      <c r="BB842" s="45"/>
      <c r="BC842" s="45"/>
      <c r="BD842" s="45"/>
      <c r="BE842" s="45"/>
      <c r="BF842" s="45"/>
      <c r="BG842" s="45"/>
      <c r="BH842" s="45"/>
      <c r="BI842" s="45"/>
      <c r="BJ842" s="45"/>
      <c r="BK842" s="45"/>
      <c r="BL842" s="45"/>
      <c r="BM842" s="45"/>
      <c r="BN842" s="45"/>
      <c r="BO842" s="45"/>
      <c r="BP842" s="45"/>
      <c r="BQ842" s="45"/>
      <c r="BR842" s="45"/>
      <c r="BS842" s="45"/>
      <c r="BT842" s="45"/>
      <c r="BU842" s="45"/>
      <c r="BV842" s="45"/>
      <c r="BW842" s="45"/>
      <c r="BX842" s="45"/>
      <c r="BY842" s="45"/>
    </row>
    <row r="843" spans="1:77">
      <c r="A843" s="77"/>
      <c r="B843" s="45"/>
      <c r="C843" s="61"/>
      <c r="D843" s="61"/>
      <c r="E843" s="45"/>
      <c r="F843" s="45"/>
      <c r="G843" s="45"/>
      <c r="H843" s="45"/>
      <c r="I843" s="45"/>
      <c r="J843" s="45"/>
      <c r="K843" s="45"/>
      <c r="L843" s="45"/>
      <c r="M843" s="45"/>
      <c r="N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c r="AK843" s="45"/>
      <c r="AL843" s="45"/>
      <c r="AM843" s="45"/>
      <c r="AN843" s="45"/>
      <c r="AO843" s="45"/>
      <c r="AP843" s="45"/>
      <c r="AQ843" s="45"/>
      <c r="AR843" s="45"/>
      <c r="AS843" s="45"/>
      <c r="AT843" s="45"/>
      <c r="AU843" s="45"/>
      <c r="AV843" s="45"/>
      <c r="AW843" s="45"/>
      <c r="AX843" s="45"/>
      <c r="AY843" s="45"/>
      <c r="AZ843" s="45"/>
      <c r="BA843" s="45"/>
      <c r="BB843" s="45"/>
      <c r="BC843" s="45"/>
      <c r="BD843" s="45"/>
      <c r="BE843" s="45"/>
      <c r="BF843" s="45"/>
      <c r="BG843" s="45"/>
      <c r="BH843" s="45"/>
      <c r="BI843" s="45"/>
      <c r="BJ843" s="45"/>
      <c r="BK843" s="45"/>
      <c r="BL843" s="45"/>
      <c r="BM843" s="45"/>
      <c r="BN843" s="45"/>
      <c r="BO843" s="45"/>
      <c r="BP843" s="45"/>
      <c r="BQ843" s="45"/>
      <c r="BR843" s="45"/>
      <c r="BS843" s="45"/>
      <c r="BT843" s="45"/>
      <c r="BU843" s="45"/>
      <c r="BV843" s="45"/>
      <c r="BW843" s="45"/>
      <c r="BX843" s="45"/>
      <c r="BY843" s="45"/>
    </row>
    <row r="844" spans="1:77">
      <c r="A844" s="77"/>
      <c r="B844" s="45"/>
      <c r="C844" s="61"/>
      <c r="D844" s="61"/>
      <c r="E844" s="45"/>
      <c r="F844" s="45"/>
      <c r="G844" s="45"/>
      <c r="H844" s="45"/>
      <c r="I844" s="45"/>
      <c r="J844" s="45"/>
      <c r="K844" s="45"/>
      <c r="L844" s="45"/>
      <c r="M844" s="45"/>
      <c r="N844" s="45"/>
      <c r="O844" s="45"/>
      <c r="P844" s="45"/>
      <c r="Q844" s="45"/>
      <c r="R844" s="45"/>
      <c r="S844" s="45"/>
      <c r="T844" s="45"/>
      <c r="U844" s="45"/>
      <c r="V844" s="45"/>
      <c r="W844" s="45"/>
      <c r="X844" s="45"/>
      <c r="Y844" s="45"/>
      <c r="Z844" s="45"/>
      <c r="AA844" s="45"/>
      <c r="AB844" s="45"/>
      <c r="AC844" s="45"/>
      <c r="AD844" s="45"/>
      <c r="AE844" s="45"/>
      <c r="AF844" s="45"/>
      <c r="AG844" s="45"/>
      <c r="AH844" s="45"/>
      <c r="AI844" s="45"/>
      <c r="AJ844" s="45"/>
      <c r="AK844" s="45"/>
      <c r="AL844" s="45"/>
      <c r="AM844" s="45"/>
      <c r="AN844" s="45"/>
      <c r="AO844" s="45"/>
      <c r="AP844" s="45"/>
      <c r="AQ844" s="45"/>
      <c r="AR844" s="45"/>
      <c r="AS844" s="45"/>
      <c r="AT844" s="45"/>
      <c r="AU844" s="45"/>
      <c r="AV844" s="45"/>
      <c r="AW844" s="45"/>
      <c r="AX844" s="45"/>
      <c r="AY844" s="45"/>
      <c r="AZ844" s="45"/>
      <c r="BA844" s="45"/>
      <c r="BB844" s="45"/>
      <c r="BC844" s="45"/>
      <c r="BD844" s="45"/>
      <c r="BE844" s="45"/>
      <c r="BF844" s="45"/>
      <c r="BG844" s="45"/>
      <c r="BH844" s="45"/>
      <c r="BI844" s="45"/>
      <c r="BJ844" s="45"/>
      <c r="BK844" s="45"/>
      <c r="BL844" s="45"/>
      <c r="BM844" s="45"/>
      <c r="BN844" s="45"/>
      <c r="BO844" s="45"/>
      <c r="BP844" s="45"/>
      <c r="BQ844" s="45"/>
      <c r="BR844" s="45"/>
      <c r="BS844" s="45"/>
      <c r="BT844" s="45"/>
      <c r="BU844" s="45"/>
      <c r="BV844" s="45"/>
      <c r="BW844" s="45"/>
      <c r="BX844" s="45"/>
      <c r="BY844" s="45"/>
    </row>
    <row r="845" spans="1:77">
      <c r="A845" s="77"/>
      <c r="B845" s="45"/>
      <c r="C845" s="61"/>
      <c r="D845" s="61"/>
      <c r="E845" s="45"/>
      <c r="F845" s="45"/>
      <c r="G845" s="45"/>
      <c r="H845" s="45"/>
      <c r="I845" s="45"/>
      <c r="J845" s="45"/>
      <c r="K845" s="45"/>
      <c r="L845" s="45"/>
      <c r="M845" s="45"/>
      <c r="N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c r="AK845" s="45"/>
      <c r="AL845" s="45"/>
      <c r="AM845" s="45"/>
      <c r="AN845" s="45"/>
      <c r="AO845" s="45"/>
      <c r="AP845" s="45"/>
      <c r="AQ845" s="45"/>
      <c r="AR845" s="45"/>
      <c r="AS845" s="45"/>
      <c r="AT845" s="45"/>
      <c r="AU845" s="45"/>
      <c r="AV845" s="45"/>
      <c r="AW845" s="45"/>
      <c r="AX845" s="45"/>
      <c r="AY845" s="45"/>
      <c r="AZ845" s="45"/>
      <c r="BA845" s="45"/>
      <c r="BB845" s="45"/>
      <c r="BC845" s="45"/>
      <c r="BD845" s="45"/>
      <c r="BE845" s="45"/>
      <c r="BF845" s="45"/>
      <c r="BG845" s="45"/>
      <c r="BH845" s="45"/>
      <c r="BI845" s="45"/>
      <c r="BJ845" s="45"/>
      <c r="BK845" s="45"/>
      <c r="BL845" s="45"/>
      <c r="BM845" s="45"/>
      <c r="BN845" s="45"/>
      <c r="BO845" s="45"/>
      <c r="BP845" s="45"/>
      <c r="BQ845" s="45"/>
      <c r="BR845" s="45"/>
      <c r="BS845" s="45"/>
      <c r="BT845" s="45"/>
      <c r="BU845" s="45"/>
      <c r="BV845" s="45"/>
      <c r="BW845" s="45"/>
      <c r="BX845" s="45"/>
      <c r="BY845" s="45"/>
    </row>
    <row r="846" spans="1:77">
      <c r="A846" s="77"/>
      <c r="B846" s="45"/>
      <c r="C846" s="61"/>
      <c r="D846" s="61"/>
      <c r="E846" s="45"/>
      <c r="F846" s="45"/>
      <c r="G846" s="45"/>
      <c r="H846" s="45"/>
      <c r="I846" s="45"/>
      <c r="J846" s="45"/>
      <c r="K846" s="45"/>
      <c r="L846" s="45"/>
      <c r="M846" s="45"/>
      <c r="N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c r="AK846" s="45"/>
      <c r="AL846" s="45"/>
      <c r="AM846" s="45"/>
      <c r="AN846" s="45"/>
      <c r="AO846" s="45"/>
      <c r="AP846" s="45"/>
      <c r="AQ846" s="45"/>
      <c r="AR846" s="45"/>
      <c r="AS846" s="45"/>
      <c r="AT846" s="45"/>
      <c r="AU846" s="45"/>
      <c r="AV846" s="45"/>
      <c r="AW846" s="45"/>
      <c r="AX846" s="45"/>
      <c r="AY846" s="45"/>
      <c r="AZ846" s="45"/>
      <c r="BA846" s="45"/>
      <c r="BB846" s="45"/>
      <c r="BC846" s="45"/>
      <c r="BD846" s="45"/>
      <c r="BE846" s="45"/>
      <c r="BF846" s="45"/>
      <c r="BG846" s="45"/>
      <c r="BH846" s="45"/>
      <c r="BI846" s="45"/>
      <c r="BJ846" s="45"/>
      <c r="BK846" s="45"/>
      <c r="BL846" s="45"/>
      <c r="BM846" s="45"/>
      <c r="BN846" s="45"/>
      <c r="BO846" s="45"/>
      <c r="BP846" s="45"/>
      <c r="BQ846" s="45"/>
      <c r="BR846" s="45"/>
      <c r="BS846" s="45"/>
      <c r="BT846" s="45"/>
      <c r="BU846" s="45"/>
      <c r="BV846" s="45"/>
      <c r="BW846" s="45"/>
      <c r="BX846" s="45"/>
      <c r="BY846" s="45"/>
    </row>
    <row r="847" spans="1:77">
      <c r="A847" s="77"/>
      <c r="B847" s="45"/>
      <c r="C847" s="61"/>
      <c r="D847" s="61"/>
      <c r="E847" s="45"/>
      <c r="F847" s="45"/>
      <c r="G847" s="45"/>
      <c r="H847" s="45"/>
      <c r="I847" s="45"/>
      <c r="J847" s="45"/>
      <c r="K847" s="45"/>
      <c r="L847" s="45"/>
      <c r="M847" s="45"/>
      <c r="N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c r="AK847" s="45"/>
      <c r="AL847" s="45"/>
      <c r="AM847" s="45"/>
      <c r="AN847" s="45"/>
      <c r="AO847" s="45"/>
      <c r="AP847" s="45"/>
      <c r="AQ847" s="45"/>
      <c r="AR847" s="45"/>
      <c r="AS847" s="45"/>
      <c r="AT847" s="45"/>
      <c r="AU847" s="45"/>
      <c r="AV847" s="45"/>
      <c r="AW847" s="45"/>
      <c r="AX847" s="45"/>
      <c r="AY847" s="45"/>
      <c r="AZ847" s="45"/>
      <c r="BA847" s="45"/>
      <c r="BB847" s="45"/>
      <c r="BC847" s="45"/>
      <c r="BD847" s="45"/>
      <c r="BE847" s="45"/>
      <c r="BF847" s="45"/>
      <c r="BG847" s="45"/>
      <c r="BH847" s="45"/>
      <c r="BI847" s="45"/>
      <c r="BJ847" s="45"/>
      <c r="BK847" s="45"/>
      <c r="BL847" s="45"/>
      <c r="BM847" s="45"/>
      <c r="BN847" s="45"/>
      <c r="BO847" s="45"/>
      <c r="BP847" s="45"/>
      <c r="BQ847" s="45"/>
      <c r="BR847" s="45"/>
      <c r="BS847" s="45"/>
      <c r="BT847" s="45"/>
      <c r="BU847" s="45"/>
      <c r="BV847" s="45"/>
      <c r="BW847" s="45"/>
      <c r="BX847" s="45"/>
      <c r="BY847" s="45"/>
    </row>
    <row r="848" spans="1:77">
      <c r="A848" s="77"/>
      <c r="B848" s="45"/>
      <c r="C848" s="61"/>
      <c r="D848" s="61"/>
      <c r="E848" s="45"/>
      <c r="F848" s="45"/>
      <c r="G848" s="45"/>
      <c r="H848" s="45"/>
      <c r="I848" s="45"/>
      <c r="J848" s="45"/>
      <c r="K848" s="45"/>
      <c r="L848" s="45"/>
      <c r="M848" s="45"/>
      <c r="N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c r="AK848" s="45"/>
      <c r="AL848" s="45"/>
      <c r="AM848" s="45"/>
      <c r="AN848" s="45"/>
      <c r="AO848" s="45"/>
      <c r="AP848" s="45"/>
      <c r="AQ848" s="45"/>
      <c r="AR848" s="45"/>
      <c r="AS848" s="45"/>
      <c r="AT848" s="45"/>
      <c r="AU848" s="45"/>
      <c r="AV848" s="45"/>
      <c r="AW848" s="45"/>
      <c r="AX848" s="45"/>
      <c r="AY848" s="45"/>
      <c r="AZ848" s="45"/>
      <c r="BA848" s="45"/>
      <c r="BB848" s="45"/>
      <c r="BC848" s="45"/>
      <c r="BD848" s="45"/>
      <c r="BE848" s="45"/>
      <c r="BF848" s="45"/>
      <c r="BG848" s="45"/>
      <c r="BH848" s="45"/>
      <c r="BI848" s="45"/>
      <c r="BJ848" s="45"/>
      <c r="BK848" s="45"/>
      <c r="BL848" s="45"/>
      <c r="BM848" s="45"/>
      <c r="BN848" s="45"/>
      <c r="BO848" s="45"/>
      <c r="BP848" s="45"/>
      <c r="BQ848" s="45"/>
      <c r="BR848" s="45"/>
      <c r="BS848" s="45"/>
      <c r="BT848" s="45"/>
      <c r="BU848" s="45"/>
      <c r="BV848" s="45"/>
      <c r="BW848" s="45"/>
      <c r="BX848" s="45"/>
      <c r="BY848" s="45"/>
    </row>
    <row r="849" spans="1:77">
      <c r="A849" s="77"/>
      <c r="B849" s="45"/>
      <c r="C849" s="61"/>
      <c r="D849" s="61"/>
      <c r="E849" s="45"/>
      <c r="F849" s="45"/>
      <c r="G849" s="45"/>
      <c r="H849" s="45"/>
      <c r="I849" s="45"/>
      <c r="J849" s="45"/>
      <c r="K849" s="45"/>
      <c r="L849" s="45"/>
      <c r="M849" s="45"/>
      <c r="N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c r="AK849" s="45"/>
      <c r="AL849" s="45"/>
      <c r="AM849" s="45"/>
      <c r="AN849" s="45"/>
      <c r="AO849" s="45"/>
      <c r="AP849" s="45"/>
      <c r="AQ849" s="45"/>
      <c r="AR849" s="45"/>
      <c r="AS849" s="45"/>
      <c r="AT849" s="45"/>
      <c r="AU849" s="45"/>
      <c r="AV849" s="45"/>
      <c r="AW849" s="45"/>
      <c r="AX849" s="45"/>
      <c r="AY849" s="45"/>
      <c r="AZ849" s="45"/>
      <c r="BA849" s="45"/>
      <c r="BB849" s="45"/>
      <c r="BC849" s="45"/>
      <c r="BD849" s="45"/>
      <c r="BE849" s="45"/>
      <c r="BF849" s="45"/>
      <c r="BG849" s="45"/>
      <c r="BH849" s="45"/>
      <c r="BI849" s="45"/>
      <c r="BJ849" s="45"/>
      <c r="BK849" s="45"/>
      <c r="BL849" s="45"/>
      <c r="BM849" s="45"/>
      <c r="BN849" s="45"/>
      <c r="BO849" s="45"/>
      <c r="BP849" s="45"/>
      <c r="BQ849" s="45"/>
      <c r="BR849" s="45"/>
      <c r="BS849" s="45"/>
      <c r="BT849" s="45"/>
      <c r="BU849" s="45"/>
      <c r="BV849" s="45"/>
      <c r="BW849" s="45"/>
      <c r="BX849" s="45"/>
      <c r="BY849" s="45"/>
    </row>
    <row r="850" spans="1:77">
      <c r="A850" s="77"/>
      <c r="B850" s="45"/>
      <c r="C850" s="61"/>
      <c r="D850" s="61"/>
      <c r="E850" s="45"/>
      <c r="F850" s="45"/>
      <c r="G850" s="45"/>
      <c r="H850" s="45"/>
      <c r="I850" s="45"/>
      <c r="J850" s="45"/>
      <c r="K850" s="45"/>
      <c r="L850" s="45"/>
      <c r="M850" s="45"/>
      <c r="N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c r="AK850" s="45"/>
      <c r="AL850" s="45"/>
      <c r="AM850" s="45"/>
      <c r="AN850" s="45"/>
      <c r="AO850" s="45"/>
      <c r="AP850" s="45"/>
      <c r="AQ850" s="45"/>
      <c r="AR850" s="45"/>
      <c r="AS850" s="45"/>
      <c r="AT850" s="45"/>
      <c r="AU850" s="45"/>
      <c r="AV850" s="45"/>
      <c r="AW850" s="45"/>
      <c r="AX850" s="45"/>
      <c r="AY850" s="45"/>
      <c r="AZ850" s="45"/>
      <c r="BA850" s="45"/>
      <c r="BB850" s="45"/>
      <c r="BC850" s="45"/>
      <c r="BD850" s="45"/>
      <c r="BE850" s="45"/>
      <c r="BF850" s="45"/>
      <c r="BG850" s="45"/>
      <c r="BH850" s="45"/>
      <c r="BI850" s="45"/>
      <c r="BJ850" s="45"/>
      <c r="BK850" s="45"/>
      <c r="BL850" s="45"/>
      <c r="BM850" s="45"/>
      <c r="BN850" s="45"/>
      <c r="BO850" s="45"/>
      <c r="BP850" s="45"/>
      <c r="BQ850" s="45"/>
      <c r="BR850" s="45"/>
      <c r="BS850" s="45"/>
      <c r="BT850" s="45"/>
      <c r="BU850" s="45"/>
      <c r="BV850" s="45"/>
      <c r="BW850" s="45"/>
      <c r="BX850" s="45"/>
      <c r="BY850" s="45"/>
    </row>
    <row r="851" spans="1:77">
      <c r="A851" s="77"/>
      <c r="B851" s="45"/>
      <c r="C851" s="61"/>
      <c r="D851" s="61"/>
      <c r="E851" s="45"/>
      <c r="F851" s="45"/>
      <c r="G851" s="45"/>
      <c r="H851" s="45"/>
      <c r="I851" s="45"/>
      <c r="J851" s="45"/>
      <c r="K851" s="45"/>
      <c r="L851" s="45"/>
      <c r="M851" s="45"/>
      <c r="N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c r="AK851" s="45"/>
      <c r="AL851" s="45"/>
      <c r="AM851" s="45"/>
      <c r="AN851" s="45"/>
      <c r="AO851" s="45"/>
      <c r="AP851" s="45"/>
      <c r="AQ851" s="45"/>
      <c r="AR851" s="45"/>
      <c r="AS851" s="45"/>
      <c r="AT851" s="45"/>
      <c r="AU851" s="45"/>
      <c r="AV851" s="45"/>
      <c r="AW851" s="45"/>
      <c r="AX851" s="45"/>
      <c r="AY851" s="45"/>
      <c r="AZ851" s="45"/>
      <c r="BA851" s="45"/>
      <c r="BB851" s="45"/>
      <c r="BC851" s="45"/>
      <c r="BD851" s="45"/>
      <c r="BE851" s="45"/>
      <c r="BF851" s="45"/>
      <c r="BG851" s="45"/>
      <c r="BH851" s="45"/>
      <c r="BI851" s="45"/>
      <c r="BJ851" s="45"/>
      <c r="BK851" s="45"/>
      <c r="BL851" s="45"/>
      <c r="BM851" s="45"/>
      <c r="BN851" s="45"/>
      <c r="BO851" s="45"/>
      <c r="BP851" s="45"/>
      <c r="BQ851" s="45"/>
      <c r="BR851" s="45"/>
      <c r="BS851" s="45"/>
      <c r="BT851" s="45"/>
      <c r="BU851" s="45"/>
      <c r="BV851" s="45"/>
      <c r="BW851" s="45"/>
      <c r="BX851" s="45"/>
      <c r="BY851" s="45"/>
    </row>
    <row r="852" spans="1:77">
      <c r="A852" s="77"/>
      <c r="B852" s="45"/>
      <c r="C852" s="61"/>
      <c r="D852" s="61"/>
      <c r="E852" s="45"/>
      <c r="F852" s="45"/>
      <c r="G852" s="45"/>
      <c r="H852" s="45"/>
      <c r="I852" s="45"/>
      <c r="J852" s="45"/>
      <c r="K852" s="45"/>
      <c r="L852" s="45"/>
      <c r="M852" s="45"/>
      <c r="N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c r="AK852" s="45"/>
      <c r="AL852" s="45"/>
      <c r="AM852" s="45"/>
      <c r="AN852" s="45"/>
      <c r="AO852" s="45"/>
      <c r="AP852" s="45"/>
      <c r="AQ852" s="45"/>
      <c r="AR852" s="45"/>
      <c r="AS852" s="45"/>
      <c r="AT852" s="45"/>
      <c r="AU852" s="45"/>
      <c r="AV852" s="45"/>
      <c r="AW852" s="45"/>
      <c r="AX852" s="45"/>
      <c r="AY852" s="45"/>
      <c r="AZ852" s="45"/>
      <c r="BA852" s="45"/>
      <c r="BB852" s="45"/>
      <c r="BC852" s="45"/>
      <c r="BD852" s="45"/>
      <c r="BE852" s="45"/>
      <c r="BF852" s="45"/>
      <c r="BG852" s="45"/>
      <c r="BH852" s="45"/>
      <c r="BI852" s="45"/>
      <c r="BJ852" s="45"/>
      <c r="BK852" s="45"/>
      <c r="BL852" s="45"/>
      <c r="BM852" s="45"/>
      <c r="BN852" s="45"/>
      <c r="BO852" s="45"/>
      <c r="BP852" s="45"/>
      <c r="BQ852" s="45"/>
      <c r="BR852" s="45"/>
      <c r="BS852" s="45"/>
      <c r="BT852" s="45"/>
      <c r="BU852" s="45"/>
      <c r="BV852" s="45"/>
      <c r="BW852" s="45"/>
      <c r="BX852" s="45"/>
      <c r="BY852" s="45"/>
    </row>
    <row r="853" spans="1:77">
      <c r="A853" s="77"/>
      <c r="B853" s="45"/>
      <c r="C853" s="61"/>
      <c r="D853" s="61"/>
      <c r="E853" s="45"/>
      <c r="F853" s="45"/>
      <c r="G853" s="45"/>
      <c r="H853" s="45"/>
      <c r="I853" s="45"/>
      <c r="J853" s="45"/>
      <c r="K853" s="45"/>
      <c r="L853" s="45"/>
      <c r="M853" s="45"/>
      <c r="N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c r="AK853" s="45"/>
      <c r="AL853" s="45"/>
      <c r="AM853" s="45"/>
      <c r="AN853" s="45"/>
      <c r="AO853" s="45"/>
      <c r="AP853" s="45"/>
      <c r="AQ853" s="45"/>
      <c r="AR853" s="45"/>
      <c r="AS853" s="45"/>
      <c r="AT853" s="45"/>
      <c r="AU853" s="45"/>
      <c r="AV853" s="45"/>
      <c r="AW853" s="45"/>
      <c r="AX853" s="45"/>
      <c r="AY853" s="45"/>
      <c r="AZ853" s="45"/>
      <c r="BA853" s="45"/>
      <c r="BB853" s="45"/>
      <c r="BC853" s="45"/>
      <c r="BD853" s="45"/>
      <c r="BE853" s="45"/>
      <c r="BF853" s="45"/>
      <c r="BG853" s="45"/>
      <c r="BH853" s="45"/>
      <c r="BI853" s="45"/>
      <c r="BJ853" s="45"/>
      <c r="BK853" s="45"/>
      <c r="BL853" s="45"/>
      <c r="BM853" s="45"/>
      <c r="BN853" s="45"/>
      <c r="BO853" s="45"/>
      <c r="BP853" s="45"/>
      <c r="BQ853" s="45"/>
      <c r="BR853" s="45"/>
      <c r="BS853" s="45"/>
      <c r="BT853" s="45"/>
      <c r="BU853" s="45"/>
      <c r="BV853" s="45"/>
      <c r="BW853" s="45"/>
      <c r="BX853" s="45"/>
      <c r="BY853" s="45"/>
    </row>
    <row r="854" spans="1:77">
      <c r="A854" s="77"/>
      <c r="B854" s="45"/>
      <c r="C854" s="61"/>
      <c r="D854" s="61"/>
      <c r="E854" s="45"/>
      <c r="F854" s="45"/>
      <c r="G854" s="45"/>
      <c r="H854" s="45"/>
      <c r="I854" s="45"/>
      <c r="J854" s="45"/>
      <c r="K854" s="45"/>
      <c r="L854" s="45"/>
      <c r="M854" s="45"/>
      <c r="N854" s="45"/>
      <c r="O854" s="45"/>
      <c r="P854" s="45"/>
      <c r="Q854" s="45"/>
      <c r="R854" s="45"/>
      <c r="S854" s="45"/>
      <c r="T854" s="45"/>
      <c r="U854" s="45"/>
      <c r="V854" s="45"/>
      <c r="W854" s="45"/>
      <c r="X854" s="45"/>
      <c r="Y854" s="45"/>
      <c r="Z854" s="45"/>
      <c r="AA854" s="45"/>
      <c r="AB854" s="45"/>
      <c r="AC854" s="45"/>
      <c r="AD854" s="45"/>
      <c r="AE854" s="45"/>
      <c r="AF854" s="45"/>
      <c r="AG854" s="45"/>
      <c r="AH854" s="45"/>
      <c r="AI854" s="45"/>
      <c r="AJ854" s="45"/>
      <c r="AK854" s="45"/>
      <c r="AL854" s="45"/>
      <c r="AM854" s="45"/>
      <c r="AN854" s="45"/>
      <c r="AO854" s="45"/>
      <c r="AP854" s="45"/>
      <c r="AQ854" s="45"/>
      <c r="AR854" s="45"/>
      <c r="AS854" s="45"/>
      <c r="AT854" s="45"/>
      <c r="AU854" s="45"/>
      <c r="AV854" s="45"/>
      <c r="AW854" s="45"/>
      <c r="AX854" s="45"/>
      <c r="AY854" s="45"/>
      <c r="AZ854" s="45"/>
      <c r="BA854" s="45"/>
      <c r="BB854" s="45"/>
      <c r="BC854" s="45"/>
      <c r="BD854" s="45"/>
      <c r="BE854" s="45"/>
      <c r="BF854" s="45"/>
      <c r="BG854" s="45"/>
      <c r="BH854" s="45"/>
      <c r="BI854" s="45"/>
      <c r="BJ854" s="45"/>
      <c r="BK854" s="45"/>
      <c r="BL854" s="45"/>
      <c r="BM854" s="45"/>
      <c r="BN854" s="45"/>
      <c r="BO854" s="45"/>
      <c r="BP854" s="45"/>
      <c r="BQ854" s="45"/>
      <c r="BR854" s="45"/>
      <c r="BS854" s="45"/>
      <c r="BT854" s="45"/>
      <c r="BU854" s="45"/>
      <c r="BV854" s="45"/>
      <c r="BW854" s="45"/>
      <c r="BX854" s="45"/>
      <c r="BY854" s="45"/>
    </row>
    <row r="855" spans="1:77">
      <c r="A855" s="77"/>
      <c r="B855" s="45"/>
      <c r="C855" s="61"/>
      <c r="D855" s="61"/>
      <c r="E855" s="45"/>
      <c r="F855" s="45"/>
      <c r="G855" s="45"/>
      <c r="H855" s="45"/>
      <c r="I855" s="45"/>
      <c r="J855" s="45"/>
      <c r="K855" s="45"/>
      <c r="L855" s="45"/>
      <c r="M855" s="45"/>
      <c r="N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c r="AK855" s="45"/>
      <c r="AL855" s="45"/>
      <c r="AM855" s="45"/>
      <c r="AN855" s="45"/>
      <c r="AO855" s="45"/>
      <c r="AP855" s="45"/>
      <c r="AQ855" s="45"/>
      <c r="AR855" s="45"/>
      <c r="AS855" s="45"/>
      <c r="AT855" s="45"/>
      <c r="AU855" s="45"/>
      <c r="AV855" s="45"/>
      <c r="AW855" s="45"/>
      <c r="AX855" s="45"/>
      <c r="AY855" s="45"/>
      <c r="AZ855" s="45"/>
      <c r="BA855" s="45"/>
      <c r="BB855" s="45"/>
      <c r="BC855" s="45"/>
      <c r="BD855" s="45"/>
      <c r="BE855" s="45"/>
      <c r="BF855" s="45"/>
      <c r="BG855" s="45"/>
      <c r="BH855" s="45"/>
      <c r="BI855" s="45"/>
      <c r="BJ855" s="45"/>
      <c r="BK855" s="45"/>
      <c r="BL855" s="45"/>
      <c r="BM855" s="45"/>
      <c r="BN855" s="45"/>
      <c r="BO855" s="45"/>
      <c r="BP855" s="45"/>
      <c r="BQ855" s="45"/>
      <c r="BR855" s="45"/>
      <c r="BS855" s="45"/>
      <c r="BT855" s="45"/>
      <c r="BU855" s="45"/>
      <c r="BV855" s="45"/>
      <c r="BW855" s="45"/>
      <c r="BX855" s="45"/>
      <c r="BY855" s="45"/>
    </row>
    <row r="856" spans="1:77">
      <c r="A856" s="77"/>
      <c r="B856" s="45"/>
      <c r="C856" s="61"/>
      <c r="D856" s="61"/>
      <c r="E856" s="45"/>
      <c r="F856" s="45"/>
      <c r="G856" s="45"/>
      <c r="H856" s="45"/>
      <c r="I856" s="45"/>
      <c r="J856" s="45"/>
      <c r="K856" s="45"/>
      <c r="L856" s="45"/>
      <c r="M856" s="45"/>
      <c r="N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c r="AK856" s="45"/>
      <c r="AL856" s="45"/>
      <c r="AM856" s="45"/>
      <c r="AN856" s="45"/>
      <c r="AO856" s="45"/>
      <c r="AP856" s="45"/>
      <c r="AQ856" s="45"/>
      <c r="AR856" s="45"/>
      <c r="AS856" s="45"/>
      <c r="AT856" s="45"/>
      <c r="AU856" s="45"/>
      <c r="AV856" s="45"/>
      <c r="AW856" s="45"/>
      <c r="AX856" s="45"/>
      <c r="AY856" s="45"/>
      <c r="AZ856" s="45"/>
      <c r="BA856" s="45"/>
      <c r="BB856" s="45"/>
      <c r="BC856" s="45"/>
      <c r="BD856" s="45"/>
      <c r="BE856" s="45"/>
      <c r="BF856" s="45"/>
      <c r="BG856" s="45"/>
      <c r="BH856" s="45"/>
      <c r="BI856" s="45"/>
      <c r="BJ856" s="45"/>
      <c r="BK856" s="45"/>
      <c r="BL856" s="45"/>
      <c r="BM856" s="45"/>
      <c r="BN856" s="45"/>
      <c r="BO856" s="45"/>
      <c r="BP856" s="45"/>
      <c r="BQ856" s="45"/>
      <c r="BR856" s="45"/>
      <c r="BS856" s="45"/>
      <c r="BT856" s="45"/>
      <c r="BU856" s="45"/>
      <c r="BV856" s="45"/>
      <c r="BW856" s="45"/>
      <c r="BX856" s="45"/>
      <c r="BY856" s="45"/>
    </row>
    <row r="857" spans="1:77">
      <c r="A857" s="77"/>
      <c r="B857" s="45"/>
      <c r="C857" s="61"/>
      <c r="D857" s="61"/>
      <c r="E857" s="45"/>
      <c r="F857" s="45"/>
      <c r="G857" s="45"/>
      <c r="H857" s="45"/>
      <c r="I857" s="45"/>
      <c r="J857" s="45"/>
      <c r="K857" s="45"/>
      <c r="L857" s="45"/>
      <c r="M857" s="45"/>
      <c r="N857" s="45"/>
      <c r="O857" s="45"/>
      <c r="P857" s="45"/>
      <c r="Q857" s="45"/>
      <c r="R857" s="45"/>
      <c r="S857" s="45"/>
      <c r="T857" s="45"/>
      <c r="U857" s="45"/>
      <c r="V857" s="45"/>
      <c r="W857" s="45"/>
      <c r="X857" s="45"/>
      <c r="Y857" s="45"/>
      <c r="Z857" s="45"/>
      <c r="AA857" s="45"/>
      <c r="AB857" s="45"/>
      <c r="AC857" s="45"/>
      <c r="AD857" s="45"/>
      <c r="AE857" s="45"/>
      <c r="AF857" s="45"/>
      <c r="AG857" s="45"/>
      <c r="AH857" s="45"/>
      <c r="AI857" s="45"/>
      <c r="AJ857" s="45"/>
      <c r="AK857" s="45"/>
      <c r="AL857" s="45"/>
      <c r="AM857" s="45"/>
      <c r="AN857" s="45"/>
      <c r="AO857" s="45"/>
      <c r="AP857" s="45"/>
      <c r="AQ857" s="45"/>
      <c r="AR857" s="45"/>
      <c r="AS857" s="45"/>
      <c r="AT857" s="45"/>
      <c r="AU857" s="45"/>
      <c r="AV857" s="45"/>
      <c r="AW857" s="45"/>
      <c r="AX857" s="45"/>
      <c r="AY857" s="45"/>
      <c r="AZ857" s="45"/>
      <c r="BA857" s="45"/>
      <c r="BB857" s="45"/>
      <c r="BC857" s="45"/>
      <c r="BD857" s="45"/>
      <c r="BE857" s="45"/>
      <c r="BF857" s="45"/>
      <c r="BG857" s="45"/>
      <c r="BH857" s="45"/>
      <c r="BI857" s="45"/>
      <c r="BJ857" s="45"/>
      <c r="BK857" s="45"/>
      <c r="BL857" s="45"/>
      <c r="BM857" s="45"/>
      <c r="BN857" s="45"/>
      <c r="BO857" s="45"/>
      <c r="BP857" s="45"/>
      <c r="BQ857" s="45"/>
      <c r="BR857" s="45"/>
      <c r="BS857" s="45"/>
      <c r="BT857" s="45"/>
      <c r="BU857" s="45"/>
      <c r="BV857" s="45"/>
      <c r="BW857" s="45"/>
      <c r="BX857" s="45"/>
      <c r="BY857" s="45"/>
    </row>
    <row r="858" spans="1:77">
      <c r="A858" s="77"/>
      <c r="B858" s="45"/>
      <c r="C858" s="61"/>
      <c r="D858" s="61"/>
      <c r="E858" s="45"/>
      <c r="F858" s="45"/>
      <c r="G858" s="45"/>
      <c r="H858" s="45"/>
      <c r="I858" s="45"/>
      <c r="J858" s="45"/>
      <c r="K858" s="45"/>
      <c r="L858" s="45"/>
      <c r="M858" s="45"/>
      <c r="N858" s="45"/>
      <c r="O858" s="45"/>
      <c r="P858" s="45"/>
      <c r="Q858" s="45"/>
      <c r="R858" s="45"/>
      <c r="S858" s="45"/>
      <c r="T858" s="45"/>
      <c r="U858" s="45"/>
      <c r="V858" s="45"/>
      <c r="W858" s="45"/>
      <c r="X858" s="45"/>
      <c r="Y858" s="45"/>
      <c r="Z858" s="45"/>
      <c r="AA858" s="45"/>
      <c r="AB858" s="45"/>
      <c r="AC858" s="45"/>
      <c r="AD858" s="45"/>
      <c r="AE858" s="45"/>
      <c r="AF858" s="45"/>
      <c r="AG858" s="45"/>
      <c r="AH858" s="45"/>
      <c r="AI858" s="45"/>
      <c r="AJ858" s="45"/>
      <c r="AK858" s="45"/>
      <c r="AL858" s="45"/>
      <c r="AM858" s="45"/>
      <c r="AN858" s="45"/>
      <c r="AO858" s="45"/>
      <c r="AP858" s="45"/>
      <c r="AQ858" s="45"/>
      <c r="AR858" s="45"/>
      <c r="AS858" s="45"/>
      <c r="AT858" s="45"/>
      <c r="AU858" s="45"/>
      <c r="AV858" s="45"/>
      <c r="AW858" s="45"/>
      <c r="AX858" s="45"/>
      <c r="AY858" s="45"/>
      <c r="AZ858" s="45"/>
      <c r="BA858" s="45"/>
      <c r="BB858" s="45"/>
      <c r="BC858" s="45"/>
      <c r="BD858" s="45"/>
      <c r="BE858" s="45"/>
      <c r="BF858" s="45"/>
      <c r="BG858" s="45"/>
      <c r="BH858" s="45"/>
      <c r="BI858" s="45"/>
      <c r="BJ858" s="45"/>
      <c r="BK858" s="45"/>
      <c r="BL858" s="45"/>
      <c r="BM858" s="45"/>
      <c r="BN858" s="45"/>
      <c r="BO858" s="45"/>
      <c r="BP858" s="45"/>
      <c r="BQ858" s="45"/>
      <c r="BR858" s="45"/>
      <c r="BS858" s="45"/>
      <c r="BT858" s="45"/>
      <c r="BU858" s="45"/>
      <c r="BV858" s="45"/>
      <c r="BW858" s="45"/>
      <c r="BX858" s="45"/>
      <c r="BY858" s="45"/>
    </row>
    <row r="859" spans="1:77">
      <c r="A859" s="77"/>
      <c r="B859" s="45"/>
      <c r="C859" s="61"/>
      <c r="D859" s="61"/>
      <c r="E859" s="45"/>
      <c r="F859" s="45"/>
      <c r="G859" s="45"/>
      <c r="H859" s="45"/>
      <c r="I859" s="45"/>
      <c r="J859" s="45"/>
      <c r="K859" s="45"/>
      <c r="L859" s="45"/>
      <c r="M859" s="45"/>
      <c r="N859" s="45"/>
      <c r="O859" s="45"/>
      <c r="P859" s="45"/>
      <c r="Q859" s="45"/>
      <c r="R859" s="45"/>
      <c r="S859" s="45"/>
      <c r="T859" s="45"/>
      <c r="U859" s="45"/>
      <c r="V859" s="45"/>
      <c r="W859" s="45"/>
      <c r="X859" s="45"/>
      <c r="Y859" s="45"/>
      <c r="Z859" s="45"/>
      <c r="AA859" s="45"/>
      <c r="AB859" s="45"/>
      <c r="AC859" s="45"/>
      <c r="AD859" s="45"/>
      <c r="AE859" s="45"/>
      <c r="AF859" s="45"/>
      <c r="AG859" s="45"/>
      <c r="AH859" s="45"/>
      <c r="AI859" s="45"/>
      <c r="AJ859" s="45"/>
      <c r="AK859" s="45"/>
      <c r="AL859" s="45"/>
      <c r="AM859" s="45"/>
      <c r="AN859" s="45"/>
      <c r="AO859" s="45"/>
      <c r="AP859" s="45"/>
      <c r="AQ859" s="45"/>
      <c r="AR859" s="45"/>
      <c r="AS859" s="45"/>
      <c r="AT859" s="45"/>
      <c r="AU859" s="45"/>
      <c r="AV859" s="45"/>
      <c r="AW859" s="45"/>
      <c r="AX859" s="45"/>
      <c r="AY859" s="45"/>
      <c r="AZ859" s="45"/>
      <c r="BA859" s="45"/>
      <c r="BB859" s="45"/>
      <c r="BC859" s="45"/>
      <c r="BD859" s="45"/>
      <c r="BE859" s="45"/>
      <c r="BF859" s="45"/>
      <c r="BG859" s="45"/>
      <c r="BH859" s="45"/>
      <c r="BI859" s="45"/>
      <c r="BJ859" s="45"/>
      <c r="BK859" s="45"/>
      <c r="BL859" s="45"/>
      <c r="BM859" s="45"/>
      <c r="BN859" s="45"/>
      <c r="BO859" s="45"/>
      <c r="BP859" s="45"/>
      <c r="BQ859" s="45"/>
      <c r="BR859" s="45"/>
      <c r="BS859" s="45"/>
      <c r="BT859" s="45"/>
      <c r="BU859" s="45"/>
      <c r="BV859" s="45"/>
      <c r="BW859" s="45"/>
      <c r="BX859" s="45"/>
      <c r="BY859" s="45"/>
    </row>
    <row r="860" spans="1:77">
      <c r="A860" s="77"/>
      <c r="B860" s="45"/>
      <c r="C860" s="61"/>
      <c r="D860" s="61"/>
      <c r="E860" s="45"/>
      <c r="F860" s="45"/>
      <c r="G860" s="45"/>
      <c r="H860" s="45"/>
      <c r="I860" s="45"/>
      <c r="J860" s="45"/>
      <c r="K860" s="45"/>
      <c r="L860" s="45"/>
      <c r="M860" s="45"/>
      <c r="N860" s="45"/>
      <c r="O860" s="45"/>
      <c r="P860" s="45"/>
      <c r="Q860" s="45"/>
      <c r="R860" s="45"/>
      <c r="S860" s="45"/>
      <c r="T860" s="45"/>
      <c r="U860" s="45"/>
      <c r="V860" s="45"/>
      <c r="W860" s="45"/>
      <c r="X860" s="45"/>
      <c r="Y860" s="45"/>
      <c r="Z860" s="45"/>
      <c r="AA860" s="45"/>
      <c r="AB860" s="45"/>
      <c r="AC860" s="45"/>
      <c r="AD860" s="45"/>
      <c r="AE860" s="45"/>
      <c r="AF860" s="45"/>
      <c r="AG860" s="45"/>
      <c r="AH860" s="45"/>
      <c r="AI860" s="45"/>
      <c r="AJ860" s="45"/>
      <c r="AK860" s="45"/>
      <c r="AL860" s="45"/>
      <c r="AM860" s="45"/>
      <c r="AN860" s="45"/>
      <c r="AO860" s="45"/>
      <c r="AP860" s="45"/>
      <c r="AQ860" s="45"/>
      <c r="AR860" s="45"/>
      <c r="AS860" s="45"/>
      <c r="AT860" s="45"/>
      <c r="AU860" s="45"/>
      <c r="AV860" s="45"/>
      <c r="AW860" s="45"/>
      <c r="AX860" s="45"/>
      <c r="AY860" s="45"/>
      <c r="AZ860" s="45"/>
      <c r="BA860" s="45"/>
      <c r="BB860" s="45"/>
      <c r="BC860" s="45"/>
      <c r="BD860" s="45"/>
      <c r="BE860" s="45"/>
      <c r="BF860" s="45"/>
      <c r="BG860" s="45"/>
      <c r="BH860" s="45"/>
      <c r="BI860" s="45"/>
      <c r="BJ860" s="45"/>
      <c r="BK860" s="45"/>
      <c r="BL860" s="45"/>
      <c r="BM860" s="45"/>
      <c r="BN860" s="45"/>
      <c r="BO860" s="45"/>
      <c r="BP860" s="45"/>
      <c r="BQ860" s="45"/>
      <c r="BR860" s="45"/>
      <c r="BS860" s="45"/>
      <c r="BT860" s="45"/>
      <c r="BU860" s="45"/>
      <c r="BV860" s="45"/>
      <c r="BW860" s="45"/>
      <c r="BX860" s="45"/>
      <c r="BY860" s="45"/>
    </row>
    <row r="861" spans="1:77">
      <c r="A861" s="77"/>
      <c r="B861" s="45"/>
      <c r="C861" s="61"/>
      <c r="D861" s="61"/>
      <c r="E861" s="45"/>
      <c r="F861" s="45"/>
      <c r="G861" s="45"/>
      <c r="H861" s="45"/>
      <c r="I861" s="45"/>
      <c r="J861" s="45"/>
      <c r="K861" s="45"/>
      <c r="L861" s="45"/>
      <c r="M861" s="45"/>
      <c r="N861" s="45"/>
      <c r="O861" s="45"/>
      <c r="P861" s="45"/>
      <c r="Q861" s="45"/>
      <c r="R861" s="45"/>
      <c r="S861" s="45"/>
      <c r="T861" s="45"/>
      <c r="U861" s="45"/>
      <c r="V861" s="45"/>
      <c r="W861" s="45"/>
      <c r="X861" s="45"/>
      <c r="Y861" s="45"/>
      <c r="Z861" s="45"/>
      <c r="AA861" s="45"/>
      <c r="AB861" s="45"/>
      <c r="AC861" s="45"/>
      <c r="AD861" s="45"/>
      <c r="AE861" s="45"/>
      <c r="AF861" s="45"/>
      <c r="AG861" s="45"/>
      <c r="AH861" s="45"/>
      <c r="AI861" s="45"/>
      <c r="AJ861" s="45"/>
      <c r="AK861" s="45"/>
      <c r="AL861" s="45"/>
      <c r="AM861" s="45"/>
      <c r="AN861" s="45"/>
      <c r="AO861" s="45"/>
      <c r="AP861" s="45"/>
      <c r="AQ861" s="45"/>
      <c r="AR861" s="45"/>
      <c r="AS861" s="45"/>
      <c r="AT861" s="45"/>
      <c r="AU861" s="45"/>
      <c r="AV861" s="45"/>
      <c r="AW861" s="45"/>
      <c r="AX861" s="45"/>
      <c r="AY861" s="45"/>
      <c r="AZ861" s="45"/>
      <c r="BA861" s="45"/>
      <c r="BB861" s="45"/>
      <c r="BC861" s="45"/>
      <c r="BD861" s="45"/>
      <c r="BE861" s="45"/>
      <c r="BF861" s="45"/>
      <c r="BG861" s="45"/>
      <c r="BH861" s="45"/>
      <c r="BI861" s="45"/>
      <c r="BJ861" s="45"/>
      <c r="BK861" s="45"/>
      <c r="BL861" s="45"/>
      <c r="BM861" s="45"/>
      <c r="BN861" s="45"/>
      <c r="BO861" s="45"/>
      <c r="BP861" s="45"/>
      <c r="BQ861" s="45"/>
      <c r="BR861" s="45"/>
      <c r="BS861" s="45"/>
      <c r="BT861" s="45"/>
      <c r="BU861" s="45"/>
      <c r="BV861" s="45"/>
      <c r="BW861" s="45"/>
      <c r="BX861" s="45"/>
      <c r="BY861" s="45"/>
    </row>
    <row r="862" spans="1:77">
      <c r="A862" s="77"/>
      <c r="B862" s="45"/>
      <c r="C862" s="61"/>
      <c r="D862" s="61"/>
      <c r="E862" s="45"/>
      <c r="F862" s="45"/>
      <c r="G862" s="45"/>
      <c r="H862" s="45"/>
      <c r="I862" s="45"/>
      <c r="J862" s="45"/>
      <c r="K862" s="45"/>
      <c r="L862" s="45"/>
      <c r="M862" s="45"/>
      <c r="N862" s="45"/>
      <c r="O862" s="45"/>
      <c r="P862" s="45"/>
      <c r="Q862" s="45"/>
      <c r="R862" s="45"/>
      <c r="S862" s="45"/>
      <c r="T862" s="45"/>
      <c r="U862" s="45"/>
      <c r="V862" s="45"/>
      <c r="W862" s="45"/>
      <c r="X862" s="45"/>
      <c r="Y862" s="45"/>
      <c r="Z862" s="45"/>
      <c r="AA862" s="45"/>
      <c r="AB862" s="45"/>
      <c r="AC862" s="45"/>
      <c r="AD862" s="45"/>
      <c r="AE862" s="45"/>
      <c r="AF862" s="45"/>
      <c r="AG862" s="45"/>
      <c r="AH862" s="45"/>
      <c r="AI862" s="45"/>
      <c r="AJ862" s="45"/>
      <c r="AK862" s="45"/>
      <c r="AL862" s="45"/>
      <c r="AM862" s="45"/>
      <c r="AN862" s="45"/>
      <c r="AO862" s="45"/>
      <c r="AP862" s="45"/>
      <c r="AQ862" s="45"/>
      <c r="AR862" s="45"/>
      <c r="AS862" s="45"/>
      <c r="AT862" s="45"/>
      <c r="AU862" s="45"/>
      <c r="AV862" s="45"/>
      <c r="AW862" s="45"/>
      <c r="AX862" s="45"/>
      <c r="AY862" s="45"/>
      <c r="AZ862" s="45"/>
      <c r="BA862" s="45"/>
      <c r="BB862" s="45"/>
      <c r="BC862" s="45"/>
      <c r="BD862" s="45"/>
      <c r="BE862" s="45"/>
      <c r="BF862" s="45"/>
      <c r="BG862" s="45"/>
      <c r="BH862" s="45"/>
      <c r="BI862" s="45"/>
      <c r="BJ862" s="45"/>
      <c r="BK862" s="45"/>
      <c r="BL862" s="45"/>
      <c r="BM862" s="45"/>
      <c r="BN862" s="45"/>
      <c r="BO862" s="45"/>
      <c r="BP862" s="45"/>
      <c r="BQ862" s="45"/>
      <c r="BR862" s="45"/>
      <c r="BS862" s="45"/>
      <c r="BT862" s="45"/>
      <c r="BU862" s="45"/>
      <c r="BV862" s="45"/>
      <c r="BW862" s="45"/>
      <c r="BX862" s="45"/>
      <c r="BY862" s="45"/>
    </row>
    <row r="863" spans="1:77">
      <c r="A863" s="77"/>
      <c r="B863" s="45"/>
      <c r="C863" s="61"/>
      <c r="D863" s="61"/>
      <c r="E863" s="45"/>
      <c r="F863" s="45"/>
      <c r="G863" s="45"/>
      <c r="H863" s="45"/>
      <c r="I863" s="45"/>
      <c r="J863" s="45"/>
      <c r="K863" s="45"/>
      <c r="L863" s="45"/>
      <c r="M863" s="45"/>
      <c r="N863" s="45"/>
      <c r="O863" s="45"/>
      <c r="P863" s="45"/>
      <c r="Q863" s="45"/>
      <c r="R863" s="45"/>
      <c r="S863" s="45"/>
      <c r="T863" s="45"/>
      <c r="U863" s="45"/>
      <c r="V863" s="45"/>
      <c r="W863" s="45"/>
      <c r="X863" s="45"/>
      <c r="Y863" s="45"/>
      <c r="Z863" s="45"/>
      <c r="AA863" s="45"/>
      <c r="AB863" s="45"/>
      <c r="AC863" s="45"/>
      <c r="AD863" s="45"/>
      <c r="AE863" s="45"/>
      <c r="AF863" s="45"/>
      <c r="AG863" s="45"/>
      <c r="AH863" s="45"/>
      <c r="AI863" s="45"/>
      <c r="AJ863" s="45"/>
      <c r="AK863" s="45"/>
      <c r="AL863" s="45"/>
      <c r="AM863" s="45"/>
      <c r="AN863" s="45"/>
      <c r="AO863" s="45"/>
      <c r="AP863" s="45"/>
      <c r="AQ863" s="45"/>
      <c r="AR863" s="45"/>
      <c r="AS863" s="45"/>
      <c r="AT863" s="45"/>
      <c r="AU863" s="45"/>
      <c r="AV863" s="45"/>
      <c r="AW863" s="45"/>
      <c r="AX863" s="45"/>
      <c r="AY863" s="45"/>
      <c r="AZ863" s="45"/>
      <c r="BA863" s="45"/>
      <c r="BB863" s="45"/>
      <c r="BC863" s="45"/>
      <c r="BD863" s="45"/>
      <c r="BE863" s="45"/>
      <c r="BF863" s="45"/>
      <c r="BG863" s="45"/>
      <c r="BH863" s="45"/>
      <c r="BI863" s="45"/>
      <c r="BJ863" s="45"/>
      <c r="BK863" s="45"/>
      <c r="BL863" s="45"/>
      <c r="BM863" s="45"/>
      <c r="BN863" s="45"/>
      <c r="BO863" s="45"/>
      <c r="BP863" s="45"/>
      <c r="BQ863" s="45"/>
      <c r="BR863" s="45"/>
      <c r="BS863" s="45"/>
      <c r="BT863" s="45"/>
      <c r="BU863" s="45"/>
      <c r="BV863" s="45"/>
      <c r="BW863" s="45"/>
      <c r="BX863" s="45"/>
      <c r="BY863" s="45"/>
    </row>
    <row r="864" spans="1:77">
      <c r="A864" s="77"/>
      <c r="B864" s="45"/>
      <c r="C864" s="61"/>
      <c r="D864" s="61"/>
      <c r="E864" s="45"/>
      <c r="F864" s="45"/>
      <c r="G864" s="45"/>
      <c r="H864" s="45"/>
      <c r="I864" s="45"/>
      <c r="J864" s="45"/>
      <c r="K864" s="45"/>
      <c r="L864" s="45"/>
      <c r="M864" s="45"/>
      <c r="N864" s="45"/>
      <c r="O864" s="45"/>
      <c r="P864" s="45"/>
      <c r="Q864" s="45"/>
      <c r="R864" s="45"/>
      <c r="S864" s="45"/>
      <c r="T864" s="45"/>
      <c r="U864" s="45"/>
      <c r="V864" s="45"/>
      <c r="W864" s="45"/>
      <c r="X864" s="45"/>
      <c r="Y864" s="45"/>
      <c r="Z864" s="45"/>
      <c r="AA864" s="45"/>
      <c r="AB864" s="45"/>
      <c r="AC864" s="45"/>
      <c r="AD864" s="45"/>
      <c r="AE864" s="45"/>
      <c r="AF864" s="45"/>
      <c r="AG864" s="45"/>
      <c r="AH864" s="45"/>
      <c r="AI864" s="45"/>
      <c r="AJ864" s="45"/>
      <c r="AK864" s="45"/>
      <c r="AL864" s="45"/>
      <c r="AM864" s="45"/>
      <c r="AN864" s="45"/>
      <c r="AO864" s="45"/>
      <c r="AP864" s="45"/>
      <c r="AQ864" s="45"/>
      <c r="AR864" s="45"/>
      <c r="AS864" s="45"/>
      <c r="AT864" s="45"/>
      <c r="AU864" s="45"/>
      <c r="AV864" s="45"/>
      <c r="AW864" s="45"/>
      <c r="AX864" s="45"/>
      <c r="AY864" s="45"/>
      <c r="AZ864" s="45"/>
      <c r="BA864" s="45"/>
      <c r="BB864" s="45"/>
      <c r="BC864" s="45"/>
      <c r="BD864" s="45"/>
      <c r="BE864" s="45"/>
      <c r="BF864" s="45"/>
      <c r="BG864" s="45"/>
      <c r="BH864" s="45"/>
      <c r="BI864" s="45"/>
      <c r="BJ864" s="45"/>
      <c r="BK864" s="45"/>
      <c r="BL864" s="45"/>
      <c r="BM864" s="45"/>
      <c r="BN864" s="45"/>
      <c r="BO864" s="45"/>
      <c r="BP864" s="45"/>
      <c r="BQ864" s="45"/>
      <c r="BR864" s="45"/>
      <c r="BS864" s="45"/>
      <c r="BT864" s="45"/>
      <c r="BU864" s="45"/>
      <c r="BV864" s="45"/>
      <c r="BW864" s="45"/>
      <c r="BX864" s="45"/>
      <c r="BY864" s="45"/>
    </row>
    <row r="865" spans="1:77">
      <c r="A865" s="77"/>
      <c r="B865" s="45"/>
      <c r="C865" s="61"/>
      <c r="D865" s="61"/>
      <c r="E865" s="45"/>
      <c r="F865" s="45"/>
      <c r="G865" s="45"/>
      <c r="H865" s="45"/>
      <c r="I865" s="45"/>
      <c r="J865" s="45"/>
      <c r="K865" s="45"/>
      <c r="L865" s="45"/>
      <c r="M865" s="45"/>
      <c r="N865" s="45"/>
      <c r="O865" s="45"/>
      <c r="P865" s="45"/>
      <c r="Q865" s="45"/>
      <c r="R865" s="45"/>
      <c r="S865" s="45"/>
      <c r="T865" s="45"/>
      <c r="U865" s="45"/>
      <c r="V865" s="45"/>
      <c r="W865" s="45"/>
      <c r="X865" s="45"/>
      <c r="Y865" s="45"/>
      <c r="Z865" s="45"/>
      <c r="AA865" s="45"/>
      <c r="AB865" s="45"/>
      <c r="AC865" s="45"/>
      <c r="AD865" s="45"/>
      <c r="AE865" s="45"/>
      <c r="AF865" s="45"/>
      <c r="AG865" s="45"/>
      <c r="AH865" s="45"/>
      <c r="AI865" s="45"/>
      <c r="AJ865" s="45"/>
      <c r="AK865" s="45"/>
      <c r="AL865" s="45"/>
      <c r="AM865" s="45"/>
      <c r="AN865" s="45"/>
      <c r="AO865" s="45"/>
      <c r="AP865" s="45"/>
      <c r="AQ865" s="45"/>
      <c r="AR865" s="45"/>
      <c r="AS865" s="45"/>
      <c r="AT865" s="45"/>
      <c r="AU865" s="45"/>
      <c r="AV865" s="45"/>
      <c r="AW865" s="45"/>
      <c r="AX865" s="45"/>
      <c r="AY865" s="45"/>
      <c r="AZ865" s="45"/>
      <c r="BA865" s="45"/>
      <c r="BB865" s="45"/>
      <c r="BC865" s="45"/>
      <c r="BD865" s="45"/>
      <c r="BE865" s="45"/>
      <c r="BF865" s="45"/>
      <c r="BG865" s="45"/>
      <c r="BH865" s="45"/>
      <c r="BI865" s="45"/>
      <c r="BJ865" s="45"/>
      <c r="BK865" s="45"/>
      <c r="BL865" s="45"/>
      <c r="BM865" s="45"/>
      <c r="BN865" s="45"/>
      <c r="BO865" s="45"/>
      <c r="BP865" s="45"/>
      <c r="BQ865" s="45"/>
      <c r="BR865" s="45"/>
      <c r="BS865" s="45"/>
      <c r="BT865" s="45"/>
      <c r="BU865" s="45"/>
      <c r="BV865" s="45"/>
      <c r="BW865" s="45"/>
      <c r="BX865" s="45"/>
      <c r="BY865" s="45"/>
    </row>
    <row r="866" spans="1:77">
      <c r="A866" s="77"/>
      <c r="B866" s="45"/>
      <c r="C866" s="61"/>
      <c r="D866" s="61"/>
      <c r="E866" s="45"/>
      <c r="F866" s="45"/>
      <c r="G866" s="45"/>
      <c r="H866" s="45"/>
      <c r="I866" s="45"/>
      <c r="J866" s="45"/>
      <c r="K866" s="45"/>
      <c r="L866" s="45"/>
      <c r="M866" s="45"/>
      <c r="N866" s="45"/>
      <c r="O866" s="45"/>
      <c r="P866" s="45"/>
      <c r="Q866" s="45"/>
      <c r="R866" s="45"/>
      <c r="S866" s="45"/>
      <c r="T866" s="45"/>
      <c r="U866" s="45"/>
      <c r="V866" s="45"/>
      <c r="W866" s="45"/>
      <c r="X866" s="45"/>
      <c r="Y866" s="45"/>
      <c r="Z866" s="45"/>
      <c r="AA866" s="45"/>
      <c r="AB866" s="45"/>
      <c r="AC866" s="45"/>
      <c r="AD866" s="45"/>
      <c r="AE866" s="45"/>
      <c r="AF866" s="45"/>
      <c r="AG866" s="45"/>
      <c r="AH866" s="45"/>
      <c r="AI866" s="45"/>
      <c r="AJ866" s="45"/>
      <c r="AK866" s="45"/>
      <c r="AL866" s="45"/>
      <c r="AM866" s="45"/>
      <c r="AN866" s="45"/>
      <c r="AO866" s="45"/>
      <c r="AP866" s="45"/>
      <c r="AQ866" s="45"/>
      <c r="AR866" s="45"/>
      <c r="AS866" s="45"/>
      <c r="AT866" s="45"/>
      <c r="AU866" s="45"/>
      <c r="AV866" s="45"/>
      <c r="AW866" s="45"/>
      <c r="AX866" s="45"/>
      <c r="AY866" s="45"/>
      <c r="AZ866" s="45"/>
      <c r="BA866" s="45"/>
      <c r="BB866" s="45"/>
      <c r="BC866" s="45"/>
      <c r="BD866" s="45"/>
      <c r="BE866" s="45"/>
      <c r="BF866" s="45"/>
      <c r="BG866" s="45"/>
      <c r="BH866" s="45"/>
      <c r="BI866" s="45"/>
      <c r="BJ866" s="45"/>
      <c r="BK866" s="45"/>
      <c r="BL866" s="45"/>
      <c r="BM866" s="45"/>
      <c r="BN866" s="45"/>
      <c r="BO866" s="45"/>
      <c r="BP866" s="45"/>
      <c r="BQ866" s="45"/>
      <c r="BR866" s="45"/>
      <c r="BS866" s="45"/>
      <c r="BT866" s="45"/>
      <c r="BU866" s="45"/>
      <c r="BV866" s="45"/>
      <c r="BW866" s="45"/>
      <c r="BX866" s="45"/>
      <c r="BY866" s="45"/>
    </row>
    <row r="867" spans="1:77">
      <c r="A867" s="77"/>
      <c r="B867" s="45"/>
      <c r="C867" s="61"/>
      <c r="D867" s="61"/>
      <c r="E867" s="45"/>
      <c r="F867" s="45"/>
      <c r="G867" s="45"/>
      <c r="H867" s="45"/>
      <c r="I867" s="45"/>
      <c r="J867" s="45"/>
      <c r="K867" s="45"/>
      <c r="L867" s="45"/>
      <c r="M867" s="45"/>
      <c r="N867" s="45"/>
      <c r="O867" s="45"/>
      <c r="P867" s="45"/>
      <c r="Q867" s="45"/>
      <c r="R867" s="45"/>
      <c r="S867" s="45"/>
      <c r="T867" s="45"/>
      <c r="U867" s="45"/>
      <c r="V867" s="45"/>
      <c r="W867" s="45"/>
      <c r="X867" s="45"/>
      <c r="Y867" s="45"/>
      <c r="Z867" s="45"/>
      <c r="AA867" s="45"/>
      <c r="AB867" s="45"/>
      <c r="AC867" s="45"/>
      <c r="AD867" s="45"/>
      <c r="AE867" s="45"/>
      <c r="AF867" s="45"/>
      <c r="AG867" s="45"/>
      <c r="AH867" s="45"/>
      <c r="AI867" s="45"/>
      <c r="AJ867" s="45"/>
      <c r="AK867" s="45"/>
      <c r="AL867" s="45"/>
      <c r="AM867" s="45"/>
      <c r="AN867" s="45"/>
      <c r="AO867" s="45"/>
      <c r="AP867" s="45"/>
      <c r="AQ867" s="45"/>
      <c r="AR867" s="45"/>
      <c r="AS867" s="45"/>
      <c r="AT867" s="45"/>
      <c r="AU867" s="45"/>
      <c r="AV867" s="45"/>
      <c r="AW867" s="45"/>
      <c r="AX867" s="45"/>
      <c r="AY867" s="45"/>
      <c r="AZ867" s="45"/>
      <c r="BA867" s="45"/>
      <c r="BB867" s="45"/>
      <c r="BC867" s="45"/>
      <c r="BD867" s="45"/>
      <c r="BE867" s="45"/>
      <c r="BF867" s="45"/>
      <c r="BG867" s="45"/>
      <c r="BH867" s="45"/>
      <c r="BI867" s="45"/>
      <c r="BJ867" s="45"/>
      <c r="BK867" s="45"/>
      <c r="BL867" s="45"/>
      <c r="BM867" s="45"/>
      <c r="BN867" s="45"/>
      <c r="BO867" s="45"/>
      <c r="BP867" s="45"/>
      <c r="BQ867" s="45"/>
      <c r="BR867" s="45"/>
      <c r="BS867" s="45"/>
      <c r="BT867" s="45"/>
      <c r="BU867" s="45"/>
      <c r="BV867" s="45"/>
      <c r="BW867" s="45"/>
      <c r="BX867" s="45"/>
      <c r="BY867" s="45"/>
    </row>
    <row r="868" spans="1:77">
      <c r="A868" s="77"/>
      <c r="B868" s="45"/>
      <c r="C868" s="61"/>
      <c r="D868" s="61"/>
      <c r="E868" s="45"/>
      <c r="F868" s="45"/>
      <c r="G868" s="45"/>
      <c r="H868" s="45"/>
      <c r="I868" s="45"/>
      <c r="J868" s="45"/>
      <c r="K868" s="45"/>
      <c r="L868" s="45"/>
      <c r="M868" s="45"/>
      <c r="N868" s="45"/>
      <c r="O868" s="45"/>
      <c r="P868" s="45"/>
      <c r="Q868" s="45"/>
      <c r="R868" s="45"/>
      <c r="S868" s="45"/>
      <c r="T868" s="45"/>
      <c r="U868" s="45"/>
      <c r="V868" s="45"/>
      <c r="W868" s="45"/>
      <c r="X868" s="45"/>
      <c r="Y868" s="45"/>
      <c r="Z868" s="45"/>
      <c r="AA868" s="45"/>
      <c r="AB868" s="45"/>
      <c r="AC868" s="45"/>
      <c r="AD868" s="45"/>
      <c r="AE868" s="45"/>
      <c r="AF868" s="45"/>
      <c r="AG868" s="45"/>
      <c r="AH868" s="45"/>
      <c r="AI868" s="45"/>
      <c r="AJ868" s="45"/>
      <c r="AK868" s="45"/>
      <c r="AL868" s="45"/>
      <c r="AM868" s="45"/>
      <c r="AN868" s="45"/>
      <c r="AO868" s="45"/>
      <c r="AP868" s="45"/>
      <c r="AQ868" s="45"/>
      <c r="AR868" s="45"/>
      <c r="AS868" s="45"/>
      <c r="AT868" s="45"/>
      <c r="AU868" s="45"/>
      <c r="AV868" s="45"/>
      <c r="AW868" s="45"/>
      <c r="AX868" s="45"/>
      <c r="AY868" s="45"/>
      <c r="AZ868" s="45"/>
      <c r="BA868" s="45"/>
      <c r="BB868" s="45"/>
      <c r="BC868" s="45"/>
      <c r="BD868" s="45"/>
      <c r="BE868" s="45"/>
      <c r="BF868" s="45"/>
      <c r="BG868" s="45"/>
      <c r="BH868" s="45"/>
      <c r="BI868" s="45"/>
      <c r="BJ868" s="45"/>
      <c r="BK868" s="45"/>
      <c r="BL868" s="45"/>
      <c r="BM868" s="45"/>
      <c r="BN868" s="45"/>
      <c r="BO868" s="45"/>
      <c r="BP868" s="45"/>
      <c r="BQ868" s="45"/>
      <c r="BR868" s="45"/>
      <c r="BS868" s="45"/>
      <c r="BT868" s="45"/>
      <c r="BU868" s="45"/>
      <c r="BV868" s="45"/>
      <c r="BW868" s="45"/>
      <c r="BX868" s="45"/>
      <c r="BY868" s="45"/>
    </row>
    <row r="869" spans="1:77">
      <c r="A869" s="77"/>
      <c r="B869" s="45"/>
      <c r="C869" s="61"/>
      <c r="D869" s="61"/>
      <c r="E869" s="45"/>
      <c r="F869" s="45"/>
      <c r="G869" s="45"/>
      <c r="H869" s="45"/>
      <c r="I869" s="45"/>
      <c r="J869" s="45"/>
      <c r="K869" s="45"/>
      <c r="L869" s="45"/>
      <c r="M869" s="45"/>
      <c r="N869" s="45"/>
      <c r="O869" s="45"/>
      <c r="P869" s="45"/>
      <c r="Q869" s="45"/>
      <c r="R869" s="45"/>
      <c r="S869" s="45"/>
      <c r="T869" s="45"/>
      <c r="U869" s="45"/>
      <c r="V869" s="45"/>
      <c r="W869" s="45"/>
      <c r="X869" s="45"/>
      <c r="Y869" s="45"/>
      <c r="Z869" s="45"/>
      <c r="AA869" s="45"/>
      <c r="AB869" s="45"/>
      <c r="AC869" s="45"/>
      <c r="AD869" s="45"/>
      <c r="AE869" s="45"/>
      <c r="AF869" s="45"/>
      <c r="AG869" s="45"/>
      <c r="AH869" s="45"/>
      <c r="AI869" s="45"/>
      <c r="AJ869" s="45"/>
      <c r="AK869" s="45"/>
      <c r="AL869" s="45"/>
      <c r="AM869" s="45"/>
      <c r="AN869" s="45"/>
      <c r="AO869" s="45"/>
      <c r="AP869" s="45"/>
      <c r="AQ869" s="45"/>
      <c r="AR869" s="45"/>
      <c r="AS869" s="45"/>
      <c r="AT869" s="45"/>
      <c r="AU869" s="45"/>
      <c r="AV869" s="45"/>
      <c r="AW869" s="45"/>
      <c r="AX869" s="45"/>
      <c r="AY869" s="45"/>
      <c r="AZ869" s="45"/>
      <c r="BA869" s="45"/>
      <c r="BB869" s="45"/>
      <c r="BC869" s="45"/>
      <c r="BD869" s="45"/>
      <c r="BE869" s="45"/>
      <c r="BF869" s="45"/>
      <c r="BG869" s="45"/>
      <c r="BH869" s="45"/>
      <c r="BI869" s="45"/>
      <c r="BJ869" s="45"/>
      <c r="BK869" s="45"/>
      <c r="BL869" s="45"/>
      <c r="BM869" s="45"/>
      <c r="BN869" s="45"/>
      <c r="BO869" s="45"/>
      <c r="BP869" s="45"/>
      <c r="BQ869" s="45"/>
      <c r="BR869" s="45"/>
      <c r="BS869" s="45"/>
      <c r="BT869" s="45"/>
      <c r="BU869" s="45"/>
      <c r="BV869" s="45"/>
      <c r="BW869" s="45"/>
      <c r="BX869" s="45"/>
      <c r="BY869" s="45"/>
    </row>
    <row r="870" spans="1:77">
      <c r="A870" s="77"/>
      <c r="B870" s="45"/>
      <c r="C870" s="61"/>
      <c r="D870" s="61"/>
      <c r="E870" s="45"/>
      <c r="F870" s="45"/>
      <c r="G870" s="45"/>
      <c r="H870" s="45"/>
      <c r="I870" s="45"/>
      <c r="J870" s="45"/>
      <c r="K870" s="45"/>
      <c r="L870" s="45"/>
      <c r="M870" s="45"/>
      <c r="N870" s="45"/>
      <c r="O870" s="45"/>
      <c r="P870" s="45"/>
      <c r="Q870" s="45"/>
      <c r="R870" s="45"/>
      <c r="S870" s="45"/>
      <c r="T870" s="45"/>
      <c r="U870" s="45"/>
      <c r="V870" s="45"/>
      <c r="W870" s="45"/>
      <c r="X870" s="45"/>
      <c r="Y870" s="45"/>
      <c r="Z870" s="45"/>
      <c r="AA870" s="45"/>
      <c r="AB870" s="45"/>
      <c r="AC870" s="45"/>
      <c r="AD870" s="45"/>
      <c r="AE870" s="45"/>
      <c r="AF870" s="45"/>
      <c r="AG870" s="45"/>
      <c r="AH870" s="45"/>
      <c r="AI870" s="45"/>
      <c r="AJ870" s="45"/>
      <c r="AK870" s="45"/>
      <c r="AL870" s="45"/>
      <c r="AM870" s="45"/>
      <c r="AN870" s="45"/>
      <c r="AO870" s="45"/>
      <c r="AP870" s="45"/>
      <c r="AQ870" s="45"/>
      <c r="AR870" s="45"/>
      <c r="AS870" s="45"/>
      <c r="AT870" s="45"/>
      <c r="AU870" s="45"/>
      <c r="AV870" s="45"/>
      <c r="AW870" s="45"/>
      <c r="AX870" s="45"/>
      <c r="AY870" s="45"/>
      <c r="AZ870" s="45"/>
      <c r="BA870" s="45"/>
      <c r="BB870" s="45"/>
      <c r="BC870" s="45"/>
      <c r="BD870" s="45"/>
      <c r="BE870" s="45"/>
      <c r="BF870" s="45"/>
      <c r="BG870" s="45"/>
      <c r="BH870" s="45"/>
      <c r="BI870" s="45"/>
      <c r="BJ870" s="45"/>
      <c r="BK870" s="45"/>
      <c r="BL870" s="45"/>
      <c r="BM870" s="45"/>
      <c r="BN870" s="45"/>
      <c r="BO870" s="45"/>
      <c r="BP870" s="45"/>
      <c r="BQ870" s="45"/>
      <c r="BR870" s="45"/>
      <c r="BS870" s="45"/>
      <c r="BT870" s="45"/>
      <c r="BU870" s="45"/>
      <c r="BV870" s="45"/>
      <c r="BW870" s="45"/>
      <c r="BX870" s="45"/>
      <c r="BY870" s="45"/>
    </row>
    <row r="871" spans="1:77">
      <c r="A871" s="77"/>
      <c r="B871" s="45"/>
      <c r="C871" s="61"/>
      <c r="D871" s="61"/>
      <c r="E871" s="45"/>
      <c r="F871" s="45"/>
      <c r="G871" s="45"/>
      <c r="H871" s="45"/>
      <c r="I871" s="45"/>
      <c r="J871" s="45"/>
      <c r="K871" s="45"/>
      <c r="L871" s="45"/>
      <c r="M871" s="45"/>
      <c r="N871" s="45"/>
      <c r="O871" s="45"/>
      <c r="P871" s="45"/>
      <c r="Q871" s="45"/>
      <c r="R871" s="45"/>
      <c r="S871" s="45"/>
      <c r="T871" s="45"/>
      <c r="U871" s="45"/>
      <c r="V871" s="45"/>
      <c r="W871" s="45"/>
      <c r="X871" s="45"/>
      <c r="Y871" s="45"/>
      <c r="Z871" s="45"/>
      <c r="AA871" s="45"/>
      <c r="AB871" s="45"/>
      <c r="AC871" s="45"/>
      <c r="AD871" s="45"/>
      <c r="AE871" s="45"/>
      <c r="AF871" s="45"/>
      <c r="AG871" s="45"/>
      <c r="AH871" s="45"/>
      <c r="AI871" s="45"/>
      <c r="AJ871" s="45"/>
      <c r="AK871" s="45"/>
      <c r="AL871" s="45"/>
      <c r="AM871" s="45"/>
      <c r="AN871" s="45"/>
      <c r="AO871" s="45"/>
      <c r="AP871" s="45"/>
      <c r="AQ871" s="45"/>
      <c r="AR871" s="45"/>
      <c r="AS871" s="45"/>
      <c r="AT871" s="45"/>
      <c r="AU871" s="45"/>
      <c r="AV871" s="45"/>
      <c r="AW871" s="45"/>
      <c r="AX871" s="45"/>
      <c r="AY871" s="45"/>
      <c r="AZ871" s="45"/>
      <c r="BA871" s="45"/>
      <c r="BB871" s="45"/>
      <c r="BC871" s="45"/>
      <c r="BD871" s="45"/>
      <c r="BE871" s="45"/>
      <c r="BF871" s="45"/>
      <c r="BG871" s="45"/>
      <c r="BH871" s="45"/>
      <c r="BI871" s="45"/>
      <c r="BJ871" s="45"/>
      <c r="BK871" s="45"/>
      <c r="BL871" s="45"/>
      <c r="BM871" s="45"/>
      <c r="BN871" s="45"/>
      <c r="BO871" s="45"/>
      <c r="BP871" s="45"/>
      <c r="BQ871" s="45"/>
      <c r="BR871" s="45"/>
      <c r="BS871" s="45"/>
      <c r="BT871" s="45"/>
      <c r="BU871" s="45"/>
      <c r="BV871" s="45"/>
      <c r="BW871" s="45"/>
      <c r="BX871" s="45"/>
      <c r="BY871" s="45"/>
    </row>
    <row r="872" spans="1:77">
      <c r="A872" s="77"/>
      <c r="B872" s="45"/>
      <c r="C872" s="61"/>
      <c r="D872" s="61"/>
      <c r="E872" s="45"/>
      <c r="F872" s="45"/>
      <c r="G872" s="45"/>
      <c r="H872" s="45"/>
      <c r="I872" s="45"/>
      <c r="J872" s="45"/>
      <c r="K872" s="45"/>
      <c r="L872" s="45"/>
      <c r="M872" s="45"/>
      <c r="N872" s="45"/>
      <c r="O872" s="45"/>
      <c r="P872" s="45"/>
      <c r="Q872" s="45"/>
      <c r="R872" s="45"/>
      <c r="S872" s="45"/>
      <c r="T872" s="45"/>
      <c r="U872" s="45"/>
      <c r="V872" s="45"/>
      <c r="W872" s="45"/>
      <c r="X872" s="45"/>
      <c r="Y872" s="45"/>
      <c r="Z872" s="45"/>
      <c r="AA872" s="45"/>
      <c r="AB872" s="45"/>
      <c r="AC872" s="45"/>
      <c r="AD872" s="45"/>
      <c r="AE872" s="45"/>
      <c r="AF872" s="45"/>
      <c r="AG872" s="45"/>
      <c r="AH872" s="45"/>
      <c r="AI872" s="45"/>
      <c r="AJ872" s="45"/>
      <c r="AK872" s="45"/>
      <c r="AL872" s="45"/>
      <c r="AM872" s="45"/>
      <c r="AN872" s="45"/>
      <c r="AO872" s="45"/>
      <c r="AP872" s="45"/>
      <c r="AQ872" s="45"/>
      <c r="AR872" s="45"/>
      <c r="AS872" s="45"/>
      <c r="AT872" s="45"/>
      <c r="AU872" s="45"/>
      <c r="AV872" s="45"/>
      <c r="AW872" s="45"/>
      <c r="AX872" s="45"/>
      <c r="AY872" s="45"/>
      <c r="AZ872" s="45"/>
      <c r="BA872" s="45"/>
      <c r="BB872" s="45"/>
      <c r="BC872" s="45"/>
      <c r="BD872" s="45"/>
      <c r="BE872" s="45"/>
      <c r="BF872" s="45"/>
      <c r="BG872" s="45"/>
      <c r="BH872" s="45"/>
      <c r="BI872" s="45"/>
      <c r="BJ872" s="45"/>
      <c r="BK872" s="45"/>
      <c r="BL872" s="45"/>
      <c r="BM872" s="45"/>
      <c r="BN872" s="45"/>
      <c r="BO872" s="45"/>
      <c r="BP872" s="45"/>
      <c r="BQ872" s="45"/>
      <c r="BR872" s="45"/>
      <c r="BS872" s="45"/>
      <c r="BT872" s="45"/>
      <c r="BU872" s="45"/>
      <c r="BV872" s="45"/>
      <c r="BW872" s="45"/>
      <c r="BX872" s="45"/>
      <c r="BY872" s="45"/>
    </row>
    <row r="873" spans="1:77">
      <c r="A873" s="77"/>
      <c r="B873" s="45"/>
      <c r="C873" s="61"/>
      <c r="D873" s="61"/>
      <c r="E873" s="45"/>
      <c r="F873" s="45"/>
      <c r="G873" s="45"/>
      <c r="H873" s="45"/>
      <c r="I873" s="45"/>
      <c r="J873" s="45"/>
      <c r="K873" s="45"/>
      <c r="L873" s="45"/>
      <c r="M873" s="45"/>
      <c r="N873" s="45"/>
      <c r="O873" s="45"/>
      <c r="P873" s="45"/>
      <c r="Q873" s="45"/>
      <c r="R873" s="45"/>
      <c r="S873" s="45"/>
      <c r="T873" s="45"/>
      <c r="U873" s="45"/>
      <c r="V873" s="45"/>
      <c r="W873" s="45"/>
      <c r="X873" s="45"/>
      <c r="Y873" s="45"/>
      <c r="Z873" s="45"/>
      <c r="AA873" s="45"/>
      <c r="AB873" s="45"/>
      <c r="AC873" s="45"/>
      <c r="AD873" s="45"/>
      <c r="AE873" s="45"/>
      <c r="AF873" s="45"/>
      <c r="AG873" s="45"/>
      <c r="AH873" s="45"/>
      <c r="AI873" s="45"/>
      <c r="AJ873" s="45"/>
      <c r="AK873" s="45"/>
      <c r="AL873" s="45"/>
      <c r="AM873" s="45"/>
      <c r="AN873" s="45"/>
      <c r="AO873" s="45"/>
      <c r="AP873" s="45"/>
      <c r="AQ873" s="45"/>
      <c r="AR873" s="45"/>
      <c r="AS873" s="45"/>
      <c r="AT873" s="45"/>
      <c r="AU873" s="45"/>
      <c r="AV873" s="45"/>
      <c r="AW873" s="45"/>
      <c r="AX873" s="45"/>
      <c r="AY873" s="45"/>
      <c r="AZ873" s="45"/>
      <c r="BA873" s="45"/>
      <c r="BB873" s="45"/>
      <c r="BC873" s="45"/>
      <c r="BD873" s="45"/>
      <c r="BE873" s="45"/>
      <c r="BF873" s="45"/>
      <c r="BG873" s="45"/>
      <c r="BH873" s="45"/>
      <c r="BI873" s="45"/>
      <c r="BJ873" s="45"/>
      <c r="BK873" s="45"/>
      <c r="BL873" s="45"/>
      <c r="BM873" s="45"/>
      <c r="BN873" s="45"/>
      <c r="BO873" s="45"/>
      <c r="BP873" s="45"/>
      <c r="BQ873" s="45"/>
      <c r="BR873" s="45"/>
      <c r="BS873" s="45"/>
      <c r="BT873" s="45"/>
      <c r="BU873" s="45"/>
      <c r="BV873" s="45"/>
      <c r="BW873" s="45"/>
      <c r="BX873" s="45"/>
      <c r="BY873" s="45"/>
    </row>
    <row r="874" spans="1:77">
      <c r="A874" s="77"/>
      <c r="B874" s="45"/>
      <c r="C874" s="61"/>
      <c r="D874" s="61"/>
      <c r="E874" s="45"/>
      <c r="F874" s="45"/>
      <c r="G874" s="45"/>
      <c r="H874" s="45"/>
      <c r="I874" s="45"/>
      <c r="J874" s="45"/>
      <c r="K874" s="45"/>
      <c r="L874" s="45"/>
      <c r="M874" s="45"/>
      <c r="N874" s="45"/>
      <c r="O874" s="45"/>
      <c r="P874" s="45"/>
      <c r="Q874" s="45"/>
      <c r="R874" s="45"/>
      <c r="S874" s="45"/>
      <c r="T874" s="45"/>
      <c r="U874" s="45"/>
      <c r="V874" s="45"/>
      <c r="W874" s="45"/>
      <c r="X874" s="45"/>
      <c r="Y874" s="45"/>
      <c r="Z874" s="45"/>
      <c r="AA874" s="45"/>
      <c r="AB874" s="45"/>
      <c r="AC874" s="45"/>
      <c r="AD874" s="45"/>
      <c r="AE874" s="45"/>
      <c r="AF874" s="45"/>
      <c r="AG874" s="45"/>
      <c r="AH874" s="45"/>
      <c r="AI874" s="45"/>
      <c r="AJ874" s="45"/>
      <c r="AK874" s="45"/>
      <c r="AL874" s="45"/>
      <c r="AM874" s="45"/>
      <c r="AN874" s="45"/>
      <c r="AO874" s="45"/>
      <c r="AP874" s="45"/>
      <c r="AQ874" s="45"/>
      <c r="AR874" s="45"/>
      <c r="AS874" s="45"/>
      <c r="AT874" s="45"/>
      <c r="AU874" s="45"/>
      <c r="AV874" s="45"/>
      <c r="AW874" s="45"/>
      <c r="AX874" s="45"/>
      <c r="AY874" s="45"/>
      <c r="AZ874" s="45"/>
      <c r="BA874" s="45"/>
      <c r="BB874" s="45"/>
      <c r="BC874" s="45"/>
      <c r="BD874" s="45"/>
      <c r="BE874" s="45"/>
      <c r="BF874" s="45"/>
      <c r="BG874" s="45"/>
      <c r="BH874" s="45"/>
      <c r="BI874" s="45"/>
      <c r="BJ874" s="45"/>
      <c r="BK874" s="45"/>
      <c r="BL874" s="45"/>
      <c r="BM874" s="45"/>
      <c r="BN874" s="45"/>
      <c r="BO874" s="45"/>
      <c r="BP874" s="45"/>
      <c r="BQ874" s="45"/>
      <c r="BR874" s="45"/>
      <c r="BS874" s="45"/>
      <c r="BT874" s="45"/>
      <c r="BU874" s="45"/>
      <c r="BV874" s="45"/>
      <c r="BW874" s="45"/>
      <c r="BX874" s="45"/>
      <c r="BY874" s="45"/>
    </row>
    <row r="875" spans="1:77">
      <c r="A875" s="77"/>
      <c r="B875" s="45"/>
      <c r="C875" s="61"/>
      <c r="D875" s="61"/>
      <c r="E875" s="45"/>
      <c r="F875" s="45"/>
      <c r="G875" s="45"/>
      <c r="H875" s="45"/>
      <c r="I875" s="45"/>
      <c r="J875" s="45"/>
      <c r="K875" s="45"/>
      <c r="L875" s="45"/>
      <c r="M875" s="45"/>
      <c r="N875" s="45"/>
      <c r="O875" s="45"/>
      <c r="P875" s="45"/>
      <c r="Q875" s="45"/>
      <c r="R875" s="45"/>
      <c r="S875" s="45"/>
      <c r="T875" s="45"/>
      <c r="U875" s="45"/>
      <c r="V875" s="45"/>
      <c r="W875" s="45"/>
      <c r="X875" s="45"/>
      <c r="Y875" s="45"/>
      <c r="Z875" s="45"/>
      <c r="AA875" s="45"/>
      <c r="AB875" s="45"/>
      <c r="AC875" s="45"/>
      <c r="AD875" s="45"/>
      <c r="AE875" s="45"/>
      <c r="AF875" s="45"/>
      <c r="AG875" s="45"/>
      <c r="AH875" s="45"/>
      <c r="AI875" s="45"/>
      <c r="AJ875" s="45"/>
      <c r="AK875" s="45"/>
      <c r="AL875" s="45"/>
      <c r="AM875" s="45"/>
      <c r="AN875" s="45"/>
      <c r="AO875" s="45"/>
      <c r="AP875" s="45"/>
      <c r="AQ875" s="45"/>
      <c r="AR875" s="45"/>
      <c r="AS875" s="45"/>
      <c r="AT875" s="45"/>
      <c r="AU875" s="45"/>
      <c r="AV875" s="45"/>
      <c r="AW875" s="45"/>
      <c r="AX875" s="45"/>
      <c r="AY875" s="45"/>
      <c r="AZ875" s="45"/>
      <c r="BA875" s="45"/>
      <c r="BB875" s="45"/>
      <c r="BC875" s="45"/>
      <c r="BD875" s="45"/>
      <c r="BE875" s="45"/>
      <c r="BF875" s="45"/>
      <c r="BG875" s="45"/>
      <c r="BH875" s="45"/>
      <c r="BI875" s="45"/>
      <c r="BJ875" s="45"/>
      <c r="BK875" s="45"/>
      <c r="BL875" s="45"/>
      <c r="BM875" s="45"/>
      <c r="BN875" s="45"/>
      <c r="BO875" s="45"/>
      <c r="BP875" s="45"/>
      <c r="BQ875" s="45"/>
      <c r="BR875" s="45"/>
      <c r="BS875" s="45"/>
      <c r="BT875" s="45"/>
      <c r="BU875" s="45"/>
      <c r="BV875" s="45"/>
      <c r="BW875" s="45"/>
      <c r="BX875" s="45"/>
      <c r="BY875" s="45"/>
    </row>
    <row r="876" spans="1:77">
      <c r="A876" s="77"/>
      <c r="B876" s="45"/>
      <c r="C876" s="61"/>
      <c r="D876" s="61"/>
      <c r="E876" s="45"/>
      <c r="F876" s="45"/>
      <c r="G876" s="45"/>
      <c r="H876" s="45"/>
      <c r="I876" s="45"/>
      <c r="J876" s="45"/>
      <c r="K876" s="45"/>
      <c r="L876" s="45"/>
      <c r="M876" s="45"/>
      <c r="N876" s="45"/>
      <c r="O876" s="45"/>
      <c r="P876" s="45"/>
      <c r="Q876" s="45"/>
      <c r="R876" s="45"/>
      <c r="S876" s="45"/>
      <c r="T876" s="45"/>
      <c r="U876" s="45"/>
      <c r="V876" s="45"/>
      <c r="W876" s="45"/>
      <c r="X876" s="45"/>
      <c r="Y876" s="45"/>
      <c r="Z876" s="45"/>
      <c r="AA876" s="45"/>
      <c r="AB876" s="45"/>
      <c r="AC876" s="45"/>
      <c r="AD876" s="45"/>
      <c r="AE876" s="45"/>
      <c r="AF876" s="45"/>
      <c r="AG876" s="45"/>
      <c r="AH876" s="45"/>
      <c r="AI876" s="45"/>
      <c r="AJ876" s="45"/>
      <c r="AK876" s="45"/>
      <c r="AL876" s="45"/>
      <c r="AM876" s="45"/>
      <c r="AN876" s="45"/>
      <c r="AO876" s="45"/>
      <c r="AP876" s="45"/>
      <c r="AQ876" s="45"/>
      <c r="AR876" s="45"/>
      <c r="AS876" s="45"/>
      <c r="AT876" s="45"/>
      <c r="AU876" s="45"/>
      <c r="AV876" s="45"/>
      <c r="AW876" s="45"/>
      <c r="AX876" s="45"/>
      <c r="AY876" s="45"/>
      <c r="AZ876" s="45"/>
      <c r="BA876" s="45"/>
      <c r="BB876" s="45"/>
      <c r="BC876" s="45"/>
      <c r="BD876" s="45"/>
      <c r="BE876" s="45"/>
      <c r="BF876" s="45"/>
      <c r="BG876" s="45"/>
      <c r="BH876" s="45"/>
      <c r="BI876" s="45"/>
      <c r="BJ876" s="45"/>
      <c r="BK876" s="45"/>
      <c r="BL876" s="45"/>
      <c r="BM876" s="45"/>
      <c r="BN876" s="45"/>
      <c r="BO876" s="45"/>
      <c r="BP876" s="45"/>
      <c r="BQ876" s="45"/>
      <c r="BR876" s="45"/>
      <c r="BS876" s="45"/>
      <c r="BT876" s="45"/>
      <c r="BU876" s="45"/>
      <c r="BV876" s="45"/>
      <c r="BW876" s="45"/>
      <c r="BX876" s="45"/>
      <c r="BY876" s="45"/>
    </row>
    <row r="877" spans="1:77">
      <c r="A877" s="77"/>
      <c r="B877" s="45"/>
      <c r="C877" s="61"/>
      <c r="D877" s="61"/>
      <c r="E877" s="45"/>
      <c r="F877" s="45"/>
      <c r="G877" s="45"/>
      <c r="H877" s="45"/>
      <c r="I877" s="45"/>
      <c r="J877" s="45"/>
      <c r="K877" s="45"/>
      <c r="L877" s="45"/>
      <c r="M877" s="45"/>
      <c r="N877" s="45"/>
      <c r="O877" s="45"/>
      <c r="P877" s="45"/>
      <c r="Q877" s="45"/>
      <c r="R877" s="45"/>
      <c r="S877" s="45"/>
      <c r="T877" s="45"/>
      <c r="U877" s="45"/>
      <c r="V877" s="45"/>
      <c r="W877" s="45"/>
      <c r="X877" s="45"/>
      <c r="Y877" s="45"/>
      <c r="Z877" s="45"/>
      <c r="AA877" s="45"/>
      <c r="AB877" s="45"/>
      <c r="AC877" s="45"/>
      <c r="AD877" s="45"/>
      <c r="AE877" s="45"/>
      <c r="AF877" s="45"/>
      <c r="AG877" s="45"/>
      <c r="AH877" s="45"/>
      <c r="AI877" s="45"/>
      <c r="AJ877" s="45"/>
      <c r="AK877" s="45"/>
      <c r="AL877" s="45"/>
      <c r="AM877" s="45"/>
      <c r="AN877" s="45"/>
      <c r="AO877" s="45"/>
      <c r="AP877" s="45"/>
      <c r="AQ877" s="45"/>
      <c r="AR877" s="45"/>
      <c r="AS877" s="45"/>
      <c r="AT877" s="45"/>
      <c r="AU877" s="45"/>
      <c r="AV877" s="45"/>
      <c r="AW877" s="45"/>
      <c r="AX877" s="45"/>
      <c r="AY877" s="45"/>
      <c r="AZ877" s="45"/>
      <c r="BA877" s="45"/>
      <c r="BB877" s="45"/>
      <c r="BC877" s="45"/>
      <c r="BD877" s="45"/>
      <c r="BE877" s="45"/>
      <c r="BF877" s="45"/>
      <c r="BG877" s="45"/>
      <c r="BH877" s="45"/>
      <c r="BI877" s="45"/>
      <c r="BJ877" s="45"/>
      <c r="BK877" s="45"/>
      <c r="BL877" s="45"/>
      <c r="BM877" s="45"/>
      <c r="BN877" s="45"/>
      <c r="BO877" s="45"/>
      <c r="BP877" s="45"/>
      <c r="BQ877" s="45"/>
      <c r="BR877" s="45"/>
      <c r="BS877" s="45"/>
      <c r="BT877" s="45"/>
      <c r="BU877" s="45"/>
      <c r="BV877" s="45"/>
      <c r="BW877" s="45"/>
      <c r="BX877" s="45"/>
      <c r="BY877" s="45"/>
    </row>
    <row r="878" spans="1:77">
      <c r="A878" s="77"/>
      <c r="B878" s="45"/>
      <c r="C878" s="61"/>
      <c r="D878" s="61"/>
      <c r="E878" s="45"/>
      <c r="F878" s="45"/>
      <c r="G878" s="45"/>
      <c r="H878" s="45"/>
      <c r="I878" s="45"/>
      <c r="J878" s="45"/>
      <c r="K878" s="45"/>
      <c r="L878" s="45"/>
      <c r="M878" s="45"/>
      <c r="N878" s="45"/>
      <c r="O878" s="45"/>
      <c r="P878" s="45"/>
      <c r="Q878" s="45"/>
      <c r="R878" s="45"/>
      <c r="S878" s="45"/>
      <c r="T878" s="45"/>
      <c r="U878" s="45"/>
      <c r="V878" s="45"/>
      <c r="W878" s="45"/>
      <c r="X878" s="45"/>
      <c r="Y878" s="45"/>
      <c r="Z878" s="45"/>
      <c r="AA878" s="45"/>
      <c r="AB878" s="45"/>
      <c r="AC878" s="45"/>
      <c r="AD878" s="45"/>
      <c r="AE878" s="45"/>
      <c r="AF878" s="45"/>
      <c r="AG878" s="45"/>
      <c r="AH878" s="45"/>
      <c r="AI878" s="45"/>
      <c r="AJ878" s="45"/>
      <c r="AK878" s="45"/>
      <c r="AL878" s="45"/>
      <c r="AM878" s="45"/>
      <c r="AN878" s="45"/>
      <c r="AO878" s="45"/>
      <c r="AP878" s="45"/>
      <c r="AQ878" s="45"/>
      <c r="AR878" s="45"/>
      <c r="AS878" s="45"/>
      <c r="AT878" s="45"/>
      <c r="AU878" s="45"/>
      <c r="AV878" s="45"/>
      <c r="AW878" s="45"/>
      <c r="AX878" s="45"/>
      <c r="AY878" s="45"/>
      <c r="AZ878" s="45"/>
      <c r="BA878" s="45"/>
      <c r="BB878" s="45"/>
      <c r="BC878" s="45"/>
      <c r="BD878" s="45"/>
      <c r="BE878" s="45"/>
      <c r="BF878" s="45"/>
      <c r="BG878" s="45"/>
      <c r="BH878" s="45"/>
      <c r="BI878" s="45"/>
      <c r="BJ878" s="45"/>
      <c r="BK878" s="45"/>
      <c r="BL878" s="45"/>
      <c r="BM878" s="45"/>
      <c r="BN878" s="45"/>
      <c r="BO878" s="45"/>
      <c r="BP878" s="45"/>
      <c r="BQ878" s="45"/>
      <c r="BR878" s="45"/>
      <c r="BS878" s="45"/>
      <c r="BT878" s="45"/>
      <c r="BU878" s="45"/>
      <c r="BV878" s="45"/>
      <c r="BW878" s="45"/>
      <c r="BX878" s="45"/>
      <c r="BY878" s="45"/>
    </row>
    <row r="879" spans="1:77">
      <c r="A879" s="77"/>
      <c r="B879" s="45"/>
      <c r="C879" s="61"/>
      <c r="D879" s="61"/>
      <c r="E879" s="45"/>
      <c r="F879" s="45"/>
      <c r="G879" s="45"/>
      <c r="H879" s="45"/>
      <c r="I879" s="45"/>
      <c r="J879" s="45"/>
      <c r="K879" s="45"/>
      <c r="L879" s="45"/>
      <c r="M879" s="45"/>
      <c r="N879" s="45"/>
      <c r="O879" s="45"/>
      <c r="P879" s="45"/>
      <c r="Q879" s="45"/>
      <c r="R879" s="45"/>
      <c r="S879" s="45"/>
      <c r="T879" s="45"/>
      <c r="U879" s="45"/>
      <c r="V879" s="45"/>
      <c r="W879" s="45"/>
      <c r="X879" s="45"/>
      <c r="Y879" s="45"/>
      <c r="Z879" s="45"/>
      <c r="AA879" s="45"/>
      <c r="AB879" s="45"/>
      <c r="AC879" s="45"/>
      <c r="AD879" s="45"/>
      <c r="AE879" s="45"/>
      <c r="AF879" s="45"/>
      <c r="AG879" s="45"/>
      <c r="AH879" s="45"/>
      <c r="AI879" s="45"/>
      <c r="AJ879" s="45"/>
      <c r="AK879" s="45"/>
      <c r="AL879" s="45"/>
      <c r="AM879" s="45"/>
      <c r="AN879" s="45"/>
      <c r="AO879" s="45"/>
      <c r="AP879" s="45"/>
      <c r="AQ879" s="45"/>
      <c r="AR879" s="45"/>
      <c r="AS879" s="45"/>
      <c r="AT879" s="45"/>
      <c r="AU879" s="45"/>
      <c r="AV879" s="45"/>
      <c r="AW879" s="45"/>
      <c r="AX879" s="45"/>
      <c r="AY879" s="45"/>
      <c r="AZ879" s="45"/>
      <c r="BA879" s="45"/>
      <c r="BB879" s="45"/>
      <c r="BC879" s="45"/>
      <c r="BD879" s="45"/>
      <c r="BE879" s="45"/>
      <c r="BF879" s="45"/>
      <c r="BG879" s="45"/>
      <c r="BH879" s="45"/>
      <c r="BI879" s="45"/>
      <c r="BJ879" s="45"/>
      <c r="BK879" s="45"/>
      <c r="BL879" s="45"/>
      <c r="BM879" s="45"/>
      <c r="BN879" s="45"/>
      <c r="BO879" s="45"/>
      <c r="BP879" s="45"/>
      <c r="BQ879" s="45"/>
      <c r="BR879" s="45"/>
      <c r="BS879" s="45"/>
      <c r="BT879" s="45"/>
      <c r="BU879" s="45"/>
      <c r="BV879" s="45"/>
      <c r="BW879" s="45"/>
      <c r="BX879" s="45"/>
      <c r="BY879" s="45"/>
    </row>
    <row r="880" spans="1:77">
      <c r="A880" s="77"/>
      <c r="B880" s="45"/>
      <c r="C880" s="61"/>
      <c r="D880" s="61"/>
      <c r="E880" s="45"/>
      <c r="F880" s="45"/>
      <c r="G880" s="45"/>
      <c r="H880" s="45"/>
      <c r="I880" s="45"/>
      <c r="J880" s="45"/>
      <c r="K880" s="45"/>
      <c r="L880" s="45"/>
      <c r="M880" s="45"/>
      <c r="N880" s="45"/>
      <c r="O880" s="45"/>
      <c r="P880" s="45"/>
      <c r="Q880" s="45"/>
      <c r="R880" s="45"/>
      <c r="S880" s="45"/>
      <c r="T880" s="45"/>
      <c r="U880" s="45"/>
      <c r="V880" s="45"/>
      <c r="W880" s="45"/>
      <c r="X880" s="45"/>
      <c r="Y880" s="45"/>
      <c r="Z880" s="45"/>
      <c r="AA880" s="45"/>
      <c r="AB880" s="45"/>
      <c r="AC880" s="45"/>
      <c r="AD880" s="45"/>
      <c r="AE880" s="45"/>
      <c r="AF880" s="45"/>
      <c r="AG880" s="45"/>
      <c r="AH880" s="45"/>
      <c r="AI880" s="45"/>
      <c r="AJ880" s="45"/>
      <c r="AK880" s="45"/>
      <c r="AL880" s="45"/>
      <c r="AM880" s="45"/>
      <c r="AN880" s="45"/>
      <c r="AO880" s="45"/>
      <c r="AP880" s="45"/>
      <c r="AQ880" s="45"/>
      <c r="AR880" s="45"/>
      <c r="AS880" s="45"/>
      <c r="AT880" s="45"/>
      <c r="AU880" s="45"/>
      <c r="AV880" s="45"/>
      <c r="AW880" s="45"/>
      <c r="AX880" s="45"/>
      <c r="AY880" s="45"/>
      <c r="AZ880" s="45"/>
      <c r="BA880" s="45"/>
      <c r="BB880" s="45"/>
      <c r="BC880" s="45"/>
      <c r="BD880" s="45"/>
      <c r="BE880" s="45"/>
      <c r="BF880" s="45"/>
      <c r="BG880" s="45"/>
      <c r="BH880" s="45"/>
      <c r="BI880" s="45"/>
      <c r="BJ880" s="45"/>
      <c r="BK880" s="45"/>
      <c r="BL880" s="45"/>
      <c r="BM880" s="45"/>
      <c r="BN880" s="45"/>
      <c r="BO880" s="45"/>
      <c r="BP880" s="45"/>
      <c r="BQ880" s="45"/>
      <c r="BR880" s="45"/>
      <c r="BS880" s="45"/>
      <c r="BT880" s="45"/>
      <c r="BU880" s="45"/>
      <c r="BV880" s="45"/>
      <c r="BW880" s="45"/>
      <c r="BX880" s="45"/>
      <c r="BY880" s="45"/>
    </row>
    <row r="881" spans="1:77">
      <c r="A881" s="77"/>
      <c r="B881" s="45"/>
      <c r="C881" s="61"/>
      <c r="D881" s="61"/>
      <c r="E881" s="45"/>
      <c r="F881" s="45"/>
      <c r="G881" s="45"/>
      <c r="H881" s="45"/>
      <c r="I881" s="45"/>
      <c r="J881" s="45"/>
      <c r="K881" s="45"/>
      <c r="L881" s="45"/>
      <c r="M881" s="45"/>
      <c r="N881" s="45"/>
      <c r="O881" s="45"/>
      <c r="P881" s="45"/>
      <c r="Q881" s="45"/>
      <c r="R881" s="45"/>
      <c r="S881" s="45"/>
      <c r="T881" s="45"/>
      <c r="U881" s="45"/>
      <c r="V881" s="45"/>
      <c r="W881" s="45"/>
      <c r="X881" s="45"/>
      <c r="Y881" s="45"/>
      <c r="Z881" s="45"/>
      <c r="AA881" s="45"/>
      <c r="AB881" s="45"/>
      <c r="AC881" s="45"/>
      <c r="AD881" s="45"/>
      <c r="AE881" s="45"/>
      <c r="AF881" s="45"/>
      <c r="AG881" s="45"/>
      <c r="AH881" s="45"/>
      <c r="AI881" s="45"/>
      <c r="AJ881" s="45"/>
      <c r="AK881" s="45"/>
      <c r="AL881" s="45"/>
      <c r="AM881" s="45"/>
      <c r="AN881" s="45"/>
      <c r="AO881" s="45"/>
      <c r="AP881" s="45"/>
      <c r="AQ881" s="45"/>
      <c r="AR881" s="45"/>
      <c r="AS881" s="45"/>
      <c r="AT881" s="45"/>
      <c r="AU881" s="45"/>
      <c r="AV881" s="45"/>
      <c r="AW881" s="45"/>
      <c r="AX881" s="45"/>
      <c r="AY881" s="45"/>
      <c r="AZ881" s="45"/>
      <c r="BA881" s="45"/>
      <c r="BB881" s="45"/>
      <c r="BC881" s="45"/>
      <c r="BD881" s="45"/>
      <c r="BE881" s="45"/>
      <c r="BF881" s="45"/>
      <c r="BG881" s="45"/>
      <c r="BH881" s="45"/>
      <c r="BI881" s="45"/>
      <c r="BJ881" s="45"/>
      <c r="BK881" s="45"/>
      <c r="BL881" s="45"/>
      <c r="BM881" s="45"/>
      <c r="BN881" s="45"/>
      <c r="BO881" s="45"/>
      <c r="BP881" s="45"/>
      <c r="BQ881" s="45"/>
      <c r="BR881" s="45"/>
      <c r="BS881" s="45"/>
      <c r="BT881" s="45"/>
      <c r="BU881" s="45"/>
      <c r="BV881" s="45"/>
      <c r="BW881" s="45"/>
      <c r="BX881" s="45"/>
      <c r="BY881" s="45"/>
    </row>
    <row r="882" spans="1:77">
      <c r="A882" s="77"/>
      <c r="B882" s="45"/>
      <c r="C882" s="61"/>
      <c r="D882" s="61"/>
      <c r="E882" s="45"/>
      <c r="F882" s="45"/>
      <c r="G882" s="45"/>
      <c r="H882" s="45"/>
      <c r="I882" s="45"/>
      <c r="J882" s="45"/>
      <c r="K882" s="45"/>
      <c r="L882" s="45"/>
      <c r="M882" s="45"/>
      <c r="N882" s="45"/>
      <c r="O882" s="45"/>
      <c r="P882" s="45"/>
      <c r="Q882" s="45"/>
      <c r="R882" s="45"/>
      <c r="S882" s="45"/>
      <c r="T882" s="45"/>
      <c r="U882" s="45"/>
      <c r="V882" s="45"/>
      <c r="W882" s="45"/>
      <c r="X882" s="45"/>
      <c r="Y882" s="45"/>
      <c r="Z882" s="45"/>
      <c r="AA882" s="45"/>
      <c r="AB882" s="45"/>
      <c r="AC882" s="45"/>
      <c r="AD882" s="45"/>
      <c r="AE882" s="45"/>
      <c r="AF882" s="45"/>
      <c r="AG882" s="45"/>
      <c r="AH882" s="45"/>
      <c r="AI882" s="45"/>
      <c r="AJ882" s="45"/>
      <c r="AK882" s="45"/>
      <c r="AL882" s="45"/>
      <c r="AM882" s="45"/>
      <c r="AN882" s="45"/>
      <c r="AO882" s="45"/>
      <c r="AP882" s="45"/>
      <c r="AQ882" s="45"/>
      <c r="AR882" s="45"/>
      <c r="AS882" s="45"/>
      <c r="AT882" s="45"/>
      <c r="AU882" s="45"/>
      <c r="AV882" s="45"/>
      <c r="AW882" s="45"/>
      <c r="AX882" s="45"/>
      <c r="AY882" s="45"/>
      <c r="AZ882" s="45"/>
      <c r="BA882" s="45"/>
      <c r="BB882" s="45"/>
      <c r="BC882" s="45"/>
      <c r="BD882" s="45"/>
      <c r="BE882" s="45"/>
      <c r="BF882" s="45"/>
      <c r="BG882" s="45"/>
      <c r="BH882" s="45"/>
      <c r="BI882" s="45"/>
      <c r="BJ882" s="45"/>
      <c r="BK882" s="45"/>
      <c r="BL882" s="45"/>
      <c r="BM882" s="45"/>
      <c r="BN882" s="45"/>
      <c r="BO882" s="45"/>
      <c r="BP882" s="45"/>
      <c r="BQ882" s="45"/>
      <c r="BR882" s="45"/>
      <c r="BS882" s="45"/>
      <c r="BT882" s="45"/>
      <c r="BU882" s="45"/>
      <c r="BV882" s="45"/>
      <c r="BW882" s="45"/>
      <c r="BX882" s="45"/>
      <c r="BY882" s="45"/>
    </row>
    <row r="883" spans="1:77">
      <c r="A883" s="77"/>
      <c r="B883" s="45"/>
      <c r="C883" s="61"/>
      <c r="D883" s="61"/>
      <c r="E883" s="45"/>
      <c r="F883" s="45"/>
      <c r="G883" s="45"/>
      <c r="H883" s="45"/>
      <c r="I883" s="45"/>
      <c r="J883" s="45"/>
      <c r="K883" s="45"/>
      <c r="L883" s="45"/>
      <c r="M883" s="45"/>
      <c r="N883" s="45"/>
      <c r="O883" s="45"/>
      <c r="P883" s="45"/>
      <c r="Q883" s="45"/>
      <c r="R883" s="45"/>
      <c r="S883" s="45"/>
      <c r="T883" s="45"/>
      <c r="U883" s="45"/>
      <c r="V883" s="45"/>
      <c r="W883" s="45"/>
      <c r="X883" s="45"/>
      <c r="Y883" s="45"/>
      <c r="Z883" s="45"/>
      <c r="AA883" s="45"/>
      <c r="AB883" s="45"/>
      <c r="AC883" s="45"/>
      <c r="AD883" s="45"/>
      <c r="AE883" s="45"/>
      <c r="AF883" s="45"/>
      <c r="AG883" s="45"/>
      <c r="AH883" s="45"/>
      <c r="AI883" s="45"/>
      <c r="AJ883" s="45"/>
      <c r="AK883" s="45"/>
      <c r="AL883" s="45"/>
      <c r="AM883" s="45"/>
      <c r="AN883" s="45"/>
      <c r="AO883" s="45"/>
      <c r="AP883" s="45"/>
      <c r="AQ883" s="45"/>
      <c r="AR883" s="45"/>
      <c r="AS883" s="45"/>
      <c r="AT883" s="45"/>
      <c r="AU883" s="45"/>
      <c r="AV883" s="45"/>
      <c r="AW883" s="45"/>
      <c r="AX883" s="45"/>
      <c r="AY883" s="45"/>
      <c r="AZ883" s="45"/>
      <c r="BA883" s="45"/>
      <c r="BB883" s="45"/>
      <c r="BC883" s="45"/>
      <c r="BD883" s="45"/>
      <c r="BE883" s="45"/>
      <c r="BF883" s="45"/>
      <c r="BG883" s="45"/>
      <c r="BH883" s="45"/>
      <c r="BI883" s="45"/>
      <c r="BJ883" s="45"/>
      <c r="BK883" s="45"/>
      <c r="BL883" s="45"/>
      <c r="BM883" s="45"/>
      <c r="BN883" s="45"/>
      <c r="BO883" s="45"/>
      <c r="BP883" s="45"/>
      <c r="BQ883" s="45"/>
      <c r="BR883" s="45"/>
      <c r="BS883" s="45"/>
      <c r="BT883" s="45"/>
      <c r="BU883" s="45"/>
      <c r="BV883" s="45"/>
      <c r="BW883" s="45"/>
      <c r="BX883" s="45"/>
      <c r="BY883" s="45"/>
    </row>
    <row r="884" spans="1:77">
      <c r="A884" s="77"/>
      <c r="B884" s="45"/>
      <c r="C884" s="61"/>
      <c r="D884" s="61"/>
      <c r="E884" s="45"/>
      <c r="F884" s="45"/>
      <c r="G884" s="45"/>
      <c r="H884" s="45"/>
      <c r="I884" s="45"/>
      <c r="J884" s="45"/>
      <c r="K884" s="45"/>
      <c r="L884" s="45"/>
      <c r="M884" s="45"/>
      <c r="N884" s="45"/>
      <c r="O884" s="45"/>
      <c r="P884" s="45"/>
      <c r="Q884" s="45"/>
      <c r="R884" s="45"/>
      <c r="S884" s="45"/>
      <c r="T884" s="45"/>
      <c r="U884" s="45"/>
      <c r="V884" s="45"/>
      <c r="W884" s="45"/>
      <c r="X884" s="45"/>
      <c r="Y884" s="45"/>
      <c r="Z884" s="45"/>
      <c r="AA884" s="45"/>
      <c r="AB884" s="45"/>
      <c r="AC884" s="45"/>
      <c r="AD884" s="45"/>
      <c r="AE884" s="45"/>
      <c r="AF884" s="45"/>
      <c r="AG884" s="45"/>
      <c r="AH884" s="45"/>
      <c r="AI884" s="45"/>
      <c r="AJ884" s="45"/>
      <c r="AK884" s="45"/>
      <c r="AL884" s="45"/>
      <c r="AM884" s="45"/>
      <c r="AN884" s="45"/>
      <c r="AO884" s="45"/>
      <c r="AP884" s="45"/>
      <c r="AQ884" s="45"/>
      <c r="AR884" s="45"/>
      <c r="AS884" s="45"/>
      <c r="AT884" s="45"/>
      <c r="AU884" s="45"/>
      <c r="AV884" s="45"/>
      <c r="AW884" s="45"/>
      <c r="AX884" s="45"/>
      <c r="AY884" s="45"/>
      <c r="AZ884" s="45"/>
      <c r="BA884" s="45"/>
      <c r="BB884" s="45"/>
      <c r="BC884" s="45"/>
      <c r="BD884" s="45"/>
      <c r="BE884" s="45"/>
      <c r="BF884" s="45"/>
      <c r="BG884" s="45"/>
      <c r="BH884" s="45"/>
      <c r="BI884" s="45"/>
      <c r="BJ884" s="45"/>
      <c r="BK884" s="45"/>
      <c r="BL884" s="45"/>
      <c r="BM884" s="45"/>
      <c r="BN884" s="45"/>
      <c r="BO884" s="45"/>
      <c r="BP884" s="45"/>
      <c r="BQ884" s="45"/>
      <c r="BR884" s="45"/>
      <c r="BS884" s="45"/>
      <c r="BT884" s="45"/>
      <c r="BU884" s="45"/>
      <c r="BV884" s="45"/>
      <c r="BW884" s="45"/>
      <c r="BX884" s="45"/>
      <c r="BY884" s="45"/>
    </row>
    <row r="885" spans="1:77">
      <c r="A885" s="77"/>
      <c r="B885" s="45"/>
      <c r="C885" s="61"/>
      <c r="D885" s="61"/>
      <c r="E885" s="45"/>
      <c r="F885" s="45"/>
      <c r="G885" s="45"/>
      <c r="H885" s="45"/>
      <c r="I885" s="45"/>
      <c r="J885" s="45"/>
      <c r="K885" s="45"/>
      <c r="L885" s="45"/>
      <c r="M885" s="45"/>
      <c r="N885" s="45"/>
      <c r="O885" s="45"/>
      <c r="P885" s="45"/>
      <c r="Q885" s="45"/>
      <c r="R885" s="45"/>
      <c r="S885" s="45"/>
      <c r="T885" s="45"/>
      <c r="U885" s="45"/>
      <c r="V885" s="45"/>
      <c r="W885" s="45"/>
      <c r="X885" s="45"/>
      <c r="Y885" s="45"/>
      <c r="Z885" s="45"/>
      <c r="AA885" s="45"/>
      <c r="AB885" s="45"/>
      <c r="AC885" s="45"/>
      <c r="AD885" s="45"/>
      <c r="AE885" s="45"/>
      <c r="AF885" s="45"/>
      <c r="AG885" s="45"/>
      <c r="AH885" s="45"/>
      <c r="AI885" s="45"/>
      <c r="AJ885" s="45"/>
      <c r="AK885" s="45"/>
      <c r="AL885" s="45"/>
      <c r="AM885" s="45"/>
      <c r="AN885" s="45"/>
      <c r="AO885" s="45"/>
      <c r="AP885" s="45"/>
      <c r="AQ885" s="45"/>
      <c r="AR885" s="45"/>
      <c r="AS885" s="45"/>
      <c r="AT885" s="45"/>
      <c r="AU885" s="45"/>
      <c r="AV885" s="45"/>
      <c r="AW885" s="45"/>
      <c r="AX885" s="45"/>
      <c r="AY885" s="45"/>
      <c r="AZ885" s="45"/>
      <c r="BA885" s="45"/>
      <c r="BB885" s="45"/>
      <c r="BC885" s="45"/>
      <c r="BD885" s="45"/>
      <c r="BE885" s="45"/>
      <c r="BF885" s="45"/>
      <c r="BG885" s="45"/>
      <c r="BH885" s="45"/>
      <c r="BI885" s="45"/>
      <c r="BJ885" s="45"/>
      <c r="BK885" s="45"/>
      <c r="BL885" s="45"/>
      <c r="BM885" s="45"/>
      <c r="BN885" s="45"/>
      <c r="BO885" s="45"/>
      <c r="BP885" s="45"/>
      <c r="BQ885" s="45"/>
      <c r="BR885" s="45"/>
      <c r="BS885" s="45"/>
      <c r="BT885" s="45"/>
      <c r="BU885" s="45"/>
      <c r="BV885" s="45"/>
      <c r="BW885" s="45"/>
      <c r="BX885" s="45"/>
      <c r="BY885" s="45"/>
    </row>
    <row r="886" spans="1:77">
      <c r="A886" s="77"/>
      <c r="B886" s="45"/>
      <c r="C886" s="61"/>
      <c r="D886" s="61"/>
      <c r="E886" s="45"/>
      <c r="F886" s="45"/>
      <c r="G886" s="45"/>
      <c r="H886" s="45"/>
      <c r="I886" s="45"/>
      <c r="J886" s="45"/>
      <c r="K886" s="45"/>
      <c r="L886" s="45"/>
      <c r="M886" s="45"/>
      <c r="N886" s="45"/>
      <c r="O886" s="45"/>
      <c r="P886" s="45"/>
      <c r="Q886" s="45"/>
      <c r="R886" s="45"/>
      <c r="S886" s="45"/>
      <c r="T886" s="45"/>
      <c r="U886" s="45"/>
      <c r="V886" s="45"/>
      <c r="W886" s="45"/>
      <c r="X886" s="45"/>
      <c r="Y886" s="45"/>
      <c r="Z886" s="45"/>
      <c r="AA886" s="45"/>
      <c r="AB886" s="45"/>
      <c r="AC886" s="45"/>
      <c r="AD886" s="45"/>
      <c r="AE886" s="45"/>
      <c r="AF886" s="45"/>
      <c r="AG886" s="45"/>
      <c r="AH886" s="45"/>
      <c r="AI886" s="45"/>
      <c r="AJ886" s="45"/>
      <c r="AK886" s="45"/>
      <c r="AL886" s="45"/>
      <c r="AM886" s="45"/>
      <c r="AN886" s="45"/>
      <c r="AO886" s="45"/>
      <c r="AP886" s="45"/>
      <c r="AQ886" s="45"/>
      <c r="AR886" s="45"/>
      <c r="AS886" s="45"/>
      <c r="AT886" s="45"/>
      <c r="AU886" s="45"/>
      <c r="AV886" s="45"/>
      <c r="AW886" s="45"/>
      <c r="AX886" s="45"/>
      <c r="AY886" s="45"/>
      <c r="AZ886" s="45"/>
      <c r="BA886" s="45"/>
      <c r="BB886" s="45"/>
      <c r="BC886" s="45"/>
      <c r="BD886" s="45"/>
      <c r="BE886" s="45"/>
      <c r="BF886" s="45"/>
      <c r="BG886" s="45"/>
      <c r="BH886" s="45"/>
      <c r="BI886" s="45"/>
      <c r="BJ886" s="45"/>
      <c r="BK886" s="45"/>
      <c r="BL886" s="45"/>
      <c r="BM886" s="45"/>
      <c r="BN886" s="45"/>
      <c r="BO886" s="45"/>
      <c r="BP886" s="45"/>
      <c r="BQ886" s="45"/>
      <c r="BR886" s="45"/>
      <c r="BS886" s="45"/>
      <c r="BT886" s="45"/>
      <c r="BU886" s="45"/>
      <c r="BV886" s="45"/>
      <c r="BW886" s="45"/>
      <c r="BX886" s="45"/>
      <c r="BY886" s="45"/>
    </row>
    <row r="887" spans="1:77">
      <c r="A887" s="77"/>
      <c r="B887" s="45"/>
      <c r="C887" s="61"/>
      <c r="D887" s="61"/>
      <c r="E887" s="45"/>
      <c r="F887" s="45"/>
      <c r="G887" s="45"/>
      <c r="H887" s="45"/>
      <c r="I887" s="45"/>
      <c r="J887" s="45"/>
      <c r="K887" s="45"/>
      <c r="L887" s="45"/>
      <c r="M887" s="45"/>
      <c r="N887" s="45"/>
      <c r="O887" s="45"/>
      <c r="P887" s="45"/>
      <c r="Q887" s="45"/>
      <c r="R887" s="45"/>
      <c r="S887" s="45"/>
      <c r="T887" s="45"/>
      <c r="U887" s="45"/>
      <c r="V887" s="45"/>
      <c r="W887" s="45"/>
      <c r="X887" s="45"/>
      <c r="Y887" s="45"/>
      <c r="Z887" s="45"/>
      <c r="AA887" s="45"/>
      <c r="AB887" s="45"/>
      <c r="AC887" s="45"/>
      <c r="AD887" s="45"/>
      <c r="AE887" s="45"/>
      <c r="AF887" s="45"/>
      <c r="AG887" s="45"/>
      <c r="AH887" s="45"/>
      <c r="AI887" s="45"/>
      <c r="AJ887" s="45"/>
      <c r="AK887" s="45"/>
      <c r="AL887" s="45"/>
      <c r="AM887" s="45"/>
      <c r="AN887" s="45"/>
      <c r="AO887" s="45"/>
      <c r="AP887" s="45"/>
      <c r="AQ887" s="45"/>
      <c r="AR887" s="45"/>
      <c r="AS887" s="45"/>
      <c r="AT887" s="45"/>
      <c r="AU887" s="45"/>
      <c r="AV887" s="45"/>
      <c r="AW887" s="45"/>
      <c r="AX887" s="45"/>
      <c r="AY887" s="45"/>
      <c r="AZ887" s="45"/>
      <c r="BA887" s="45"/>
      <c r="BB887" s="45"/>
      <c r="BC887" s="45"/>
      <c r="BD887" s="45"/>
      <c r="BE887" s="45"/>
      <c r="BF887" s="45"/>
      <c r="BG887" s="45"/>
      <c r="BH887" s="45"/>
      <c r="BI887" s="45"/>
      <c r="BJ887" s="45"/>
      <c r="BK887" s="45"/>
      <c r="BL887" s="45"/>
      <c r="BM887" s="45"/>
      <c r="BN887" s="45"/>
      <c r="BO887" s="45"/>
      <c r="BP887" s="45"/>
      <c r="BQ887" s="45"/>
      <c r="BR887" s="45"/>
      <c r="BS887" s="45"/>
      <c r="BT887" s="45"/>
      <c r="BU887" s="45"/>
      <c r="BV887" s="45"/>
      <c r="BW887" s="45"/>
      <c r="BX887" s="45"/>
      <c r="BY887" s="45"/>
    </row>
    <row r="888" spans="1:77">
      <c r="A888" s="77"/>
      <c r="B888" s="45"/>
      <c r="C888" s="61"/>
      <c r="D888" s="61"/>
      <c r="E888" s="45"/>
      <c r="F888" s="45"/>
      <c r="G888" s="45"/>
      <c r="H888" s="45"/>
      <c r="I888" s="45"/>
      <c r="J888" s="45"/>
      <c r="K888" s="45"/>
      <c r="L888" s="45"/>
      <c r="M888" s="45"/>
      <c r="N888" s="45"/>
      <c r="O888" s="45"/>
      <c r="P888" s="45"/>
      <c r="Q888" s="45"/>
      <c r="R888" s="45"/>
      <c r="S888" s="45"/>
      <c r="T888" s="45"/>
      <c r="U888" s="45"/>
      <c r="V888" s="45"/>
      <c r="W888" s="45"/>
      <c r="X888" s="45"/>
      <c r="Y888" s="45"/>
      <c r="Z888" s="45"/>
      <c r="AA888" s="45"/>
      <c r="AB888" s="45"/>
      <c r="AC888" s="45"/>
      <c r="AD888" s="45"/>
      <c r="AE888" s="45"/>
      <c r="AF888" s="45"/>
      <c r="AG888" s="45"/>
      <c r="AH888" s="45"/>
      <c r="AI888" s="45"/>
      <c r="AJ888" s="45"/>
      <c r="AK888" s="45"/>
      <c r="AL888" s="45"/>
      <c r="AM888" s="45"/>
      <c r="AN888" s="45"/>
      <c r="AO888" s="45"/>
      <c r="AP888" s="45"/>
      <c r="AQ888" s="45"/>
      <c r="AR888" s="45"/>
      <c r="AS888" s="45"/>
      <c r="AT888" s="45"/>
      <c r="AU888" s="45"/>
      <c r="AV888" s="45"/>
      <c r="AW888" s="45"/>
      <c r="AX888" s="45"/>
      <c r="AY888" s="45"/>
      <c r="AZ888" s="45"/>
      <c r="BA888" s="45"/>
      <c r="BB888" s="45"/>
      <c r="BC888" s="45"/>
      <c r="BD888" s="45"/>
      <c r="BE888" s="45"/>
      <c r="BF888" s="45"/>
      <c r="BG888" s="45"/>
      <c r="BH888" s="45"/>
      <c r="BI888" s="45"/>
      <c r="BJ888" s="45"/>
      <c r="BK888" s="45"/>
      <c r="BL888" s="45"/>
      <c r="BM888" s="45"/>
      <c r="BN888" s="45"/>
      <c r="BO888" s="45"/>
      <c r="BP888" s="45"/>
      <c r="BQ888" s="45"/>
      <c r="BR888" s="45"/>
      <c r="BS888" s="45"/>
      <c r="BT888" s="45"/>
      <c r="BU888" s="45"/>
      <c r="BV888" s="45"/>
      <c r="BW888" s="45"/>
      <c r="BX888" s="45"/>
      <c r="BY888" s="45"/>
    </row>
    <row r="889" spans="1:77">
      <c r="A889" s="77"/>
      <c r="B889" s="45"/>
      <c r="C889" s="61"/>
      <c r="D889" s="61"/>
      <c r="E889" s="45"/>
      <c r="F889" s="45"/>
      <c r="G889" s="45"/>
      <c r="H889" s="45"/>
      <c r="I889" s="45"/>
      <c r="J889" s="45"/>
      <c r="K889" s="45"/>
      <c r="L889" s="45"/>
      <c r="M889" s="45"/>
      <c r="N889" s="45"/>
      <c r="O889" s="45"/>
      <c r="P889" s="45"/>
      <c r="Q889" s="45"/>
      <c r="R889" s="45"/>
      <c r="S889" s="45"/>
      <c r="T889" s="45"/>
      <c r="U889" s="45"/>
      <c r="V889" s="45"/>
      <c r="W889" s="45"/>
      <c r="X889" s="45"/>
      <c r="Y889" s="45"/>
      <c r="Z889" s="45"/>
      <c r="AA889" s="45"/>
      <c r="AB889" s="45"/>
      <c r="AC889" s="45"/>
      <c r="AD889" s="45"/>
      <c r="AE889" s="45"/>
      <c r="AF889" s="45"/>
      <c r="AG889" s="45"/>
      <c r="AH889" s="45"/>
      <c r="AI889" s="45"/>
      <c r="AJ889" s="45"/>
      <c r="AK889" s="45"/>
      <c r="AL889" s="45"/>
      <c r="AM889" s="45"/>
      <c r="AN889" s="45"/>
      <c r="AO889" s="45"/>
      <c r="AP889" s="45"/>
      <c r="AQ889" s="45"/>
      <c r="AR889" s="45"/>
      <c r="AS889" s="45"/>
      <c r="AT889" s="45"/>
      <c r="AU889" s="45"/>
      <c r="AV889" s="45"/>
      <c r="AW889" s="45"/>
      <c r="AX889" s="45"/>
      <c r="AY889" s="45"/>
      <c r="AZ889" s="45"/>
      <c r="BA889" s="45"/>
      <c r="BB889" s="45"/>
      <c r="BC889" s="45"/>
      <c r="BD889" s="45"/>
      <c r="BE889" s="45"/>
      <c r="BF889" s="45"/>
      <c r="BG889" s="45"/>
      <c r="BH889" s="45"/>
      <c r="BI889" s="45"/>
      <c r="BJ889" s="45"/>
      <c r="BK889" s="45"/>
      <c r="BL889" s="45"/>
      <c r="BM889" s="45"/>
      <c r="BN889" s="45"/>
      <c r="BO889" s="45"/>
      <c r="BP889" s="45"/>
      <c r="BQ889" s="45"/>
      <c r="BR889" s="45"/>
      <c r="BS889" s="45"/>
      <c r="BT889" s="45"/>
      <c r="BU889" s="45"/>
      <c r="BV889" s="45"/>
      <c r="BW889" s="45"/>
      <c r="BX889" s="45"/>
      <c r="BY889" s="45"/>
    </row>
    <row r="890" spans="1:77">
      <c r="A890" s="77"/>
      <c r="B890" s="45"/>
      <c r="C890" s="61"/>
      <c r="D890" s="61"/>
      <c r="E890" s="45"/>
      <c r="F890" s="45"/>
      <c r="G890" s="45"/>
      <c r="H890" s="45"/>
      <c r="I890" s="45"/>
      <c r="J890" s="45"/>
      <c r="K890" s="45"/>
      <c r="L890" s="45"/>
      <c r="M890" s="45"/>
      <c r="N890" s="45"/>
      <c r="O890" s="45"/>
      <c r="P890" s="45"/>
      <c r="Q890" s="45"/>
      <c r="R890" s="45"/>
      <c r="S890" s="45"/>
      <c r="T890" s="45"/>
      <c r="U890" s="45"/>
      <c r="V890" s="45"/>
      <c r="W890" s="45"/>
      <c r="X890" s="45"/>
      <c r="Y890" s="45"/>
      <c r="Z890" s="45"/>
      <c r="AA890" s="45"/>
      <c r="AB890" s="45"/>
      <c r="AC890" s="45"/>
      <c r="AD890" s="45"/>
      <c r="AE890" s="45"/>
      <c r="AF890" s="45"/>
      <c r="AG890" s="45"/>
      <c r="AH890" s="45"/>
      <c r="AI890" s="45"/>
      <c r="AJ890" s="45"/>
      <c r="AK890" s="45"/>
      <c r="AL890" s="45"/>
      <c r="AM890" s="45"/>
      <c r="AN890" s="45"/>
      <c r="AO890" s="45"/>
      <c r="AP890" s="45"/>
      <c r="AQ890" s="45"/>
      <c r="AR890" s="45"/>
      <c r="AS890" s="45"/>
      <c r="AT890" s="45"/>
      <c r="AU890" s="45"/>
      <c r="AV890" s="45"/>
      <c r="AW890" s="45"/>
      <c r="AX890" s="45"/>
      <c r="AY890" s="45"/>
      <c r="AZ890" s="45"/>
      <c r="BA890" s="45"/>
      <c r="BB890" s="45"/>
      <c r="BC890" s="45"/>
      <c r="BD890" s="45"/>
      <c r="BE890" s="45"/>
      <c r="BF890" s="45"/>
      <c r="BG890" s="45"/>
      <c r="BH890" s="45"/>
      <c r="BI890" s="45"/>
      <c r="BJ890" s="45"/>
      <c r="BK890" s="45"/>
      <c r="BL890" s="45"/>
      <c r="BM890" s="45"/>
      <c r="BN890" s="45"/>
      <c r="BO890" s="45"/>
      <c r="BP890" s="45"/>
      <c r="BQ890" s="45"/>
      <c r="BR890" s="45"/>
      <c r="BS890" s="45"/>
      <c r="BT890" s="45"/>
      <c r="BU890" s="45"/>
      <c r="BV890" s="45"/>
      <c r="BW890" s="45"/>
      <c r="BX890" s="45"/>
      <c r="BY890" s="45"/>
    </row>
    <row r="891" spans="1:77">
      <c r="A891" s="77"/>
      <c r="B891" s="45"/>
      <c r="C891" s="61"/>
      <c r="D891" s="61"/>
      <c r="E891" s="45"/>
      <c r="F891" s="45"/>
      <c r="G891" s="45"/>
      <c r="H891" s="45"/>
      <c r="I891" s="45"/>
      <c r="J891" s="45"/>
      <c r="K891" s="45"/>
      <c r="L891" s="45"/>
      <c r="M891" s="45"/>
      <c r="N891" s="45"/>
      <c r="O891" s="45"/>
      <c r="P891" s="45"/>
      <c r="Q891" s="45"/>
      <c r="R891" s="45"/>
      <c r="S891" s="45"/>
      <c r="T891" s="45"/>
      <c r="U891" s="45"/>
      <c r="V891" s="45"/>
      <c r="W891" s="45"/>
      <c r="X891" s="45"/>
      <c r="Y891" s="45"/>
      <c r="Z891" s="45"/>
      <c r="AA891" s="45"/>
      <c r="AB891" s="45"/>
      <c r="AC891" s="45"/>
      <c r="AD891" s="45"/>
      <c r="AE891" s="45"/>
      <c r="AF891" s="45"/>
      <c r="AG891" s="45"/>
      <c r="AH891" s="45"/>
      <c r="AI891" s="45"/>
      <c r="AJ891" s="45"/>
      <c r="AK891" s="45"/>
      <c r="AL891" s="45"/>
      <c r="AM891" s="45"/>
      <c r="AN891" s="45"/>
      <c r="AO891" s="45"/>
      <c r="AP891" s="45"/>
      <c r="AQ891" s="45"/>
      <c r="AR891" s="45"/>
      <c r="AS891" s="45"/>
      <c r="AT891" s="45"/>
      <c r="AU891" s="45"/>
      <c r="AV891" s="45"/>
      <c r="AW891" s="45"/>
      <c r="AX891" s="45"/>
      <c r="AY891" s="45"/>
      <c r="AZ891" s="45"/>
      <c r="BA891" s="45"/>
      <c r="BB891" s="45"/>
      <c r="BC891" s="45"/>
      <c r="BD891" s="45"/>
      <c r="BE891" s="45"/>
      <c r="BF891" s="45"/>
      <c r="BG891" s="45"/>
      <c r="BH891" s="45"/>
      <c r="BI891" s="45"/>
      <c r="BJ891" s="45"/>
      <c r="BK891" s="45"/>
      <c r="BL891" s="45"/>
      <c r="BM891" s="45"/>
      <c r="BN891" s="45"/>
      <c r="BO891" s="45"/>
      <c r="BP891" s="45"/>
      <c r="BQ891" s="45"/>
      <c r="BR891" s="45"/>
      <c r="BS891" s="45"/>
      <c r="BT891" s="45"/>
      <c r="BU891" s="45"/>
      <c r="BV891" s="45"/>
      <c r="BW891" s="45"/>
      <c r="BX891" s="45"/>
      <c r="BY891" s="45"/>
    </row>
    <row r="892" spans="1:77">
      <c r="A892" s="77"/>
      <c r="B892" s="45"/>
      <c r="C892" s="61"/>
      <c r="D892" s="61"/>
      <c r="E892" s="45"/>
      <c r="F892" s="45"/>
      <c r="G892" s="45"/>
      <c r="H892" s="45"/>
      <c r="I892" s="45"/>
      <c r="J892" s="45"/>
      <c r="K892" s="45"/>
      <c r="L892" s="45"/>
      <c r="M892" s="45"/>
      <c r="N892" s="45"/>
      <c r="O892" s="45"/>
      <c r="P892" s="45"/>
      <c r="Q892" s="45"/>
      <c r="R892" s="45"/>
      <c r="S892" s="45"/>
      <c r="T892" s="45"/>
      <c r="U892" s="45"/>
      <c r="V892" s="45"/>
      <c r="W892" s="45"/>
      <c r="X892" s="45"/>
      <c r="Y892" s="45"/>
      <c r="Z892" s="45"/>
      <c r="AA892" s="45"/>
      <c r="AB892" s="45"/>
      <c r="AC892" s="45"/>
      <c r="AD892" s="45"/>
      <c r="AE892" s="45"/>
      <c r="AF892" s="45"/>
      <c r="AG892" s="45"/>
      <c r="AH892" s="45"/>
      <c r="AI892" s="45"/>
      <c r="AJ892" s="45"/>
      <c r="AK892" s="45"/>
      <c r="AL892" s="45"/>
      <c r="AM892" s="45"/>
      <c r="AN892" s="45"/>
      <c r="AO892" s="45"/>
      <c r="AP892" s="45"/>
      <c r="AQ892" s="45"/>
      <c r="AR892" s="45"/>
      <c r="AS892" s="45"/>
      <c r="AT892" s="45"/>
      <c r="AU892" s="45"/>
      <c r="AV892" s="45"/>
      <c r="AW892" s="45"/>
      <c r="AX892" s="45"/>
      <c r="AY892" s="45"/>
      <c r="AZ892" s="45"/>
      <c r="BA892" s="45"/>
      <c r="BB892" s="45"/>
      <c r="BC892" s="45"/>
      <c r="BD892" s="45"/>
      <c r="BE892" s="45"/>
      <c r="BF892" s="45"/>
      <c r="BG892" s="45"/>
      <c r="BH892" s="45"/>
      <c r="BI892" s="45"/>
      <c r="BJ892" s="45"/>
      <c r="BK892" s="45"/>
      <c r="BL892" s="45"/>
      <c r="BM892" s="45"/>
      <c r="BN892" s="45"/>
      <c r="BO892" s="45"/>
      <c r="BP892" s="45"/>
      <c r="BQ892" s="45"/>
      <c r="BR892" s="45"/>
      <c r="BS892" s="45"/>
      <c r="BT892" s="45"/>
      <c r="BU892" s="45"/>
      <c r="BV892" s="45"/>
      <c r="BW892" s="45"/>
      <c r="BX892" s="45"/>
      <c r="BY892" s="45"/>
    </row>
    <row r="893" spans="1:77">
      <c r="A893" s="77"/>
      <c r="B893" s="45"/>
      <c r="C893" s="61"/>
      <c r="D893" s="61"/>
      <c r="E893" s="45"/>
      <c r="F893" s="45"/>
      <c r="G893" s="45"/>
      <c r="H893" s="45"/>
      <c r="I893" s="45"/>
      <c r="J893" s="45"/>
      <c r="K893" s="45"/>
      <c r="L893" s="45"/>
      <c r="M893" s="45"/>
      <c r="N893" s="45"/>
      <c r="O893" s="45"/>
      <c r="P893" s="45"/>
      <c r="Q893" s="45"/>
      <c r="R893" s="45"/>
      <c r="S893" s="45"/>
      <c r="T893" s="45"/>
      <c r="U893" s="45"/>
      <c r="V893" s="45"/>
      <c r="W893" s="45"/>
      <c r="X893" s="45"/>
      <c r="Y893" s="45"/>
      <c r="Z893" s="45"/>
      <c r="AA893" s="45"/>
      <c r="AB893" s="45"/>
      <c r="AC893" s="45"/>
      <c r="AD893" s="45"/>
      <c r="AE893" s="45"/>
      <c r="AF893" s="45"/>
      <c r="AG893" s="45"/>
      <c r="AH893" s="45"/>
      <c r="AI893" s="45"/>
      <c r="AJ893" s="45"/>
      <c r="AK893" s="45"/>
      <c r="AL893" s="45"/>
      <c r="AM893" s="45"/>
      <c r="AN893" s="45"/>
      <c r="AO893" s="45"/>
      <c r="AP893" s="45"/>
      <c r="AQ893" s="45"/>
      <c r="AR893" s="45"/>
      <c r="AS893" s="45"/>
      <c r="AT893" s="45"/>
      <c r="AU893" s="45"/>
      <c r="AV893" s="45"/>
      <c r="AW893" s="45"/>
      <c r="AX893" s="45"/>
      <c r="AY893" s="45"/>
      <c r="AZ893" s="45"/>
      <c r="BA893" s="45"/>
      <c r="BB893" s="45"/>
      <c r="BC893" s="45"/>
      <c r="BD893" s="45"/>
      <c r="BE893" s="45"/>
      <c r="BF893" s="45"/>
      <c r="BG893" s="45"/>
      <c r="BH893" s="45"/>
      <c r="BI893" s="45"/>
      <c r="BJ893" s="45"/>
      <c r="BK893" s="45"/>
      <c r="BL893" s="45"/>
      <c r="BM893" s="45"/>
      <c r="BN893" s="45"/>
      <c r="BO893" s="45"/>
      <c r="BP893" s="45"/>
      <c r="BQ893" s="45"/>
      <c r="BR893" s="45"/>
      <c r="BS893" s="45"/>
      <c r="BT893" s="45"/>
      <c r="BU893" s="45"/>
      <c r="BV893" s="45"/>
      <c r="BW893" s="45"/>
      <c r="BX893" s="45"/>
      <c r="BY893" s="45"/>
    </row>
    <row r="894" spans="1:77">
      <c r="A894" s="77"/>
      <c r="B894" s="45"/>
      <c r="C894" s="61"/>
      <c r="D894" s="61"/>
      <c r="E894" s="45"/>
      <c r="F894" s="45"/>
      <c r="G894" s="45"/>
      <c r="H894" s="45"/>
      <c r="I894" s="45"/>
      <c r="J894" s="45"/>
      <c r="K894" s="45"/>
      <c r="L894" s="45"/>
      <c r="M894" s="45"/>
      <c r="N894" s="45"/>
      <c r="O894" s="45"/>
      <c r="P894" s="45"/>
      <c r="Q894" s="45"/>
      <c r="R894" s="45"/>
      <c r="S894" s="45"/>
      <c r="T894" s="45"/>
      <c r="U894" s="45"/>
      <c r="V894" s="45"/>
      <c r="W894" s="45"/>
      <c r="X894" s="45"/>
      <c r="Y894" s="45"/>
      <c r="Z894" s="45"/>
      <c r="AA894" s="45"/>
      <c r="AB894" s="45"/>
      <c r="AC894" s="45"/>
      <c r="AD894" s="45"/>
      <c r="AE894" s="45"/>
      <c r="AF894" s="45"/>
      <c r="AG894" s="45"/>
      <c r="AH894" s="45"/>
      <c r="AI894" s="45"/>
      <c r="AJ894" s="45"/>
      <c r="AK894" s="45"/>
      <c r="AL894" s="45"/>
      <c r="AM894" s="45"/>
      <c r="AN894" s="45"/>
      <c r="AO894" s="45"/>
      <c r="AP894" s="45"/>
      <c r="AQ894" s="45"/>
      <c r="AR894" s="45"/>
      <c r="AS894" s="45"/>
      <c r="AT894" s="45"/>
      <c r="AU894" s="45"/>
      <c r="AV894" s="45"/>
      <c r="AW894" s="45"/>
      <c r="AX894" s="45"/>
      <c r="AY894" s="45"/>
      <c r="AZ894" s="45"/>
      <c r="BA894" s="45"/>
      <c r="BB894" s="45"/>
      <c r="BC894" s="45"/>
      <c r="BD894" s="45"/>
      <c r="BE894" s="45"/>
      <c r="BF894" s="45"/>
      <c r="BG894" s="45"/>
      <c r="BH894" s="45"/>
      <c r="BI894" s="45"/>
      <c r="BJ894" s="45"/>
      <c r="BK894" s="45"/>
      <c r="BL894" s="45"/>
      <c r="BM894" s="45"/>
      <c r="BN894" s="45"/>
      <c r="BO894" s="45"/>
      <c r="BP894" s="45"/>
      <c r="BQ894" s="45"/>
      <c r="BR894" s="45"/>
      <c r="BS894" s="45"/>
      <c r="BT894" s="45"/>
      <c r="BU894" s="45"/>
      <c r="BV894" s="45"/>
      <c r="BW894" s="45"/>
      <c r="BX894" s="45"/>
      <c r="BY894" s="45"/>
    </row>
    <row r="895" spans="1:77">
      <c r="A895" s="77"/>
      <c r="B895" s="45"/>
      <c r="C895" s="61"/>
      <c r="D895" s="61"/>
      <c r="E895" s="45"/>
      <c r="F895" s="45"/>
      <c r="G895" s="45"/>
      <c r="H895" s="45"/>
      <c r="I895" s="45"/>
      <c r="J895" s="45"/>
      <c r="K895" s="45"/>
      <c r="L895" s="45"/>
      <c r="M895" s="45"/>
      <c r="N895" s="45"/>
      <c r="O895" s="45"/>
      <c r="P895" s="45"/>
      <c r="Q895" s="45"/>
      <c r="R895" s="45"/>
      <c r="S895" s="45"/>
      <c r="T895" s="45"/>
      <c r="U895" s="45"/>
      <c r="V895" s="45"/>
      <c r="W895" s="45"/>
      <c r="X895" s="45"/>
      <c r="Y895" s="45"/>
      <c r="Z895" s="45"/>
      <c r="AA895" s="45"/>
      <c r="AB895" s="45"/>
      <c r="AC895" s="45"/>
      <c r="AD895" s="45"/>
      <c r="AE895" s="45"/>
      <c r="AF895" s="45"/>
      <c r="AG895" s="45"/>
      <c r="AH895" s="45"/>
      <c r="AI895" s="45"/>
      <c r="AJ895" s="45"/>
      <c r="AK895" s="45"/>
      <c r="AL895" s="45"/>
      <c r="AM895" s="45"/>
      <c r="AN895" s="45"/>
      <c r="AO895" s="45"/>
      <c r="AP895" s="45"/>
      <c r="AQ895" s="45"/>
      <c r="AR895" s="45"/>
      <c r="AS895" s="45"/>
      <c r="AT895" s="45"/>
      <c r="AU895" s="45"/>
      <c r="AV895" s="45"/>
      <c r="AW895" s="45"/>
      <c r="AX895" s="45"/>
      <c r="AY895" s="45"/>
      <c r="AZ895" s="45"/>
      <c r="BA895" s="45"/>
      <c r="BB895" s="45"/>
      <c r="BC895" s="45"/>
      <c r="BD895" s="45"/>
      <c r="BE895" s="45"/>
      <c r="BF895" s="45"/>
      <c r="BG895" s="45"/>
      <c r="BH895" s="45"/>
      <c r="BI895" s="45"/>
      <c r="BJ895" s="45"/>
      <c r="BK895" s="45"/>
      <c r="BL895" s="45"/>
      <c r="BM895" s="45"/>
      <c r="BN895" s="45"/>
      <c r="BO895" s="45"/>
      <c r="BP895" s="45"/>
      <c r="BQ895" s="45"/>
      <c r="BR895" s="45"/>
      <c r="BS895" s="45"/>
      <c r="BT895" s="45"/>
      <c r="BU895" s="45"/>
      <c r="BV895" s="45"/>
      <c r="BW895" s="45"/>
      <c r="BX895" s="45"/>
      <c r="BY895" s="45"/>
    </row>
    <row r="896" spans="1:77">
      <c r="A896" s="77"/>
      <c r="B896" s="45"/>
      <c r="C896" s="61"/>
      <c r="D896" s="61"/>
      <c r="E896" s="45"/>
      <c r="F896" s="45"/>
      <c r="G896" s="45"/>
      <c r="H896" s="45"/>
      <c r="I896" s="45"/>
      <c r="J896" s="45"/>
      <c r="K896" s="45"/>
      <c r="L896" s="45"/>
      <c r="M896" s="45"/>
      <c r="N896" s="45"/>
      <c r="O896" s="45"/>
      <c r="P896" s="45"/>
      <c r="Q896" s="45"/>
      <c r="R896" s="45"/>
      <c r="S896" s="45"/>
      <c r="T896" s="45"/>
      <c r="U896" s="45"/>
      <c r="V896" s="45"/>
      <c r="W896" s="45"/>
      <c r="X896" s="45"/>
      <c r="Y896" s="45"/>
      <c r="Z896" s="45"/>
      <c r="AA896" s="45"/>
      <c r="AB896" s="45"/>
      <c r="AC896" s="45"/>
      <c r="AD896" s="45"/>
      <c r="AE896" s="45"/>
      <c r="AF896" s="45"/>
      <c r="AG896" s="45"/>
      <c r="AH896" s="45"/>
      <c r="AI896" s="45"/>
      <c r="AJ896" s="45"/>
      <c r="AK896" s="45"/>
      <c r="AL896" s="45"/>
      <c r="AM896" s="45"/>
      <c r="AN896" s="45"/>
      <c r="AO896" s="45"/>
      <c r="AP896" s="45"/>
      <c r="AQ896" s="45"/>
      <c r="AR896" s="45"/>
      <c r="AS896" s="45"/>
      <c r="AT896" s="45"/>
      <c r="AU896" s="45"/>
      <c r="AV896" s="45"/>
      <c r="AW896" s="45"/>
      <c r="AX896" s="45"/>
      <c r="AY896" s="45"/>
      <c r="AZ896" s="45"/>
      <c r="BA896" s="45"/>
      <c r="BB896" s="45"/>
      <c r="BC896" s="45"/>
      <c r="BD896" s="45"/>
      <c r="BE896" s="45"/>
      <c r="BF896" s="45"/>
      <c r="BG896" s="45"/>
      <c r="BH896" s="45"/>
      <c r="BI896" s="45"/>
      <c r="BJ896" s="45"/>
      <c r="BK896" s="45"/>
      <c r="BL896" s="45"/>
      <c r="BM896" s="45"/>
      <c r="BN896" s="45"/>
      <c r="BO896" s="45"/>
      <c r="BP896" s="45"/>
      <c r="BQ896" s="45"/>
      <c r="BR896" s="45"/>
      <c r="BS896" s="45"/>
      <c r="BT896" s="45"/>
      <c r="BU896" s="45"/>
      <c r="BV896" s="45"/>
      <c r="BW896" s="45"/>
      <c r="BX896" s="45"/>
      <c r="BY896" s="45"/>
    </row>
    <row r="897" spans="1:77">
      <c r="A897" s="77"/>
      <c r="B897" s="45"/>
      <c r="C897" s="61"/>
      <c r="D897" s="61"/>
      <c r="E897" s="45"/>
      <c r="F897" s="45"/>
      <c r="G897" s="45"/>
      <c r="H897" s="45"/>
      <c r="I897" s="45"/>
      <c r="J897" s="45"/>
      <c r="K897" s="45"/>
      <c r="L897" s="45"/>
      <c r="M897" s="45"/>
      <c r="N897" s="45"/>
      <c r="O897" s="45"/>
      <c r="P897" s="45"/>
      <c r="Q897" s="45"/>
      <c r="R897" s="45"/>
      <c r="S897" s="45"/>
      <c r="T897" s="45"/>
      <c r="U897" s="45"/>
      <c r="V897" s="45"/>
      <c r="W897" s="45"/>
      <c r="X897" s="45"/>
      <c r="Y897" s="45"/>
      <c r="Z897" s="45"/>
      <c r="AA897" s="45"/>
      <c r="AB897" s="45"/>
      <c r="AC897" s="45"/>
      <c r="AD897" s="45"/>
      <c r="AE897" s="45"/>
      <c r="AF897" s="45"/>
      <c r="AG897" s="45"/>
      <c r="AH897" s="45"/>
      <c r="AI897" s="45"/>
      <c r="AJ897" s="45"/>
      <c r="AK897" s="45"/>
      <c r="AL897" s="45"/>
      <c r="AM897" s="45"/>
      <c r="AN897" s="45"/>
      <c r="AO897" s="45"/>
      <c r="AP897" s="45"/>
      <c r="AQ897" s="45"/>
      <c r="AR897" s="45"/>
      <c r="AS897" s="45"/>
      <c r="AT897" s="45"/>
      <c r="AU897" s="45"/>
      <c r="AV897" s="45"/>
      <c r="AW897" s="45"/>
      <c r="AX897" s="45"/>
      <c r="AY897" s="45"/>
      <c r="AZ897" s="45"/>
      <c r="BA897" s="45"/>
      <c r="BB897" s="45"/>
      <c r="BC897" s="45"/>
      <c r="BD897" s="45"/>
      <c r="BE897" s="45"/>
      <c r="BF897" s="45"/>
      <c r="BG897" s="45"/>
      <c r="BH897" s="45"/>
      <c r="BI897" s="45"/>
      <c r="BJ897" s="45"/>
      <c r="BK897" s="45"/>
      <c r="BL897" s="45"/>
      <c r="BM897" s="45"/>
      <c r="BN897" s="45"/>
      <c r="BO897" s="45"/>
      <c r="BP897" s="45"/>
      <c r="BQ897" s="45"/>
      <c r="BR897" s="45"/>
      <c r="BS897" s="45"/>
      <c r="BT897" s="45"/>
      <c r="BU897" s="45"/>
      <c r="BV897" s="45"/>
      <c r="BW897" s="45"/>
      <c r="BX897" s="45"/>
      <c r="BY897" s="45"/>
    </row>
    <row r="898" spans="1:77">
      <c r="A898" s="77"/>
      <c r="B898" s="45"/>
      <c r="C898" s="61"/>
      <c r="D898" s="61"/>
      <c r="E898" s="45"/>
      <c r="F898" s="45"/>
      <c r="G898" s="45"/>
      <c r="H898" s="45"/>
      <c r="I898" s="45"/>
      <c r="J898" s="45"/>
      <c r="K898" s="45"/>
      <c r="L898" s="45"/>
      <c r="M898" s="45"/>
      <c r="N898" s="45"/>
      <c r="O898" s="45"/>
      <c r="P898" s="45"/>
      <c r="Q898" s="45"/>
      <c r="R898" s="45"/>
      <c r="S898" s="45"/>
      <c r="T898" s="45"/>
      <c r="U898" s="45"/>
      <c r="V898" s="45"/>
      <c r="W898" s="45"/>
      <c r="X898" s="45"/>
      <c r="Y898" s="45"/>
      <c r="Z898" s="45"/>
      <c r="AA898" s="45"/>
      <c r="AB898" s="45"/>
      <c r="AC898" s="45"/>
      <c r="AD898" s="45"/>
      <c r="AE898" s="45"/>
      <c r="AF898" s="45"/>
      <c r="AG898" s="45"/>
      <c r="AH898" s="45"/>
      <c r="AI898" s="45"/>
      <c r="AJ898" s="45"/>
      <c r="AK898" s="45"/>
      <c r="AL898" s="45"/>
      <c r="AM898" s="45"/>
      <c r="AN898" s="45"/>
      <c r="AO898" s="45"/>
      <c r="AP898" s="45"/>
      <c r="AQ898" s="45"/>
      <c r="AR898" s="45"/>
      <c r="AS898" s="45"/>
      <c r="AT898" s="45"/>
      <c r="AU898" s="45"/>
      <c r="AV898" s="45"/>
      <c r="AW898" s="45"/>
      <c r="AX898" s="45"/>
      <c r="AY898" s="45"/>
      <c r="AZ898" s="45"/>
      <c r="BA898" s="45"/>
      <c r="BB898" s="45"/>
      <c r="BC898" s="45"/>
      <c r="BD898" s="45"/>
      <c r="BE898" s="45"/>
      <c r="BF898" s="45"/>
      <c r="BG898" s="45"/>
      <c r="BH898" s="45"/>
      <c r="BI898" s="45"/>
      <c r="BJ898" s="45"/>
      <c r="BK898" s="45"/>
      <c r="BL898" s="45"/>
      <c r="BM898" s="45"/>
      <c r="BN898" s="45"/>
      <c r="BO898" s="45"/>
      <c r="BP898" s="45"/>
      <c r="BQ898" s="45"/>
      <c r="BR898" s="45"/>
      <c r="BS898" s="45"/>
      <c r="BT898" s="45"/>
      <c r="BU898" s="45"/>
      <c r="BV898" s="45"/>
      <c r="BW898" s="45"/>
      <c r="BX898" s="45"/>
      <c r="BY898" s="45"/>
    </row>
    <row r="899" spans="1:77">
      <c r="A899" s="77"/>
      <c r="B899" s="45"/>
      <c r="C899" s="61"/>
      <c r="D899" s="61"/>
      <c r="E899" s="45"/>
      <c r="F899" s="45"/>
      <c r="G899" s="45"/>
      <c r="H899" s="45"/>
      <c r="I899" s="45"/>
      <c r="J899" s="45"/>
      <c r="K899" s="45"/>
      <c r="L899" s="45"/>
      <c r="M899" s="45"/>
      <c r="N899" s="45"/>
      <c r="O899" s="45"/>
      <c r="P899" s="45"/>
      <c r="Q899" s="45"/>
      <c r="R899" s="45"/>
      <c r="S899" s="45"/>
      <c r="T899" s="45"/>
      <c r="U899" s="45"/>
      <c r="V899" s="45"/>
      <c r="W899" s="45"/>
      <c r="X899" s="45"/>
      <c r="Y899" s="45"/>
      <c r="Z899" s="45"/>
      <c r="AA899" s="45"/>
      <c r="AB899" s="45"/>
      <c r="AC899" s="45"/>
      <c r="AD899" s="45"/>
      <c r="AE899" s="45"/>
      <c r="AF899" s="45"/>
      <c r="AG899" s="45"/>
      <c r="AH899" s="45"/>
      <c r="AI899" s="45"/>
      <c r="AJ899" s="45"/>
      <c r="AK899" s="45"/>
      <c r="AL899" s="45"/>
      <c r="AM899" s="45"/>
      <c r="AN899" s="45"/>
      <c r="AO899" s="45"/>
      <c r="AP899" s="45"/>
      <c r="AQ899" s="45"/>
      <c r="AR899" s="45"/>
      <c r="AS899" s="45"/>
      <c r="AT899" s="45"/>
      <c r="AU899" s="45"/>
      <c r="AV899" s="45"/>
      <c r="AW899" s="45"/>
      <c r="AX899" s="45"/>
      <c r="AY899" s="45"/>
      <c r="AZ899" s="45"/>
      <c r="BA899" s="45"/>
      <c r="BB899" s="45"/>
      <c r="BC899" s="45"/>
      <c r="BD899" s="45"/>
      <c r="BE899" s="45"/>
      <c r="BF899" s="45"/>
      <c r="BG899" s="45"/>
      <c r="BH899" s="45"/>
      <c r="BI899" s="45"/>
      <c r="BJ899" s="45"/>
      <c r="BK899" s="45"/>
      <c r="BL899" s="45"/>
      <c r="BM899" s="45"/>
      <c r="BN899" s="45"/>
      <c r="BO899" s="45"/>
      <c r="BP899" s="45"/>
      <c r="BQ899" s="45"/>
      <c r="BR899" s="45"/>
      <c r="BS899" s="45"/>
      <c r="BT899" s="45"/>
      <c r="BU899" s="45"/>
      <c r="BV899" s="45"/>
      <c r="BW899" s="45"/>
      <c r="BX899" s="45"/>
      <c r="BY899" s="45"/>
    </row>
    <row r="900" spans="1:77">
      <c r="A900" s="77"/>
      <c r="B900" s="45"/>
      <c r="C900" s="61"/>
      <c r="D900" s="61"/>
      <c r="E900" s="45"/>
      <c r="F900" s="45"/>
      <c r="G900" s="45"/>
      <c r="H900" s="45"/>
      <c r="I900" s="45"/>
      <c r="J900" s="45"/>
      <c r="K900" s="45"/>
      <c r="L900" s="45"/>
      <c r="M900" s="45"/>
      <c r="N900" s="45"/>
      <c r="O900" s="45"/>
      <c r="P900" s="45"/>
      <c r="Q900" s="45"/>
      <c r="R900" s="45"/>
      <c r="S900" s="45"/>
      <c r="T900" s="45"/>
      <c r="U900" s="45"/>
      <c r="V900" s="45"/>
      <c r="W900" s="45"/>
      <c r="X900" s="45"/>
      <c r="Y900" s="45"/>
      <c r="Z900" s="45"/>
      <c r="AA900" s="45"/>
      <c r="AB900" s="45"/>
      <c r="AC900" s="45"/>
      <c r="AD900" s="45"/>
      <c r="AE900" s="45"/>
      <c r="AF900" s="45"/>
      <c r="AG900" s="45"/>
      <c r="AH900" s="45"/>
      <c r="AI900" s="45"/>
      <c r="AJ900" s="45"/>
      <c r="AK900" s="45"/>
      <c r="AL900" s="45"/>
      <c r="AM900" s="45"/>
      <c r="AN900" s="45"/>
      <c r="AO900" s="45"/>
      <c r="AP900" s="45"/>
      <c r="AQ900" s="45"/>
      <c r="AR900" s="45"/>
      <c r="AS900" s="45"/>
      <c r="AT900" s="45"/>
      <c r="AU900" s="45"/>
      <c r="AV900" s="45"/>
      <c r="AW900" s="45"/>
      <c r="AX900" s="45"/>
      <c r="AY900" s="45"/>
      <c r="AZ900" s="45"/>
      <c r="BA900" s="45"/>
      <c r="BB900" s="45"/>
      <c r="BC900" s="45"/>
      <c r="BD900" s="45"/>
      <c r="BE900" s="45"/>
      <c r="BF900" s="45"/>
      <c r="BG900" s="45"/>
      <c r="BH900" s="45"/>
      <c r="BI900" s="45"/>
      <c r="BJ900" s="45"/>
      <c r="BK900" s="45"/>
      <c r="BL900" s="45"/>
      <c r="BM900" s="45"/>
      <c r="BN900" s="45"/>
      <c r="BO900" s="45"/>
      <c r="BP900" s="45"/>
      <c r="BQ900" s="45"/>
      <c r="BR900" s="45"/>
      <c r="BS900" s="45"/>
      <c r="BT900" s="45"/>
      <c r="BU900" s="45"/>
      <c r="BV900" s="45"/>
      <c r="BW900" s="45"/>
      <c r="BX900" s="45"/>
      <c r="BY900" s="45"/>
    </row>
    <row r="901" spans="1:77">
      <c r="A901" s="77"/>
      <c r="B901" s="45"/>
      <c r="C901" s="61"/>
      <c r="D901" s="61"/>
      <c r="E901" s="45"/>
      <c r="F901" s="45"/>
      <c r="G901" s="45"/>
      <c r="H901" s="45"/>
      <c r="I901" s="45"/>
      <c r="J901" s="45"/>
      <c r="K901" s="45"/>
      <c r="L901" s="45"/>
      <c r="M901" s="45"/>
      <c r="N901" s="45"/>
      <c r="O901" s="45"/>
      <c r="P901" s="45"/>
      <c r="Q901" s="45"/>
      <c r="R901" s="45"/>
      <c r="S901" s="45"/>
      <c r="T901" s="45"/>
      <c r="U901" s="45"/>
      <c r="V901" s="45"/>
      <c r="W901" s="45"/>
      <c r="X901" s="45"/>
      <c r="Y901" s="45"/>
      <c r="Z901" s="45"/>
      <c r="AA901" s="45"/>
      <c r="AB901" s="45"/>
      <c r="AC901" s="45"/>
      <c r="AD901" s="45"/>
      <c r="AE901" s="45"/>
      <c r="AF901" s="45"/>
      <c r="AG901" s="45"/>
      <c r="AH901" s="45"/>
      <c r="AI901" s="45"/>
      <c r="AJ901" s="45"/>
      <c r="AK901" s="45"/>
      <c r="AL901" s="45"/>
      <c r="AM901" s="45"/>
      <c r="AN901" s="45"/>
      <c r="AO901" s="45"/>
      <c r="AP901" s="45"/>
      <c r="AQ901" s="45"/>
      <c r="AR901" s="45"/>
      <c r="AS901" s="45"/>
      <c r="AT901" s="45"/>
      <c r="AU901" s="45"/>
      <c r="AV901" s="45"/>
      <c r="AW901" s="45"/>
      <c r="AX901" s="45"/>
      <c r="AY901" s="45"/>
      <c r="AZ901" s="45"/>
      <c r="BA901" s="45"/>
      <c r="BB901" s="45"/>
      <c r="BC901" s="45"/>
      <c r="BD901" s="45"/>
      <c r="BE901" s="45"/>
      <c r="BF901" s="45"/>
      <c r="BG901" s="45"/>
      <c r="BH901" s="45"/>
      <c r="BI901" s="45"/>
      <c r="BJ901" s="45"/>
      <c r="BK901" s="45"/>
      <c r="BL901" s="45"/>
      <c r="BM901" s="45"/>
      <c r="BN901" s="45"/>
      <c r="BO901" s="45"/>
      <c r="BP901" s="45"/>
      <c r="BQ901" s="45"/>
      <c r="BR901" s="45"/>
      <c r="BS901" s="45"/>
      <c r="BT901" s="45"/>
      <c r="BU901" s="45"/>
      <c r="BV901" s="45"/>
      <c r="BW901" s="45"/>
      <c r="BX901" s="45"/>
      <c r="BY901" s="45"/>
    </row>
    <row r="902" spans="1:77">
      <c r="A902" s="77"/>
      <c r="B902" s="45"/>
      <c r="C902" s="61"/>
      <c r="D902" s="61"/>
      <c r="E902" s="45"/>
      <c r="F902" s="45"/>
      <c r="G902" s="45"/>
      <c r="H902" s="45"/>
      <c r="I902" s="45"/>
      <c r="J902" s="45"/>
      <c r="K902" s="45"/>
      <c r="L902" s="45"/>
      <c r="M902" s="45"/>
      <c r="N902" s="45"/>
      <c r="O902" s="45"/>
      <c r="P902" s="45"/>
      <c r="Q902" s="45"/>
      <c r="R902" s="45"/>
      <c r="S902" s="45"/>
      <c r="T902" s="45"/>
      <c r="U902" s="45"/>
      <c r="V902" s="45"/>
      <c r="W902" s="45"/>
      <c r="X902" s="45"/>
      <c r="Y902" s="45"/>
      <c r="Z902" s="45"/>
      <c r="AA902" s="45"/>
      <c r="AB902" s="45"/>
      <c r="AC902" s="45"/>
      <c r="AD902" s="45"/>
      <c r="AE902" s="45"/>
      <c r="AF902" s="45"/>
      <c r="AG902" s="45"/>
      <c r="AH902" s="45"/>
      <c r="AI902" s="45"/>
      <c r="AJ902" s="45"/>
      <c r="AK902" s="45"/>
      <c r="AL902" s="45"/>
      <c r="AM902" s="45"/>
      <c r="AN902" s="45"/>
      <c r="AO902" s="45"/>
      <c r="AP902" s="45"/>
      <c r="AQ902" s="45"/>
      <c r="AR902" s="45"/>
      <c r="AS902" s="45"/>
      <c r="AT902" s="45"/>
      <c r="AU902" s="45"/>
      <c r="AV902" s="45"/>
      <c r="AW902" s="45"/>
      <c r="AX902" s="45"/>
      <c r="AY902" s="45"/>
      <c r="AZ902" s="45"/>
      <c r="BA902" s="45"/>
      <c r="BB902" s="45"/>
      <c r="BC902" s="45"/>
      <c r="BD902" s="45"/>
      <c r="BE902" s="45"/>
      <c r="BF902" s="45"/>
      <c r="BG902" s="45"/>
      <c r="BH902" s="45"/>
      <c r="BI902" s="45"/>
      <c r="BJ902" s="45"/>
      <c r="BK902" s="45"/>
      <c r="BL902" s="45"/>
      <c r="BM902" s="45"/>
      <c r="BN902" s="45"/>
      <c r="BO902" s="45"/>
      <c r="BP902" s="45"/>
      <c r="BQ902" s="45"/>
      <c r="BR902" s="45"/>
      <c r="BS902" s="45"/>
      <c r="BT902" s="45"/>
      <c r="BU902" s="45"/>
      <c r="BV902" s="45"/>
      <c r="BW902" s="45"/>
      <c r="BX902" s="45"/>
      <c r="BY902" s="45"/>
    </row>
    <row r="903" spans="1:77">
      <c r="A903" s="77"/>
      <c r="B903" s="45"/>
      <c r="C903" s="61"/>
      <c r="D903" s="61"/>
      <c r="E903" s="45"/>
      <c r="F903" s="45"/>
      <c r="G903" s="45"/>
      <c r="H903" s="45"/>
      <c r="I903" s="45"/>
      <c r="J903" s="45"/>
      <c r="K903" s="45"/>
      <c r="L903" s="45"/>
      <c r="M903" s="45"/>
      <c r="N903" s="45"/>
      <c r="O903" s="45"/>
      <c r="P903" s="45"/>
      <c r="Q903" s="45"/>
      <c r="R903" s="45"/>
      <c r="S903" s="45"/>
      <c r="T903" s="45"/>
      <c r="U903" s="45"/>
      <c r="V903" s="45"/>
      <c r="W903" s="45"/>
      <c r="X903" s="45"/>
      <c r="Y903" s="45"/>
      <c r="Z903" s="45"/>
      <c r="AA903" s="45"/>
      <c r="AB903" s="45"/>
      <c r="AC903" s="45"/>
      <c r="AD903" s="45"/>
      <c r="AE903" s="45"/>
      <c r="AF903" s="45"/>
      <c r="AG903" s="45"/>
      <c r="AH903" s="45"/>
      <c r="AI903" s="45"/>
      <c r="AJ903" s="45"/>
      <c r="AK903" s="45"/>
      <c r="AL903" s="45"/>
      <c r="AM903" s="45"/>
      <c r="AN903" s="45"/>
      <c r="AO903" s="45"/>
      <c r="AP903" s="45"/>
      <c r="AQ903" s="45"/>
      <c r="AR903" s="45"/>
      <c r="AS903" s="45"/>
      <c r="AT903" s="45"/>
      <c r="AU903" s="45"/>
      <c r="AV903" s="45"/>
      <c r="AW903" s="45"/>
      <c r="AX903" s="45"/>
      <c r="AY903" s="45"/>
      <c r="AZ903" s="45"/>
      <c r="BA903" s="45"/>
      <c r="BB903" s="45"/>
      <c r="BC903" s="45"/>
      <c r="BD903" s="45"/>
      <c r="BE903" s="45"/>
      <c r="BF903" s="45"/>
      <c r="BG903" s="45"/>
      <c r="BH903" s="45"/>
      <c r="BI903" s="45"/>
      <c r="BJ903" s="45"/>
      <c r="BK903" s="45"/>
      <c r="BL903" s="45"/>
      <c r="BM903" s="45"/>
      <c r="BN903" s="45"/>
      <c r="BO903" s="45"/>
      <c r="BP903" s="45"/>
      <c r="BQ903" s="45"/>
      <c r="BR903" s="45"/>
      <c r="BS903" s="45"/>
      <c r="BT903" s="45"/>
      <c r="BU903" s="45"/>
      <c r="BV903" s="45"/>
      <c r="BW903" s="45"/>
      <c r="BX903" s="45"/>
      <c r="BY903" s="45"/>
    </row>
    <row r="904" spans="1:77">
      <c r="A904" s="77"/>
      <c r="B904" s="45"/>
      <c r="C904" s="61"/>
      <c r="D904" s="61"/>
      <c r="E904" s="45"/>
      <c r="F904" s="45"/>
      <c r="G904" s="45"/>
      <c r="H904" s="45"/>
      <c r="I904" s="45"/>
      <c r="J904" s="45"/>
      <c r="K904" s="45"/>
      <c r="L904" s="45"/>
      <c r="M904" s="45"/>
      <c r="N904" s="45"/>
      <c r="O904" s="45"/>
      <c r="P904" s="45"/>
      <c r="Q904" s="45"/>
      <c r="R904" s="45"/>
      <c r="S904" s="45"/>
      <c r="T904" s="45"/>
      <c r="U904" s="45"/>
      <c r="V904" s="45"/>
      <c r="W904" s="45"/>
      <c r="X904" s="45"/>
      <c r="Y904" s="45"/>
      <c r="Z904" s="45"/>
      <c r="AA904" s="45"/>
      <c r="AB904" s="45"/>
      <c r="AC904" s="45"/>
      <c r="AD904" s="45"/>
      <c r="AE904" s="45"/>
      <c r="AF904" s="45"/>
      <c r="AG904" s="45"/>
      <c r="AH904" s="45"/>
      <c r="AI904" s="45"/>
      <c r="AJ904" s="45"/>
      <c r="AK904" s="45"/>
      <c r="AL904" s="45"/>
      <c r="AM904" s="45"/>
      <c r="AN904" s="45"/>
      <c r="AO904" s="45"/>
      <c r="AP904" s="45"/>
      <c r="AQ904" s="45"/>
      <c r="AR904" s="45"/>
      <c r="AS904" s="45"/>
      <c r="AT904" s="45"/>
      <c r="AU904" s="45"/>
      <c r="AV904" s="45"/>
      <c r="AW904" s="45"/>
      <c r="AX904" s="45"/>
      <c r="AY904" s="45"/>
      <c r="AZ904" s="45"/>
      <c r="BA904" s="45"/>
      <c r="BB904" s="45"/>
      <c r="BC904" s="45"/>
      <c r="BD904" s="45"/>
      <c r="BE904" s="45"/>
      <c r="BF904" s="45"/>
      <c r="BG904" s="45"/>
      <c r="BH904" s="45"/>
      <c r="BI904" s="45"/>
      <c r="BJ904" s="45"/>
      <c r="BK904" s="45"/>
      <c r="BL904" s="45"/>
      <c r="BM904" s="45"/>
      <c r="BN904" s="45"/>
      <c r="BO904" s="45"/>
      <c r="BP904" s="45"/>
      <c r="BQ904" s="45"/>
      <c r="BR904" s="45"/>
      <c r="BS904" s="45"/>
      <c r="BT904" s="45"/>
      <c r="BU904" s="45"/>
      <c r="BV904" s="45"/>
      <c r="BW904" s="45"/>
      <c r="BX904" s="45"/>
      <c r="BY904" s="45"/>
    </row>
    <row r="905" spans="1:77">
      <c r="A905" s="77"/>
      <c r="B905" s="45"/>
      <c r="C905" s="61"/>
      <c r="D905" s="61"/>
      <c r="E905" s="45"/>
      <c r="F905" s="45"/>
      <c r="G905" s="45"/>
      <c r="H905" s="45"/>
      <c r="I905" s="45"/>
      <c r="J905" s="45"/>
      <c r="K905" s="45"/>
      <c r="L905" s="45"/>
      <c r="M905" s="45"/>
      <c r="N905" s="45"/>
      <c r="O905" s="45"/>
      <c r="P905" s="45"/>
      <c r="Q905" s="45"/>
      <c r="R905" s="45"/>
      <c r="S905" s="45"/>
      <c r="T905" s="45"/>
      <c r="U905" s="45"/>
      <c r="V905" s="45"/>
      <c r="W905" s="45"/>
      <c r="X905" s="45"/>
      <c r="Y905" s="45"/>
      <c r="Z905" s="45"/>
      <c r="AA905" s="45"/>
      <c r="AB905" s="45"/>
      <c r="AC905" s="45"/>
      <c r="AD905" s="45"/>
      <c r="AE905" s="45"/>
      <c r="AF905" s="45"/>
      <c r="AG905" s="45"/>
      <c r="AH905" s="45"/>
      <c r="AI905" s="45"/>
      <c r="AJ905" s="45"/>
      <c r="AK905" s="45"/>
      <c r="AL905" s="45"/>
      <c r="AM905" s="45"/>
      <c r="AN905" s="45"/>
      <c r="AO905" s="45"/>
      <c r="AP905" s="45"/>
      <c r="AQ905" s="45"/>
      <c r="AR905" s="45"/>
      <c r="AS905" s="45"/>
      <c r="AT905" s="45"/>
      <c r="AU905" s="45"/>
      <c r="AV905" s="45"/>
      <c r="AW905" s="45"/>
      <c r="AX905" s="45"/>
      <c r="AY905" s="45"/>
      <c r="AZ905" s="45"/>
      <c r="BA905" s="45"/>
      <c r="BB905" s="45"/>
      <c r="BC905" s="45"/>
      <c r="BD905" s="45"/>
      <c r="BE905" s="45"/>
      <c r="BF905" s="45"/>
      <c r="BG905" s="45"/>
      <c r="BH905" s="45"/>
      <c r="BI905" s="45"/>
      <c r="BJ905" s="45"/>
      <c r="BK905" s="45"/>
      <c r="BL905" s="45"/>
      <c r="BM905" s="45"/>
      <c r="BN905" s="45"/>
      <c r="BO905" s="45"/>
      <c r="BP905" s="45"/>
      <c r="BQ905" s="45"/>
      <c r="BR905" s="45"/>
      <c r="BS905" s="45"/>
      <c r="BT905" s="45"/>
      <c r="BU905" s="45"/>
      <c r="BV905" s="45"/>
      <c r="BW905" s="45"/>
      <c r="BX905" s="45"/>
      <c r="BY905" s="45"/>
    </row>
    <row r="906" spans="1:77">
      <c r="A906" s="77"/>
      <c r="B906" s="45"/>
      <c r="C906" s="61"/>
      <c r="D906" s="61"/>
      <c r="E906" s="45"/>
      <c r="F906" s="45"/>
      <c r="G906" s="45"/>
      <c r="H906" s="45"/>
      <c r="I906" s="45"/>
      <c r="J906" s="45"/>
      <c r="K906" s="45"/>
      <c r="L906" s="45"/>
      <c r="M906" s="45"/>
      <c r="N906" s="45"/>
      <c r="O906" s="45"/>
      <c r="P906" s="45"/>
      <c r="Q906" s="45"/>
      <c r="R906" s="45"/>
      <c r="S906" s="45"/>
      <c r="T906" s="45"/>
      <c r="U906" s="45"/>
      <c r="V906" s="45"/>
      <c r="W906" s="45"/>
      <c r="X906" s="45"/>
      <c r="Y906" s="45"/>
      <c r="Z906" s="45"/>
      <c r="AA906" s="45"/>
      <c r="AB906" s="45"/>
      <c r="AC906" s="45"/>
      <c r="AD906" s="45"/>
      <c r="AE906" s="45"/>
      <c r="AF906" s="45"/>
      <c r="AG906" s="45"/>
      <c r="AH906" s="45"/>
      <c r="AI906" s="45"/>
      <c r="AJ906" s="45"/>
      <c r="AK906" s="45"/>
      <c r="AL906" s="45"/>
      <c r="AM906" s="45"/>
      <c r="AN906" s="45"/>
      <c r="AO906" s="45"/>
      <c r="AP906" s="45"/>
      <c r="AQ906" s="45"/>
      <c r="AR906" s="45"/>
      <c r="AS906" s="45"/>
      <c r="AT906" s="45"/>
      <c r="AU906" s="45"/>
      <c r="AV906" s="45"/>
      <c r="AW906" s="45"/>
      <c r="AX906" s="45"/>
      <c r="AY906" s="45"/>
      <c r="AZ906" s="45"/>
      <c r="BA906" s="45"/>
      <c r="BB906" s="45"/>
      <c r="BC906" s="45"/>
      <c r="BD906" s="45"/>
      <c r="BE906" s="45"/>
      <c r="BF906" s="45"/>
      <c r="BG906" s="45"/>
      <c r="BH906" s="45"/>
      <c r="BI906" s="45"/>
      <c r="BJ906" s="45"/>
      <c r="BK906" s="45"/>
      <c r="BL906" s="45"/>
      <c r="BM906" s="45"/>
      <c r="BN906" s="45"/>
      <c r="BO906" s="45"/>
      <c r="BP906" s="45"/>
      <c r="BQ906" s="45"/>
      <c r="BR906" s="45"/>
      <c r="BS906" s="45"/>
      <c r="BT906" s="45"/>
      <c r="BU906" s="45"/>
      <c r="BV906" s="45"/>
      <c r="BW906" s="45"/>
      <c r="BX906" s="45"/>
      <c r="BY906" s="45"/>
    </row>
    <row r="907" spans="1:77">
      <c r="A907" s="77"/>
      <c r="B907" s="45"/>
      <c r="C907" s="61"/>
      <c r="D907" s="61"/>
      <c r="E907" s="45"/>
      <c r="F907" s="45"/>
      <c r="G907" s="45"/>
      <c r="H907" s="45"/>
      <c r="I907" s="45"/>
      <c r="J907" s="45"/>
      <c r="K907" s="45"/>
      <c r="L907" s="45"/>
      <c r="M907" s="45"/>
      <c r="N907" s="45"/>
      <c r="O907" s="45"/>
      <c r="P907" s="45"/>
      <c r="Q907" s="45"/>
      <c r="R907" s="45"/>
      <c r="S907" s="45"/>
      <c r="T907" s="45"/>
      <c r="U907" s="45"/>
      <c r="V907" s="45"/>
      <c r="W907" s="45"/>
      <c r="X907" s="45"/>
      <c r="Y907" s="45"/>
      <c r="Z907" s="45"/>
      <c r="AA907" s="45"/>
      <c r="AB907" s="45"/>
      <c r="AC907" s="45"/>
      <c r="AD907" s="45"/>
      <c r="AE907" s="45"/>
      <c r="AF907" s="45"/>
      <c r="AG907" s="45"/>
      <c r="AH907" s="45"/>
      <c r="AI907" s="45"/>
      <c r="AJ907" s="45"/>
      <c r="AK907" s="45"/>
      <c r="AL907" s="45"/>
      <c r="AM907" s="45"/>
      <c r="AN907" s="45"/>
      <c r="AO907" s="45"/>
      <c r="AP907" s="45"/>
      <c r="AQ907" s="45"/>
      <c r="AR907" s="45"/>
      <c r="AS907" s="45"/>
      <c r="AT907" s="45"/>
      <c r="AU907" s="45"/>
      <c r="AV907" s="45"/>
      <c r="AW907" s="45"/>
      <c r="AX907" s="45"/>
      <c r="AY907" s="45"/>
      <c r="AZ907" s="45"/>
      <c r="BA907" s="45"/>
      <c r="BB907" s="45"/>
      <c r="BC907" s="45"/>
      <c r="BD907" s="45"/>
      <c r="BE907" s="45"/>
      <c r="BF907" s="45"/>
      <c r="BG907" s="45"/>
      <c r="BH907" s="45"/>
      <c r="BI907" s="45"/>
      <c r="BJ907" s="45"/>
      <c r="BK907" s="45"/>
      <c r="BL907" s="45"/>
      <c r="BM907" s="45"/>
      <c r="BN907" s="45"/>
      <c r="BO907" s="45"/>
      <c r="BP907" s="45"/>
      <c r="BQ907" s="45"/>
      <c r="BR907" s="45"/>
      <c r="BS907" s="45"/>
      <c r="BT907" s="45"/>
      <c r="BU907" s="45"/>
      <c r="BV907" s="45"/>
      <c r="BW907" s="45"/>
      <c r="BX907" s="45"/>
      <c r="BY907" s="45"/>
    </row>
    <row r="908" spans="1:77">
      <c r="A908" s="77"/>
      <c r="B908" s="45"/>
      <c r="C908" s="61"/>
      <c r="D908" s="61"/>
      <c r="E908" s="45"/>
      <c r="F908" s="45"/>
      <c r="G908" s="45"/>
      <c r="H908" s="45"/>
      <c r="I908" s="45"/>
      <c r="J908" s="45"/>
      <c r="K908" s="45"/>
      <c r="L908" s="45"/>
      <c r="M908" s="45"/>
      <c r="N908" s="45"/>
      <c r="O908" s="45"/>
      <c r="P908" s="45"/>
      <c r="Q908" s="45"/>
      <c r="R908" s="45"/>
      <c r="S908" s="45"/>
      <c r="T908" s="45"/>
      <c r="U908" s="45"/>
      <c r="V908" s="45"/>
      <c r="W908" s="45"/>
      <c r="X908" s="45"/>
      <c r="Y908" s="45"/>
      <c r="Z908" s="45"/>
      <c r="AA908" s="45"/>
      <c r="AB908" s="45"/>
      <c r="AC908" s="45"/>
      <c r="AD908" s="45"/>
      <c r="AE908" s="45"/>
      <c r="AF908" s="45"/>
      <c r="AG908" s="45"/>
      <c r="AH908" s="45"/>
      <c r="AI908" s="45"/>
      <c r="AJ908" s="45"/>
      <c r="AK908" s="45"/>
      <c r="AL908" s="45"/>
      <c r="AM908" s="45"/>
      <c r="AN908" s="45"/>
      <c r="AO908" s="45"/>
      <c r="AP908" s="45"/>
      <c r="AQ908" s="45"/>
      <c r="AR908" s="45"/>
      <c r="AS908" s="45"/>
      <c r="AT908" s="45"/>
      <c r="AU908" s="45"/>
      <c r="AV908" s="45"/>
      <c r="AW908" s="45"/>
      <c r="AX908" s="45"/>
      <c r="AY908" s="45"/>
      <c r="AZ908" s="45"/>
      <c r="BA908" s="45"/>
      <c r="BB908" s="45"/>
      <c r="BC908" s="45"/>
      <c r="BD908" s="45"/>
      <c r="BE908" s="45"/>
      <c r="BF908" s="45"/>
      <c r="BG908" s="45"/>
      <c r="BH908" s="45"/>
      <c r="BI908" s="45"/>
      <c r="BJ908" s="45"/>
      <c r="BK908" s="45"/>
      <c r="BL908" s="45"/>
      <c r="BM908" s="45"/>
      <c r="BN908" s="45"/>
      <c r="BO908" s="45"/>
      <c r="BP908" s="45"/>
      <c r="BQ908" s="45"/>
      <c r="BR908" s="45"/>
      <c r="BS908" s="45"/>
      <c r="BT908" s="45"/>
      <c r="BU908" s="45"/>
      <c r="BV908" s="45"/>
      <c r="BW908" s="45"/>
      <c r="BX908" s="45"/>
      <c r="BY908" s="45"/>
    </row>
    <row r="909" spans="1:77">
      <c r="A909" s="77"/>
      <c r="B909" s="45"/>
      <c r="C909" s="61"/>
      <c r="D909" s="61"/>
      <c r="E909" s="45"/>
      <c r="F909" s="45"/>
      <c r="G909" s="45"/>
      <c r="H909" s="45"/>
      <c r="I909" s="45"/>
      <c r="J909" s="45"/>
      <c r="K909" s="45"/>
      <c r="L909" s="45"/>
      <c r="M909" s="45"/>
      <c r="N909" s="45"/>
      <c r="O909" s="45"/>
      <c r="P909" s="45"/>
      <c r="Q909" s="45"/>
      <c r="R909" s="45"/>
      <c r="S909" s="45"/>
      <c r="T909" s="45"/>
      <c r="U909" s="45"/>
      <c r="V909" s="45"/>
      <c r="W909" s="45"/>
      <c r="X909" s="45"/>
      <c r="Y909" s="45"/>
      <c r="Z909" s="45"/>
      <c r="AA909" s="45"/>
      <c r="AB909" s="45"/>
      <c r="AC909" s="45"/>
      <c r="AD909" s="45"/>
      <c r="AE909" s="45"/>
      <c r="AF909" s="45"/>
      <c r="AG909" s="45"/>
      <c r="AH909" s="45"/>
      <c r="AI909" s="45"/>
      <c r="AJ909" s="45"/>
      <c r="AK909" s="45"/>
      <c r="AL909" s="45"/>
      <c r="AM909" s="45"/>
      <c r="AN909" s="45"/>
      <c r="AO909" s="45"/>
      <c r="AP909" s="45"/>
      <c r="AQ909" s="45"/>
      <c r="AR909" s="45"/>
      <c r="AS909" s="45"/>
      <c r="AT909" s="45"/>
      <c r="AU909" s="45"/>
      <c r="AV909" s="45"/>
      <c r="AW909" s="45"/>
      <c r="AX909" s="45"/>
      <c r="AY909" s="45"/>
      <c r="AZ909" s="45"/>
      <c r="BA909" s="45"/>
      <c r="BB909" s="45"/>
      <c r="BC909" s="45"/>
      <c r="BD909" s="45"/>
      <c r="BE909" s="45"/>
      <c r="BF909" s="45"/>
      <c r="BG909" s="45"/>
      <c r="BH909" s="45"/>
      <c r="BI909" s="45"/>
      <c r="BJ909" s="45"/>
      <c r="BK909" s="45"/>
      <c r="BL909" s="45"/>
      <c r="BM909" s="45"/>
      <c r="BN909" s="45"/>
      <c r="BO909" s="45"/>
      <c r="BP909" s="45"/>
      <c r="BQ909" s="45"/>
      <c r="BR909" s="45"/>
      <c r="BS909" s="45"/>
      <c r="BT909" s="45"/>
      <c r="BU909" s="45"/>
      <c r="BV909" s="45"/>
      <c r="BW909" s="45"/>
      <c r="BX909" s="45"/>
      <c r="BY909" s="45"/>
    </row>
    <row r="910" spans="1:77">
      <c r="A910" s="77"/>
      <c r="B910" s="45"/>
      <c r="C910" s="61"/>
      <c r="D910" s="61"/>
      <c r="E910" s="45"/>
      <c r="F910" s="45"/>
      <c r="G910" s="45"/>
      <c r="H910" s="45"/>
      <c r="I910" s="45"/>
      <c r="J910" s="45"/>
      <c r="K910" s="45"/>
      <c r="L910" s="45"/>
      <c r="M910" s="45"/>
      <c r="N910" s="45"/>
      <c r="O910" s="45"/>
      <c r="P910" s="45"/>
      <c r="Q910" s="45"/>
      <c r="R910" s="45"/>
      <c r="S910" s="45"/>
      <c r="T910" s="45"/>
      <c r="U910" s="45"/>
      <c r="V910" s="45"/>
      <c r="W910" s="45"/>
      <c r="X910" s="45"/>
      <c r="Y910" s="45"/>
      <c r="Z910" s="45"/>
      <c r="AA910" s="45"/>
      <c r="AB910" s="45"/>
      <c r="AC910" s="45"/>
      <c r="AD910" s="45"/>
      <c r="AE910" s="45"/>
      <c r="AF910" s="45"/>
      <c r="AG910" s="45"/>
      <c r="AH910" s="45"/>
      <c r="AI910" s="45"/>
      <c r="AJ910" s="45"/>
      <c r="AK910" s="45"/>
      <c r="AL910" s="45"/>
      <c r="AM910" s="45"/>
      <c r="AN910" s="45"/>
      <c r="AO910" s="45"/>
      <c r="AP910" s="45"/>
      <c r="AQ910" s="45"/>
      <c r="AR910" s="45"/>
      <c r="AS910" s="45"/>
      <c r="AT910" s="45"/>
      <c r="AU910" s="45"/>
      <c r="AV910" s="45"/>
      <c r="AW910" s="45"/>
      <c r="AX910" s="45"/>
      <c r="AY910" s="45"/>
      <c r="AZ910" s="45"/>
      <c r="BA910" s="45"/>
      <c r="BB910" s="45"/>
      <c r="BC910" s="45"/>
      <c r="BD910" s="45"/>
      <c r="BE910" s="45"/>
      <c r="BF910" s="45"/>
      <c r="BG910" s="45"/>
      <c r="BH910" s="45"/>
      <c r="BI910" s="45"/>
      <c r="BJ910" s="45"/>
      <c r="BK910" s="45"/>
      <c r="BL910" s="45"/>
      <c r="BM910" s="45"/>
      <c r="BN910" s="45"/>
      <c r="BO910" s="45"/>
      <c r="BP910" s="45"/>
      <c r="BQ910" s="45"/>
      <c r="BR910" s="45"/>
      <c r="BS910" s="45"/>
      <c r="BT910" s="45"/>
      <c r="BU910" s="45"/>
      <c r="BV910" s="45"/>
      <c r="BW910" s="45"/>
      <c r="BX910" s="45"/>
      <c r="BY910" s="45"/>
    </row>
    <row r="911" spans="1:77">
      <c r="A911" s="77"/>
      <c r="B911" s="45"/>
      <c r="C911" s="61"/>
      <c r="D911" s="61"/>
      <c r="E911" s="45"/>
      <c r="F911" s="45"/>
      <c r="G911" s="45"/>
      <c r="H911" s="45"/>
      <c r="I911" s="45"/>
      <c r="J911" s="45"/>
      <c r="K911" s="45"/>
      <c r="L911" s="45"/>
      <c r="M911" s="45"/>
      <c r="N911" s="45"/>
      <c r="O911" s="45"/>
      <c r="P911" s="45"/>
      <c r="Q911" s="45"/>
      <c r="R911" s="45"/>
      <c r="S911" s="45"/>
      <c r="T911" s="45"/>
      <c r="U911" s="45"/>
      <c r="V911" s="45"/>
      <c r="W911" s="45"/>
      <c r="X911" s="45"/>
      <c r="Y911" s="45"/>
      <c r="Z911" s="45"/>
      <c r="AA911" s="45"/>
      <c r="AB911" s="45"/>
      <c r="AC911" s="45"/>
      <c r="AD911" s="45"/>
      <c r="AE911" s="45"/>
      <c r="AF911" s="45"/>
      <c r="AG911" s="45"/>
      <c r="AH911" s="45"/>
      <c r="AI911" s="45"/>
      <c r="AJ911" s="45"/>
      <c r="AK911" s="45"/>
      <c r="AL911" s="45"/>
      <c r="AM911" s="45"/>
      <c r="AN911" s="45"/>
      <c r="AO911" s="45"/>
      <c r="AP911" s="45"/>
      <c r="AQ911" s="45"/>
      <c r="AR911" s="45"/>
      <c r="AS911" s="45"/>
      <c r="AT911" s="45"/>
      <c r="AU911" s="45"/>
      <c r="AV911" s="45"/>
      <c r="AW911" s="45"/>
      <c r="AX911" s="45"/>
      <c r="AY911" s="45"/>
      <c r="AZ911" s="45"/>
      <c r="BA911" s="45"/>
      <c r="BB911" s="45"/>
      <c r="BC911" s="45"/>
      <c r="BD911" s="45"/>
      <c r="BE911" s="45"/>
      <c r="BF911" s="45"/>
      <c r="BG911" s="45"/>
      <c r="BH911" s="45"/>
      <c r="BI911" s="45"/>
      <c r="BJ911" s="45"/>
      <c r="BK911" s="45"/>
      <c r="BL911" s="45"/>
      <c r="BM911" s="45"/>
      <c r="BN911" s="45"/>
      <c r="BO911" s="45"/>
      <c r="BP911" s="45"/>
      <c r="BQ911" s="45"/>
      <c r="BR911" s="45"/>
      <c r="BS911" s="45"/>
      <c r="BT911" s="45"/>
      <c r="BU911" s="45"/>
      <c r="BV911" s="45"/>
      <c r="BW911" s="45"/>
      <c r="BX911" s="45"/>
      <c r="BY911" s="45"/>
    </row>
    <row r="912" spans="1:77">
      <c r="A912" s="77"/>
      <c r="B912" s="45"/>
      <c r="C912" s="61"/>
      <c r="D912" s="61"/>
      <c r="E912" s="45"/>
      <c r="F912" s="45"/>
      <c r="G912" s="45"/>
      <c r="H912" s="45"/>
      <c r="I912" s="45"/>
      <c r="J912" s="45"/>
      <c r="K912" s="45"/>
      <c r="L912" s="45"/>
      <c r="M912" s="45"/>
      <c r="N912" s="45"/>
      <c r="O912" s="45"/>
      <c r="P912" s="45"/>
      <c r="Q912" s="45"/>
      <c r="R912" s="45"/>
      <c r="S912" s="45"/>
      <c r="T912" s="45"/>
      <c r="U912" s="45"/>
      <c r="V912" s="45"/>
      <c r="W912" s="45"/>
      <c r="X912" s="45"/>
      <c r="Y912" s="45"/>
      <c r="Z912" s="45"/>
      <c r="AA912" s="45"/>
      <c r="AB912" s="45"/>
      <c r="AC912" s="45"/>
      <c r="AD912" s="45"/>
      <c r="AE912" s="45"/>
      <c r="AF912" s="45"/>
      <c r="AG912" s="45"/>
      <c r="AH912" s="45"/>
      <c r="AI912" s="45"/>
      <c r="AJ912" s="45"/>
      <c r="AK912" s="45"/>
      <c r="AL912" s="45"/>
      <c r="AM912" s="45"/>
      <c r="AN912" s="45"/>
      <c r="AO912" s="45"/>
      <c r="AP912" s="45"/>
      <c r="AQ912" s="45"/>
      <c r="AR912" s="45"/>
      <c r="AS912" s="45"/>
      <c r="AT912" s="45"/>
      <c r="AU912" s="45"/>
      <c r="AV912" s="45"/>
      <c r="AW912" s="45"/>
      <c r="AX912" s="45"/>
      <c r="AY912" s="45"/>
      <c r="AZ912" s="45"/>
      <c r="BA912" s="45"/>
      <c r="BB912" s="45"/>
      <c r="BC912" s="45"/>
      <c r="BD912" s="45"/>
      <c r="BE912" s="45"/>
      <c r="BF912" s="45"/>
      <c r="BG912" s="45"/>
      <c r="BH912" s="45"/>
      <c r="BI912" s="45"/>
      <c r="BJ912" s="45"/>
      <c r="BK912" s="45"/>
      <c r="BL912" s="45"/>
      <c r="BM912" s="45"/>
      <c r="BN912" s="45"/>
      <c r="BO912" s="45"/>
      <c r="BP912" s="45"/>
      <c r="BQ912" s="45"/>
      <c r="BR912" s="45"/>
      <c r="BS912" s="45"/>
      <c r="BT912" s="45"/>
      <c r="BU912" s="45"/>
      <c r="BV912" s="45"/>
      <c r="BW912" s="45"/>
      <c r="BX912" s="45"/>
      <c r="BY912" s="45"/>
    </row>
    <row r="913" spans="1:77">
      <c r="A913" s="77"/>
      <c r="B913" s="45"/>
      <c r="C913" s="61"/>
      <c r="D913" s="61"/>
      <c r="E913" s="45"/>
      <c r="F913" s="45"/>
      <c r="G913" s="45"/>
      <c r="H913" s="45"/>
      <c r="I913" s="45"/>
      <c r="J913" s="45"/>
      <c r="K913" s="45"/>
      <c r="L913" s="45"/>
      <c r="M913" s="45"/>
      <c r="N913" s="45"/>
      <c r="O913" s="45"/>
      <c r="P913" s="45"/>
      <c r="Q913" s="45"/>
      <c r="R913" s="45"/>
      <c r="S913" s="45"/>
      <c r="T913" s="45"/>
      <c r="U913" s="45"/>
      <c r="V913" s="45"/>
      <c r="W913" s="45"/>
      <c r="X913" s="45"/>
      <c r="Y913" s="45"/>
      <c r="Z913" s="45"/>
      <c r="AA913" s="45"/>
      <c r="AB913" s="45"/>
      <c r="AC913" s="45"/>
      <c r="AD913" s="45"/>
      <c r="AE913" s="45"/>
      <c r="AF913" s="45"/>
      <c r="AG913" s="45"/>
      <c r="AH913" s="45"/>
      <c r="AI913" s="45"/>
      <c r="AJ913" s="45"/>
      <c r="AK913" s="45"/>
      <c r="AL913" s="45"/>
      <c r="AM913" s="45"/>
      <c r="AN913" s="45"/>
      <c r="AO913" s="45"/>
      <c r="AP913" s="45"/>
      <c r="AQ913" s="45"/>
      <c r="AR913" s="45"/>
      <c r="AS913" s="45"/>
      <c r="AT913" s="45"/>
      <c r="AU913" s="45"/>
      <c r="AV913" s="45"/>
      <c r="AW913" s="45"/>
      <c r="AX913" s="45"/>
      <c r="AY913" s="45"/>
      <c r="AZ913" s="45"/>
      <c r="BA913" s="45"/>
      <c r="BB913" s="45"/>
      <c r="BC913" s="45"/>
      <c r="BD913" s="45"/>
      <c r="BE913" s="45"/>
      <c r="BF913" s="45"/>
      <c r="BG913" s="45"/>
      <c r="BH913" s="45"/>
      <c r="BI913" s="45"/>
      <c r="BJ913" s="45"/>
      <c r="BK913" s="45"/>
      <c r="BL913" s="45"/>
      <c r="BM913" s="45"/>
      <c r="BN913" s="45"/>
      <c r="BO913" s="45"/>
      <c r="BP913" s="45"/>
      <c r="BQ913" s="45"/>
      <c r="BR913" s="45"/>
      <c r="BS913" s="45"/>
      <c r="BT913" s="45"/>
      <c r="BU913" s="45"/>
      <c r="BV913" s="45"/>
      <c r="BW913" s="45"/>
      <c r="BX913" s="45"/>
      <c r="BY913" s="45"/>
    </row>
    <row r="914" spans="1:77">
      <c r="A914" s="77"/>
      <c r="B914" s="45"/>
      <c r="C914" s="61"/>
      <c r="D914" s="61"/>
      <c r="E914" s="45"/>
      <c r="F914" s="45"/>
      <c r="G914" s="45"/>
      <c r="H914" s="45"/>
      <c r="I914" s="45"/>
      <c r="J914" s="45"/>
      <c r="K914" s="45"/>
      <c r="L914" s="45"/>
      <c r="M914" s="45"/>
      <c r="N914" s="45"/>
      <c r="O914" s="45"/>
      <c r="P914" s="45"/>
      <c r="Q914" s="45"/>
      <c r="R914" s="45"/>
      <c r="S914" s="45"/>
      <c r="T914" s="45"/>
      <c r="U914" s="45"/>
      <c r="V914" s="45"/>
      <c r="W914" s="45"/>
      <c r="X914" s="45"/>
      <c r="Y914" s="45"/>
      <c r="Z914" s="45"/>
      <c r="AA914" s="45"/>
      <c r="AB914" s="45"/>
      <c r="AC914" s="45"/>
      <c r="AD914" s="45"/>
      <c r="AE914" s="45"/>
      <c r="AF914" s="45"/>
      <c r="AG914" s="45"/>
      <c r="AH914" s="45"/>
      <c r="AI914" s="45"/>
      <c r="AJ914" s="45"/>
      <c r="AK914" s="45"/>
      <c r="AL914" s="45"/>
      <c r="AM914" s="45"/>
      <c r="AN914" s="45"/>
      <c r="AO914" s="45"/>
      <c r="AP914" s="45"/>
      <c r="AQ914" s="45"/>
      <c r="AR914" s="45"/>
      <c r="AS914" s="45"/>
      <c r="AT914" s="45"/>
      <c r="AU914" s="45"/>
      <c r="AV914" s="45"/>
      <c r="AW914" s="45"/>
      <c r="AX914" s="45"/>
      <c r="AY914" s="45"/>
      <c r="AZ914" s="45"/>
      <c r="BA914" s="45"/>
      <c r="BB914" s="45"/>
      <c r="BC914" s="45"/>
      <c r="BD914" s="45"/>
      <c r="BE914" s="45"/>
      <c r="BF914" s="45"/>
      <c r="BG914" s="45"/>
      <c r="BH914" s="45"/>
      <c r="BI914" s="45"/>
      <c r="BJ914" s="45"/>
      <c r="BK914" s="45"/>
      <c r="BL914" s="45"/>
      <c r="BM914" s="45"/>
      <c r="BN914" s="45"/>
      <c r="BO914" s="45"/>
      <c r="BP914" s="45"/>
      <c r="BQ914" s="45"/>
      <c r="BR914" s="45"/>
      <c r="BS914" s="45"/>
      <c r="BT914" s="45"/>
      <c r="BU914" s="45"/>
      <c r="BV914" s="45"/>
      <c r="BW914" s="45"/>
      <c r="BX914" s="45"/>
      <c r="BY914" s="45"/>
    </row>
    <row r="915" spans="1:77">
      <c r="A915" s="77"/>
      <c r="B915" s="45"/>
      <c r="C915" s="61"/>
      <c r="D915" s="61"/>
      <c r="E915" s="45"/>
      <c r="F915" s="45"/>
      <c r="G915" s="45"/>
      <c r="H915" s="45"/>
      <c r="I915" s="45"/>
      <c r="J915" s="45"/>
      <c r="K915" s="45"/>
      <c r="L915" s="45"/>
      <c r="M915" s="45"/>
      <c r="N915" s="45"/>
      <c r="O915" s="45"/>
      <c r="P915" s="45"/>
      <c r="Q915" s="45"/>
      <c r="R915" s="45"/>
      <c r="S915" s="45"/>
      <c r="T915" s="45"/>
      <c r="U915" s="45"/>
      <c r="V915" s="45"/>
      <c r="W915" s="45"/>
      <c r="X915" s="45"/>
      <c r="Y915" s="45"/>
      <c r="Z915" s="45"/>
      <c r="AA915" s="45"/>
      <c r="AB915" s="45"/>
      <c r="AC915" s="45"/>
      <c r="AD915" s="45"/>
      <c r="AE915" s="45"/>
      <c r="AF915" s="45"/>
      <c r="AG915" s="45"/>
      <c r="AH915" s="45"/>
      <c r="AI915" s="45"/>
      <c r="AJ915" s="45"/>
      <c r="AK915" s="45"/>
      <c r="AL915" s="45"/>
      <c r="AM915" s="45"/>
      <c r="AN915" s="45"/>
      <c r="AO915" s="45"/>
      <c r="AP915" s="45"/>
      <c r="AQ915" s="45"/>
      <c r="AR915" s="45"/>
      <c r="AS915" s="45"/>
      <c r="AT915" s="45"/>
      <c r="AU915" s="45"/>
      <c r="AV915" s="45"/>
      <c r="AW915" s="45"/>
      <c r="AX915" s="45"/>
      <c r="AY915" s="45"/>
      <c r="AZ915" s="45"/>
      <c r="BA915" s="45"/>
      <c r="BB915" s="45"/>
      <c r="BC915" s="45"/>
      <c r="BD915" s="45"/>
      <c r="BE915" s="45"/>
      <c r="BF915" s="45"/>
      <c r="BG915" s="45"/>
      <c r="BH915" s="45"/>
      <c r="BI915" s="45"/>
      <c r="BJ915" s="45"/>
      <c r="BK915" s="45"/>
      <c r="BL915" s="45"/>
      <c r="BM915" s="45"/>
      <c r="BN915" s="45"/>
      <c r="BO915" s="45"/>
      <c r="BP915" s="45"/>
      <c r="BQ915" s="45"/>
      <c r="BR915" s="45"/>
      <c r="BS915" s="45"/>
      <c r="BT915" s="45"/>
      <c r="BU915" s="45"/>
      <c r="BV915" s="45"/>
      <c r="BW915" s="45"/>
      <c r="BX915" s="45"/>
      <c r="BY915" s="45"/>
    </row>
    <row r="916" spans="1:77">
      <c r="A916" s="77"/>
      <c r="B916" s="45"/>
      <c r="C916" s="61"/>
      <c r="D916" s="61"/>
      <c r="E916" s="45"/>
      <c r="F916" s="45"/>
      <c r="G916" s="45"/>
      <c r="H916" s="45"/>
      <c r="I916" s="45"/>
      <c r="J916" s="45"/>
      <c r="K916" s="45"/>
      <c r="L916" s="45"/>
      <c r="M916" s="45"/>
      <c r="N916" s="45"/>
      <c r="O916" s="45"/>
      <c r="P916" s="45"/>
      <c r="Q916" s="45"/>
      <c r="R916" s="45"/>
      <c r="S916" s="45"/>
      <c r="T916" s="45"/>
      <c r="U916" s="45"/>
      <c r="V916" s="45"/>
      <c r="W916" s="45"/>
      <c r="X916" s="45"/>
      <c r="Y916" s="45"/>
      <c r="Z916" s="45"/>
      <c r="AA916" s="45"/>
      <c r="AB916" s="45"/>
      <c r="AC916" s="45"/>
      <c r="AD916" s="45"/>
      <c r="AE916" s="45"/>
      <c r="AF916" s="45"/>
      <c r="AG916" s="45"/>
      <c r="AH916" s="45"/>
      <c r="AI916" s="45"/>
      <c r="AJ916" s="45"/>
      <c r="AK916" s="45"/>
      <c r="AL916" s="45"/>
      <c r="AM916" s="45"/>
      <c r="AN916" s="45"/>
      <c r="AO916" s="45"/>
      <c r="AP916" s="45"/>
      <c r="AQ916" s="45"/>
      <c r="AR916" s="45"/>
      <c r="AS916" s="45"/>
      <c r="AT916" s="45"/>
      <c r="AU916" s="45"/>
      <c r="AV916" s="45"/>
      <c r="AW916" s="45"/>
      <c r="AX916" s="45"/>
      <c r="AY916" s="45"/>
      <c r="AZ916" s="45"/>
      <c r="BA916" s="45"/>
      <c r="BB916" s="45"/>
      <c r="BC916" s="45"/>
      <c r="BD916" s="45"/>
      <c r="BE916" s="45"/>
      <c r="BF916" s="45"/>
      <c r="BG916" s="45"/>
      <c r="BH916" s="45"/>
      <c r="BI916" s="45"/>
      <c r="BJ916" s="45"/>
      <c r="BK916" s="45"/>
      <c r="BL916" s="45"/>
      <c r="BM916" s="45"/>
      <c r="BN916" s="45"/>
      <c r="BO916" s="45"/>
      <c r="BP916" s="45"/>
      <c r="BQ916" s="45"/>
      <c r="BR916" s="45"/>
      <c r="BS916" s="45"/>
      <c r="BT916" s="45"/>
      <c r="BU916" s="45"/>
      <c r="BV916" s="45"/>
      <c r="BW916" s="45"/>
      <c r="BX916" s="45"/>
      <c r="BY916" s="45"/>
    </row>
    <row r="917" spans="1:77">
      <c r="A917" s="77"/>
      <c r="B917" s="45"/>
      <c r="C917" s="61"/>
      <c r="D917" s="61"/>
      <c r="E917" s="45"/>
      <c r="F917" s="45"/>
      <c r="G917" s="45"/>
      <c r="H917" s="45"/>
      <c r="I917" s="45"/>
      <c r="J917" s="45"/>
      <c r="K917" s="45"/>
      <c r="L917" s="45"/>
      <c r="M917" s="45"/>
      <c r="N917" s="45"/>
      <c r="O917" s="45"/>
      <c r="P917" s="45"/>
      <c r="Q917" s="45"/>
      <c r="R917" s="45"/>
      <c r="S917" s="45"/>
      <c r="T917" s="45"/>
      <c r="U917" s="45"/>
      <c r="V917" s="45"/>
      <c r="W917" s="45"/>
      <c r="X917" s="45"/>
      <c r="Y917" s="45"/>
      <c r="Z917" s="45"/>
      <c r="AA917" s="45"/>
      <c r="AB917" s="45"/>
      <c r="AC917" s="45"/>
      <c r="AD917" s="45"/>
      <c r="AE917" s="45"/>
      <c r="AF917" s="45"/>
      <c r="AG917" s="45"/>
      <c r="AH917" s="45"/>
      <c r="AI917" s="45"/>
      <c r="AJ917" s="45"/>
      <c r="AK917" s="45"/>
      <c r="AL917" s="45"/>
      <c r="AM917" s="45"/>
      <c r="AN917" s="45"/>
      <c r="AO917" s="45"/>
      <c r="AP917" s="45"/>
      <c r="AQ917" s="45"/>
      <c r="AR917" s="45"/>
      <c r="AS917" s="45"/>
      <c r="AT917" s="45"/>
      <c r="AU917" s="45"/>
      <c r="AV917" s="45"/>
      <c r="AW917" s="45"/>
      <c r="AX917" s="45"/>
      <c r="AY917" s="45"/>
      <c r="AZ917" s="45"/>
      <c r="BA917" s="45"/>
      <c r="BB917" s="45"/>
      <c r="BC917" s="45"/>
      <c r="BD917" s="45"/>
      <c r="BE917" s="45"/>
      <c r="BF917" s="45"/>
      <c r="BG917" s="45"/>
      <c r="BH917" s="45"/>
      <c r="BI917" s="45"/>
      <c r="BJ917" s="45"/>
      <c r="BK917" s="45"/>
      <c r="BL917" s="45"/>
      <c r="BM917" s="45"/>
      <c r="BN917" s="45"/>
      <c r="BO917" s="45"/>
      <c r="BP917" s="45"/>
      <c r="BQ917" s="45"/>
      <c r="BR917" s="45"/>
      <c r="BS917" s="45"/>
      <c r="BT917" s="45"/>
      <c r="BU917" s="45"/>
      <c r="BV917" s="45"/>
      <c r="BW917" s="45"/>
      <c r="BX917" s="45"/>
      <c r="BY917" s="45"/>
    </row>
    <row r="918" spans="1:77">
      <c r="A918" s="77"/>
      <c r="B918" s="45"/>
      <c r="C918" s="61"/>
      <c r="D918" s="61"/>
      <c r="E918" s="45"/>
      <c r="F918" s="45"/>
      <c r="G918" s="45"/>
      <c r="H918" s="45"/>
      <c r="I918" s="45"/>
      <c r="J918" s="45"/>
      <c r="K918" s="45"/>
      <c r="L918" s="45"/>
      <c r="M918" s="45"/>
      <c r="N918" s="45"/>
      <c r="O918" s="45"/>
      <c r="P918" s="45"/>
      <c r="Q918" s="45"/>
      <c r="R918" s="45"/>
      <c r="S918" s="45"/>
      <c r="T918" s="45"/>
      <c r="U918" s="45"/>
      <c r="V918" s="45"/>
      <c r="W918" s="45"/>
      <c r="X918" s="45"/>
      <c r="Y918" s="45"/>
      <c r="Z918" s="45"/>
      <c r="AA918" s="45"/>
      <c r="AB918" s="45"/>
      <c r="AC918" s="45"/>
      <c r="AD918" s="45"/>
      <c r="AE918" s="45"/>
      <c r="AF918" s="45"/>
      <c r="AG918" s="45"/>
      <c r="AH918" s="45"/>
      <c r="AI918" s="45"/>
      <c r="AJ918" s="45"/>
      <c r="AK918" s="45"/>
      <c r="AL918" s="45"/>
      <c r="AM918" s="45"/>
      <c r="AN918" s="45"/>
      <c r="AO918" s="45"/>
      <c r="AP918" s="45"/>
      <c r="AQ918" s="45"/>
      <c r="AR918" s="45"/>
      <c r="AS918" s="45"/>
      <c r="AT918" s="45"/>
      <c r="AU918" s="45"/>
      <c r="AV918" s="45"/>
      <c r="AW918" s="45"/>
      <c r="AX918" s="45"/>
      <c r="AY918" s="45"/>
      <c r="AZ918" s="45"/>
      <c r="BA918" s="45"/>
      <c r="BB918" s="45"/>
      <c r="BC918" s="45"/>
      <c r="BD918" s="45"/>
      <c r="BE918" s="45"/>
      <c r="BF918" s="45"/>
      <c r="BG918" s="45"/>
      <c r="BH918" s="45"/>
      <c r="BI918" s="45"/>
      <c r="BJ918" s="45"/>
      <c r="BK918" s="45"/>
      <c r="BL918" s="45"/>
      <c r="BM918" s="45"/>
      <c r="BN918" s="45"/>
      <c r="BO918" s="45"/>
      <c r="BP918" s="45"/>
      <c r="BQ918" s="45"/>
      <c r="BR918" s="45"/>
      <c r="BS918" s="45"/>
      <c r="BT918" s="45"/>
      <c r="BU918" s="45"/>
      <c r="BV918" s="45"/>
      <c r="BW918" s="45"/>
      <c r="BX918" s="45"/>
      <c r="BY918" s="45"/>
    </row>
    <row r="919" spans="1:77">
      <c r="A919" s="77"/>
      <c r="B919" s="45"/>
      <c r="C919" s="61"/>
      <c r="D919" s="61"/>
      <c r="E919" s="45"/>
      <c r="F919" s="45"/>
      <c r="G919" s="45"/>
      <c r="H919" s="45"/>
      <c r="I919" s="45"/>
      <c r="J919" s="45"/>
      <c r="K919" s="45"/>
      <c r="L919" s="45"/>
      <c r="M919" s="45"/>
      <c r="N919" s="45"/>
      <c r="O919" s="45"/>
      <c r="P919" s="45"/>
      <c r="Q919" s="45"/>
      <c r="R919" s="45"/>
      <c r="S919" s="45"/>
      <c r="T919" s="45"/>
      <c r="U919" s="45"/>
      <c r="V919" s="45"/>
      <c r="W919" s="45"/>
      <c r="X919" s="45"/>
      <c r="Y919" s="45"/>
      <c r="Z919" s="45"/>
      <c r="AA919" s="45"/>
      <c r="AB919" s="45"/>
      <c r="AC919" s="45"/>
      <c r="AD919" s="45"/>
      <c r="AE919" s="45"/>
      <c r="AF919" s="45"/>
      <c r="AG919" s="45"/>
      <c r="AH919" s="45"/>
      <c r="AI919" s="45"/>
      <c r="AJ919" s="45"/>
      <c r="AK919" s="45"/>
      <c r="AL919" s="45"/>
      <c r="AM919" s="45"/>
      <c r="AN919" s="45"/>
      <c r="AO919" s="45"/>
      <c r="AP919" s="45"/>
      <c r="AQ919" s="45"/>
      <c r="AR919" s="45"/>
      <c r="AS919" s="45"/>
      <c r="AT919" s="45"/>
      <c r="AU919" s="45"/>
      <c r="AV919" s="45"/>
      <c r="AW919" s="45"/>
      <c r="AX919" s="45"/>
      <c r="AY919" s="45"/>
      <c r="AZ919" s="45"/>
      <c r="BA919" s="45"/>
      <c r="BB919" s="45"/>
      <c r="BC919" s="45"/>
      <c r="BD919" s="45"/>
      <c r="BE919" s="45"/>
      <c r="BF919" s="45"/>
      <c r="BG919" s="45"/>
      <c r="BH919" s="45"/>
      <c r="BI919" s="45"/>
      <c r="BJ919" s="45"/>
      <c r="BK919" s="45"/>
      <c r="BL919" s="45"/>
      <c r="BM919" s="45"/>
      <c r="BN919" s="45"/>
      <c r="BO919" s="45"/>
      <c r="BP919" s="45"/>
      <c r="BQ919" s="45"/>
      <c r="BR919" s="45"/>
      <c r="BS919" s="45"/>
      <c r="BT919" s="45"/>
      <c r="BU919" s="45"/>
      <c r="BV919" s="45"/>
      <c r="BW919" s="45"/>
      <c r="BX919" s="45"/>
      <c r="BY919" s="45"/>
    </row>
    <row r="920" spans="1:77">
      <c r="A920" s="77"/>
      <c r="B920" s="45"/>
      <c r="C920" s="61"/>
      <c r="D920" s="61"/>
      <c r="E920" s="45"/>
      <c r="F920" s="45"/>
      <c r="G920" s="45"/>
      <c r="H920" s="45"/>
      <c r="I920" s="45"/>
      <c r="J920" s="45"/>
      <c r="K920" s="45"/>
      <c r="L920" s="45"/>
      <c r="M920" s="45"/>
      <c r="N920" s="45"/>
      <c r="O920" s="45"/>
      <c r="P920" s="45"/>
      <c r="Q920" s="45"/>
      <c r="R920" s="45"/>
      <c r="S920" s="45"/>
      <c r="T920" s="45"/>
      <c r="U920" s="45"/>
      <c r="V920" s="45"/>
      <c r="W920" s="45"/>
      <c r="X920" s="45"/>
      <c r="Y920" s="45"/>
      <c r="Z920" s="45"/>
      <c r="AA920" s="45"/>
      <c r="AB920" s="45"/>
      <c r="AC920" s="45"/>
      <c r="AD920" s="45"/>
      <c r="AE920" s="45"/>
      <c r="AF920" s="45"/>
      <c r="AG920" s="45"/>
      <c r="AH920" s="45"/>
      <c r="AI920" s="45"/>
      <c r="AJ920" s="45"/>
      <c r="AK920" s="45"/>
      <c r="AL920" s="45"/>
      <c r="AM920" s="45"/>
      <c r="AN920" s="45"/>
      <c r="AO920" s="45"/>
      <c r="AP920" s="45"/>
      <c r="AQ920" s="45"/>
      <c r="AR920" s="45"/>
      <c r="AS920" s="45"/>
      <c r="AT920" s="45"/>
      <c r="AU920" s="45"/>
      <c r="AV920" s="45"/>
      <c r="AW920" s="45"/>
      <c r="AX920" s="45"/>
      <c r="AY920" s="45"/>
      <c r="AZ920" s="45"/>
      <c r="BA920" s="45"/>
      <c r="BB920" s="45"/>
      <c r="BC920" s="45"/>
      <c r="BD920" s="45"/>
      <c r="BE920" s="45"/>
      <c r="BF920" s="45"/>
      <c r="BG920" s="45"/>
      <c r="BH920" s="45"/>
      <c r="BI920" s="45"/>
      <c r="BJ920" s="45"/>
      <c r="BK920" s="45"/>
      <c r="BL920" s="45"/>
      <c r="BM920" s="45"/>
      <c r="BN920" s="45"/>
      <c r="BO920" s="45"/>
      <c r="BP920" s="45"/>
      <c r="BQ920" s="45"/>
      <c r="BR920" s="45"/>
      <c r="BS920" s="45"/>
      <c r="BT920" s="45"/>
      <c r="BU920" s="45"/>
      <c r="BV920" s="45"/>
      <c r="BW920" s="45"/>
      <c r="BX920" s="45"/>
      <c r="BY920" s="45"/>
    </row>
    <row r="921" spans="1:77">
      <c r="A921" s="77"/>
      <c r="B921" s="45"/>
      <c r="C921" s="61"/>
      <c r="D921" s="61"/>
      <c r="E921" s="45"/>
      <c r="F921" s="45"/>
      <c r="G921" s="45"/>
      <c r="H921" s="45"/>
      <c r="I921" s="45"/>
      <c r="J921" s="45"/>
      <c r="K921" s="45"/>
      <c r="L921" s="45"/>
      <c r="M921" s="45"/>
      <c r="N921" s="45"/>
      <c r="O921" s="45"/>
      <c r="P921" s="45"/>
      <c r="Q921" s="45"/>
      <c r="R921" s="45"/>
      <c r="S921" s="45"/>
      <c r="T921" s="45"/>
      <c r="U921" s="45"/>
      <c r="V921" s="45"/>
      <c r="W921" s="45"/>
      <c r="X921" s="45"/>
      <c r="Y921" s="45"/>
      <c r="Z921" s="45"/>
      <c r="AA921" s="45"/>
      <c r="AB921" s="45"/>
      <c r="AC921" s="45"/>
      <c r="AD921" s="45"/>
      <c r="AE921" s="45"/>
      <c r="AF921" s="45"/>
      <c r="AG921" s="45"/>
      <c r="AH921" s="45"/>
      <c r="AI921" s="45"/>
      <c r="AJ921" s="45"/>
      <c r="AK921" s="45"/>
      <c r="AL921" s="45"/>
      <c r="AM921" s="45"/>
      <c r="AN921" s="45"/>
      <c r="AO921" s="45"/>
      <c r="AP921" s="45"/>
      <c r="AQ921" s="45"/>
      <c r="AR921" s="45"/>
      <c r="AS921" s="45"/>
      <c r="AT921" s="45"/>
      <c r="AU921" s="45"/>
      <c r="AV921" s="45"/>
      <c r="AW921" s="45"/>
      <c r="AX921" s="45"/>
      <c r="AY921" s="45"/>
      <c r="AZ921" s="45"/>
      <c r="BA921" s="45"/>
      <c r="BB921" s="45"/>
      <c r="BC921" s="45"/>
      <c r="BD921" s="45"/>
      <c r="BE921" s="45"/>
      <c r="BF921" s="45"/>
      <c r="BG921" s="45"/>
      <c r="BH921" s="45"/>
      <c r="BI921" s="45"/>
      <c r="BJ921" s="45"/>
      <c r="BK921" s="45"/>
      <c r="BL921" s="45"/>
      <c r="BM921" s="45"/>
      <c r="BN921" s="45"/>
      <c r="BO921" s="45"/>
      <c r="BP921" s="45"/>
      <c r="BQ921" s="45"/>
      <c r="BR921" s="45"/>
      <c r="BS921" s="45"/>
      <c r="BT921" s="45"/>
      <c r="BU921" s="45"/>
      <c r="BV921" s="45"/>
      <c r="BW921" s="45"/>
      <c r="BX921" s="45"/>
      <c r="BY921" s="45"/>
    </row>
    <row r="922" spans="1:77">
      <c r="A922" s="77"/>
      <c r="B922" s="45"/>
      <c r="C922" s="61"/>
      <c r="D922" s="61"/>
      <c r="E922" s="45"/>
      <c r="F922" s="45"/>
      <c r="G922" s="45"/>
      <c r="H922" s="45"/>
      <c r="I922" s="45"/>
      <c r="J922" s="45"/>
      <c r="K922" s="45"/>
      <c r="L922" s="45"/>
      <c r="M922" s="45"/>
      <c r="N922" s="45"/>
      <c r="O922" s="45"/>
      <c r="P922" s="45"/>
      <c r="Q922" s="45"/>
      <c r="R922" s="45"/>
      <c r="S922" s="45"/>
      <c r="T922" s="45"/>
      <c r="U922" s="45"/>
      <c r="V922" s="45"/>
      <c r="W922" s="45"/>
      <c r="X922" s="45"/>
      <c r="Y922" s="45"/>
      <c r="Z922" s="45"/>
      <c r="AA922" s="45"/>
      <c r="AB922" s="45"/>
      <c r="AC922" s="45"/>
      <c r="AD922" s="45"/>
      <c r="AE922" s="45"/>
      <c r="AF922" s="45"/>
      <c r="AG922" s="45"/>
      <c r="AH922" s="45"/>
      <c r="AI922" s="45"/>
      <c r="AJ922" s="45"/>
      <c r="AK922" s="45"/>
      <c r="AL922" s="45"/>
      <c r="AM922" s="45"/>
      <c r="AN922" s="45"/>
      <c r="AO922" s="45"/>
      <c r="AP922" s="45"/>
      <c r="AQ922" s="45"/>
      <c r="AR922" s="45"/>
      <c r="AS922" s="45"/>
      <c r="AT922" s="45"/>
      <c r="AU922" s="45"/>
      <c r="AV922" s="45"/>
      <c r="AW922" s="45"/>
      <c r="AX922" s="45"/>
      <c r="AY922" s="45"/>
      <c r="AZ922" s="45"/>
      <c r="BA922" s="45"/>
      <c r="BB922" s="45"/>
      <c r="BC922" s="45"/>
      <c r="BD922" s="45"/>
      <c r="BE922" s="45"/>
      <c r="BF922" s="45"/>
      <c r="BG922" s="45"/>
      <c r="BH922" s="45"/>
      <c r="BI922" s="45"/>
      <c r="BJ922" s="45"/>
      <c r="BK922" s="45"/>
      <c r="BL922" s="45"/>
      <c r="BM922" s="45"/>
      <c r="BN922" s="45"/>
      <c r="BO922" s="45"/>
      <c r="BP922" s="45"/>
      <c r="BQ922" s="45"/>
      <c r="BR922" s="45"/>
      <c r="BS922" s="45"/>
      <c r="BT922" s="45"/>
      <c r="BU922" s="45"/>
      <c r="BV922" s="45"/>
      <c r="BW922" s="45"/>
      <c r="BX922" s="45"/>
      <c r="BY922" s="45"/>
    </row>
    <row r="923" spans="1:77">
      <c r="A923" s="77"/>
      <c r="B923" s="45"/>
      <c r="C923" s="61"/>
      <c r="D923" s="61"/>
      <c r="E923" s="45"/>
      <c r="F923" s="45"/>
      <c r="G923" s="45"/>
      <c r="H923" s="45"/>
      <c r="I923" s="45"/>
      <c r="J923" s="45"/>
      <c r="K923" s="45"/>
      <c r="L923" s="45"/>
      <c r="M923" s="45"/>
      <c r="N923" s="45"/>
      <c r="O923" s="45"/>
      <c r="P923" s="45"/>
      <c r="Q923" s="45"/>
      <c r="R923" s="45"/>
      <c r="S923" s="45"/>
      <c r="T923" s="45"/>
      <c r="U923" s="45"/>
      <c r="V923" s="45"/>
      <c r="W923" s="45"/>
      <c r="X923" s="45"/>
      <c r="Y923" s="45"/>
      <c r="Z923" s="45"/>
      <c r="AA923" s="45"/>
      <c r="AB923" s="45"/>
      <c r="AC923" s="45"/>
      <c r="AD923" s="45"/>
      <c r="AE923" s="45"/>
      <c r="AF923" s="45"/>
      <c r="AG923" s="45"/>
      <c r="AH923" s="45"/>
      <c r="AI923" s="45"/>
      <c r="AJ923" s="45"/>
      <c r="AK923" s="45"/>
      <c r="AL923" s="45"/>
      <c r="AM923" s="45"/>
      <c r="AN923" s="45"/>
      <c r="AO923" s="45"/>
      <c r="AP923" s="45"/>
      <c r="AQ923" s="45"/>
      <c r="AR923" s="45"/>
      <c r="AS923" s="45"/>
      <c r="AT923" s="45"/>
      <c r="AU923" s="45"/>
      <c r="AV923" s="45"/>
      <c r="AW923" s="45"/>
      <c r="AX923" s="45"/>
      <c r="AY923" s="45"/>
      <c r="AZ923" s="45"/>
      <c r="BA923" s="45"/>
      <c r="BB923" s="45"/>
      <c r="BC923" s="45"/>
      <c r="BD923" s="45"/>
      <c r="BE923" s="45"/>
      <c r="BF923" s="45"/>
      <c r="BG923" s="45"/>
      <c r="BH923" s="45"/>
      <c r="BI923" s="45"/>
      <c r="BJ923" s="45"/>
      <c r="BK923" s="45"/>
      <c r="BL923" s="45"/>
      <c r="BM923" s="45"/>
      <c r="BN923" s="45"/>
      <c r="BO923" s="45"/>
      <c r="BP923" s="45"/>
      <c r="BQ923" s="45"/>
      <c r="BR923" s="45"/>
      <c r="BS923" s="45"/>
      <c r="BT923" s="45"/>
      <c r="BU923" s="45"/>
      <c r="BV923" s="45"/>
      <c r="BW923" s="45"/>
      <c r="BX923" s="45"/>
      <c r="BY923" s="45"/>
    </row>
    <row r="924" spans="1:77">
      <c r="A924" s="77"/>
      <c r="B924" s="45"/>
      <c r="C924" s="61"/>
      <c r="D924" s="61"/>
      <c r="E924" s="45"/>
      <c r="F924" s="45"/>
      <c r="G924" s="45"/>
      <c r="H924" s="45"/>
      <c r="I924" s="45"/>
      <c r="J924" s="45"/>
      <c r="K924" s="45"/>
      <c r="L924" s="45"/>
      <c r="M924" s="45"/>
      <c r="N924" s="45"/>
      <c r="O924" s="45"/>
      <c r="P924" s="45"/>
      <c r="Q924" s="45"/>
      <c r="R924" s="45"/>
      <c r="S924" s="45"/>
      <c r="T924" s="45"/>
      <c r="U924" s="45"/>
      <c r="V924" s="45"/>
      <c r="W924" s="45"/>
      <c r="X924" s="45"/>
      <c r="Y924" s="45"/>
      <c r="Z924" s="45"/>
      <c r="AA924" s="45"/>
      <c r="AB924" s="45"/>
      <c r="AC924" s="45"/>
      <c r="AD924" s="45"/>
      <c r="AE924" s="45"/>
      <c r="AF924" s="45"/>
      <c r="AG924" s="45"/>
      <c r="AH924" s="45"/>
      <c r="AI924" s="45"/>
      <c r="AJ924" s="45"/>
      <c r="AK924" s="45"/>
      <c r="AL924" s="45"/>
      <c r="AM924" s="45"/>
      <c r="AN924" s="45"/>
      <c r="AO924" s="45"/>
      <c r="AP924" s="45"/>
      <c r="AQ924" s="45"/>
      <c r="AR924" s="45"/>
      <c r="AS924" s="45"/>
      <c r="AT924" s="45"/>
      <c r="AU924" s="45"/>
      <c r="AV924" s="45"/>
      <c r="AW924" s="45"/>
      <c r="AX924" s="45"/>
      <c r="AY924" s="45"/>
      <c r="AZ924" s="45"/>
      <c r="BA924" s="45"/>
      <c r="BB924" s="45"/>
      <c r="BC924" s="45"/>
      <c r="BD924" s="45"/>
      <c r="BE924" s="45"/>
      <c r="BF924" s="45"/>
      <c r="BG924" s="45"/>
      <c r="BH924" s="45"/>
      <c r="BI924" s="45"/>
      <c r="BJ924" s="45"/>
      <c r="BK924" s="45"/>
      <c r="BL924" s="45"/>
      <c r="BM924" s="45"/>
      <c r="BN924" s="45"/>
      <c r="BO924" s="45"/>
      <c r="BP924" s="45"/>
      <c r="BQ924" s="45"/>
      <c r="BR924" s="45"/>
      <c r="BS924" s="45"/>
      <c r="BT924" s="45"/>
      <c r="BU924" s="45"/>
      <c r="BV924" s="45"/>
      <c r="BW924" s="45"/>
      <c r="BX924" s="45"/>
      <c r="BY924" s="45"/>
    </row>
    <row r="925" spans="1:77">
      <c r="A925" s="77"/>
      <c r="B925" s="45"/>
      <c r="C925" s="61"/>
      <c r="D925" s="61"/>
      <c r="E925" s="45"/>
      <c r="F925" s="45"/>
      <c r="G925" s="45"/>
      <c r="H925" s="45"/>
      <c r="I925" s="45"/>
      <c r="J925" s="45"/>
      <c r="K925" s="45"/>
      <c r="L925" s="45"/>
      <c r="M925" s="45"/>
      <c r="N925" s="45"/>
      <c r="O925" s="45"/>
      <c r="P925" s="45"/>
      <c r="Q925" s="45"/>
      <c r="R925" s="45"/>
      <c r="S925" s="45"/>
      <c r="T925" s="45"/>
      <c r="U925" s="45"/>
      <c r="V925" s="45"/>
      <c r="W925" s="45"/>
      <c r="X925" s="45"/>
      <c r="Y925" s="45"/>
      <c r="Z925" s="45"/>
      <c r="AA925" s="45"/>
      <c r="AB925" s="45"/>
      <c r="AC925" s="45"/>
      <c r="AD925" s="45"/>
      <c r="AE925" s="45"/>
      <c r="AF925" s="45"/>
      <c r="AG925" s="45"/>
      <c r="AH925" s="45"/>
      <c r="AI925" s="45"/>
      <c r="AJ925" s="45"/>
      <c r="AK925" s="45"/>
      <c r="AL925" s="45"/>
      <c r="AM925" s="45"/>
      <c r="AN925" s="45"/>
      <c r="AO925" s="45"/>
      <c r="AP925" s="45"/>
      <c r="AQ925" s="45"/>
      <c r="AR925" s="45"/>
      <c r="AS925" s="45"/>
      <c r="AT925" s="45"/>
      <c r="AU925" s="45"/>
      <c r="AV925" s="45"/>
      <c r="AW925" s="45"/>
      <c r="AX925" s="45"/>
      <c r="AY925" s="45"/>
      <c r="AZ925" s="45"/>
      <c r="BA925" s="45"/>
      <c r="BB925" s="45"/>
      <c r="BC925" s="45"/>
      <c r="BD925" s="45"/>
      <c r="BE925" s="45"/>
      <c r="BF925" s="45"/>
      <c r="BG925" s="45"/>
      <c r="BH925" s="45"/>
      <c r="BI925" s="45"/>
      <c r="BJ925" s="45"/>
      <c r="BK925" s="45"/>
      <c r="BL925" s="45"/>
      <c r="BM925" s="45"/>
      <c r="BN925" s="45"/>
      <c r="BO925" s="45"/>
      <c r="BP925" s="45"/>
      <c r="BQ925" s="45"/>
      <c r="BR925" s="45"/>
      <c r="BS925" s="45"/>
      <c r="BT925" s="45"/>
      <c r="BU925" s="45"/>
      <c r="BV925" s="45"/>
      <c r="BW925" s="45"/>
      <c r="BX925" s="45"/>
      <c r="BY925" s="45"/>
    </row>
    <row r="926" spans="1:77">
      <c r="A926" s="77"/>
      <c r="B926" s="45"/>
      <c r="C926" s="61"/>
      <c r="D926" s="61"/>
      <c r="E926" s="45"/>
      <c r="F926" s="45"/>
      <c r="G926" s="45"/>
      <c r="H926" s="45"/>
      <c r="I926" s="45"/>
      <c r="J926" s="45"/>
      <c r="K926" s="45"/>
      <c r="L926" s="45"/>
      <c r="M926" s="45"/>
      <c r="N926" s="45"/>
      <c r="O926" s="45"/>
      <c r="P926" s="45"/>
      <c r="Q926" s="45"/>
      <c r="R926" s="45"/>
      <c r="S926" s="45"/>
      <c r="T926" s="45"/>
      <c r="U926" s="45"/>
      <c r="V926" s="45"/>
      <c r="W926" s="45"/>
      <c r="X926" s="45"/>
      <c r="Y926" s="45"/>
      <c r="Z926" s="45"/>
      <c r="AA926" s="45"/>
      <c r="AB926" s="45"/>
      <c r="AC926" s="45"/>
      <c r="AD926" s="45"/>
      <c r="AE926" s="45"/>
      <c r="AF926" s="45"/>
      <c r="AG926" s="45"/>
      <c r="AH926" s="45"/>
      <c r="AI926" s="45"/>
      <c r="AJ926" s="45"/>
      <c r="AK926" s="45"/>
      <c r="AL926" s="45"/>
      <c r="AM926" s="45"/>
      <c r="AN926" s="45"/>
      <c r="AO926" s="45"/>
      <c r="AP926" s="45"/>
      <c r="AQ926" s="45"/>
      <c r="AR926" s="45"/>
      <c r="AS926" s="45"/>
      <c r="AT926" s="45"/>
      <c r="AU926" s="45"/>
      <c r="AV926" s="45"/>
      <c r="AW926" s="45"/>
      <c r="AX926" s="45"/>
      <c r="AY926" s="45"/>
      <c r="AZ926" s="45"/>
      <c r="BA926" s="45"/>
      <c r="BB926" s="45"/>
      <c r="BC926" s="45"/>
      <c r="BD926" s="45"/>
      <c r="BE926" s="45"/>
      <c r="BF926" s="45"/>
      <c r="BG926" s="45"/>
      <c r="BH926" s="45"/>
      <c r="BI926" s="45"/>
      <c r="BJ926" s="45"/>
      <c r="BK926" s="45"/>
      <c r="BL926" s="45"/>
      <c r="BM926" s="45"/>
      <c r="BN926" s="45"/>
      <c r="BO926" s="45"/>
      <c r="BP926" s="45"/>
      <c r="BQ926" s="45"/>
      <c r="BR926" s="45"/>
      <c r="BS926" s="45"/>
      <c r="BT926" s="45"/>
      <c r="BU926" s="45"/>
      <c r="BV926" s="45"/>
      <c r="BW926" s="45"/>
      <c r="BX926" s="45"/>
      <c r="BY926" s="45"/>
    </row>
    <row r="927" spans="1:77">
      <c r="A927" s="77"/>
      <c r="B927" s="45"/>
      <c r="C927" s="61"/>
      <c r="D927" s="61"/>
      <c r="E927" s="45"/>
      <c r="F927" s="45"/>
      <c r="G927" s="45"/>
      <c r="H927" s="45"/>
      <c r="I927" s="45"/>
      <c r="J927" s="45"/>
      <c r="K927" s="45"/>
      <c r="L927" s="45"/>
      <c r="M927" s="45"/>
      <c r="N927" s="45"/>
      <c r="O927" s="45"/>
      <c r="P927" s="45"/>
      <c r="Q927" s="45"/>
      <c r="R927" s="45"/>
      <c r="S927" s="45"/>
      <c r="T927" s="45"/>
      <c r="U927" s="45"/>
      <c r="V927" s="45"/>
      <c r="W927" s="45"/>
      <c r="X927" s="45"/>
      <c r="Y927" s="45"/>
      <c r="Z927" s="45"/>
      <c r="AA927" s="45"/>
      <c r="AB927" s="45"/>
      <c r="AC927" s="45"/>
      <c r="AD927" s="45"/>
      <c r="AE927" s="45"/>
      <c r="AF927" s="45"/>
      <c r="AG927" s="45"/>
      <c r="AH927" s="45"/>
      <c r="AI927" s="45"/>
      <c r="AJ927" s="45"/>
      <c r="AK927" s="45"/>
      <c r="AL927" s="45"/>
      <c r="AM927" s="45"/>
      <c r="AN927" s="45"/>
      <c r="AO927" s="45"/>
      <c r="AP927" s="45"/>
      <c r="AQ927" s="45"/>
      <c r="AR927" s="45"/>
      <c r="AS927" s="45"/>
      <c r="AT927" s="45"/>
      <c r="AU927" s="45"/>
      <c r="AV927" s="45"/>
      <c r="AW927" s="45"/>
      <c r="AX927" s="45"/>
      <c r="AY927" s="45"/>
      <c r="AZ927" s="45"/>
      <c r="BA927" s="45"/>
      <c r="BB927" s="45"/>
      <c r="BC927" s="45"/>
      <c r="BD927" s="45"/>
      <c r="BE927" s="45"/>
      <c r="BF927" s="45"/>
      <c r="BG927" s="45"/>
      <c r="BH927" s="45"/>
      <c r="BI927" s="45"/>
      <c r="BJ927" s="45"/>
      <c r="BK927" s="45"/>
      <c r="BL927" s="45"/>
      <c r="BM927" s="45"/>
      <c r="BN927" s="45"/>
      <c r="BO927" s="45"/>
      <c r="BP927" s="45"/>
      <c r="BQ927" s="45"/>
      <c r="BR927" s="45"/>
      <c r="BS927" s="45"/>
      <c r="BT927" s="45"/>
      <c r="BU927" s="45"/>
      <c r="BV927" s="45"/>
      <c r="BW927" s="45"/>
      <c r="BX927" s="45"/>
      <c r="BY927" s="45"/>
    </row>
    <row r="928" spans="1:77">
      <c r="A928" s="77"/>
      <c r="B928" s="45"/>
      <c r="C928" s="61"/>
      <c r="D928" s="61"/>
      <c r="E928" s="45"/>
      <c r="F928" s="45"/>
      <c r="G928" s="45"/>
      <c r="H928" s="45"/>
      <c r="I928" s="45"/>
      <c r="J928" s="45"/>
      <c r="K928" s="45"/>
      <c r="L928" s="45"/>
      <c r="M928" s="45"/>
      <c r="N928" s="45"/>
      <c r="O928" s="45"/>
      <c r="P928" s="45"/>
      <c r="Q928" s="45"/>
      <c r="R928" s="45"/>
      <c r="S928" s="45"/>
      <c r="T928" s="45"/>
      <c r="U928" s="45"/>
      <c r="V928" s="45"/>
      <c r="W928" s="45"/>
      <c r="X928" s="45"/>
      <c r="Y928" s="45"/>
      <c r="Z928" s="45"/>
      <c r="AA928" s="45"/>
      <c r="AB928" s="45"/>
      <c r="AC928" s="45"/>
      <c r="AD928" s="45"/>
      <c r="AE928" s="45"/>
      <c r="AF928" s="45"/>
      <c r="AG928" s="45"/>
      <c r="AH928" s="45"/>
      <c r="AI928" s="45"/>
      <c r="AJ928" s="45"/>
      <c r="AK928" s="45"/>
      <c r="AL928" s="45"/>
      <c r="AM928" s="45"/>
      <c r="AN928" s="45"/>
      <c r="AO928" s="45"/>
      <c r="AP928" s="45"/>
      <c r="AQ928" s="45"/>
      <c r="AR928" s="45"/>
      <c r="AS928" s="45"/>
      <c r="AT928" s="45"/>
      <c r="AU928" s="45"/>
      <c r="AV928" s="45"/>
      <c r="AW928" s="45"/>
      <c r="AX928" s="45"/>
      <c r="AY928" s="45"/>
      <c r="AZ928" s="45"/>
      <c r="BA928" s="45"/>
      <c r="BB928" s="45"/>
      <c r="BC928" s="45"/>
      <c r="BD928" s="45"/>
      <c r="BE928" s="45"/>
      <c r="BF928" s="45"/>
      <c r="BG928" s="45"/>
      <c r="BH928" s="45"/>
      <c r="BI928" s="45"/>
      <c r="BJ928" s="45"/>
      <c r="BK928" s="45"/>
      <c r="BL928" s="45"/>
      <c r="BM928" s="45"/>
      <c r="BN928" s="45"/>
      <c r="BO928" s="45"/>
      <c r="BP928" s="45"/>
      <c r="BQ928" s="45"/>
      <c r="BR928" s="45"/>
      <c r="BS928" s="45"/>
      <c r="BT928" s="45"/>
      <c r="BU928" s="45"/>
      <c r="BV928" s="45"/>
      <c r="BW928" s="45"/>
      <c r="BX928" s="45"/>
      <c r="BY928" s="45"/>
    </row>
    <row r="929" spans="1:77">
      <c r="A929" s="77"/>
      <c r="B929" s="45"/>
      <c r="C929" s="61"/>
      <c r="D929" s="61"/>
      <c r="E929" s="45"/>
      <c r="F929" s="45"/>
      <c r="G929" s="45"/>
      <c r="H929" s="45"/>
      <c r="I929" s="45"/>
      <c r="J929" s="45"/>
      <c r="K929" s="45"/>
      <c r="L929" s="45"/>
      <c r="M929" s="45"/>
      <c r="N929" s="45"/>
      <c r="O929" s="45"/>
      <c r="P929" s="45"/>
      <c r="Q929" s="45"/>
      <c r="R929" s="45"/>
      <c r="S929" s="45"/>
      <c r="T929" s="45"/>
      <c r="U929" s="45"/>
      <c r="V929" s="45"/>
      <c r="W929" s="45"/>
      <c r="X929" s="45"/>
      <c r="Y929" s="45"/>
      <c r="Z929" s="45"/>
      <c r="AA929" s="45"/>
      <c r="AB929" s="45"/>
      <c r="AC929" s="45"/>
      <c r="AD929" s="45"/>
      <c r="AE929" s="45"/>
      <c r="AF929" s="45"/>
      <c r="AG929" s="45"/>
      <c r="AH929" s="45"/>
      <c r="AI929" s="45"/>
      <c r="AJ929" s="45"/>
      <c r="AK929" s="45"/>
      <c r="AL929" s="45"/>
      <c r="AM929" s="45"/>
      <c r="AN929" s="45"/>
      <c r="AO929" s="45"/>
      <c r="AP929" s="45"/>
      <c r="AQ929" s="45"/>
      <c r="AR929" s="45"/>
      <c r="AS929" s="45"/>
      <c r="AT929" s="45"/>
      <c r="AU929" s="45"/>
      <c r="AV929" s="45"/>
      <c r="AW929" s="45"/>
      <c r="AX929" s="45"/>
      <c r="AY929" s="45"/>
      <c r="AZ929" s="45"/>
      <c r="BA929" s="45"/>
      <c r="BB929" s="45"/>
      <c r="BC929" s="45"/>
      <c r="BD929" s="45"/>
      <c r="BE929" s="45"/>
      <c r="BF929" s="45"/>
      <c r="BG929" s="45"/>
      <c r="BH929" s="45"/>
      <c r="BI929" s="45"/>
      <c r="BJ929" s="45"/>
      <c r="BK929" s="45"/>
      <c r="BL929" s="45"/>
      <c r="BM929" s="45"/>
      <c r="BN929" s="45"/>
      <c r="BO929" s="45"/>
      <c r="BP929" s="45"/>
      <c r="BQ929" s="45"/>
      <c r="BR929" s="45"/>
      <c r="BS929" s="45"/>
      <c r="BT929" s="45"/>
      <c r="BU929" s="45"/>
      <c r="BV929" s="45"/>
      <c r="BW929" s="45"/>
      <c r="BX929" s="45"/>
      <c r="BY929" s="45"/>
    </row>
    <row r="930" spans="1:77">
      <c r="A930" s="77"/>
      <c r="B930" s="45"/>
      <c r="C930" s="61"/>
      <c r="D930" s="61"/>
      <c r="E930" s="45"/>
      <c r="F930" s="45"/>
      <c r="G930" s="45"/>
      <c r="H930" s="45"/>
      <c r="I930" s="45"/>
      <c r="J930" s="45"/>
      <c r="K930" s="45"/>
      <c r="L930" s="45"/>
      <c r="M930" s="45"/>
      <c r="N930" s="45"/>
      <c r="O930" s="45"/>
      <c r="P930" s="45"/>
      <c r="Q930" s="45"/>
      <c r="R930" s="45"/>
      <c r="S930" s="45"/>
      <c r="T930" s="45"/>
      <c r="U930" s="45"/>
      <c r="V930" s="45"/>
      <c r="W930" s="45"/>
      <c r="X930" s="45"/>
      <c r="Y930" s="45"/>
      <c r="Z930" s="45"/>
      <c r="AA930" s="45"/>
      <c r="AB930" s="45"/>
      <c r="AC930" s="45"/>
      <c r="AD930" s="45"/>
      <c r="AE930" s="45"/>
      <c r="AF930" s="45"/>
      <c r="AG930" s="45"/>
      <c r="AH930" s="45"/>
      <c r="AI930" s="45"/>
      <c r="AJ930" s="45"/>
      <c r="AK930" s="45"/>
      <c r="AL930" s="45"/>
      <c r="AM930" s="45"/>
      <c r="AN930" s="45"/>
      <c r="AO930" s="45"/>
      <c r="AP930" s="45"/>
      <c r="AQ930" s="45"/>
      <c r="AR930" s="45"/>
      <c r="AS930" s="45"/>
      <c r="AT930" s="45"/>
      <c r="AU930" s="45"/>
      <c r="AV930" s="45"/>
      <c r="AW930" s="45"/>
      <c r="AX930" s="45"/>
      <c r="AY930" s="45"/>
      <c r="AZ930" s="45"/>
      <c r="BA930" s="45"/>
      <c r="BB930" s="45"/>
      <c r="BC930" s="45"/>
      <c r="BD930" s="45"/>
      <c r="BE930" s="45"/>
      <c r="BF930" s="45"/>
      <c r="BG930" s="45"/>
      <c r="BH930" s="45"/>
      <c r="BI930" s="45"/>
      <c r="BJ930" s="45"/>
      <c r="BK930" s="45"/>
      <c r="BL930" s="45"/>
      <c r="BM930" s="45"/>
      <c r="BN930" s="45"/>
      <c r="BO930" s="45"/>
      <c r="BP930" s="45"/>
      <c r="BQ930" s="45"/>
      <c r="BR930" s="45"/>
      <c r="BS930" s="45"/>
      <c r="BT930" s="45"/>
      <c r="BU930" s="45"/>
      <c r="BV930" s="45"/>
      <c r="BW930" s="45"/>
      <c r="BX930" s="45"/>
      <c r="BY930" s="45"/>
    </row>
    <row r="931" spans="1:77">
      <c r="A931" s="77"/>
      <c r="B931" s="45"/>
      <c r="C931" s="61"/>
      <c r="D931" s="61"/>
      <c r="E931" s="45"/>
      <c r="F931" s="45"/>
      <c r="G931" s="45"/>
      <c r="H931" s="45"/>
      <c r="I931" s="45"/>
      <c r="J931" s="45"/>
      <c r="K931" s="45"/>
      <c r="L931" s="45"/>
      <c r="M931" s="45"/>
      <c r="N931" s="45"/>
      <c r="O931" s="45"/>
      <c r="P931" s="45"/>
      <c r="Q931" s="45"/>
      <c r="R931" s="45"/>
      <c r="S931" s="45"/>
      <c r="T931" s="45"/>
      <c r="U931" s="45"/>
      <c r="V931" s="45"/>
      <c r="W931" s="45"/>
      <c r="X931" s="45"/>
      <c r="Y931" s="45"/>
      <c r="Z931" s="45"/>
      <c r="AA931" s="45"/>
      <c r="AB931" s="45"/>
      <c r="AC931" s="45"/>
      <c r="AD931" s="45"/>
      <c r="AE931" s="45"/>
      <c r="AF931" s="45"/>
      <c r="AG931" s="45"/>
      <c r="AH931" s="45"/>
      <c r="AI931" s="45"/>
      <c r="AJ931" s="45"/>
      <c r="AK931" s="45"/>
      <c r="AL931" s="45"/>
      <c r="AM931" s="45"/>
      <c r="AN931" s="45"/>
      <c r="AO931" s="45"/>
      <c r="AP931" s="45"/>
      <c r="AQ931" s="45"/>
      <c r="AR931" s="45"/>
      <c r="AS931" s="45"/>
      <c r="AT931" s="45"/>
      <c r="AU931" s="45"/>
      <c r="AV931" s="45"/>
      <c r="AW931" s="45"/>
      <c r="AX931" s="45"/>
      <c r="AY931" s="45"/>
      <c r="AZ931" s="45"/>
      <c r="BA931" s="45"/>
      <c r="BB931" s="45"/>
      <c r="BC931" s="45"/>
      <c r="BD931" s="45"/>
      <c r="BE931" s="45"/>
      <c r="BF931" s="45"/>
      <c r="BG931" s="45"/>
      <c r="BH931" s="45"/>
      <c r="BI931" s="45"/>
      <c r="BJ931" s="45"/>
      <c r="BK931" s="45"/>
      <c r="BL931" s="45"/>
      <c r="BM931" s="45"/>
      <c r="BN931" s="45"/>
      <c r="BO931" s="45"/>
      <c r="BP931" s="45"/>
      <c r="BQ931" s="45"/>
      <c r="BR931" s="45"/>
      <c r="BS931" s="45"/>
      <c r="BT931" s="45"/>
      <c r="BU931" s="45"/>
      <c r="BV931" s="45"/>
      <c r="BW931" s="45"/>
      <c r="BX931" s="45"/>
      <c r="BY931" s="45"/>
    </row>
    <row r="932" spans="1:77">
      <c r="A932" s="77"/>
      <c r="B932" s="45"/>
      <c r="C932" s="61"/>
      <c r="D932" s="61"/>
      <c r="E932" s="45"/>
      <c r="F932" s="45"/>
      <c r="G932" s="45"/>
      <c r="H932" s="45"/>
      <c r="I932" s="45"/>
      <c r="J932" s="45"/>
      <c r="K932" s="45"/>
      <c r="L932" s="45"/>
      <c r="M932" s="45"/>
      <c r="N932" s="45"/>
      <c r="O932" s="45"/>
      <c r="P932" s="45"/>
      <c r="Q932" s="45"/>
      <c r="R932" s="45"/>
      <c r="S932" s="45"/>
      <c r="T932" s="45"/>
      <c r="U932" s="45"/>
      <c r="V932" s="45"/>
      <c r="W932" s="45"/>
      <c r="X932" s="45"/>
      <c r="Y932" s="45"/>
      <c r="Z932" s="45"/>
      <c r="AA932" s="45"/>
      <c r="AB932" s="45"/>
      <c r="AC932" s="45"/>
      <c r="AD932" s="45"/>
      <c r="AE932" s="45"/>
      <c r="AF932" s="45"/>
      <c r="AG932" s="45"/>
      <c r="AH932" s="45"/>
      <c r="AI932" s="45"/>
      <c r="AJ932" s="45"/>
      <c r="AK932" s="45"/>
      <c r="AL932" s="45"/>
      <c r="AM932" s="45"/>
      <c r="AN932" s="45"/>
      <c r="AO932" s="45"/>
      <c r="AP932" s="45"/>
      <c r="AQ932" s="45"/>
      <c r="AR932" s="45"/>
      <c r="AS932" s="45"/>
      <c r="AT932" s="45"/>
      <c r="AU932" s="45"/>
      <c r="AV932" s="45"/>
      <c r="AW932" s="45"/>
      <c r="AX932" s="45"/>
      <c r="AY932" s="45"/>
      <c r="AZ932" s="45"/>
      <c r="BA932" s="45"/>
      <c r="BB932" s="45"/>
      <c r="BC932" s="45"/>
      <c r="BD932" s="45"/>
      <c r="BE932" s="45"/>
      <c r="BF932" s="45"/>
      <c r="BG932" s="45"/>
      <c r="BH932" s="45"/>
      <c r="BI932" s="45"/>
      <c r="BJ932" s="45"/>
      <c r="BK932" s="45"/>
      <c r="BL932" s="45"/>
      <c r="BM932" s="45"/>
      <c r="BN932" s="45"/>
      <c r="BO932" s="45"/>
      <c r="BP932" s="45"/>
      <c r="BQ932" s="45"/>
      <c r="BR932" s="45"/>
      <c r="BS932" s="45"/>
      <c r="BT932" s="45"/>
      <c r="BU932" s="45"/>
      <c r="BV932" s="45"/>
      <c r="BW932" s="45"/>
      <c r="BX932" s="45"/>
      <c r="BY932" s="45"/>
    </row>
    <row r="933" spans="1:77">
      <c r="A933" s="77"/>
      <c r="B933" s="45"/>
      <c r="C933" s="61"/>
      <c r="D933" s="61"/>
      <c r="E933" s="45"/>
      <c r="F933" s="45"/>
      <c r="G933" s="45"/>
      <c r="H933" s="45"/>
      <c r="I933" s="45"/>
      <c r="J933" s="45"/>
      <c r="K933" s="45"/>
      <c r="L933" s="45"/>
      <c r="M933" s="45"/>
      <c r="N933" s="45"/>
      <c r="O933" s="45"/>
      <c r="P933" s="45"/>
      <c r="Q933" s="45"/>
      <c r="R933" s="45"/>
      <c r="S933" s="45"/>
      <c r="T933" s="45"/>
      <c r="U933" s="45"/>
      <c r="V933" s="45"/>
      <c r="W933" s="45"/>
      <c r="X933" s="45"/>
      <c r="Y933" s="45"/>
      <c r="Z933" s="45"/>
      <c r="AA933" s="45"/>
      <c r="AB933" s="45"/>
      <c r="AC933" s="45"/>
      <c r="AD933" s="45"/>
      <c r="AE933" s="45"/>
      <c r="AF933" s="45"/>
      <c r="AG933" s="45"/>
      <c r="AH933" s="45"/>
      <c r="AI933" s="45"/>
      <c r="AJ933" s="45"/>
      <c r="AK933" s="45"/>
      <c r="AL933" s="45"/>
      <c r="AM933" s="45"/>
      <c r="AN933" s="45"/>
      <c r="AO933" s="45"/>
      <c r="AP933" s="45"/>
      <c r="AQ933" s="45"/>
      <c r="AR933" s="45"/>
      <c r="AS933" s="45"/>
      <c r="AT933" s="45"/>
      <c r="AU933" s="45"/>
      <c r="AV933" s="45"/>
      <c r="AW933" s="45"/>
      <c r="AX933" s="45"/>
      <c r="AY933" s="45"/>
      <c r="AZ933" s="45"/>
      <c r="BA933" s="45"/>
      <c r="BB933" s="45"/>
      <c r="BC933" s="45"/>
      <c r="BD933" s="45"/>
      <c r="BE933" s="45"/>
      <c r="BF933" s="45"/>
      <c r="BG933" s="45"/>
      <c r="BH933" s="45"/>
      <c r="BI933" s="45"/>
      <c r="BJ933" s="45"/>
      <c r="BK933" s="45"/>
      <c r="BL933" s="45"/>
      <c r="BM933" s="45"/>
      <c r="BN933" s="45"/>
      <c r="BO933" s="45"/>
      <c r="BP933" s="45"/>
      <c r="BQ933" s="45"/>
      <c r="BR933" s="45"/>
      <c r="BS933" s="45"/>
      <c r="BT933" s="45"/>
      <c r="BU933" s="45"/>
      <c r="BV933" s="45"/>
      <c r="BW933" s="45"/>
      <c r="BX933" s="45"/>
      <c r="BY933" s="45"/>
    </row>
    <row r="934" spans="1:77">
      <c r="A934" s="77"/>
      <c r="B934" s="45"/>
      <c r="C934" s="61"/>
      <c r="D934" s="61"/>
      <c r="E934" s="45"/>
      <c r="F934" s="45"/>
      <c r="G934" s="45"/>
      <c r="H934" s="45"/>
      <c r="I934" s="45"/>
      <c r="J934" s="45"/>
      <c r="K934" s="45"/>
      <c r="L934" s="45"/>
      <c r="M934" s="45"/>
      <c r="N934" s="45"/>
      <c r="O934" s="45"/>
      <c r="P934" s="45"/>
      <c r="Q934" s="45"/>
      <c r="R934" s="45"/>
      <c r="S934" s="45"/>
      <c r="T934" s="45"/>
      <c r="U934" s="45"/>
      <c r="V934" s="45"/>
      <c r="W934" s="45"/>
      <c r="X934" s="45"/>
      <c r="Y934" s="45"/>
      <c r="Z934" s="45"/>
      <c r="AA934" s="45"/>
      <c r="AB934" s="45"/>
      <c r="AC934" s="45"/>
      <c r="AD934" s="45"/>
      <c r="AE934" s="45"/>
      <c r="AF934" s="45"/>
      <c r="AG934" s="45"/>
      <c r="AH934" s="45"/>
      <c r="AI934" s="45"/>
      <c r="AJ934" s="45"/>
      <c r="AK934" s="45"/>
      <c r="AL934" s="45"/>
      <c r="AM934" s="45"/>
      <c r="AN934" s="45"/>
      <c r="AO934" s="45"/>
      <c r="AP934" s="45"/>
      <c r="AQ934" s="45"/>
      <c r="AR934" s="45"/>
      <c r="AS934" s="45"/>
      <c r="AT934" s="45"/>
      <c r="AU934" s="45"/>
      <c r="AV934" s="45"/>
      <c r="AW934" s="45"/>
      <c r="AX934" s="45"/>
      <c r="AY934" s="45"/>
      <c r="AZ934" s="45"/>
      <c r="BA934" s="45"/>
      <c r="BB934" s="45"/>
      <c r="BC934" s="45"/>
      <c r="BD934" s="45"/>
      <c r="BE934" s="45"/>
      <c r="BF934" s="45"/>
      <c r="BG934" s="45"/>
      <c r="BH934" s="45"/>
      <c r="BI934" s="45"/>
      <c r="BJ934" s="45"/>
      <c r="BK934" s="45"/>
      <c r="BL934" s="45"/>
      <c r="BM934" s="45"/>
      <c r="BN934" s="45"/>
      <c r="BO934" s="45"/>
      <c r="BP934" s="45"/>
      <c r="BQ934" s="45"/>
      <c r="BR934" s="45"/>
      <c r="BS934" s="45"/>
      <c r="BT934" s="45"/>
      <c r="BU934" s="45"/>
      <c r="BV934" s="45"/>
      <c r="BW934" s="45"/>
      <c r="BX934" s="45"/>
      <c r="BY934" s="45"/>
    </row>
    <row r="935" spans="1:77">
      <c r="A935" s="77"/>
      <c r="B935" s="45"/>
      <c r="C935" s="61"/>
      <c r="D935" s="61"/>
      <c r="E935" s="45"/>
      <c r="F935" s="45"/>
      <c r="G935" s="45"/>
      <c r="H935" s="45"/>
      <c r="I935" s="45"/>
      <c r="J935" s="45"/>
      <c r="K935" s="45"/>
      <c r="L935" s="45"/>
      <c r="M935" s="45"/>
      <c r="N935" s="45"/>
      <c r="O935" s="45"/>
      <c r="P935" s="45"/>
      <c r="Q935" s="45"/>
      <c r="R935" s="45"/>
      <c r="S935" s="45"/>
      <c r="T935" s="45"/>
      <c r="U935" s="45"/>
      <c r="V935" s="45"/>
      <c r="W935" s="45"/>
      <c r="X935" s="45"/>
      <c r="Y935" s="45"/>
      <c r="Z935" s="45"/>
      <c r="AA935" s="45"/>
      <c r="AB935" s="45"/>
      <c r="AC935" s="45"/>
      <c r="AD935" s="45"/>
      <c r="AE935" s="45"/>
      <c r="AF935" s="45"/>
      <c r="AG935" s="45"/>
      <c r="AH935" s="45"/>
      <c r="AI935" s="45"/>
      <c r="AJ935" s="45"/>
      <c r="AK935" s="45"/>
      <c r="AL935" s="45"/>
      <c r="AM935" s="45"/>
      <c r="AN935" s="45"/>
      <c r="AO935" s="45"/>
      <c r="AP935" s="45"/>
      <c r="AQ935" s="45"/>
      <c r="AR935" s="45"/>
      <c r="AS935" s="45"/>
      <c r="AT935" s="45"/>
      <c r="AU935" s="45"/>
      <c r="AV935" s="45"/>
      <c r="AW935" s="45"/>
      <c r="AX935" s="45"/>
      <c r="AY935" s="45"/>
      <c r="AZ935" s="45"/>
      <c r="BA935" s="45"/>
      <c r="BB935" s="45"/>
      <c r="BC935" s="45"/>
      <c r="BD935" s="45"/>
      <c r="BE935" s="45"/>
      <c r="BF935" s="45"/>
      <c r="BG935" s="45"/>
      <c r="BH935" s="45"/>
      <c r="BI935" s="45"/>
      <c r="BJ935" s="45"/>
      <c r="BK935" s="45"/>
      <c r="BL935" s="45"/>
      <c r="BM935" s="45"/>
      <c r="BN935" s="45"/>
      <c r="BO935" s="45"/>
      <c r="BP935" s="45"/>
      <c r="BQ935" s="45"/>
      <c r="BR935" s="45"/>
      <c r="BS935" s="45"/>
      <c r="BT935" s="45"/>
      <c r="BU935" s="45"/>
      <c r="BV935" s="45"/>
      <c r="BW935" s="45"/>
      <c r="BX935" s="45"/>
      <c r="BY935" s="45"/>
    </row>
    <row r="936" spans="1:77">
      <c r="A936" s="77"/>
      <c r="B936" s="45"/>
      <c r="C936" s="61"/>
      <c r="D936" s="61"/>
      <c r="E936" s="45"/>
      <c r="F936" s="45"/>
      <c r="G936" s="45"/>
      <c r="H936" s="45"/>
      <c r="I936" s="45"/>
      <c r="J936" s="45"/>
      <c r="K936" s="45"/>
      <c r="L936" s="45"/>
      <c r="M936" s="45"/>
      <c r="N936" s="45"/>
      <c r="O936" s="45"/>
      <c r="P936" s="45"/>
      <c r="Q936" s="45"/>
      <c r="R936" s="45"/>
      <c r="S936" s="45"/>
      <c r="T936" s="45"/>
      <c r="U936" s="45"/>
      <c r="V936" s="45"/>
      <c r="W936" s="45"/>
      <c r="X936" s="45"/>
      <c r="Y936" s="45"/>
      <c r="Z936" s="45"/>
      <c r="AA936" s="45"/>
      <c r="AB936" s="45"/>
      <c r="AC936" s="45"/>
      <c r="AD936" s="45"/>
      <c r="AE936" s="45"/>
      <c r="AF936" s="45"/>
      <c r="AG936" s="45"/>
      <c r="AH936" s="45"/>
      <c r="AI936" s="45"/>
      <c r="AJ936" s="45"/>
      <c r="AK936" s="45"/>
      <c r="AL936" s="45"/>
      <c r="AM936" s="45"/>
      <c r="AN936" s="45"/>
      <c r="AO936" s="45"/>
      <c r="AP936" s="45"/>
      <c r="AQ936" s="45"/>
      <c r="AR936" s="45"/>
      <c r="AS936" s="45"/>
      <c r="AT936" s="45"/>
      <c r="AU936" s="45"/>
      <c r="AV936" s="45"/>
      <c r="AW936" s="45"/>
      <c r="AX936" s="45"/>
      <c r="AY936" s="45"/>
      <c r="AZ936" s="45"/>
      <c r="BA936" s="45"/>
      <c r="BB936" s="45"/>
      <c r="BC936" s="45"/>
      <c r="BD936" s="45"/>
      <c r="BE936" s="45"/>
      <c r="BF936" s="45"/>
      <c r="BG936" s="45"/>
      <c r="BH936" s="45"/>
      <c r="BI936" s="45"/>
      <c r="BJ936" s="45"/>
      <c r="BK936" s="45"/>
      <c r="BL936" s="45"/>
      <c r="BM936" s="45"/>
      <c r="BN936" s="45"/>
      <c r="BO936" s="45"/>
      <c r="BP936" s="45"/>
      <c r="BQ936" s="45"/>
      <c r="BR936" s="45"/>
      <c r="BS936" s="45"/>
      <c r="BT936" s="45"/>
      <c r="BU936" s="45"/>
      <c r="BV936" s="45"/>
      <c r="BW936" s="45"/>
      <c r="BX936" s="45"/>
      <c r="BY936" s="45"/>
    </row>
    <row r="937" spans="1:77">
      <c r="A937" s="77"/>
      <c r="B937" s="45"/>
      <c r="C937" s="61"/>
      <c r="D937" s="61"/>
      <c r="E937" s="45"/>
      <c r="F937" s="45"/>
      <c r="G937" s="45"/>
      <c r="H937" s="45"/>
      <c r="I937" s="45"/>
      <c r="J937" s="45"/>
      <c r="K937" s="45"/>
      <c r="L937" s="45"/>
      <c r="M937" s="45"/>
      <c r="N937" s="45"/>
      <c r="O937" s="45"/>
      <c r="P937" s="45"/>
      <c r="Q937" s="45"/>
      <c r="R937" s="45"/>
      <c r="S937" s="45"/>
      <c r="T937" s="45"/>
      <c r="U937" s="45"/>
      <c r="V937" s="45"/>
      <c r="W937" s="45"/>
      <c r="X937" s="45"/>
      <c r="Y937" s="45"/>
      <c r="Z937" s="45"/>
      <c r="AA937" s="45"/>
      <c r="AB937" s="45"/>
      <c r="AC937" s="45"/>
      <c r="AD937" s="45"/>
      <c r="AE937" s="45"/>
      <c r="AF937" s="45"/>
      <c r="AG937" s="45"/>
      <c r="AH937" s="45"/>
      <c r="AI937" s="45"/>
      <c r="AJ937" s="45"/>
      <c r="AK937" s="45"/>
      <c r="AL937" s="45"/>
      <c r="AM937" s="45"/>
      <c r="AN937" s="45"/>
      <c r="AO937" s="45"/>
      <c r="AP937" s="45"/>
      <c r="AQ937" s="45"/>
      <c r="AR937" s="45"/>
      <c r="AS937" s="45"/>
      <c r="AT937" s="45"/>
      <c r="AU937" s="45"/>
      <c r="AV937" s="45"/>
      <c r="AW937" s="45"/>
      <c r="AX937" s="45"/>
      <c r="AY937" s="45"/>
      <c r="AZ937" s="45"/>
      <c r="BA937" s="45"/>
      <c r="BB937" s="45"/>
      <c r="BC937" s="45"/>
      <c r="BD937" s="45"/>
      <c r="BE937" s="45"/>
      <c r="BF937" s="45"/>
      <c r="BG937" s="45"/>
      <c r="BH937" s="45"/>
      <c r="BI937" s="45"/>
      <c r="BJ937" s="45"/>
      <c r="BK937" s="45"/>
      <c r="BL937" s="45"/>
      <c r="BM937" s="45"/>
      <c r="BN937" s="45"/>
      <c r="BO937" s="45"/>
      <c r="BP937" s="45"/>
      <c r="BQ937" s="45"/>
      <c r="BR937" s="45"/>
      <c r="BS937" s="45"/>
      <c r="BT937" s="45"/>
      <c r="BU937" s="45"/>
      <c r="BV937" s="45"/>
      <c r="BW937" s="45"/>
      <c r="BX937" s="45"/>
      <c r="BY937" s="45"/>
    </row>
    <row r="938" spans="1:77">
      <c r="A938" s="77"/>
      <c r="B938" s="45"/>
      <c r="C938" s="61"/>
      <c r="D938" s="61"/>
      <c r="E938" s="45"/>
      <c r="F938" s="45"/>
      <c r="G938" s="45"/>
      <c r="H938" s="45"/>
      <c r="I938" s="45"/>
      <c r="J938" s="45"/>
      <c r="K938" s="45"/>
      <c r="L938" s="45"/>
      <c r="M938" s="45"/>
      <c r="N938" s="45"/>
      <c r="O938" s="45"/>
      <c r="P938" s="45"/>
      <c r="Q938" s="45"/>
      <c r="R938" s="45"/>
      <c r="S938" s="45"/>
      <c r="T938" s="45"/>
      <c r="U938" s="45"/>
      <c r="V938" s="45"/>
      <c r="W938" s="45"/>
      <c r="X938" s="45"/>
      <c r="Y938" s="45"/>
      <c r="Z938" s="45"/>
      <c r="AA938" s="45"/>
      <c r="AB938" s="45"/>
      <c r="AC938" s="45"/>
      <c r="AD938" s="45"/>
      <c r="AE938" s="45"/>
      <c r="AF938" s="45"/>
      <c r="AG938" s="45"/>
      <c r="AH938" s="45"/>
      <c r="AI938" s="45"/>
      <c r="AJ938" s="45"/>
      <c r="AK938" s="45"/>
      <c r="AL938" s="45"/>
      <c r="AM938" s="45"/>
      <c r="AN938" s="45"/>
      <c r="AO938" s="45"/>
      <c r="AP938" s="45"/>
      <c r="AQ938" s="45"/>
      <c r="AR938" s="45"/>
      <c r="AS938" s="45"/>
      <c r="AT938" s="45"/>
      <c r="AU938" s="45"/>
      <c r="AV938" s="45"/>
      <c r="AW938" s="45"/>
      <c r="AX938" s="45"/>
      <c r="AY938" s="45"/>
      <c r="AZ938" s="45"/>
      <c r="BA938" s="45"/>
      <c r="BB938" s="45"/>
      <c r="BC938" s="45"/>
      <c r="BD938" s="45"/>
      <c r="BE938" s="45"/>
      <c r="BF938" s="45"/>
      <c r="BG938" s="45"/>
      <c r="BH938" s="45"/>
      <c r="BI938" s="45"/>
      <c r="BJ938" s="45"/>
      <c r="BK938" s="45"/>
      <c r="BL938" s="45"/>
      <c r="BM938" s="45"/>
      <c r="BN938" s="45"/>
      <c r="BO938" s="45"/>
      <c r="BP938" s="45"/>
      <c r="BQ938" s="45"/>
      <c r="BR938" s="45"/>
      <c r="BS938" s="45"/>
      <c r="BT938" s="45"/>
      <c r="BU938" s="45"/>
      <c r="BV938" s="45"/>
      <c r="BW938" s="45"/>
      <c r="BX938" s="45"/>
      <c r="BY938" s="45"/>
    </row>
    <row r="939" spans="1:77">
      <c r="A939" s="77"/>
      <c r="B939" s="45"/>
      <c r="C939" s="61"/>
      <c r="D939" s="61"/>
      <c r="E939" s="45"/>
      <c r="F939" s="45"/>
      <c r="G939" s="45"/>
      <c r="H939" s="45"/>
      <c r="I939" s="45"/>
      <c r="J939" s="45"/>
      <c r="K939" s="45"/>
      <c r="L939" s="45"/>
      <c r="M939" s="45"/>
      <c r="N939" s="45"/>
      <c r="O939" s="45"/>
      <c r="P939" s="45"/>
      <c r="Q939" s="45"/>
      <c r="R939" s="45"/>
      <c r="S939" s="45"/>
      <c r="T939" s="45"/>
      <c r="U939" s="45"/>
      <c r="V939" s="45"/>
      <c r="W939" s="45"/>
      <c r="X939" s="45"/>
      <c r="Y939" s="45"/>
      <c r="Z939" s="45"/>
      <c r="AA939" s="45"/>
      <c r="AB939" s="45"/>
      <c r="AC939" s="45"/>
      <c r="AD939" s="45"/>
      <c r="AE939" s="45"/>
      <c r="AF939" s="45"/>
      <c r="AG939" s="45"/>
      <c r="AH939" s="45"/>
      <c r="AI939" s="45"/>
      <c r="AJ939" s="45"/>
      <c r="AK939" s="45"/>
      <c r="AL939" s="45"/>
      <c r="AM939" s="45"/>
      <c r="AN939" s="45"/>
      <c r="AO939" s="45"/>
      <c r="AP939" s="45"/>
      <c r="AQ939" s="45"/>
      <c r="AR939" s="45"/>
      <c r="AS939" s="45"/>
      <c r="AT939" s="45"/>
      <c r="AU939" s="45"/>
      <c r="AV939" s="45"/>
      <c r="AW939" s="45"/>
      <c r="AX939" s="45"/>
      <c r="AY939" s="45"/>
      <c r="AZ939" s="45"/>
      <c r="BA939" s="45"/>
      <c r="BB939" s="45"/>
      <c r="BC939" s="45"/>
      <c r="BD939" s="45"/>
      <c r="BE939" s="45"/>
      <c r="BF939" s="45"/>
      <c r="BG939" s="45"/>
      <c r="BH939" s="45"/>
      <c r="BI939" s="45"/>
      <c r="BJ939" s="45"/>
      <c r="BK939" s="45"/>
      <c r="BL939" s="45"/>
      <c r="BM939" s="45"/>
      <c r="BN939" s="45"/>
      <c r="BO939" s="45"/>
      <c r="BP939" s="45"/>
      <c r="BQ939" s="45"/>
      <c r="BR939" s="45"/>
      <c r="BS939" s="45"/>
      <c r="BT939" s="45"/>
      <c r="BU939" s="45"/>
      <c r="BV939" s="45"/>
      <c r="BW939" s="45"/>
      <c r="BX939" s="45"/>
      <c r="BY939" s="45"/>
    </row>
    <row r="940" spans="1:77">
      <c r="A940" s="77"/>
      <c r="B940" s="45"/>
      <c r="C940" s="61"/>
      <c r="D940" s="61"/>
      <c r="E940" s="45"/>
      <c r="F940" s="45"/>
      <c r="G940" s="45"/>
      <c r="H940" s="45"/>
      <c r="I940" s="45"/>
      <c r="J940" s="45"/>
      <c r="K940" s="45"/>
      <c r="L940" s="45"/>
      <c r="M940" s="45"/>
      <c r="N940" s="45"/>
      <c r="O940" s="45"/>
      <c r="P940" s="45"/>
      <c r="Q940" s="45"/>
      <c r="R940" s="45"/>
      <c r="S940" s="45"/>
      <c r="T940" s="45"/>
      <c r="U940" s="45"/>
      <c r="V940" s="45"/>
      <c r="W940" s="45"/>
      <c r="X940" s="45"/>
      <c r="Y940" s="45"/>
      <c r="Z940" s="45"/>
      <c r="AA940" s="45"/>
      <c r="AB940" s="45"/>
      <c r="AC940" s="45"/>
      <c r="AD940" s="45"/>
      <c r="AE940" s="45"/>
      <c r="AF940" s="45"/>
      <c r="AG940" s="45"/>
      <c r="AH940" s="45"/>
      <c r="AI940" s="45"/>
      <c r="AJ940" s="45"/>
      <c r="AK940" s="45"/>
      <c r="AL940" s="45"/>
      <c r="AM940" s="45"/>
      <c r="AN940" s="45"/>
      <c r="AO940" s="45"/>
      <c r="AP940" s="45"/>
      <c r="AQ940" s="45"/>
      <c r="AR940" s="45"/>
      <c r="AS940" s="45"/>
      <c r="AT940" s="45"/>
      <c r="AU940" s="45"/>
      <c r="AV940" s="45"/>
      <c r="AW940" s="45"/>
      <c r="AX940" s="45"/>
      <c r="AY940" s="45"/>
      <c r="AZ940" s="45"/>
      <c r="BA940" s="45"/>
      <c r="BB940" s="45"/>
      <c r="BC940" s="45"/>
      <c r="BD940" s="45"/>
      <c r="BE940" s="45"/>
      <c r="BF940" s="45"/>
      <c r="BG940" s="45"/>
      <c r="BH940" s="45"/>
      <c r="BI940" s="45"/>
      <c r="BJ940" s="45"/>
      <c r="BK940" s="45"/>
      <c r="BL940" s="45"/>
      <c r="BM940" s="45"/>
      <c r="BN940" s="45"/>
      <c r="BO940" s="45"/>
      <c r="BP940" s="45"/>
      <c r="BQ940" s="45"/>
      <c r="BR940" s="45"/>
      <c r="BS940" s="45"/>
      <c r="BT940" s="45"/>
      <c r="BU940" s="45"/>
      <c r="BV940" s="45"/>
      <c r="BW940" s="45"/>
      <c r="BX940" s="45"/>
      <c r="BY940" s="45"/>
    </row>
    <row r="941" spans="1:77">
      <c r="A941" s="77"/>
      <c r="B941" s="45"/>
      <c r="C941" s="61"/>
      <c r="D941" s="61"/>
      <c r="E941" s="45"/>
      <c r="F941" s="45"/>
      <c r="G941" s="45"/>
      <c r="H941" s="45"/>
      <c r="I941" s="45"/>
      <c r="J941" s="45"/>
      <c r="K941" s="45"/>
      <c r="L941" s="45"/>
      <c r="M941" s="45"/>
      <c r="N941" s="45"/>
      <c r="O941" s="45"/>
      <c r="P941" s="45"/>
      <c r="Q941" s="45"/>
      <c r="R941" s="45"/>
      <c r="S941" s="45"/>
      <c r="T941" s="45"/>
      <c r="U941" s="45"/>
      <c r="V941" s="45"/>
      <c r="W941" s="45"/>
      <c r="X941" s="45"/>
      <c r="Y941" s="45"/>
      <c r="Z941" s="45"/>
      <c r="AA941" s="45"/>
      <c r="AB941" s="45"/>
      <c r="AC941" s="45"/>
      <c r="AD941" s="45"/>
      <c r="AE941" s="45"/>
      <c r="AF941" s="45"/>
      <c r="AG941" s="45"/>
      <c r="AH941" s="45"/>
      <c r="AI941" s="45"/>
      <c r="AJ941" s="45"/>
      <c r="AK941" s="45"/>
      <c r="AL941" s="45"/>
      <c r="AM941" s="45"/>
      <c r="AN941" s="45"/>
      <c r="AO941" s="45"/>
      <c r="AP941" s="45"/>
      <c r="AQ941" s="45"/>
      <c r="AR941" s="45"/>
      <c r="AS941" s="45"/>
      <c r="AT941" s="45"/>
      <c r="AU941" s="45"/>
      <c r="AV941" s="45"/>
      <c r="AW941" s="45"/>
      <c r="AX941" s="45"/>
      <c r="AY941" s="45"/>
      <c r="AZ941" s="45"/>
      <c r="BA941" s="45"/>
      <c r="BB941" s="45"/>
      <c r="BC941" s="45"/>
      <c r="BD941" s="45"/>
      <c r="BE941" s="45"/>
      <c r="BF941" s="45"/>
      <c r="BG941" s="45"/>
      <c r="BH941" s="45"/>
      <c r="BI941" s="45"/>
      <c r="BJ941" s="45"/>
      <c r="BK941" s="45"/>
      <c r="BL941" s="45"/>
      <c r="BM941" s="45"/>
      <c r="BN941" s="45"/>
      <c r="BO941" s="45"/>
      <c r="BP941" s="45"/>
      <c r="BQ941" s="45"/>
      <c r="BR941" s="45"/>
      <c r="BS941" s="45"/>
      <c r="BT941" s="45"/>
      <c r="BU941" s="45"/>
      <c r="BV941" s="45"/>
      <c r="BW941" s="45"/>
      <c r="BX941" s="45"/>
      <c r="BY941" s="45"/>
    </row>
    <row r="942" spans="1:77">
      <c r="A942" s="77"/>
      <c r="B942" s="45"/>
      <c r="C942" s="61"/>
      <c r="D942" s="61"/>
      <c r="E942" s="45"/>
      <c r="F942" s="45"/>
      <c r="G942" s="45"/>
      <c r="H942" s="45"/>
      <c r="I942" s="45"/>
      <c r="J942" s="45"/>
      <c r="K942" s="45"/>
      <c r="L942" s="45"/>
      <c r="M942" s="45"/>
      <c r="N942" s="45"/>
      <c r="O942" s="45"/>
      <c r="P942" s="45"/>
      <c r="Q942" s="45"/>
      <c r="R942" s="45"/>
      <c r="S942" s="45"/>
      <c r="T942" s="45"/>
      <c r="U942" s="45"/>
      <c r="V942" s="45"/>
      <c r="W942" s="45"/>
      <c r="X942" s="45"/>
      <c r="Y942" s="45"/>
      <c r="Z942" s="45"/>
      <c r="AA942" s="45"/>
      <c r="AB942" s="45"/>
      <c r="AC942" s="45"/>
      <c r="AD942" s="45"/>
      <c r="AE942" s="45"/>
      <c r="AF942" s="45"/>
      <c r="AG942" s="45"/>
      <c r="AH942" s="45"/>
      <c r="AI942" s="45"/>
      <c r="AJ942" s="45"/>
      <c r="AK942" s="45"/>
      <c r="AL942" s="45"/>
      <c r="AM942" s="45"/>
      <c r="AN942" s="45"/>
      <c r="AO942" s="45"/>
      <c r="AP942" s="45"/>
      <c r="AQ942" s="45"/>
      <c r="AR942" s="45"/>
      <c r="AS942" s="45"/>
      <c r="AT942" s="45"/>
      <c r="AU942" s="45"/>
      <c r="AV942" s="45"/>
      <c r="AW942" s="45"/>
      <c r="AX942" s="45"/>
      <c r="AY942" s="45"/>
      <c r="AZ942" s="45"/>
      <c r="BA942" s="45"/>
      <c r="BB942" s="45"/>
      <c r="BC942" s="45"/>
      <c r="BD942" s="45"/>
      <c r="BE942" s="45"/>
      <c r="BF942" s="45"/>
      <c r="BG942" s="45"/>
      <c r="BH942" s="45"/>
      <c r="BI942" s="45"/>
      <c r="BJ942" s="45"/>
      <c r="BK942" s="45"/>
      <c r="BL942" s="45"/>
      <c r="BM942" s="45"/>
      <c r="BN942" s="45"/>
      <c r="BO942" s="45"/>
      <c r="BP942" s="45"/>
      <c r="BQ942" s="45"/>
      <c r="BR942" s="45"/>
      <c r="BS942" s="45"/>
      <c r="BT942" s="45"/>
      <c r="BU942" s="45"/>
      <c r="BV942" s="45"/>
      <c r="BW942" s="45"/>
      <c r="BX942" s="45"/>
      <c r="BY942" s="45"/>
    </row>
    <row r="943" spans="1:77">
      <c r="A943" s="77"/>
      <c r="B943" s="45"/>
      <c r="C943" s="61"/>
      <c r="D943" s="61"/>
      <c r="E943" s="45"/>
      <c r="F943" s="45"/>
      <c r="G943" s="45"/>
      <c r="H943" s="45"/>
      <c r="I943" s="45"/>
      <c r="J943" s="45"/>
      <c r="K943" s="45"/>
      <c r="L943" s="45"/>
      <c r="M943" s="45"/>
      <c r="N943" s="45"/>
      <c r="O943" s="45"/>
      <c r="P943" s="45"/>
      <c r="Q943" s="45"/>
      <c r="R943" s="45"/>
      <c r="S943" s="45"/>
      <c r="T943" s="45"/>
      <c r="U943" s="45"/>
      <c r="V943" s="45"/>
      <c r="W943" s="45"/>
      <c r="X943" s="45"/>
      <c r="Y943" s="45"/>
      <c r="Z943" s="45"/>
      <c r="AA943" s="45"/>
      <c r="AB943" s="45"/>
      <c r="AC943" s="45"/>
      <c r="AD943" s="45"/>
      <c r="AE943" s="45"/>
      <c r="AF943" s="45"/>
      <c r="AG943" s="45"/>
      <c r="AH943" s="45"/>
      <c r="AI943" s="45"/>
      <c r="AJ943" s="45"/>
      <c r="AK943" s="45"/>
      <c r="AL943" s="45"/>
      <c r="AM943" s="45"/>
      <c r="AN943" s="45"/>
      <c r="AO943" s="45"/>
      <c r="AP943" s="45"/>
      <c r="AQ943" s="45"/>
      <c r="AR943" s="45"/>
      <c r="AS943" s="45"/>
      <c r="AT943" s="45"/>
      <c r="AU943" s="45"/>
      <c r="AV943" s="45"/>
      <c r="AW943" s="45"/>
      <c r="AX943" s="45"/>
      <c r="AY943" s="45"/>
      <c r="AZ943" s="45"/>
      <c r="BA943" s="45"/>
      <c r="BB943" s="45"/>
      <c r="BC943" s="45"/>
      <c r="BD943" s="45"/>
      <c r="BE943" s="45"/>
      <c r="BF943" s="45"/>
      <c r="BG943" s="45"/>
      <c r="BH943" s="45"/>
      <c r="BI943" s="45"/>
      <c r="BJ943" s="45"/>
      <c r="BK943" s="45"/>
      <c r="BL943" s="45"/>
      <c r="BM943" s="45"/>
      <c r="BN943" s="45"/>
      <c r="BO943" s="45"/>
      <c r="BP943" s="45"/>
      <c r="BQ943" s="45"/>
      <c r="BR943" s="45"/>
      <c r="BS943" s="45"/>
      <c r="BT943" s="45"/>
      <c r="BU943" s="45"/>
      <c r="BV943" s="45"/>
      <c r="BW943" s="45"/>
      <c r="BX943" s="45"/>
      <c r="BY943" s="45"/>
    </row>
    <row r="944" spans="1:77">
      <c r="A944" s="77"/>
      <c r="B944" s="45"/>
      <c r="C944" s="61"/>
      <c r="D944" s="61"/>
      <c r="E944" s="45"/>
      <c r="F944" s="45"/>
      <c r="G944" s="45"/>
      <c r="H944" s="45"/>
      <c r="I944" s="45"/>
      <c r="J944" s="45"/>
      <c r="K944" s="45"/>
      <c r="L944" s="45"/>
      <c r="M944" s="45"/>
      <c r="N944" s="45"/>
      <c r="O944" s="45"/>
      <c r="P944" s="45"/>
      <c r="Q944" s="45"/>
      <c r="R944" s="45"/>
      <c r="S944" s="45"/>
      <c r="T944" s="45"/>
      <c r="U944" s="45"/>
      <c r="V944" s="45"/>
      <c r="W944" s="45"/>
      <c r="X944" s="45"/>
      <c r="Y944" s="45"/>
      <c r="Z944" s="45"/>
      <c r="AA944" s="45"/>
      <c r="AB944" s="45"/>
      <c r="AC944" s="45"/>
      <c r="AD944" s="45"/>
      <c r="AE944" s="45"/>
      <c r="AF944" s="45"/>
      <c r="AG944" s="45"/>
      <c r="AH944" s="45"/>
      <c r="AI944" s="45"/>
      <c r="AJ944" s="45"/>
      <c r="AK944" s="45"/>
      <c r="AL944" s="45"/>
      <c r="AM944" s="45"/>
      <c r="AN944" s="45"/>
      <c r="AO944" s="45"/>
      <c r="AP944" s="45"/>
      <c r="AQ944" s="45"/>
      <c r="AR944" s="45"/>
      <c r="AS944" s="45"/>
      <c r="AT944" s="45"/>
      <c r="AU944" s="45"/>
      <c r="AV944" s="45"/>
      <c r="AW944" s="45"/>
      <c r="AX944" s="45"/>
      <c r="AY944" s="45"/>
      <c r="AZ944" s="45"/>
      <c r="BA944" s="45"/>
      <c r="BB944" s="45"/>
      <c r="BC944" s="45"/>
      <c r="BD944" s="45"/>
      <c r="BE944" s="45"/>
      <c r="BF944" s="45"/>
      <c r="BG944" s="45"/>
      <c r="BH944" s="45"/>
      <c r="BI944" s="45"/>
      <c r="BJ944" s="45"/>
      <c r="BK944" s="45"/>
      <c r="BL944" s="45"/>
      <c r="BM944" s="45"/>
      <c r="BN944" s="45"/>
      <c r="BO944" s="45"/>
      <c r="BP944" s="45"/>
      <c r="BQ944" s="45"/>
      <c r="BR944" s="45"/>
      <c r="BS944" s="45"/>
      <c r="BT944" s="45"/>
      <c r="BU944" s="45"/>
      <c r="BV944" s="45"/>
      <c r="BW944" s="45"/>
      <c r="BX944" s="45"/>
      <c r="BY944" s="45"/>
    </row>
    <row r="945" spans="1:77">
      <c r="A945" s="77"/>
      <c r="B945" s="45"/>
      <c r="C945" s="61"/>
      <c r="D945" s="61"/>
      <c r="E945" s="45"/>
      <c r="F945" s="45"/>
      <c r="G945" s="45"/>
      <c r="H945" s="45"/>
      <c r="I945" s="45"/>
      <c r="J945" s="45"/>
      <c r="K945" s="45"/>
      <c r="L945" s="45"/>
      <c r="M945" s="45"/>
      <c r="N945" s="45"/>
      <c r="O945" s="45"/>
      <c r="P945" s="45"/>
      <c r="Q945" s="45"/>
      <c r="R945" s="45"/>
      <c r="S945" s="45"/>
      <c r="T945" s="45"/>
      <c r="U945" s="45"/>
      <c r="V945" s="45"/>
      <c r="W945" s="45"/>
      <c r="X945" s="45"/>
      <c r="Y945" s="45"/>
      <c r="Z945" s="45"/>
      <c r="AA945" s="45"/>
      <c r="AB945" s="45"/>
      <c r="AC945" s="45"/>
      <c r="AD945" s="45"/>
      <c r="AE945" s="45"/>
      <c r="AF945" s="45"/>
      <c r="AG945" s="45"/>
      <c r="AH945" s="45"/>
      <c r="AI945" s="45"/>
      <c r="AJ945" s="45"/>
      <c r="AK945" s="45"/>
      <c r="AL945" s="45"/>
      <c r="AM945" s="45"/>
      <c r="AN945" s="45"/>
      <c r="AO945" s="45"/>
      <c r="AP945" s="45"/>
      <c r="AQ945" s="45"/>
      <c r="AR945" s="45"/>
      <c r="AS945" s="45"/>
      <c r="AT945" s="45"/>
      <c r="AU945" s="45"/>
      <c r="AV945" s="45"/>
      <c r="AW945" s="45"/>
      <c r="AX945" s="45"/>
      <c r="AY945" s="45"/>
      <c r="AZ945" s="45"/>
      <c r="BA945" s="45"/>
      <c r="BB945" s="45"/>
      <c r="BC945" s="45"/>
      <c r="BD945" s="45"/>
      <c r="BE945" s="45"/>
      <c r="BF945" s="45"/>
      <c r="BG945" s="45"/>
      <c r="BH945" s="45"/>
      <c r="BI945" s="45"/>
      <c r="BJ945" s="45"/>
      <c r="BK945" s="45"/>
      <c r="BL945" s="45"/>
      <c r="BM945" s="45"/>
      <c r="BN945" s="45"/>
      <c r="BO945" s="45"/>
      <c r="BP945" s="45"/>
      <c r="BQ945" s="45"/>
      <c r="BR945" s="45"/>
      <c r="BS945" s="45"/>
      <c r="BT945" s="45"/>
      <c r="BU945" s="45"/>
      <c r="BV945" s="45"/>
      <c r="BW945" s="45"/>
      <c r="BX945" s="45"/>
      <c r="BY945" s="45"/>
    </row>
    <row r="946" spans="1:77">
      <c r="A946" s="77"/>
      <c r="B946" s="45"/>
      <c r="C946" s="61"/>
      <c r="D946" s="61"/>
      <c r="E946" s="45"/>
      <c r="F946" s="45"/>
      <c r="G946" s="45"/>
      <c r="H946" s="45"/>
      <c r="I946" s="45"/>
      <c r="J946" s="45"/>
      <c r="K946" s="45"/>
      <c r="L946" s="45"/>
      <c r="M946" s="45"/>
      <c r="N946" s="45"/>
      <c r="O946" s="45"/>
      <c r="P946" s="45"/>
      <c r="Q946" s="45"/>
      <c r="R946" s="45"/>
      <c r="S946" s="45"/>
      <c r="T946" s="45"/>
      <c r="U946" s="45"/>
      <c r="V946" s="45"/>
      <c r="W946" s="45"/>
      <c r="X946" s="45"/>
      <c r="Y946" s="45"/>
      <c r="Z946" s="45"/>
      <c r="AA946" s="45"/>
      <c r="AB946" s="45"/>
      <c r="AC946" s="45"/>
      <c r="AD946" s="45"/>
      <c r="AE946" s="45"/>
      <c r="AF946" s="45"/>
      <c r="AG946" s="45"/>
      <c r="AH946" s="45"/>
      <c r="AI946" s="45"/>
      <c r="AJ946" s="45"/>
      <c r="AK946" s="45"/>
      <c r="AL946" s="45"/>
      <c r="AM946" s="45"/>
      <c r="AN946" s="45"/>
      <c r="AO946" s="45"/>
      <c r="AP946" s="45"/>
      <c r="AQ946" s="45"/>
      <c r="AR946" s="45"/>
      <c r="AS946" s="45"/>
      <c r="AT946" s="45"/>
      <c r="AU946" s="45"/>
      <c r="AV946" s="45"/>
      <c r="AW946" s="45"/>
      <c r="AX946" s="45"/>
      <c r="AY946" s="45"/>
      <c r="AZ946" s="45"/>
      <c r="BA946" s="45"/>
      <c r="BB946" s="45"/>
      <c r="BC946" s="45"/>
      <c r="BD946" s="45"/>
      <c r="BE946" s="45"/>
      <c r="BF946" s="45"/>
      <c r="BG946" s="45"/>
      <c r="BH946" s="45"/>
      <c r="BI946" s="45"/>
      <c r="BJ946" s="45"/>
      <c r="BK946" s="45"/>
      <c r="BL946" s="45"/>
      <c r="BM946" s="45"/>
      <c r="BN946" s="45"/>
      <c r="BO946" s="45"/>
      <c r="BP946" s="45"/>
      <c r="BQ946" s="45"/>
      <c r="BR946" s="45"/>
      <c r="BS946" s="45"/>
      <c r="BT946" s="45"/>
      <c r="BU946" s="45"/>
      <c r="BV946" s="45"/>
      <c r="BW946" s="45"/>
      <c r="BX946" s="45"/>
      <c r="BY946" s="45"/>
    </row>
    <row r="947" spans="1:77">
      <c r="A947" s="77"/>
      <c r="B947" s="45"/>
      <c r="C947" s="61"/>
      <c r="D947" s="61"/>
      <c r="E947" s="45"/>
      <c r="F947" s="45"/>
      <c r="G947" s="45"/>
      <c r="H947" s="45"/>
      <c r="I947" s="45"/>
      <c r="J947" s="45"/>
      <c r="K947" s="45"/>
      <c r="L947" s="45"/>
      <c r="M947" s="45"/>
      <c r="N947" s="45"/>
      <c r="O947" s="45"/>
      <c r="P947" s="45"/>
      <c r="Q947" s="45"/>
      <c r="R947" s="45"/>
      <c r="S947" s="45"/>
      <c r="T947" s="45"/>
      <c r="U947" s="45"/>
      <c r="V947" s="45"/>
      <c r="W947" s="45"/>
      <c r="X947" s="45"/>
      <c r="Y947" s="45"/>
      <c r="Z947" s="45"/>
      <c r="AA947" s="45"/>
      <c r="AB947" s="45"/>
      <c r="AC947" s="45"/>
      <c r="AD947" s="45"/>
      <c r="AE947" s="45"/>
      <c r="AF947" s="45"/>
      <c r="AG947" s="45"/>
      <c r="AH947" s="45"/>
      <c r="AI947" s="45"/>
      <c r="AJ947" s="45"/>
      <c r="AK947" s="45"/>
      <c r="AL947" s="45"/>
      <c r="AM947" s="45"/>
      <c r="AN947" s="45"/>
      <c r="AO947" s="45"/>
      <c r="AP947" s="45"/>
      <c r="AQ947" s="45"/>
      <c r="AR947" s="45"/>
      <c r="AS947" s="45"/>
      <c r="AT947" s="45"/>
      <c r="AU947" s="45"/>
      <c r="AV947" s="45"/>
      <c r="AW947" s="45"/>
      <c r="AX947" s="45"/>
      <c r="AY947" s="45"/>
      <c r="AZ947" s="45"/>
      <c r="BA947" s="45"/>
      <c r="BB947" s="45"/>
      <c r="BC947" s="45"/>
      <c r="BD947" s="45"/>
      <c r="BE947" s="45"/>
      <c r="BF947" s="45"/>
      <c r="BG947" s="45"/>
      <c r="BH947" s="45"/>
      <c r="BI947" s="45"/>
      <c r="BJ947" s="45"/>
      <c r="BK947" s="45"/>
      <c r="BL947" s="45"/>
      <c r="BM947" s="45"/>
      <c r="BN947" s="45"/>
      <c r="BO947" s="45"/>
      <c r="BP947" s="45"/>
      <c r="BQ947" s="45"/>
      <c r="BR947" s="45"/>
      <c r="BS947" s="45"/>
      <c r="BT947" s="45"/>
      <c r="BU947" s="45"/>
      <c r="BV947" s="45"/>
      <c r="BW947" s="45"/>
      <c r="BX947" s="45"/>
      <c r="BY947" s="45"/>
    </row>
    <row r="948" spans="1:77">
      <c r="A948" s="77"/>
      <c r="B948" s="45"/>
      <c r="C948" s="61"/>
      <c r="D948" s="61"/>
      <c r="E948" s="45"/>
      <c r="F948" s="45"/>
      <c r="G948" s="45"/>
      <c r="H948" s="45"/>
      <c r="I948" s="45"/>
      <c r="J948" s="45"/>
      <c r="K948" s="45"/>
      <c r="L948" s="45"/>
      <c r="M948" s="45"/>
      <c r="N948" s="45"/>
      <c r="O948" s="45"/>
      <c r="P948" s="45"/>
      <c r="Q948" s="45"/>
      <c r="R948" s="45"/>
      <c r="S948" s="45"/>
      <c r="T948" s="45"/>
      <c r="U948" s="45"/>
      <c r="V948" s="45"/>
      <c r="W948" s="45"/>
      <c r="X948" s="45"/>
      <c r="Y948" s="45"/>
      <c r="Z948" s="45"/>
      <c r="AA948" s="45"/>
      <c r="AB948" s="45"/>
      <c r="AC948" s="45"/>
      <c r="AD948" s="45"/>
      <c r="AE948" s="45"/>
      <c r="AF948" s="45"/>
      <c r="AG948" s="45"/>
      <c r="AH948" s="45"/>
      <c r="AI948" s="45"/>
      <c r="AJ948" s="45"/>
      <c r="AK948" s="45"/>
      <c r="AL948" s="45"/>
      <c r="AM948" s="45"/>
      <c r="AN948" s="45"/>
      <c r="AO948" s="45"/>
      <c r="AP948" s="45"/>
      <c r="AQ948" s="45"/>
      <c r="AR948" s="45"/>
      <c r="AS948" s="45"/>
      <c r="AT948" s="45"/>
      <c r="AU948" s="45"/>
      <c r="AV948" s="45"/>
      <c r="AW948" s="45"/>
      <c r="AX948" s="45"/>
      <c r="AY948" s="45"/>
      <c r="AZ948" s="45"/>
      <c r="BA948" s="45"/>
      <c r="BB948" s="45"/>
      <c r="BC948" s="45"/>
      <c r="BD948" s="45"/>
      <c r="BE948" s="45"/>
      <c r="BF948" s="45"/>
      <c r="BG948" s="45"/>
      <c r="BH948" s="45"/>
      <c r="BI948" s="45"/>
      <c r="BJ948" s="45"/>
      <c r="BK948" s="45"/>
      <c r="BL948" s="45"/>
      <c r="BM948" s="45"/>
      <c r="BN948" s="45"/>
      <c r="BO948" s="45"/>
      <c r="BP948" s="45"/>
      <c r="BQ948" s="45"/>
      <c r="BR948" s="45"/>
      <c r="BS948" s="45"/>
      <c r="BT948" s="45"/>
      <c r="BU948" s="45"/>
      <c r="BV948" s="45"/>
      <c r="BW948" s="45"/>
      <c r="BX948" s="45"/>
      <c r="BY948" s="45"/>
    </row>
    <row r="949" spans="1:77">
      <c r="A949" s="77"/>
      <c r="B949" s="45"/>
      <c r="C949" s="61"/>
      <c r="D949" s="61"/>
      <c r="E949" s="45"/>
      <c r="F949" s="45"/>
      <c r="G949" s="45"/>
      <c r="H949" s="45"/>
      <c r="I949" s="45"/>
      <c r="J949" s="45"/>
      <c r="K949" s="45"/>
      <c r="L949" s="45"/>
      <c r="M949" s="45"/>
      <c r="N949" s="45"/>
      <c r="O949" s="45"/>
      <c r="P949" s="45"/>
      <c r="Q949" s="45"/>
      <c r="R949" s="45"/>
      <c r="S949" s="45"/>
      <c r="T949" s="45"/>
      <c r="U949" s="45"/>
      <c r="V949" s="45"/>
      <c r="W949" s="45"/>
      <c r="X949" s="45"/>
      <c r="Y949" s="45"/>
      <c r="Z949" s="45"/>
      <c r="AA949" s="45"/>
      <c r="AB949" s="45"/>
      <c r="AC949" s="45"/>
      <c r="AD949" s="45"/>
      <c r="AE949" s="45"/>
      <c r="AF949" s="45"/>
      <c r="AG949" s="45"/>
      <c r="AH949" s="45"/>
      <c r="AI949" s="45"/>
      <c r="AJ949" s="45"/>
      <c r="AK949" s="45"/>
      <c r="AL949" s="45"/>
      <c r="AM949" s="45"/>
      <c r="AN949" s="45"/>
      <c r="AO949" s="45"/>
      <c r="AP949" s="45"/>
      <c r="AQ949" s="45"/>
      <c r="AR949" s="45"/>
      <c r="AS949" s="45"/>
      <c r="AT949" s="45"/>
      <c r="AU949" s="45"/>
      <c r="AV949" s="45"/>
      <c r="AW949" s="45"/>
      <c r="AX949" s="45"/>
      <c r="AY949" s="45"/>
      <c r="AZ949" s="45"/>
      <c r="BA949" s="45"/>
      <c r="BB949" s="45"/>
      <c r="BC949" s="45"/>
      <c r="BD949" s="45"/>
      <c r="BE949" s="45"/>
      <c r="BF949" s="45"/>
      <c r="BG949" s="45"/>
      <c r="BH949" s="45"/>
      <c r="BI949" s="45"/>
      <c r="BJ949" s="45"/>
      <c r="BK949" s="45"/>
      <c r="BL949" s="45"/>
      <c r="BM949" s="45"/>
      <c r="BN949" s="45"/>
      <c r="BO949" s="45"/>
      <c r="BP949" s="45"/>
      <c r="BQ949" s="45"/>
      <c r="BR949" s="45"/>
      <c r="BS949" s="45"/>
      <c r="BT949" s="45"/>
      <c r="BU949" s="45"/>
      <c r="BV949" s="45"/>
      <c r="BW949" s="45"/>
      <c r="BX949" s="45"/>
      <c r="BY949" s="45"/>
    </row>
    <row r="950" spans="1:77">
      <c r="A950" s="77"/>
      <c r="B950" s="45"/>
      <c r="C950" s="61"/>
      <c r="D950" s="61"/>
      <c r="E950" s="45"/>
      <c r="F950" s="45"/>
      <c r="G950" s="45"/>
      <c r="H950" s="45"/>
      <c r="I950" s="45"/>
      <c r="J950" s="45"/>
      <c r="K950" s="45"/>
      <c r="L950" s="45"/>
      <c r="M950" s="45"/>
      <c r="N950" s="45"/>
      <c r="O950" s="45"/>
      <c r="P950" s="45"/>
      <c r="Q950" s="45"/>
      <c r="R950" s="45"/>
      <c r="S950" s="45"/>
      <c r="T950" s="45"/>
      <c r="U950" s="45"/>
      <c r="V950" s="45"/>
      <c r="W950" s="45"/>
      <c r="X950" s="45"/>
      <c r="Y950" s="45"/>
      <c r="Z950" s="45"/>
      <c r="AA950" s="45"/>
      <c r="AB950" s="45"/>
      <c r="AC950" s="45"/>
      <c r="AD950" s="45"/>
      <c r="AE950" s="45"/>
      <c r="AF950" s="45"/>
      <c r="AG950" s="45"/>
      <c r="AH950" s="45"/>
      <c r="AI950" s="45"/>
      <c r="AJ950" s="45"/>
      <c r="AK950" s="45"/>
      <c r="AL950" s="45"/>
      <c r="AM950" s="45"/>
      <c r="AN950" s="45"/>
      <c r="AO950" s="45"/>
      <c r="AP950" s="45"/>
      <c r="AQ950" s="45"/>
      <c r="AR950" s="45"/>
      <c r="AS950" s="45"/>
      <c r="AT950" s="45"/>
      <c r="AU950" s="45"/>
      <c r="AV950" s="45"/>
      <c r="AW950" s="45"/>
      <c r="AX950" s="45"/>
      <c r="AY950" s="45"/>
      <c r="AZ950" s="45"/>
      <c r="BA950" s="45"/>
      <c r="BB950" s="45"/>
      <c r="BC950" s="45"/>
      <c r="BD950" s="45"/>
      <c r="BE950" s="45"/>
      <c r="BF950" s="45"/>
      <c r="BG950" s="45"/>
      <c r="BH950" s="45"/>
      <c r="BI950" s="45"/>
      <c r="BJ950" s="45"/>
      <c r="BK950" s="45"/>
      <c r="BL950" s="45"/>
      <c r="BM950" s="45"/>
      <c r="BN950" s="45"/>
      <c r="BO950" s="45"/>
      <c r="BP950" s="45"/>
      <c r="BQ950" s="45"/>
      <c r="BR950" s="45"/>
      <c r="BS950" s="45"/>
      <c r="BT950" s="45"/>
      <c r="BU950" s="45"/>
      <c r="BV950" s="45"/>
      <c r="BW950" s="45"/>
      <c r="BX950" s="45"/>
      <c r="BY950" s="45"/>
    </row>
    <row r="951" spans="1:77">
      <c r="A951" s="77"/>
      <c r="B951" s="45"/>
      <c r="C951" s="61"/>
      <c r="D951" s="61"/>
      <c r="E951" s="45"/>
      <c r="F951" s="45"/>
      <c r="G951" s="45"/>
      <c r="H951" s="45"/>
      <c r="I951" s="45"/>
      <c r="J951" s="45"/>
      <c r="K951" s="45"/>
      <c r="L951" s="45"/>
      <c r="M951" s="45"/>
      <c r="N951" s="45"/>
      <c r="O951" s="45"/>
      <c r="P951" s="45"/>
      <c r="Q951" s="45"/>
      <c r="R951" s="45"/>
      <c r="S951" s="45"/>
      <c r="T951" s="45"/>
      <c r="U951" s="45"/>
      <c r="V951" s="45"/>
      <c r="W951" s="45"/>
      <c r="X951" s="45"/>
      <c r="Y951" s="45"/>
      <c r="Z951" s="45"/>
      <c r="AA951" s="45"/>
      <c r="AB951" s="45"/>
      <c r="AC951" s="45"/>
      <c r="AD951" s="45"/>
      <c r="AE951" s="45"/>
      <c r="AF951" s="45"/>
      <c r="AG951" s="45"/>
      <c r="AH951" s="45"/>
      <c r="AI951" s="45"/>
      <c r="AJ951" s="45"/>
      <c r="AK951" s="45"/>
      <c r="AL951" s="45"/>
      <c r="AM951" s="45"/>
      <c r="AN951" s="45"/>
      <c r="AO951" s="45"/>
      <c r="AP951" s="45"/>
      <c r="AQ951" s="45"/>
      <c r="AR951" s="45"/>
      <c r="AS951" s="45"/>
      <c r="AT951" s="45"/>
      <c r="AU951" s="45"/>
      <c r="AV951" s="45"/>
      <c r="AW951" s="45"/>
      <c r="AX951" s="45"/>
      <c r="AY951" s="45"/>
      <c r="AZ951" s="45"/>
      <c r="BA951" s="45"/>
      <c r="BB951" s="45"/>
      <c r="BC951" s="45"/>
      <c r="BD951" s="45"/>
      <c r="BE951" s="45"/>
      <c r="BF951" s="45"/>
      <c r="BG951" s="45"/>
      <c r="BH951" s="45"/>
      <c r="BI951" s="45"/>
      <c r="BJ951" s="45"/>
      <c r="BK951" s="45"/>
      <c r="BL951" s="45"/>
      <c r="BM951" s="45"/>
      <c r="BN951" s="45"/>
      <c r="BO951" s="45"/>
      <c r="BP951" s="45"/>
      <c r="BQ951" s="45"/>
      <c r="BR951" s="45"/>
      <c r="BS951" s="45"/>
      <c r="BT951" s="45"/>
      <c r="BU951" s="45"/>
      <c r="BV951" s="45"/>
      <c r="BW951" s="45"/>
      <c r="BX951" s="45"/>
      <c r="BY951" s="45"/>
    </row>
    <row r="952" spans="1:77">
      <c r="A952" s="77"/>
      <c r="B952" s="45"/>
      <c r="C952" s="61"/>
      <c r="D952" s="61"/>
      <c r="E952" s="45"/>
      <c r="F952" s="45"/>
      <c r="G952" s="45"/>
      <c r="H952" s="45"/>
      <c r="I952" s="45"/>
      <c r="J952" s="45"/>
      <c r="K952" s="45"/>
      <c r="L952" s="45"/>
      <c r="M952" s="45"/>
      <c r="N952" s="45"/>
      <c r="O952" s="45"/>
      <c r="P952" s="45"/>
      <c r="Q952" s="45"/>
      <c r="R952" s="45"/>
      <c r="S952" s="45"/>
      <c r="T952" s="45"/>
      <c r="U952" s="45"/>
      <c r="V952" s="45"/>
      <c r="W952" s="45"/>
      <c r="X952" s="45"/>
      <c r="Y952" s="45"/>
      <c r="Z952" s="45"/>
      <c r="AA952" s="45"/>
      <c r="AB952" s="45"/>
      <c r="AC952" s="45"/>
      <c r="AD952" s="45"/>
      <c r="AE952" s="45"/>
      <c r="AF952" s="45"/>
      <c r="AG952" s="45"/>
      <c r="AH952" s="45"/>
      <c r="AI952" s="45"/>
      <c r="AJ952" s="45"/>
      <c r="AK952" s="45"/>
      <c r="AL952" s="45"/>
      <c r="AM952" s="45"/>
      <c r="AN952" s="45"/>
      <c r="AO952" s="45"/>
      <c r="AP952" s="45"/>
      <c r="AQ952" s="45"/>
      <c r="AR952" s="45"/>
      <c r="AS952" s="45"/>
      <c r="AT952" s="45"/>
      <c r="AU952" s="45"/>
      <c r="AV952" s="45"/>
      <c r="AW952" s="45"/>
      <c r="AX952" s="45"/>
      <c r="AY952" s="45"/>
      <c r="AZ952" s="45"/>
      <c r="BA952" s="45"/>
      <c r="BB952" s="45"/>
      <c r="BC952" s="45"/>
      <c r="BD952" s="45"/>
      <c r="BE952" s="45"/>
      <c r="BF952" s="45"/>
      <c r="BG952" s="45"/>
      <c r="BH952" s="45"/>
      <c r="BI952" s="45"/>
      <c r="BJ952" s="45"/>
      <c r="BK952" s="45"/>
      <c r="BL952" s="45"/>
      <c r="BM952" s="45"/>
      <c r="BN952" s="45"/>
      <c r="BO952" s="45"/>
      <c r="BP952" s="45"/>
      <c r="BQ952" s="45"/>
      <c r="BR952" s="45"/>
      <c r="BS952" s="45"/>
      <c r="BT952" s="45"/>
      <c r="BU952" s="45"/>
      <c r="BV952" s="45"/>
      <c r="BW952" s="45"/>
      <c r="BX952" s="45"/>
      <c r="BY952" s="45"/>
    </row>
    <row r="953" spans="1:77">
      <c r="A953" s="77"/>
      <c r="B953" s="45"/>
      <c r="C953" s="61"/>
      <c r="D953" s="61"/>
      <c r="E953" s="45"/>
      <c r="F953" s="45"/>
      <c r="G953" s="45"/>
      <c r="H953" s="45"/>
      <c r="I953" s="45"/>
      <c r="J953" s="45"/>
      <c r="K953" s="45"/>
      <c r="L953" s="45"/>
      <c r="M953" s="45"/>
      <c r="N953" s="45"/>
      <c r="O953" s="45"/>
      <c r="P953" s="45"/>
      <c r="Q953" s="45"/>
      <c r="R953" s="45"/>
      <c r="S953" s="45"/>
      <c r="T953" s="45"/>
      <c r="U953" s="45"/>
      <c r="V953" s="45"/>
      <c r="W953" s="45"/>
      <c r="X953" s="45"/>
      <c r="Y953" s="45"/>
      <c r="Z953" s="45"/>
      <c r="AA953" s="45"/>
      <c r="AB953" s="45"/>
      <c r="AC953" s="45"/>
      <c r="AD953" s="45"/>
      <c r="AE953" s="45"/>
      <c r="AF953" s="45"/>
      <c r="AG953" s="45"/>
      <c r="AH953" s="45"/>
      <c r="AI953" s="45"/>
      <c r="AJ953" s="45"/>
      <c r="AK953" s="45"/>
      <c r="AL953" s="45"/>
      <c r="AM953" s="45"/>
      <c r="AN953" s="45"/>
      <c r="AO953" s="45"/>
      <c r="AP953" s="45"/>
      <c r="AQ953" s="45"/>
      <c r="AR953" s="45"/>
      <c r="AS953" s="45"/>
      <c r="AT953" s="45"/>
      <c r="AU953" s="45"/>
      <c r="AV953" s="45"/>
      <c r="AW953" s="45"/>
      <c r="AX953" s="45"/>
      <c r="AY953" s="45"/>
      <c r="AZ953" s="45"/>
      <c r="BA953" s="45"/>
      <c r="BB953" s="45"/>
      <c r="BC953" s="45"/>
      <c r="BD953" s="45"/>
      <c r="BE953" s="45"/>
      <c r="BF953" s="45"/>
      <c r="BG953" s="45"/>
      <c r="BH953" s="45"/>
      <c r="BI953" s="45"/>
      <c r="BJ953" s="45"/>
      <c r="BK953" s="45"/>
      <c r="BL953" s="45"/>
      <c r="BM953" s="45"/>
      <c r="BN953" s="45"/>
      <c r="BO953" s="45"/>
      <c r="BP953" s="45"/>
      <c r="BQ953" s="45"/>
      <c r="BR953" s="45"/>
      <c r="BS953" s="45"/>
      <c r="BT953" s="45"/>
      <c r="BU953" s="45"/>
      <c r="BV953" s="45"/>
      <c r="BW953" s="45"/>
      <c r="BX953" s="45"/>
      <c r="BY953" s="45"/>
    </row>
    <row r="954" spans="1:77">
      <c r="A954" s="77"/>
      <c r="B954" s="45"/>
      <c r="C954" s="61"/>
      <c r="D954" s="61"/>
      <c r="E954" s="45"/>
      <c r="F954" s="45"/>
      <c r="G954" s="45"/>
      <c r="H954" s="45"/>
      <c r="I954" s="45"/>
      <c r="J954" s="45"/>
      <c r="K954" s="45"/>
      <c r="L954" s="45"/>
      <c r="M954" s="45"/>
      <c r="N954" s="45"/>
      <c r="O954" s="45"/>
      <c r="P954" s="45"/>
      <c r="Q954" s="45"/>
      <c r="R954" s="45"/>
      <c r="S954" s="45"/>
      <c r="T954" s="45"/>
      <c r="U954" s="45"/>
      <c r="V954" s="45"/>
      <c r="W954" s="45"/>
      <c r="X954" s="45"/>
      <c r="Y954" s="45"/>
      <c r="Z954" s="45"/>
      <c r="AA954" s="45"/>
      <c r="AB954" s="45"/>
      <c r="AC954" s="45"/>
      <c r="AD954" s="45"/>
      <c r="AE954" s="45"/>
      <c r="AF954" s="45"/>
      <c r="AG954" s="45"/>
      <c r="AH954" s="45"/>
      <c r="AI954" s="45"/>
      <c r="AJ954" s="45"/>
      <c r="AK954" s="45"/>
      <c r="AL954" s="45"/>
      <c r="AM954" s="45"/>
      <c r="AN954" s="45"/>
      <c r="AO954" s="45"/>
      <c r="AP954" s="45"/>
      <c r="AQ954" s="45"/>
      <c r="AR954" s="45"/>
      <c r="AS954" s="45"/>
      <c r="AT954" s="45"/>
      <c r="AU954" s="45"/>
      <c r="AV954" s="45"/>
      <c r="AW954" s="45"/>
      <c r="AX954" s="45"/>
      <c r="AY954" s="45"/>
      <c r="AZ954" s="45"/>
      <c r="BA954" s="45"/>
      <c r="BB954" s="45"/>
      <c r="BC954" s="45"/>
      <c r="BD954" s="45"/>
      <c r="BE954" s="45"/>
      <c r="BF954" s="45"/>
      <c r="BG954" s="45"/>
      <c r="BH954" s="45"/>
      <c r="BI954" s="45"/>
      <c r="BJ954" s="45"/>
      <c r="BK954" s="45"/>
      <c r="BL954" s="45"/>
      <c r="BM954" s="45"/>
      <c r="BN954" s="45"/>
      <c r="BO954" s="45"/>
      <c r="BP954" s="45"/>
      <c r="BQ954" s="45"/>
      <c r="BR954" s="45"/>
      <c r="BS954" s="45"/>
      <c r="BT954" s="45"/>
      <c r="BU954" s="45"/>
      <c r="BV954" s="45"/>
      <c r="BW954" s="45"/>
      <c r="BX954" s="45"/>
      <c r="BY954" s="45"/>
    </row>
    <row r="955" spans="1:77">
      <c r="A955" s="77"/>
      <c r="B955" s="45"/>
      <c r="C955" s="61"/>
      <c r="D955" s="61"/>
      <c r="E955" s="45"/>
      <c r="F955" s="45"/>
      <c r="G955" s="45"/>
      <c r="H955" s="45"/>
      <c r="I955" s="45"/>
      <c r="J955" s="45"/>
      <c r="K955" s="45"/>
      <c r="L955" s="45"/>
      <c r="M955" s="45"/>
      <c r="N955" s="45"/>
      <c r="O955" s="45"/>
      <c r="P955" s="45"/>
      <c r="Q955" s="45"/>
      <c r="R955" s="45"/>
      <c r="S955" s="45"/>
      <c r="T955" s="45"/>
      <c r="U955" s="45"/>
      <c r="V955" s="45"/>
      <c r="W955" s="45"/>
      <c r="X955" s="45"/>
      <c r="Y955" s="45"/>
      <c r="Z955" s="45"/>
      <c r="AA955" s="45"/>
      <c r="AB955" s="45"/>
      <c r="AC955" s="45"/>
      <c r="AD955" s="45"/>
      <c r="AE955" s="45"/>
      <c r="AF955" s="45"/>
      <c r="AG955" s="45"/>
      <c r="AH955" s="45"/>
      <c r="AI955" s="45"/>
      <c r="AJ955" s="45"/>
      <c r="AK955" s="45"/>
      <c r="AL955" s="45"/>
      <c r="AM955" s="45"/>
      <c r="AN955" s="45"/>
      <c r="AO955" s="45"/>
      <c r="AP955" s="45"/>
      <c r="AQ955" s="45"/>
      <c r="AR955" s="45"/>
      <c r="AS955" s="45"/>
      <c r="AT955" s="45"/>
      <c r="AU955" s="45"/>
      <c r="AV955" s="45"/>
      <c r="AW955" s="45"/>
      <c r="AX955" s="45"/>
      <c r="AY955" s="45"/>
      <c r="AZ955" s="45"/>
      <c r="BA955" s="45"/>
      <c r="BB955" s="45"/>
      <c r="BC955" s="45"/>
      <c r="BD955" s="45"/>
      <c r="BE955" s="45"/>
      <c r="BF955" s="45"/>
      <c r="BG955" s="45"/>
      <c r="BH955" s="45"/>
      <c r="BI955" s="45"/>
      <c r="BJ955" s="45"/>
      <c r="BK955" s="45"/>
      <c r="BL955" s="45"/>
      <c r="BM955" s="45"/>
      <c r="BN955" s="45"/>
      <c r="BO955" s="45"/>
      <c r="BP955" s="45"/>
      <c r="BQ955" s="45"/>
      <c r="BR955" s="45"/>
      <c r="BS955" s="45"/>
      <c r="BT955" s="45"/>
      <c r="BU955" s="45"/>
      <c r="BV955" s="45"/>
      <c r="BW955" s="45"/>
      <c r="BX955" s="45"/>
      <c r="BY955" s="45"/>
    </row>
    <row r="956" spans="1:77">
      <c r="A956" s="77"/>
      <c r="B956" s="45"/>
      <c r="C956" s="61"/>
      <c r="D956" s="61"/>
      <c r="E956" s="45"/>
      <c r="F956" s="45"/>
      <c r="G956" s="45"/>
      <c r="H956" s="45"/>
      <c r="I956" s="45"/>
      <c r="J956" s="45"/>
      <c r="K956" s="45"/>
      <c r="L956" s="45"/>
      <c r="M956" s="45"/>
      <c r="N956" s="45"/>
      <c r="O956" s="45"/>
      <c r="P956" s="45"/>
      <c r="Q956" s="45"/>
      <c r="R956" s="45"/>
      <c r="S956" s="45"/>
      <c r="T956" s="45"/>
      <c r="U956" s="45"/>
      <c r="V956" s="45"/>
      <c r="W956" s="45"/>
      <c r="X956" s="45"/>
      <c r="Y956" s="45"/>
      <c r="Z956" s="45"/>
      <c r="AA956" s="45"/>
      <c r="AB956" s="45"/>
      <c r="AC956" s="45"/>
      <c r="AD956" s="45"/>
      <c r="AE956" s="45"/>
      <c r="AF956" s="45"/>
      <c r="AG956" s="45"/>
      <c r="AH956" s="45"/>
      <c r="AI956" s="45"/>
      <c r="AJ956" s="45"/>
      <c r="AK956" s="45"/>
      <c r="AL956" s="45"/>
      <c r="AM956" s="45"/>
      <c r="AN956" s="45"/>
      <c r="AO956" s="45"/>
      <c r="AP956" s="45"/>
      <c r="AQ956" s="45"/>
      <c r="AR956" s="45"/>
      <c r="AS956" s="45"/>
      <c r="AT956" s="45"/>
      <c r="AU956" s="45"/>
      <c r="AV956" s="45"/>
      <c r="AW956" s="45"/>
      <c r="AX956" s="45"/>
      <c r="AY956" s="45"/>
      <c r="AZ956" s="45"/>
      <c r="BA956" s="45"/>
      <c r="BB956" s="45"/>
      <c r="BC956" s="45"/>
      <c r="BD956" s="45"/>
      <c r="BE956" s="45"/>
      <c r="BF956" s="45"/>
      <c r="BG956" s="45"/>
      <c r="BH956" s="45"/>
      <c r="BI956" s="45"/>
      <c r="BJ956" s="45"/>
      <c r="BK956" s="45"/>
      <c r="BL956" s="45"/>
      <c r="BM956" s="45"/>
      <c r="BN956" s="45"/>
      <c r="BO956" s="45"/>
      <c r="BP956" s="45"/>
      <c r="BQ956" s="45"/>
      <c r="BR956" s="45"/>
      <c r="BS956" s="45"/>
      <c r="BT956" s="45"/>
      <c r="BU956" s="45"/>
      <c r="BV956" s="45"/>
      <c r="BW956" s="45"/>
      <c r="BX956" s="45"/>
      <c r="BY956" s="45"/>
    </row>
    <row r="957" spans="1:77">
      <c r="A957" s="77"/>
      <c r="B957" s="45"/>
      <c r="C957" s="61"/>
      <c r="D957" s="61"/>
      <c r="E957" s="45"/>
      <c r="F957" s="45"/>
      <c r="G957" s="45"/>
      <c r="H957" s="45"/>
      <c r="I957" s="45"/>
      <c r="J957" s="45"/>
      <c r="K957" s="45"/>
      <c r="L957" s="45"/>
      <c r="M957" s="45"/>
      <c r="N957" s="45"/>
      <c r="O957" s="45"/>
      <c r="P957" s="45"/>
      <c r="Q957" s="45"/>
      <c r="R957" s="45"/>
      <c r="S957" s="45"/>
      <c r="T957" s="45"/>
      <c r="U957" s="45"/>
      <c r="V957" s="45"/>
      <c r="W957" s="45"/>
      <c r="X957" s="45"/>
      <c r="Y957" s="45"/>
      <c r="Z957" s="45"/>
      <c r="AA957" s="45"/>
      <c r="AB957" s="45"/>
      <c r="AC957" s="45"/>
      <c r="AD957" s="45"/>
      <c r="AE957" s="45"/>
      <c r="AF957" s="45"/>
      <c r="AG957" s="45"/>
      <c r="AH957" s="45"/>
      <c r="AI957" s="45"/>
      <c r="AJ957" s="45"/>
      <c r="AK957" s="45"/>
      <c r="AL957" s="45"/>
      <c r="AM957" s="45"/>
      <c r="AN957" s="45"/>
      <c r="AO957" s="45"/>
      <c r="AP957" s="45"/>
      <c r="AQ957" s="45"/>
      <c r="AR957" s="45"/>
      <c r="AS957" s="45"/>
      <c r="AT957" s="45"/>
      <c r="AU957" s="45"/>
      <c r="AV957" s="45"/>
      <c r="AW957" s="45"/>
      <c r="AX957" s="45"/>
      <c r="AY957" s="45"/>
      <c r="AZ957" s="45"/>
      <c r="BA957" s="45"/>
      <c r="BB957" s="45"/>
      <c r="BC957" s="45"/>
      <c r="BD957" s="45"/>
      <c r="BE957" s="45"/>
      <c r="BF957" s="45"/>
      <c r="BG957" s="45"/>
      <c r="BH957" s="45"/>
      <c r="BI957" s="45"/>
      <c r="BJ957" s="45"/>
      <c r="BK957" s="45"/>
      <c r="BL957" s="45"/>
      <c r="BM957" s="45"/>
      <c r="BN957" s="45"/>
      <c r="BO957" s="45"/>
      <c r="BP957" s="45"/>
      <c r="BQ957" s="45"/>
      <c r="BR957" s="45"/>
      <c r="BS957" s="45"/>
      <c r="BT957" s="45"/>
      <c r="BU957" s="45"/>
      <c r="BV957" s="45"/>
      <c r="BW957" s="45"/>
      <c r="BX957" s="45"/>
      <c r="BY957" s="45"/>
    </row>
    <row r="958" spans="1:77">
      <c r="A958" s="77"/>
      <c r="B958" s="45"/>
      <c r="C958" s="61"/>
      <c r="D958" s="61"/>
      <c r="E958" s="45"/>
      <c r="F958" s="45"/>
      <c r="G958" s="45"/>
      <c r="H958" s="45"/>
      <c r="I958" s="45"/>
      <c r="J958" s="45"/>
      <c r="K958" s="45"/>
      <c r="L958" s="45"/>
      <c r="M958" s="45"/>
      <c r="N958" s="45"/>
      <c r="O958" s="45"/>
      <c r="P958" s="45"/>
      <c r="Q958" s="45"/>
      <c r="R958" s="45"/>
      <c r="S958" s="45"/>
      <c r="T958" s="45"/>
      <c r="U958" s="45"/>
      <c r="V958" s="45"/>
      <c r="W958" s="45"/>
      <c r="X958" s="45"/>
      <c r="Y958" s="45"/>
      <c r="Z958" s="45"/>
      <c r="AA958" s="45"/>
      <c r="AB958" s="45"/>
      <c r="AC958" s="45"/>
      <c r="AD958" s="45"/>
      <c r="AE958" s="45"/>
      <c r="AF958" s="45"/>
      <c r="AG958" s="45"/>
      <c r="AH958" s="45"/>
      <c r="AI958" s="45"/>
      <c r="AJ958" s="45"/>
      <c r="AK958" s="45"/>
      <c r="AL958" s="45"/>
      <c r="AM958" s="45"/>
      <c r="AN958" s="45"/>
      <c r="AO958" s="45"/>
      <c r="AP958" s="45"/>
      <c r="AQ958" s="45"/>
      <c r="AR958" s="45"/>
      <c r="AS958" s="45"/>
      <c r="AT958" s="45"/>
      <c r="AU958" s="45"/>
      <c r="AV958" s="45"/>
      <c r="AW958" s="45"/>
      <c r="AX958" s="45"/>
      <c r="AY958" s="45"/>
      <c r="AZ958" s="45"/>
      <c r="BA958" s="45"/>
      <c r="BB958" s="45"/>
      <c r="BC958" s="45"/>
      <c r="BD958" s="45"/>
      <c r="BE958" s="45"/>
      <c r="BF958" s="45"/>
      <c r="BG958" s="45"/>
      <c r="BH958" s="45"/>
      <c r="BI958" s="45"/>
      <c r="BJ958" s="45"/>
      <c r="BK958" s="45"/>
      <c r="BL958" s="45"/>
      <c r="BM958" s="45"/>
      <c r="BN958" s="45"/>
      <c r="BO958" s="45"/>
      <c r="BP958" s="45"/>
      <c r="BQ958" s="45"/>
      <c r="BR958" s="45"/>
      <c r="BS958" s="45"/>
      <c r="BT958" s="45"/>
      <c r="BU958" s="45"/>
      <c r="BV958" s="45"/>
      <c r="BW958" s="45"/>
      <c r="BX958" s="45"/>
      <c r="BY958" s="45"/>
    </row>
    <row r="959" spans="1:77">
      <c r="A959" s="77"/>
      <c r="B959" s="45"/>
      <c r="C959" s="61"/>
      <c r="D959" s="61"/>
      <c r="E959" s="45"/>
      <c r="F959" s="45"/>
      <c r="G959" s="45"/>
      <c r="H959" s="45"/>
      <c r="I959" s="45"/>
      <c r="J959" s="45"/>
      <c r="K959" s="45"/>
      <c r="L959" s="45"/>
      <c r="M959" s="45"/>
      <c r="N959" s="45"/>
      <c r="O959" s="45"/>
      <c r="P959" s="45"/>
      <c r="Q959" s="45"/>
      <c r="R959" s="45"/>
      <c r="S959" s="45"/>
      <c r="T959" s="45"/>
      <c r="U959" s="45"/>
      <c r="V959" s="45"/>
      <c r="W959" s="45"/>
      <c r="X959" s="45"/>
      <c r="Y959" s="45"/>
      <c r="Z959" s="45"/>
      <c r="AA959" s="45"/>
      <c r="AB959" s="45"/>
      <c r="AC959" s="45"/>
      <c r="AD959" s="45"/>
      <c r="AE959" s="45"/>
      <c r="AF959" s="45"/>
      <c r="AG959" s="45"/>
      <c r="AH959" s="45"/>
      <c r="AI959" s="45"/>
      <c r="AJ959" s="45"/>
      <c r="AK959" s="45"/>
      <c r="AL959" s="45"/>
      <c r="AM959" s="45"/>
      <c r="AN959" s="45"/>
      <c r="AO959" s="45"/>
      <c r="AP959" s="45"/>
      <c r="AQ959" s="45"/>
      <c r="AR959" s="45"/>
      <c r="AS959" s="45"/>
      <c r="AT959" s="45"/>
      <c r="AU959" s="45"/>
      <c r="AV959" s="45"/>
      <c r="AW959" s="45"/>
      <c r="AX959" s="45"/>
      <c r="AY959" s="45"/>
      <c r="AZ959" s="45"/>
      <c r="BA959" s="45"/>
      <c r="BB959" s="45"/>
      <c r="BC959" s="45"/>
      <c r="BD959" s="45"/>
      <c r="BE959" s="45"/>
      <c r="BF959" s="45"/>
      <c r="BG959" s="45"/>
      <c r="BH959" s="45"/>
      <c r="BI959" s="45"/>
      <c r="BJ959" s="45"/>
      <c r="BK959" s="45"/>
      <c r="BL959" s="45"/>
      <c r="BM959" s="45"/>
      <c r="BN959" s="45"/>
      <c r="BO959" s="45"/>
      <c r="BP959" s="45"/>
      <c r="BQ959" s="45"/>
      <c r="BR959" s="45"/>
      <c r="BS959" s="45"/>
      <c r="BT959" s="45"/>
      <c r="BU959" s="45"/>
      <c r="BV959" s="45"/>
      <c r="BW959" s="45"/>
      <c r="BX959" s="45"/>
      <c r="BY959" s="45"/>
    </row>
    <row r="960" spans="1:77">
      <c r="A960" s="77"/>
      <c r="B960" s="45"/>
      <c r="C960" s="61"/>
      <c r="D960" s="61"/>
      <c r="E960" s="45"/>
      <c r="F960" s="45"/>
      <c r="G960" s="45"/>
      <c r="H960" s="45"/>
      <c r="I960" s="45"/>
      <c r="J960" s="45"/>
      <c r="K960" s="45"/>
      <c r="L960" s="45"/>
      <c r="M960" s="45"/>
      <c r="N960" s="45"/>
      <c r="O960" s="45"/>
      <c r="P960" s="45"/>
      <c r="Q960" s="45"/>
      <c r="R960" s="45"/>
      <c r="S960" s="45"/>
      <c r="T960" s="45"/>
      <c r="U960" s="45"/>
      <c r="V960" s="45"/>
      <c r="W960" s="45"/>
      <c r="X960" s="45"/>
      <c r="Y960" s="45"/>
      <c r="Z960" s="45"/>
      <c r="AA960" s="45"/>
      <c r="AB960" s="45"/>
      <c r="AC960" s="45"/>
      <c r="AD960" s="45"/>
      <c r="AE960" s="45"/>
      <c r="AF960" s="45"/>
      <c r="AG960" s="45"/>
      <c r="AH960" s="45"/>
      <c r="AI960" s="45"/>
      <c r="AJ960" s="45"/>
      <c r="AK960" s="45"/>
      <c r="AL960" s="45"/>
      <c r="AM960" s="45"/>
      <c r="AN960" s="45"/>
      <c r="AO960" s="45"/>
      <c r="AP960" s="45"/>
      <c r="AQ960" s="45"/>
      <c r="AR960" s="45"/>
      <c r="AS960" s="45"/>
      <c r="AT960" s="45"/>
      <c r="AU960" s="45"/>
      <c r="AV960" s="45"/>
      <c r="AW960" s="45"/>
      <c r="AX960" s="45"/>
      <c r="AY960" s="45"/>
      <c r="AZ960" s="45"/>
      <c r="BA960" s="45"/>
      <c r="BB960" s="45"/>
      <c r="BC960" s="45"/>
      <c r="BD960" s="45"/>
      <c r="BE960" s="45"/>
      <c r="BF960" s="45"/>
      <c r="BG960" s="45"/>
      <c r="BH960" s="45"/>
      <c r="BI960" s="45"/>
      <c r="BJ960" s="45"/>
      <c r="BK960" s="45"/>
      <c r="BL960" s="45"/>
      <c r="BM960" s="45"/>
      <c r="BN960" s="45"/>
      <c r="BO960" s="45"/>
      <c r="BP960" s="45"/>
      <c r="BQ960" s="45"/>
      <c r="BR960" s="45"/>
      <c r="BS960" s="45"/>
      <c r="BT960" s="45"/>
      <c r="BU960" s="45"/>
      <c r="BV960" s="45"/>
      <c r="BW960" s="45"/>
      <c r="BX960" s="45"/>
      <c r="BY960" s="45"/>
    </row>
    <row r="961" spans="1:77">
      <c r="A961" s="77"/>
      <c r="B961" s="45"/>
      <c r="C961" s="61"/>
      <c r="D961" s="61"/>
      <c r="E961" s="45"/>
      <c r="F961" s="45"/>
      <c r="G961" s="45"/>
      <c r="H961" s="45"/>
      <c r="I961" s="45"/>
      <c r="J961" s="45"/>
      <c r="K961" s="45"/>
      <c r="L961" s="45"/>
      <c r="M961" s="45"/>
      <c r="N961" s="45"/>
      <c r="O961" s="45"/>
      <c r="P961" s="45"/>
      <c r="Q961" s="45"/>
      <c r="R961" s="45"/>
      <c r="S961" s="45"/>
      <c r="T961" s="45"/>
      <c r="U961" s="45"/>
      <c r="V961" s="45"/>
      <c r="W961" s="45"/>
      <c r="X961" s="45"/>
      <c r="Y961" s="45"/>
      <c r="Z961" s="45"/>
      <c r="AA961" s="45"/>
      <c r="AB961" s="45"/>
      <c r="AC961" s="45"/>
      <c r="AD961" s="45"/>
      <c r="AE961" s="45"/>
      <c r="AF961" s="45"/>
      <c r="AG961" s="45"/>
      <c r="AH961" s="45"/>
      <c r="AI961" s="45"/>
      <c r="AJ961" s="45"/>
      <c r="AK961" s="45"/>
      <c r="AL961" s="45"/>
      <c r="AM961" s="45"/>
      <c r="AN961" s="45"/>
      <c r="AO961" s="45"/>
      <c r="AP961" s="45"/>
      <c r="AQ961" s="45"/>
      <c r="AR961" s="45"/>
      <c r="AS961" s="45"/>
      <c r="AT961" s="45"/>
      <c r="AU961" s="45"/>
      <c r="AV961" s="45"/>
      <c r="AW961" s="45"/>
      <c r="AX961" s="45"/>
      <c r="AY961" s="45"/>
      <c r="AZ961" s="45"/>
      <c r="BA961" s="45"/>
      <c r="BB961" s="45"/>
      <c r="BC961" s="45"/>
      <c r="BD961" s="45"/>
      <c r="BE961" s="45"/>
      <c r="BF961" s="45"/>
      <c r="BG961" s="45"/>
      <c r="BH961" s="45"/>
      <c r="BI961" s="45"/>
      <c r="BJ961" s="45"/>
      <c r="BK961" s="45"/>
      <c r="BL961" s="45"/>
      <c r="BM961" s="45"/>
      <c r="BN961" s="45"/>
      <c r="BO961" s="45"/>
      <c r="BP961" s="45"/>
      <c r="BQ961" s="45"/>
      <c r="BR961" s="45"/>
      <c r="BS961" s="45"/>
      <c r="BT961" s="45"/>
      <c r="BU961" s="45"/>
      <c r="BV961" s="45"/>
      <c r="BW961" s="45"/>
      <c r="BX961" s="45"/>
      <c r="BY961" s="45"/>
    </row>
    <row r="962" spans="1:77">
      <c r="A962" s="77"/>
      <c r="B962" s="45"/>
      <c r="C962" s="61"/>
      <c r="D962" s="61"/>
      <c r="E962" s="45"/>
      <c r="F962" s="45"/>
      <c r="G962" s="45"/>
      <c r="H962" s="45"/>
      <c r="I962" s="45"/>
      <c r="J962" s="45"/>
      <c r="K962" s="45"/>
      <c r="L962" s="45"/>
      <c r="M962" s="45"/>
      <c r="N962" s="45"/>
      <c r="O962" s="45"/>
      <c r="P962" s="45"/>
      <c r="Q962" s="45"/>
      <c r="R962" s="45"/>
      <c r="S962" s="45"/>
      <c r="T962" s="45"/>
      <c r="U962" s="45"/>
      <c r="V962" s="45"/>
      <c r="W962" s="45"/>
      <c r="X962" s="45"/>
      <c r="Y962" s="45"/>
      <c r="Z962" s="45"/>
      <c r="AA962" s="45"/>
      <c r="AB962" s="45"/>
      <c r="AC962" s="45"/>
      <c r="AD962" s="45"/>
      <c r="AE962" s="45"/>
      <c r="AF962" s="45"/>
      <c r="AG962" s="45"/>
      <c r="AH962" s="45"/>
      <c r="AI962" s="45"/>
      <c r="AJ962" s="45"/>
      <c r="AK962" s="45"/>
      <c r="AL962" s="45"/>
      <c r="AM962" s="45"/>
      <c r="AN962" s="45"/>
      <c r="AO962" s="45"/>
      <c r="AP962" s="45"/>
      <c r="AQ962" s="45"/>
      <c r="AR962" s="45"/>
      <c r="AS962" s="45"/>
      <c r="AT962" s="45"/>
      <c r="AU962" s="45"/>
      <c r="AV962" s="45"/>
      <c r="AW962" s="45"/>
      <c r="AX962" s="45"/>
      <c r="AY962" s="45"/>
      <c r="AZ962" s="45"/>
      <c r="BA962" s="45"/>
      <c r="BB962" s="45"/>
      <c r="BC962" s="45"/>
      <c r="BD962" s="45"/>
      <c r="BE962" s="45"/>
      <c r="BF962" s="45"/>
      <c r="BG962" s="45"/>
      <c r="BH962" s="45"/>
      <c r="BI962" s="45"/>
      <c r="BJ962" s="45"/>
      <c r="BK962" s="45"/>
      <c r="BL962" s="45"/>
      <c r="BM962" s="45"/>
      <c r="BN962" s="45"/>
      <c r="BO962" s="45"/>
      <c r="BP962" s="45"/>
      <c r="BQ962" s="45"/>
      <c r="BR962" s="45"/>
      <c r="BS962" s="45"/>
      <c r="BT962" s="45"/>
      <c r="BU962" s="45"/>
      <c r="BV962" s="45"/>
      <c r="BW962" s="45"/>
      <c r="BX962" s="45"/>
      <c r="BY962" s="45"/>
    </row>
    <row r="963" spans="1:77">
      <c r="A963" s="77"/>
      <c r="B963" s="45"/>
      <c r="C963" s="61"/>
      <c r="D963" s="61"/>
      <c r="E963" s="45"/>
      <c r="F963" s="45"/>
      <c r="G963" s="45"/>
      <c r="H963" s="45"/>
      <c r="I963" s="45"/>
      <c r="J963" s="45"/>
      <c r="K963" s="45"/>
      <c r="L963" s="45"/>
      <c r="M963" s="45"/>
      <c r="N963" s="45"/>
      <c r="O963" s="45"/>
      <c r="P963" s="45"/>
      <c r="Q963" s="45"/>
      <c r="R963" s="45"/>
      <c r="S963" s="45"/>
      <c r="T963" s="45"/>
      <c r="U963" s="45"/>
      <c r="V963" s="45"/>
      <c r="W963" s="45"/>
      <c r="X963" s="45"/>
      <c r="Y963" s="45"/>
      <c r="Z963" s="45"/>
      <c r="AA963" s="45"/>
      <c r="AB963" s="45"/>
      <c r="AC963" s="45"/>
      <c r="AD963" s="45"/>
      <c r="AE963" s="45"/>
      <c r="AF963" s="45"/>
      <c r="AG963" s="45"/>
      <c r="AH963" s="45"/>
      <c r="AI963" s="45"/>
      <c r="AJ963" s="45"/>
      <c r="AK963" s="45"/>
      <c r="AL963" s="45"/>
      <c r="AM963" s="45"/>
      <c r="AN963" s="45"/>
      <c r="AO963" s="45"/>
      <c r="AP963" s="45"/>
      <c r="AQ963" s="45"/>
      <c r="AR963" s="45"/>
      <c r="AS963" s="45"/>
      <c r="AT963" s="45"/>
      <c r="AU963" s="45"/>
      <c r="AV963" s="45"/>
      <c r="AW963" s="45"/>
      <c r="AX963" s="45"/>
      <c r="AY963" s="45"/>
      <c r="AZ963" s="45"/>
      <c r="BA963" s="45"/>
      <c r="BB963" s="45"/>
      <c r="BC963" s="45"/>
      <c r="BD963" s="45"/>
      <c r="BE963" s="45"/>
      <c r="BF963" s="45"/>
      <c r="BG963" s="45"/>
      <c r="BH963" s="45"/>
      <c r="BI963" s="45"/>
      <c r="BJ963" s="45"/>
      <c r="BK963" s="45"/>
      <c r="BL963" s="45"/>
      <c r="BM963" s="45"/>
      <c r="BN963" s="45"/>
      <c r="BO963" s="45"/>
      <c r="BP963" s="45"/>
      <c r="BQ963" s="45"/>
      <c r="BR963" s="45"/>
      <c r="BS963" s="45"/>
      <c r="BT963" s="45"/>
      <c r="BU963" s="45"/>
      <c r="BV963" s="45"/>
      <c r="BW963" s="45"/>
      <c r="BX963" s="45"/>
      <c r="BY963" s="45"/>
    </row>
    <row r="964" spans="1:77">
      <c r="A964" s="77"/>
      <c r="B964" s="45"/>
      <c r="C964" s="61"/>
      <c r="D964" s="61"/>
      <c r="E964" s="45"/>
      <c r="F964" s="45"/>
      <c r="G964" s="45"/>
      <c r="H964" s="45"/>
      <c r="I964" s="45"/>
      <c r="J964" s="45"/>
      <c r="K964" s="45"/>
      <c r="L964" s="45"/>
      <c r="M964" s="45"/>
      <c r="N964" s="45"/>
      <c r="O964" s="45"/>
      <c r="P964" s="45"/>
      <c r="Q964" s="45"/>
      <c r="R964" s="45"/>
      <c r="S964" s="45"/>
      <c r="T964" s="45"/>
      <c r="U964" s="45"/>
      <c r="V964" s="45"/>
      <c r="W964" s="45"/>
      <c r="X964" s="45"/>
      <c r="Y964" s="45"/>
      <c r="Z964" s="45"/>
      <c r="AA964" s="45"/>
      <c r="AB964" s="45"/>
      <c r="AC964" s="45"/>
      <c r="AD964" s="45"/>
      <c r="AE964" s="45"/>
      <c r="AF964" s="45"/>
      <c r="AG964" s="45"/>
      <c r="AH964" s="45"/>
      <c r="AI964" s="45"/>
      <c r="AJ964" s="45"/>
      <c r="AK964" s="45"/>
      <c r="AL964" s="45"/>
      <c r="AM964" s="45"/>
      <c r="AN964" s="45"/>
      <c r="AO964" s="45"/>
      <c r="AP964" s="45"/>
      <c r="AQ964" s="45"/>
      <c r="AR964" s="45"/>
      <c r="AS964" s="45"/>
      <c r="AT964" s="45"/>
      <c r="AU964" s="45"/>
      <c r="AV964" s="45"/>
      <c r="AW964" s="45"/>
      <c r="AX964" s="45"/>
      <c r="AY964" s="45"/>
      <c r="AZ964" s="45"/>
      <c r="BA964" s="45"/>
      <c r="BB964" s="45"/>
      <c r="BC964" s="45"/>
      <c r="BD964" s="45"/>
      <c r="BE964" s="45"/>
      <c r="BF964" s="45"/>
      <c r="BG964" s="45"/>
      <c r="BH964" s="45"/>
      <c r="BI964" s="45"/>
      <c r="BJ964" s="45"/>
      <c r="BK964" s="45"/>
      <c r="BL964" s="45"/>
      <c r="BM964" s="45"/>
      <c r="BN964" s="45"/>
      <c r="BO964" s="45"/>
      <c r="BP964" s="45"/>
      <c r="BQ964" s="45"/>
      <c r="BR964" s="45"/>
      <c r="BS964" s="45"/>
      <c r="BT964" s="45"/>
      <c r="BU964" s="45"/>
      <c r="BV964" s="45"/>
      <c r="BW964" s="45"/>
      <c r="BX964" s="45"/>
      <c r="BY964" s="45"/>
    </row>
    <row r="965" spans="1:77">
      <c r="A965" s="77"/>
      <c r="B965" s="45"/>
      <c r="C965" s="61"/>
      <c r="D965" s="61"/>
      <c r="E965" s="45"/>
      <c r="F965" s="45"/>
      <c r="G965" s="45"/>
      <c r="H965" s="45"/>
      <c r="I965" s="45"/>
      <c r="J965" s="45"/>
      <c r="K965" s="45"/>
      <c r="L965" s="45"/>
      <c r="M965" s="45"/>
      <c r="N965" s="45"/>
      <c r="O965" s="45"/>
      <c r="P965" s="45"/>
      <c r="Q965" s="45"/>
      <c r="R965" s="45"/>
      <c r="S965" s="45"/>
      <c r="T965" s="45"/>
      <c r="U965" s="45"/>
      <c r="V965" s="45"/>
      <c r="W965" s="45"/>
      <c r="X965" s="45"/>
      <c r="Y965" s="45"/>
      <c r="Z965" s="45"/>
      <c r="AA965" s="45"/>
      <c r="AB965" s="45"/>
      <c r="AC965" s="45"/>
      <c r="AD965" s="45"/>
      <c r="AE965" s="45"/>
      <c r="AF965" s="45"/>
      <c r="AG965" s="45"/>
      <c r="AH965" s="45"/>
      <c r="AI965" s="45"/>
      <c r="AJ965" s="45"/>
      <c r="AK965" s="45"/>
      <c r="AL965" s="45"/>
      <c r="AM965" s="45"/>
      <c r="AN965" s="45"/>
      <c r="AO965" s="45"/>
      <c r="AP965" s="45"/>
      <c r="AQ965" s="45"/>
      <c r="AR965" s="45"/>
      <c r="AS965" s="45"/>
      <c r="AT965" s="45"/>
      <c r="AU965" s="45"/>
      <c r="AV965" s="45"/>
      <c r="AW965" s="45"/>
      <c r="AX965" s="45"/>
      <c r="AY965" s="45"/>
      <c r="AZ965" s="45"/>
      <c r="BA965" s="45"/>
      <c r="BB965" s="45"/>
      <c r="BC965" s="45"/>
      <c r="BD965" s="45"/>
      <c r="BE965" s="45"/>
      <c r="BF965" s="45"/>
      <c r="BG965" s="45"/>
      <c r="BH965" s="45"/>
      <c r="BI965" s="45"/>
      <c r="BJ965" s="45"/>
      <c r="BK965" s="45"/>
      <c r="BL965" s="45"/>
      <c r="BM965" s="45"/>
      <c r="BN965" s="45"/>
      <c r="BO965" s="45"/>
      <c r="BP965" s="45"/>
      <c r="BQ965" s="45"/>
      <c r="BR965" s="45"/>
      <c r="BS965" s="45"/>
      <c r="BT965" s="45"/>
      <c r="BU965" s="45"/>
      <c r="BV965" s="45"/>
      <c r="BW965" s="45"/>
      <c r="BX965" s="45"/>
      <c r="BY965" s="45"/>
    </row>
    <row r="966" spans="1:77">
      <c r="A966" s="77"/>
      <c r="B966" s="45"/>
      <c r="C966" s="61"/>
      <c r="D966" s="61"/>
      <c r="E966" s="45"/>
      <c r="F966" s="45"/>
      <c r="G966" s="45"/>
      <c r="H966" s="45"/>
      <c r="I966" s="45"/>
      <c r="J966" s="45"/>
      <c r="K966" s="45"/>
      <c r="L966" s="45"/>
      <c r="M966" s="45"/>
      <c r="N966" s="45"/>
      <c r="O966" s="45"/>
      <c r="P966" s="45"/>
      <c r="Q966" s="45"/>
      <c r="R966" s="45"/>
      <c r="S966" s="45"/>
      <c r="T966" s="45"/>
      <c r="U966" s="45"/>
      <c r="V966" s="45"/>
      <c r="W966" s="45"/>
      <c r="X966" s="45"/>
      <c r="Y966" s="45"/>
      <c r="Z966" s="45"/>
      <c r="AA966" s="45"/>
      <c r="AB966" s="45"/>
      <c r="AC966" s="45"/>
      <c r="AD966" s="45"/>
      <c r="AE966" s="45"/>
      <c r="AF966" s="45"/>
      <c r="AG966" s="45"/>
      <c r="AH966" s="45"/>
      <c r="AI966" s="45"/>
      <c r="AJ966" s="45"/>
      <c r="AK966" s="45"/>
      <c r="AL966" s="45"/>
      <c r="AM966" s="45"/>
      <c r="AN966" s="45"/>
      <c r="AO966" s="45"/>
      <c r="AP966" s="45"/>
      <c r="AQ966" s="45"/>
      <c r="AR966" s="45"/>
      <c r="AS966" s="45"/>
      <c r="AT966" s="45"/>
      <c r="AU966" s="45"/>
      <c r="AV966" s="45"/>
      <c r="AW966" s="45"/>
      <c r="AX966" s="45"/>
      <c r="AY966" s="45"/>
      <c r="AZ966" s="45"/>
      <c r="BA966" s="45"/>
      <c r="BB966" s="45"/>
      <c r="BC966" s="45"/>
      <c r="BD966" s="45"/>
      <c r="BE966" s="45"/>
      <c r="BF966" s="45"/>
      <c r="BG966" s="45"/>
      <c r="BH966" s="45"/>
      <c r="BI966" s="45"/>
      <c r="BJ966" s="45"/>
      <c r="BK966" s="45"/>
      <c r="BL966" s="45"/>
      <c r="BM966" s="45"/>
      <c r="BN966" s="45"/>
      <c r="BO966" s="45"/>
      <c r="BP966" s="45"/>
      <c r="BQ966" s="45"/>
      <c r="BR966" s="45"/>
      <c r="BS966" s="45"/>
      <c r="BT966" s="45"/>
      <c r="BU966" s="45"/>
      <c r="BV966" s="45"/>
      <c r="BW966" s="45"/>
      <c r="BX966" s="45"/>
      <c r="BY966" s="45"/>
    </row>
    <row r="967" spans="1:77">
      <c r="A967" s="77"/>
      <c r="B967" s="45"/>
      <c r="C967" s="61"/>
      <c r="D967" s="61"/>
      <c r="E967" s="45"/>
      <c r="F967" s="45"/>
      <c r="G967" s="45"/>
      <c r="H967" s="45"/>
      <c r="I967" s="45"/>
      <c r="J967" s="45"/>
      <c r="K967" s="45"/>
      <c r="L967" s="45"/>
      <c r="M967" s="45"/>
      <c r="N967" s="45"/>
      <c r="O967" s="45"/>
      <c r="P967" s="45"/>
      <c r="Q967" s="45"/>
      <c r="R967" s="45"/>
      <c r="S967" s="45"/>
      <c r="T967" s="45"/>
      <c r="U967" s="45"/>
      <c r="V967" s="45"/>
      <c r="W967" s="45"/>
      <c r="X967" s="45"/>
      <c r="Y967" s="45"/>
      <c r="Z967" s="45"/>
      <c r="AA967" s="45"/>
      <c r="AB967" s="45"/>
      <c r="AC967" s="45"/>
      <c r="AD967" s="45"/>
      <c r="AE967" s="45"/>
      <c r="AF967" s="45"/>
      <c r="AG967" s="45"/>
      <c r="AH967" s="45"/>
      <c r="AI967" s="45"/>
      <c r="AJ967" s="45"/>
      <c r="AK967" s="45"/>
      <c r="AL967" s="45"/>
      <c r="AM967" s="45"/>
      <c r="AN967" s="45"/>
      <c r="AO967" s="45"/>
      <c r="AP967" s="45"/>
      <c r="AQ967" s="45"/>
      <c r="AR967" s="45"/>
      <c r="AS967" s="45"/>
      <c r="AT967" s="45"/>
      <c r="AU967" s="45"/>
      <c r="AV967" s="45"/>
      <c r="AW967" s="45"/>
      <c r="AX967" s="45"/>
      <c r="AY967" s="45"/>
      <c r="AZ967" s="45"/>
      <c r="BA967" s="45"/>
      <c r="BB967" s="45"/>
      <c r="BC967" s="45"/>
      <c r="BD967" s="45"/>
      <c r="BE967" s="45"/>
      <c r="BF967" s="45"/>
      <c r="BG967" s="45"/>
      <c r="BH967" s="45"/>
      <c r="BI967" s="45"/>
      <c r="BJ967" s="45"/>
      <c r="BK967" s="45"/>
      <c r="BL967" s="45"/>
      <c r="BM967" s="45"/>
      <c r="BN967" s="45"/>
      <c r="BO967" s="45"/>
      <c r="BP967" s="45"/>
      <c r="BQ967" s="45"/>
      <c r="BR967" s="45"/>
      <c r="BS967" s="45"/>
      <c r="BT967" s="45"/>
      <c r="BU967" s="45"/>
      <c r="BV967" s="45"/>
      <c r="BW967" s="45"/>
      <c r="BX967" s="45"/>
      <c r="BY967" s="45"/>
    </row>
    <row r="968" spans="1:77">
      <c r="A968" s="77"/>
      <c r="B968" s="45"/>
      <c r="C968" s="61"/>
      <c r="D968" s="61"/>
      <c r="E968" s="45"/>
      <c r="F968" s="45"/>
      <c r="G968" s="45"/>
      <c r="H968" s="45"/>
      <c r="I968" s="45"/>
      <c r="J968" s="45"/>
      <c r="K968" s="45"/>
      <c r="L968" s="45"/>
      <c r="M968" s="45"/>
      <c r="N968" s="45"/>
      <c r="O968" s="45"/>
      <c r="P968" s="45"/>
      <c r="Q968" s="45"/>
      <c r="R968" s="45"/>
      <c r="S968" s="45"/>
      <c r="T968" s="45"/>
      <c r="U968" s="45"/>
      <c r="V968" s="45"/>
      <c r="W968" s="45"/>
      <c r="X968" s="45"/>
      <c r="Y968" s="45"/>
      <c r="Z968" s="45"/>
      <c r="AA968" s="45"/>
      <c r="AB968" s="45"/>
      <c r="AC968" s="45"/>
      <c r="AD968" s="45"/>
      <c r="AE968" s="45"/>
      <c r="AF968" s="45"/>
      <c r="AG968" s="45"/>
      <c r="AH968" s="45"/>
      <c r="AI968" s="45"/>
      <c r="AJ968" s="45"/>
      <c r="AK968" s="45"/>
      <c r="AL968" s="45"/>
      <c r="AM968" s="45"/>
      <c r="AN968" s="45"/>
      <c r="AO968" s="45"/>
      <c r="AP968" s="45"/>
      <c r="AQ968" s="45"/>
      <c r="AR968" s="45"/>
      <c r="AS968" s="45"/>
      <c r="AT968" s="45"/>
      <c r="AU968" s="45"/>
      <c r="AV968" s="45"/>
      <c r="AW968" s="45"/>
      <c r="AX968" s="45"/>
      <c r="AY968" s="45"/>
      <c r="AZ968" s="45"/>
      <c r="BA968" s="45"/>
      <c r="BB968" s="45"/>
      <c r="BC968" s="45"/>
      <c r="BD968" s="45"/>
      <c r="BE968" s="45"/>
      <c r="BF968" s="45"/>
      <c r="BG968" s="45"/>
      <c r="BH968" s="45"/>
      <c r="BI968" s="45"/>
      <c r="BJ968" s="45"/>
      <c r="BK968" s="45"/>
      <c r="BL968" s="45"/>
      <c r="BM968" s="45"/>
      <c r="BN968" s="45"/>
      <c r="BO968" s="45"/>
      <c r="BP968" s="45"/>
      <c r="BQ968" s="45"/>
      <c r="BR968" s="45"/>
      <c r="BS968" s="45"/>
      <c r="BT968" s="45"/>
      <c r="BU968" s="45"/>
      <c r="BV968" s="45"/>
      <c r="BW968" s="45"/>
      <c r="BX968" s="45"/>
      <c r="BY968" s="45"/>
    </row>
    <row r="969" spans="1:77">
      <c r="A969" s="77"/>
      <c r="B969" s="45"/>
      <c r="C969" s="61"/>
      <c r="D969" s="61"/>
      <c r="E969" s="45"/>
      <c r="F969" s="45"/>
      <c r="G969" s="45"/>
      <c r="H969" s="45"/>
      <c r="I969" s="45"/>
      <c r="J969" s="45"/>
      <c r="K969" s="45"/>
      <c r="L969" s="45"/>
      <c r="M969" s="45"/>
      <c r="N969" s="45"/>
      <c r="O969" s="45"/>
      <c r="P969" s="45"/>
      <c r="Q969" s="45"/>
      <c r="R969" s="45"/>
      <c r="S969" s="45"/>
      <c r="T969" s="45"/>
      <c r="U969" s="45"/>
      <c r="V969" s="45"/>
      <c r="W969" s="45"/>
      <c r="X969" s="45"/>
      <c r="Y969" s="45"/>
      <c r="Z969" s="45"/>
      <c r="AA969" s="45"/>
      <c r="AB969" s="45"/>
      <c r="AC969" s="45"/>
      <c r="AD969" s="45"/>
      <c r="AE969" s="45"/>
      <c r="AF969" s="45"/>
      <c r="AG969" s="45"/>
      <c r="AH969" s="45"/>
      <c r="AI969" s="45"/>
      <c r="AJ969" s="45"/>
      <c r="AK969" s="45"/>
      <c r="AL969" s="45"/>
      <c r="AM969" s="45"/>
      <c r="AN969" s="45"/>
      <c r="AO969" s="45"/>
      <c r="AP969" s="45"/>
      <c r="AQ969" s="45"/>
      <c r="AR969" s="45"/>
      <c r="AS969" s="45"/>
      <c r="AT969" s="45"/>
      <c r="AU969" s="45"/>
      <c r="AV969" s="45"/>
      <c r="AW969" s="45"/>
      <c r="AX969" s="45"/>
      <c r="AY969" s="45"/>
      <c r="AZ969" s="45"/>
      <c r="BA969" s="45"/>
      <c r="BB969" s="45"/>
      <c r="BC969" s="45"/>
      <c r="BD969" s="45"/>
      <c r="BE969" s="45"/>
      <c r="BF969" s="45"/>
      <c r="BG969" s="45"/>
      <c r="BH969" s="45"/>
      <c r="BI969" s="45"/>
      <c r="BJ969" s="45"/>
      <c r="BK969" s="45"/>
      <c r="BL969" s="45"/>
      <c r="BM969" s="45"/>
      <c r="BN969" s="45"/>
      <c r="BO969" s="45"/>
      <c r="BP969" s="45"/>
      <c r="BQ969" s="45"/>
      <c r="BR969" s="45"/>
      <c r="BS969" s="45"/>
      <c r="BT969" s="45"/>
      <c r="BU969" s="45"/>
      <c r="BV969" s="45"/>
      <c r="BW969" s="45"/>
      <c r="BX969" s="45"/>
      <c r="BY969" s="45"/>
    </row>
    <row r="970" spans="1:77">
      <c r="A970" s="77"/>
      <c r="B970" s="45"/>
      <c r="C970" s="61"/>
      <c r="D970" s="61"/>
      <c r="E970" s="45"/>
      <c r="F970" s="45"/>
      <c r="G970" s="45"/>
      <c r="H970" s="45"/>
      <c r="I970" s="45"/>
      <c r="J970" s="45"/>
      <c r="K970" s="45"/>
      <c r="L970" s="45"/>
      <c r="M970" s="45"/>
      <c r="N970" s="45"/>
      <c r="O970" s="45"/>
      <c r="P970" s="45"/>
      <c r="Q970" s="45"/>
      <c r="R970" s="45"/>
      <c r="S970" s="45"/>
      <c r="T970" s="45"/>
      <c r="U970" s="45"/>
      <c r="V970" s="45"/>
      <c r="W970" s="45"/>
      <c r="X970" s="45"/>
      <c r="Y970" s="45"/>
      <c r="Z970" s="45"/>
      <c r="AA970" s="45"/>
      <c r="AB970" s="45"/>
      <c r="AC970" s="45"/>
      <c r="AD970" s="45"/>
      <c r="AE970" s="45"/>
      <c r="AF970" s="45"/>
      <c r="AG970" s="45"/>
      <c r="AH970" s="45"/>
      <c r="AI970" s="45"/>
      <c r="AJ970" s="45"/>
      <c r="AK970" s="45"/>
      <c r="AL970" s="45"/>
      <c r="AM970" s="45"/>
      <c r="AN970" s="45"/>
      <c r="AO970" s="45"/>
      <c r="AP970" s="45"/>
      <c r="AQ970" s="45"/>
      <c r="AR970" s="45"/>
      <c r="AS970" s="45"/>
      <c r="AT970" s="45"/>
      <c r="AU970" s="45"/>
      <c r="AV970" s="45"/>
      <c r="AW970" s="45"/>
      <c r="AX970" s="45"/>
      <c r="AY970" s="45"/>
      <c r="AZ970" s="45"/>
      <c r="BA970" s="45"/>
      <c r="BB970" s="45"/>
      <c r="BC970" s="45"/>
      <c r="BD970" s="45"/>
      <c r="BE970" s="45"/>
      <c r="BF970" s="45"/>
      <c r="BG970" s="45"/>
      <c r="BH970" s="45"/>
      <c r="BI970" s="45"/>
      <c r="BJ970" s="45"/>
      <c r="BK970" s="45"/>
      <c r="BL970" s="45"/>
      <c r="BM970" s="45"/>
      <c r="BN970" s="45"/>
      <c r="BO970" s="45"/>
      <c r="BP970" s="45"/>
      <c r="BQ970" s="45"/>
      <c r="BR970" s="45"/>
      <c r="BS970" s="45"/>
      <c r="BT970" s="45"/>
      <c r="BU970" s="45"/>
      <c r="BV970" s="45"/>
      <c r="BW970" s="45"/>
      <c r="BX970" s="45"/>
      <c r="BY970" s="45"/>
    </row>
    <row r="971" spans="1:77">
      <c r="A971" s="77"/>
      <c r="B971" s="45"/>
      <c r="C971" s="61"/>
      <c r="D971" s="61"/>
      <c r="E971" s="45"/>
      <c r="F971" s="45"/>
      <c r="G971" s="45"/>
      <c r="H971" s="45"/>
      <c r="I971" s="45"/>
      <c r="J971" s="45"/>
      <c r="K971" s="45"/>
      <c r="L971" s="45"/>
      <c r="M971" s="45"/>
      <c r="N971" s="45"/>
      <c r="O971" s="45"/>
      <c r="P971" s="45"/>
      <c r="Q971" s="45"/>
      <c r="R971" s="45"/>
      <c r="S971" s="45"/>
      <c r="T971" s="45"/>
      <c r="U971" s="45"/>
      <c r="V971" s="45"/>
      <c r="W971" s="45"/>
      <c r="X971" s="45"/>
      <c r="Y971" s="45"/>
      <c r="Z971" s="45"/>
      <c r="AA971" s="45"/>
      <c r="AB971" s="45"/>
      <c r="AC971" s="45"/>
      <c r="AD971" s="45"/>
      <c r="AE971" s="45"/>
      <c r="AF971" s="45"/>
      <c r="AG971" s="45"/>
      <c r="AH971" s="45"/>
      <c r="AI971" s="45"/>
      <c r="AJ971" s="45"/>
      <c r="AK971" s="45"/>
      <c r="AL971" s="45"/>
      <c r="AM971" s="45"/>
      <c r="AN971" s="45"/>
      <c r="AO971" s="45"/>
      <c r="AP971" s="45"/>
      <c r="AQ971" s="45"/>
      <c r="AR971" s="45"/>
      <c r="AS971" s="45"/>
      <c r="AT971" s="45"/>
      <c r="AU971" s="45"/>
      <c r="AV971" s="45"/>
      <c r="AW971" s="45"/>
      <c r="AX971" s="45"/>
      <c r="AY971" s="45"/>
      <c r="AZ971" s="45"/>
      <c r="BA971" s="45"/>
      <c r="BB971" s="45"/>
      <c r="BC971" s="45"/>
      <c r="BD971" s="45"/>
      <c r="BE971" s="45"/>
      <c r="BF971" s="45"/>
      <c r="BG971" s="45"/>
      <c r="BH971" s="45"/>
      <c r="BI971" s="45"/>
      <c r="BJ971" s="45"/>
      <c r="BK971" s="45"/>
      <c r="BL971" s="45"/>
      <c r="BM971" s="45"/>
      <c r="BN971" s="45"/>
      <c r="BO971" s="45"/>
      <c r="BP971" s="45"/>
      <c r="BQ971" s="45"/>
      <c r="BR971" s="45"/>
      <c r="BS971" s="45"/>
      <c r="BT971" s="45"/>
      <c r="BU971" s="45"/>
      <c r="BV971" s="45"/>
      <c r="BW971" s="45"/>
      <c r="BX971" s="45"/>
      <c r="BY971" s="45"/>
    </row>
    <row r="972" spans="1:77">
      <c r="A972" s="77"/>
      <c r="B972" s="45"/>
      <c r="C972" s="61"/>
      <c r="D972" s="61"/>
      <c r="E972" s="45"/>
      <c r="F972" s="45"/>
      <c r="G972" s="45"/>
      <c r="H972" s="45"/>
      <c r="I972" s="45"/>
      <c r="J972" s="45"/>
      <c r="K972" s="45"/>
      <c r="L972" s="45"/>
      <c r="M972" s="45"/>
      <c r="N972" s="45"/>
      <c r="O972" s="45"/>
      <c r="P972" s="45"/>
      <c r="Q972" s="45"/>
      <c r="R972" s="45"/>
      <c r="S972" s="45"/>
      <c r="T972" s="45"/>
      <c r="U972" s="45"/>
      <c r="V972" s="45"/>
      <c r="W972" s="45"/>
      <c r="X972" s="45"/>
      <c r="Y972" s="45"/>
      <c r="Z972" s="45"/>
      <c r="AA972" s="45"/>
      <c r="AB972" s="45"/>
      <c r="AC972" s="45"/>
      <c r="AD972" s="45"/>
      <c r="AE972" s="45"/>
      <c r="AF972" s="45"/>
      <c r="AG972" s="45"/>
      <c r="AH972" s="45"/>
      <c r="AI972" s="45"/>
      <c r="AJ972" s="45"/>
      <c r="AK972" s="45"/>
      <c r="AL972" s="45"/>
      <c r="AM972" s="45"/>
      <c r="AN972" s="45"/>
      <c r="AO972" s="45"/>
      <c r="AP972" s="45"/>
      <c r="AQ972" s="45"/>
      <c r="AR972" s="45"/>
      <c r="AS972" s="45"/>
      <c r="AT972" s="45"/>
      <c r="AU972" s="45"/>
      <c r="AV972" s="45"/>
      <c r="AW972" s="45"/>
      <c r="AX972" s="45"/>
      <c r="AY972" s="45"/>
      <c r="AZ972" s="45"/>
      <c r="BA972" s="45"/>
      <c r="BB972" s="45"/>
      <c r="BC972" s="45"/>
      <c r="BD972" s="45"/>
      <c r="BE972" s="45"/>
      <c r="BF972" s="45"/>
      <c r="BG972" s="45"/>
      <c r="BH972" s="45"/>
      <c r="BI972" s="45"/>
      <c r="BJ972" s="45"/>
      <c r="BK972" s="45"/>
      <c r="BL972" s="45"/>
      <c r="BM972" s="45"/>
      <c r="BN972" s="45"/>
      <c r="BO972" s="45"/>
      <c r="BP972" s="45"/>
      <c r="BQ972" s="45"/>
      <c r="BR972" s="45"/>
      <c r="BS972" s="45"/>
      <c r="BT972" s="45"/>
      <c r="BU972" s="45"/>
      <c r="BV972" s="45"/>
      <c r="BW972" s="45"/>
      <c r="BX972" s="45"/>
      <c r="BY972" s="45"/>
    </row>
    <row r="973" spans="1:77">
      <c r="A973" s="77"/>
      <c r="B973" s="45"/>
      <c r="C973" s="61"/>
      <c r="D973" s="61"/>
      <c r="E973" s="45"/>
      <c r="F973" s="45"/>
      <c r="G973" s="45"/>
      <c r="H973" s="45"/>
      <c r="I973" s="45"/>
      <c r="J973" s="45"/>
      <c r="K973" s="45"/>
      <c r="L973" s="45"/>
      <c r="M973" s="45"/>
      <c r="N973" s="45"/>
      <c r="O973" s="45"/>
      <c r="P973" s="45"/>
      <c r="Q973" s="45"/>
      <c r="R973" s="45"/>
      <c r="S973" s="45"/>
      <c r="T973" s="45"/>
      <c r="U973" s="45"/>
      <c r="V973" s="45"/>
      <c r="W973" s="45"/>
      <c r="X973" s="45"/>
      <c r="Y973" s="45"/>
      <c r="Z973" s="45"/>
      <c r="AA973" s="45"/>
      <c r="AB973" s="45"/>
      <c r="AC973" s="45"/>
      <c r="AD973" s="45"/>
      <c r="AE973" s="45"/>
      <c r="AF973" s="45"/>
      <c r="AG973" s="45"/>
      <c r="AH973" s="45"/>
      <c r="AI973" s="45"/>
      <c r="AJ973" s="45"/>
      <c r="AK973" s="45"/>
      <c r="AL973" s="45"/>
      <c r="AM973" s="45"/>
      <c r="AN973" s="45"/>
      <c r="AO973" s="45"/>
      <c r="AP973" s="45"/>
      <c r="AQ973" s="45"/>
      <c r="AR973" s="45"/>
      <c r="AS973" s="45"/>
      <c r="AT973" s="45"/>
      <c r="AU973" s="45"/>
      <c r="AV973" s="45"/>
      <c r="AW973" s="45"/>
      <c r="AX973" s="45"/>
      <c r="AY973" s="45"/>
      <c r="AZ973" s="45"/>
      <c r="BA973" s="45"/>
      <c r="BB973" s="45"/>
      <c r="BC973" s="45"/>
      <c r="BD973" s="45"/>
      <c r="BE973" s="45"/>
      <c r="BF973" s="45"/>
      <c r="BG973" s="45"/>
      <c r="BH973" s="45"/>
      <c r="BI973" s="45"/>
      <c r="BJ973" s="45"/>
      <c r="BK973" s="45"/>
      <c r="BL973" s="45"/>
      <c r="BM973" s="45"/>
      <c r="BN973" s="45"/>
      <c r="BO973" s="45"/>
      <c r="BP973" s="45"/>
      <c r="BQ973" s="45"/>
      <c r="BR973" s="45"/>
      <c r="BS973" s="45"/>
      <c r="BT973" s="45"/>
      <c r="BU973" s="45"/>
      <c r="BV973" s="45"/>
      <c r="BW973" s="45"/>
      <c r="BX973" s="45"/>
      <c r="BY973" s="45"/>
    </row>
    <row r="974" spans="1:77">
      <c r="A974" s="77"/>
      <c r="B974" s="45"/>
      <c r="C974" s="61"/>
      <c r="D974" s="61"/>
      <c r="E974" s="45"/>
      <c r="F974" s="45"/>
      <c r="G974" s="45"/>
      <c r="H974" s="45"/>
      <c r="I974" s="45"/>
      <c r="J974" s="45"/>
      <c r="K974" s="45"/>
      <c r="L974" s="45"/>
      <c r="M974" s="45"/>
      <c r="N974" s="45"/>
      <c r="O974" s="45"/>
      <c r="P974" s="45"/>
      <c r="Q974" s="45"/>
      <c r="R974" s="45"/>
      <c r="S974" s="45"/>
      <c r="T974" s="45"/>
      <c r="U974" s="45"/>
      <c r="V974" s="45"/>
      <c r="W974" s="45"/>
      <c r="X974" s="45"/>
      <c r="Y974" s="45"/>
      <c r="Z974" s="45"/>
      <c r="AA974" s="45"/>
      <c r="AB974" s="45"/>
      <c r="AC974" s="45"/>
      <c r="AD974" s="45"/>
      <c r="AE974" s="45"/>
      <c r="AF974" s="45"/>
      <c r="AG974" s="45"/>
      <c r="AH974" s="45"/>
      <c r="AI974" s="45"/>
      <c r="AJ974" s="45"/>
      <c r="AK974" s="45"/>
      <c r="AL974" s="45"/>
      <c r="AM974" s="45"/>
      <c r="AN974" s="45"/>
      <c r="AO974" s="45"/>
      <c r="AP974" s="45"/>
      <c r="AQ974" s="45"/>
      <c r="AR974" s="45"/>
      <c r="AS974" s="45"/>
      <c r="AT974" s="45"/>
      <c r="AU974" s="45"/>
      <c r="AV974" s="45"/>
      <c r="AW974" s="45"/>
      <c r="AX974" s="45"/>
      <c r="AY974" s="45"/>
      <c r="AZ974" s="45"/>
      <c r="BA974" s="45"/>
      <c r="BB974" s="45"/>
      <c r="BC974" s="45"/>
      <c r="BD974" s="45"/>
      <c r="BE974" s="45"/>
      <c r="BF974" s="45"/>
      <c r="BG974" s="45"/>
      <c r="BH974" s="45"/>
      <c r="BI974" s="45"/>
      <c r="BJ974" s="45"/>
      <c r="BK974" s="45"/>
      <c r="BL974" s="45"/>
      <c r="BM974" s="45"/>
      <c r="BN974" s="45"/>
      <c r="BO974" s="45"/>
      <c r="BP974" s="45"/>
      <c r="BQ974" s="45"/>
      <c r="BR974" s="45"/>
      <c r="BS974" s="45"/>
      <c r="BT974" s="45"/>
      <c r="BU974" s="45"/>
      <c r="BV974" s="45"/>
      <c r="BW974" s="45"/>
      <c r="BX974" s="45"/>
      <c r="BY974" s="45"/>
    </row>
    <row r="975" spans="1:77">
      <c r="A975" s="77"/>
      <c r="B975" s="45"/>
      <c r="C975" s="61"/>
      <c r="D975" s="61"/>
      <c r="E975" s="45"/>
      <c r="F975" s="45"/>
      <c r="G975" s="45"/>
      <c r="H975" s="45"/>
      <c r="I975" s="45"/>
      <c r="J975" s="45"/>
      <c r="K975" s="45"/>
      <c r="L975" s="45"/>
      <c r="M975" s="45"/>
      <c r="N975" s="45"/>
      <c r="O975" s="45"/>
      <c r="P975" s="45"/>
      <c r="Q975" s="45"/>
      <c r="R975" s="45"/>
      <c r="S975" s="45"/>
      <c r="T975" s="45"/>
      <c r="U975" s="45"/>
      <c r="V975" s="45"/>
      <c r="W975" s="45"/>
      <c r="X975" s="45"/>
      <c r="Y975" s="45"/>
      <c r="Z975" s="45"/>
      <c r="AA975" s="45"/>
      <c r="AB975" s="45"/>
      <c r="AC975" s="45"/>
      <c r="AD975" s="45"/>
      <c r="AE975" s="45"/>
      <c r="AF975" s="45"/>
      <c r="AG975" s="45"/>
      <c r="AH975" s="45"/>
      <c r="AI975" s="45"/>
      <c r="AJ975" s="45"/>
      <c r="AK975" s="45"/>
      <c r="AL975" s="45"/>
      <c r="AM975" s="45"/>
      <c r="AN975" s="45"/>
      <c r="AO975" s="45"/>
      <c r="AP975" s="45"/>
      <c r="AQ975" s="45"/>
      <c r="AR975" s="45"/>
      <c r="AS975" s="45"/>
      <c r="AT975" s="45"/>
      <c r="AU975" s="45"/>
      <c r="AV975" s="45"/>
      <c r="AW975" s="45"/>
      <c r="AX975" s="45"/>
      <c r="AY975" s="45"/>
      <c r="AZ975" s="45"/>
      <c r="BA975" s="45"/>
      <c r="BB975" s="45"/>
      <c r="BC975" s="45"/>
      <c r="BD975" s="45"/>
      <c r="BE975" s="45"/>
      <c r="BF975" s="45"/>
      <c r="BG975" s="45"/>
      <c r="BH975" s="45"/>
      <c r="BI975" s="45"/>
      <c r="BJ975" s="45"/>
      <c r="BK975" s="45"/>
      <c r="BL975" s="45"/>
      <c r="BM975" s="45"/>
      <c r="BN975" s="45"/>
      <c r="BO975" s="45"/>
      <c r="BP975" s="45"/>
      <c r="BQ975" s="45"/>
      <c r="BR975" s="45"/>
      <c r="BS975" s="45"/>
      <c r="BT975" s="45"/>
      <c r="BU975" s="45"/>
      <c r="BV975" s="45"/>
      <c r="BW975" s="45"/>
      <c r="BX975" s="45"/>
      <c r="BY975" s="45"/>
    </row>
    <row r="976" spans="1:77">
      <c r="A976" s="77"/>
      <c r="B976" s="45"/>
      <c r="C976" s="61"/>
      <c r="D976" s="61"/>
      <c r="E976" s="45"/>
      <c r="F976" s="45"/>
      <c r="G976" s="45"/>
      <c r="H976" s="45"/>
      <c r="I976" s="45"/>
      <c r="J976" s="45"/>
      <c r="K976" s="45"/>
      <c r="L976" s="45"/>
      <c r="M976" s="45"/>
      <c r="N976" s="45"/>
      <c r="O976" s="45"/>
      <c r="P976" s="45"/>
      <c r="Q976" s="45"/>
      <c r="R976" s="45"/>
      <c r="S976" s="45"/>
      <c r="T976" s="45"/>
      <c r="U976" s="45"/>
      <c r="V976" s="45"/>
      <c r="W976" s="45"/>
      <c r="X976" s="45"/>
      <c r="Y976" s="45"/>
      <c r="Z976" s="45"/>
      <c r="AA976" s="45"/>
      <c r="AB976" s="45"/>
      <c r="AC976" s="45"/>
      <c r="AD976" s="45"/>
      <c r="AE976" s="45"/>
      <c r="AF976" s="45"/>
      <c r="AG976" s="45"/>
      <c r="AH976" s="45"/>
      <c r="AI976" s="45"/>
      <c r="AJ976" s="45"/>
      <c r="AK976" s="45"/>
      <c r="AL976" s="45"/>
      <c r="AM976" s="45"/>
      <c r="AN976" s="45"/>
      <c r="AO976" s="45"/>
      <c r="AP976" s="45"/>
      <c r="AQ976" s="45"/>
      <c r="AR976" s="45"/>
      <c r="AS976" s="45"/>
      <c r="AT976" s="45"/>
      <c r="AU976" s="45"/>
      <c r="AV976" s="45"/>
      <c r="AW976" s="45"/>
      <c r="AX976" s="45"/>
      <c r="AY976" s="45"/>
      <c r="AZ976" s="45"/>
      <c r="BA976" s="45"/>
      <c r="BB976" s="45"/>
      <c r="BC976" s="45"/>
      <c r="BD976" s="45"/>
      <c r="BE976" s="45"/>
      <c r="BF976" s="45"/>
      <c r="BG976" s="45"/>
      <c r="BH976" s="45"/>
      <c r="BI976" s="45"/>
      <c r="BJ976" s="45"/>
      <c r="BK976" s="45"/>
      <c r="BL976" s="45"/>
      <c r="BM976" s="45"/>
      <c r="BN976" s="45"/>
      <c r="BO976" s="45"/>
      <c r="BP976" s="45"/>
      <c r="BQ976" s="45"/>
      <c r="BR976" s="45"/>
      <c r="BS976" s="45"/>
      <c r="BT976" s="45"/>
      <c r="BU976" s="45"/>
      <c r="BV976" s="45"/>
      <c r="BW976" s="45"/>
      <c r="BX976" s="45"/>
      <c r="BY976" s="45"/>
    </row>
    <row r="977" spans="1:77">
      <c r="A977" s="77"/>
      <c r="B977" s="45"/>
      <c r="C977" s="61"/>
      <c r="D977" s="61"/>
      <c r="E977" s="45"/>
      <c r="F977" s="45"/>
      <c r="G977" s="45"/>
      <c r="H977" s="45"/>
      <c r="I977" s="45"/>
      <c r="J977" s="45"/>
      <c r="K977" s="45"/>
      <c r="L977" s="45"/>
      <c r="M977" s="45"/>
      <c r="N977" s="45"/>
      <c r="O977" s="45"/>
      <c r="P977" s="45"/>
      <c r="Q977" s="45"/>
      <c r="R977" s="45"/>
      <c r="S977" s="45"/>
      <c r="T977" s="45"/>
      <c r="U977" s="45"/>
      <c r="V977" s="45"/>
      <c r="W977" s="45"/>
      <c r="X977" s="45"/>
      <c r="Y977" s="45"/>
      <c r="Z977" s="45"/>
      <c r="AA977" s="45"/>
      <c r="AB977" s="45"/>
      <c r="AC977" s="45"/>
      <c r="AD977" s="45"/>
      <c r="AE977" s="45"/>
      <c r="AF977" s="45"/>
      <c r="AG977" s="45"/>
      <c r="AH977" s="45"/>
      <c r="AI977" s="45"/>
      <c r="AJ977" s="45"/>
      <c r="AK977" s="45"/>
      <c r="AL977" s="45"/>
      <c r="AM977" s="45"/>
      <c r="AN977" s="45"/>
      <c r="AO977" s="45"/>
      <c r="AP977" s="45"/>
      <c r="AQ977" s="45"/>
      <c r="AR977" s="45"/>
      <c r="AS977" s="45"/>
      <c r="AT977" s="45"/>
      <c r="AU977" s="45"/>
      <c r="AV977" s="45"/>
      <c r="AW977" s="45"/>
      <c r="AX977" s="45"/>
      <c r="AY977" s="45"/>
      <c r="AZ977" s="45"/>
      <c r="BA977" s="45"/>
      <c r="BB977" s="45"/>
      <c r="BC977" s="45"/>
      <c r="BD977" s="45"/>
      <c r="BE977" s="45"/>
      <c r="BF977" s="45"/>
      <c r="BG977" s="45"/>
      <c r="BH977" s="45"/>
      <c r="BI977" s="45"/>
      <c r="BJ977" s="45"/>
      <c r="BK977" s="45"/>
      <c r="BL977" s="45"/>
      <c r="BM977" s="45"/>
      <c r="BN977" s="45"/>
      <c r="BO977" s="45"/>
      <c r="BP977" s="45"/>
      <c r="BQ977" s="45"/>
      <c r="BR977" s="45"/>
      <c r="BS977" s="45"/>
      <c r="BT977" s="45"/>
      <c r="BU977" s="45"/>
      <c r="BV977" s="45"/>
      <c r="BW977" s="45"/>
      <c r="BX977" s="45"/>
      <c r="BY977" s="45"/>
    </row>
    <row r="978" spans="1:77">
      <c r="A978" s="77"/>
      <c r="B978" s="45"/>
      <c r="C978" s="61"/>
      <c r="D978" s="61"/>
      <c r="E978" s="45"/>
      <c r="F978" s="45"/>
      <c r="G978" s="45"/>
      <c r="H978" s="45"/>
      <c r="I978" s="45"/>
      <c r="J978" s="45"/>
      <c r="K978" s="45"/>
      <c r="L978" s="45"/>
      <c r="M978" s="45"/>
      <c r="N978" s="45"/>
      <c r="O978" s="45"/>
      <c r="P978" s="45"/>
      <c r="Q978" s="45"/>
      <c r="R978" s="45"/>
      <c r="S978" s="45"/>
      <c r="T978" s="45"/>
      <c r="U978" s="45"/>
      <c r="V978" s="45"/>
      <c r="W978" s="45"/>
      <c r="X978" s="45"/>
      <c r="Y978" s="45"/>
      <c r="Z978" s="45"/>
      <c r="AA978" s="45"/>
      <c r="AB978" s="45"/>
      <c r="AC978" s="45"/>
      <c r="AD978" s="45"/>
      <c r="AE978" s="45"/>
      <c r="AF978" s="45"/>
      <c r="AG978" s="45"/>
      <c r="AH978" s="45"/>
      <c r="AI978" s="45"/>
      <c r="AJ978" s="45"/>
      <c r="AK978" s="45"/>
      <c r="AL978" s="45"/>
      <c r="AM978" s="45"/>
      <c r="AN978" s="45"/>
      <c r="AO978" s="45"/>
      <c r="AP978" s="45"/>
      <c r="AQ978" s="45"/>
      <c r="AR978" s="45"/>
      <c r="AS978" s="45"/>
      <c r="AT978" s="45"/>
      <c r="AU978" s="45"/>
      <c r="AV978" s="45"/>
      <c r="AW978" s="45"/>
      <c r="AX978" s="45"/>
      <c r="AY978" s="45"/>
      <c r="AZ978" s="45"/>
      <c r="BA978" s="45"/>
      <c r="BB978" s="45"/>
      <c r="BC978" s="45"/>
      <c r="BD978" s="45"/>
      <c r="BE978" s="45"/>
      <c r="BF978" s="45"/>
      <c r="BG978" s="45"/>
      <c r="BH978" s="45"/>
      <c r="BI978" s="45"/>
      <c r="BJ978" s="45"/>
      <c r="BK978" s="45"/>
      <c r="BL978" s="45"/>
      <c r="BM978" s="45"/>
      <c r="BN978" s="45"/>
      <c r="BO978" s="45"/>
      <c r="BP978" s="45"/>
      <c r="BQ978" s="45"/>
      <c r="BR978" s="45"/>
      <c r="BS978" s="45"/>
      <c r="BT978" s="45"/>
      <c r="BU978" s="45"/>
      <c r="BV978" s="45"/>
      <c r="BW978" s="45"/>
      <c r="BX978" s="45"/>
      <c r="BY978" s="45"/>
    </row>
    <row r="979" spans="1:77">
      <c r="A979" s="77"/>
      <c r="B979" s="45"/>
      <c r="C979" s="61"/>
      <c r="D979" s="61"/>
      <c r="E979" s="45"/>
      <c r="F979" s="45"/>
      <c r="G979" s="45"/>
      <c r="H979" s="45"/>
      <c r="I979" s="45"/>
      <c r="J979" s="45"/>
      <c r="K979" s="45"/>
      <c r="L979" s="45"/>
      <c r="M979" s="45"/>
      <c r="N979" s="45"/>
      <c r="O979" s="45"/>
      <c r="P979" s="45"/>
      <c r="Q979" s="45"/>
      <c r="R979" s="45"/>
      <c r="S979" s="45"/>
      <c r="T979" s="45"/>
      <c r="U979" s="45"/>
      <c r="V979" s="45"/>
      <c r="W979" s="45"/>
      <c r="X979" s="45"/>
      <c r="Y979" s="45"/>
      <c r="Z979" s="45"/>
      <c r="AA979" s="45"/>
      <c r="AB979" s="45"/>
      <c r="AC979" s="45"/>
      <c r="AD979" s="45"/>
      <c r="AE979" s="45"/>
      <c r="AF979" s="45"/>
      <c r="AG979" s="45"/>
      <c r="AH979" s="45"/>
      <c r="AI979" s="45"/>
      <c r="AJ979" s="45"/>
      <c r="AK979" s="45"/>
      <c r="AL979" s="45"/>
      <c r="AM979" s="45"/>
      <c r="AN979" s="45"/>
      <c r="AO979" s="45"/>
      <c r="AP979" s="45"/>
      <c r="AQ979" s="45"/>
      <c r="AR979" s="45"/>
      <c r="AS979" s="45"/>
      <c r="AT979" s="45"/>
      <c r="AU979" s="45"/>
      <c r="AV979" s="45"/>
      <c r="AW979" s="45"/>
      <c r="AX979" s="45"/>
      <c r="AY979" s="45"/>
      <c r="AZ979" s="45"/>
      <c r="BA979" s="45"/>
      <c r="BB979" s="45"/>
      <c r="BC979" s="45"/>
      <c r="BD979" s="45"/>
      <c r="BE979" s="45"/>
      <c r="BF979" s="45"/>
      <c r="BG979" s="45"/>
      <c r="BH979" s="45"/>
      <c r="BI979" s="45"/>
      <c r="BJ979" s="45"/>
      <c r="BK979" s="45"/>
      <c r="BL979" s="45"/>
      <c r="BM979" s="45"/>
      <c r="BN979" s="45"/>
      <c r="BO979" s="45"/>
      <c r="BP979" s="45"/>
      <c r="BQ979" s="45"/>
      <c r="BR979" s="45"/>
      <c r="BS979" s="45"/>
      <c r="BT979" s="45"/>
      <c r="BU979" s="45"/>
      <c r="BV979" s="45"/>
      <c r="BW979" s="45"/>
      <c r="BX979" s="45"/>
      <c r="BY979" s="45"/>
    </row>
    <row r="980" spans="1:77">
      <c r="A980" s="77"/>
      <c r="B980" s="45"/>
      <c r="C980" s="61"/>
      <c r="D980" s="61"/>
      <c r="E980" s="45"/>
      <c r="F980" s="45"/>
      <c r="G980" s="45"/>
      <c r="H980" s="45"/>
      <c r="I980" s="45"/>
      <c r="J980" s="45"/>
      <c r="K980" s="45"/>
      <c r="L980" s="45"/>
      <c r="M980" s="45"/>
      <c r="N980" s="45"/>
      <c r="O980" s="45"/>
      <c r="P980" s="45"/>
      <c r="Q980" s="45"/>
      <c r="R980" s="45"/>
      <c r="S980" s="45"/>
      <c r="T980" s="45"/>
      <c r="U980" s="45"/>
      <c r="V980" s="45"/>
      <c r="W980" s="45"/>
      <c r="X980" s="45"/>
      <c r="Y980" s="45"/>
      <c r="Z980" s="45"/>
      <c r="AA980" s="45"/>
      <c r="AB980" s="45"/>
      <c r="AC980" s="45"/>
      <c r="AD980" s="45"/>
      <c r="AE980" s="45"/>
      <c r="AF980" s="45"/>
      <c r="AG980" s="45"/>
      <c r="AH980" s="45"/>
      <c r="AI980" s="45"/>
      <c r="AJ980" s="45"/>
      <c r="AK980" s="45"/>
      <c r="AL980" s="45"/>
      <c r="AM980" s="45"/>
      <c r="AN980" s="45"/>
      <c r="AO980" s="45"/>
      <c r="AP980" s="45"/>
      <c r="AQ980" s="45"/>
      <c r="AR980" s="45"/>
      <c r="AS980" s="45"/>
      <c r="AT980" s="45"/>
      <c r="AU980" s="45"/>
      <c r="AV980" s="45"/>
      <c r="AW980" s="45"/>
      <c r="AX980" s="45"/>
      <c r="AY980" s="45"/>
      <c r="AZ980" s="45"/>
      <c r="BA980" s="45"/>
      <c r="BB980" s="45"/>
      <c r="BC980" s="45"/>
      <c r="BD980" s="45"/>
      <c r="BE980" s="45"/>
      <c r="BF980" s="45"/>
      <c r="BG980" s="45"/>
      <c r="BH980" s="45"/>
      <c r="BI980" s="45"/>
      <c r="BJ980" s="45"/>
      <c r="BK980" s="45"/>
      <c r="BL980" s="45"/>
      <c r="BM980" s="45"/>
      <c r="BN980" s="45"/>
      <c r="BO980" s="45"/>
      <c r="BP980" s="45"/>
      <c r="BQ980" s="45"/>
      <c r="BR980" s="45"/>
      <c r="BS980" s="45"/>
      <c r="BT980" s="45"/>
      <c r="BU980" s="45"/>
      <c r="BV980" s="45"/>
      <c r="BW980" s="45"/>
      <c r="BX980" s="45"/>
      <c r="BY980" s="45"/>
    </row>
    <row r="981" spans="1:77">
      <c r="A981" s="77"/>
      <c r="B981" s="45"/>
      <c r="C981" s="61"/>
      <c r="D981" s="61"/>
      <c r="E981" s="45"/>
      <c r="F981" s="45"/>
      <c r="G981" s="45"/>
      <c r="H981" s="45"/>
      <c r="I981" s="45"/>
      <c r="J981" s="45"/>
      <c r="K981" s="45"/>
      <c r="L981" s="45"/>
      <c r="M981" s="45"/>
      <c r="N981" s="45"/>
      <c r="O981" s="45"/>
      <c r="P981" s="45"/>
      <c r="Q981" s="45"/>
      <c r="R981" s="45"/>
      <c r="S981" s="45"/>
      <c r="T981" s="45"/>
      <c r="U981" s="45"/>
      <c r="V981" s="45"/>
      <c r="W981" s="45"/>
      <c r="X981" s="45"/>
      <c r="Y981" s="45"/>
      <c r="Z981" s="45"/>
      <c r="AA981" s="45"/>
      <c r="AB981" s="45"/>
      <c r="AC981" s="45"/>
      <c r="AD981" s="45"/>
      <c r="AE981" s="45"/>
      <c r="AF981" s="45"/>
      <c r="AG981" s="45"/>
      <c r="AH981" s="45"/>
      <c r="AI981" s="45"/>
      <c r="AJ981" s="45"/>
      <c r="AK981" s="45"/>
      <c r="AL981" s="45"/>
      <c r="AM981" s="45"/>
      <c r="AN981" s="45"/>
      <c r="AO981" s="45"/>
      <c r="AP981" s="45"/>
      <c r="AQ981" s="45"/>
      <c r="AR981" s="45"/>
      <c r="AS981" s="45"/>
      <c r="AT981" s="45"/>
      <c r="AU981" s="45"/>
      <c r="AV981" s="45"/>
      <c r="AW981" s="45"/>
      <c r="AX981" s="45"/>
      <c r="AY981" s="45"/>
      <c r="AZ981" s="45"/>
      <c r="BA981" s="45"/>
      <c r="BB981" s="45"/>
      <c r="BC981" s="45"/>
      <c r="BD981" s="45"/>
      <c r="BE981" s="45"/>
      <c r="BF981" s="45"/>
      <c r="BG981" s="45"/>
      <c r="BH981" s="45"/>
      <c r="BI981" s="45"/>
      <c r="BJ981" s="45"/>
      <c r="BK981" s="45"/>
      <c r="BL981" s="45"/>
      <c r="BM981" s="45"/>
      <c r="BN981" s="45"/>
      <c r="BO981" s="45"/>
      <c r="BP981" s="45"/>
      <c r="BQ981" s="45"/>
      <c r="BR981" s="45"/>
      <c r="BS981" s="45"/>
      <c r="BT981" s="45"/>
      <c r="BU981" s="45"/>
      <c r="BV981" s="45"/>
      <c r="BW981" s="45"/>
      <c r="BX981" s="45"/>
      <c r="BY981" s="45"/>
    </row>
    <row r="982" spans="1:77">
      <c r="A982" s="77"/>
      <c r="B982" s="45"/>
      <c r="C982" s="61"/>
      <c r="D982" s="61"/>
      <c r="E982" s="45"/>
      <c r="F982" s="45"/>
      <c r="G982" s="45"/>
      <c r="H982" s="45"/>
      <c r="I982" s="45"/>
      <c r="J982" s="45"/>
      <c r="K982" s="45"/>
      <c r="L982" s="45"/>
      <c r="M982" s="45"/>
      <c r="N982" s="45"/>
      <c r="O982" s="45"/>
      <c r="P982" s="45"/>
      <c r="Q982" s="45"/>
      <c r="R982" s="45"/>
      <c r="S982" s="45"/>
      <c r="T982" s="45"/>
      <c r="U982" s="45"/>
      <c r="V982" s="45"/>
      <c r="W982" s="45"/>
      <c r="X982" s="45"/>
      <c r="Y982" s="45"/>
      <c r="Z982" s="45"/>
      <c r="AA982" s="45"/>
      <c r="AB982" s="45"/>
      <c r="AC982" s="45"/>
      <c r="AD982" s="45"/>
      <c r="AE982" s="45"/>
      <c r="AF982" s="45"/>
      <c r="AG982" s="45"/>
      <c r="AH982" s="45"/>
      <c r="AI982" s="45"/>
      <c r="AJ982" s="45"/>
      <c r="AK982" s="45"/>
      <c r="AL982" s="45"/>
      <c r="AM982" s="45"/>
      <c r="AN982" s="45"/>
      <c r="AO982" s="45"/>
      <c r="AP982" s="45"/>
      <c r="AQ982" s="45"/>
      <c r="AR982" s="45"/>
      <c r="AS982" s="45"/>
      <c r="AT982" s="45"/>
      <c r="AU982" s="45"/>
      <c r="AV982" s="45"/>
      <c r="AW982" s="45"/>
      <c r="AX982" s="45"/>
      <c r="AY982" s="45"/>
      <c r="AZ982" s="45"/>
      <c r="BA982" s="45"/>
      <c r="BB982" s="45"/>
      <c r="BC982" s="45"/>
      <c r="BD982" s="45"/>
      <c r="BE982" s="45"/>
      <c r="BF982" s="45"/>
      <c r="BG982" s="45"/>
      <c r="BH982" s="45"/>
      <c r="BI982" s="45"/>
      <c r="BJ982" s="45"/>
      <c r="BK982" s="45"/>
      <c r="BL982" s="45"/>
      <c r="BM982" s="45"/>
      <c r="BN982" s="45"/>
      <c r="BO982" s="45"/>
      <c r="BP982" s="45"/>
      <c r="BQ982" s="45"/>
      <c r="BR982" s="45"/>
      <c r="BS982" s="45"/>
      <c r="BT982" s="45"/>
      <c r="BU982" s="45"/>
      <c r="BV982" s="45"/>
      <c r="BW982" s="45"/>
      <c r="BX982" s="45"/>
      <c r="BY982" s="45"/>
    </row>
    <row r="983" spans="1:77">
      <c r="A983" s="77"/>
      <c r="B983" s="45"/>
      <c r="C983" s="61"/>
      <c r="D983" s="61"/>
      <c r="E983" s="45"/>
      <c r="F983" s="45"/>
      <c r="G983" s="45"/>
      <c r="H983" s="45"/>
      <c r="I983" s="45"/>
      <c r="J983" s="45"/>
      <c r="K983" s="45"/>
      <c r="L983" s="45"/>
      <c r="M983" s="45"/>
      <c r="N983" s="45"/>
      <c r="O983" s="45"/>
      <c r="P983" s="45"/>
      <c r="Q983" s="45"/>
      <c r="R983" s="45"/>
      <c r="S983" s="45"/>
      <c r="T983" s="45"/>
      <c r="U983" s="45"/>
      <c r="V983" s="45"/>
      <c r="W983" s="45"/>
      <c r="X983" s="45"/>
      <c r="Y983" s="45"/>
      <c r="Z983" s="45"/>
      <c r="AA983" s="45"/>
      <c r="AB983" s="45"/>
      <c r="AC983" s="45"/>
      <c r="AD983" s="45"/>
      <c r="AE983" s="45"/>
      <c r="AF983" s="45"/>
      <c r="AG983" s="45"/>
      <c r="AH983" s="45"/>
      <c r="AI983" s="45"/>
      <c r="AJ983" s="45"/>
      <c r="AK983" s="45"/>
      <c r="AL983" s="45"/>
      <c r="AM983" s="45"/>
      <c r="AN983" s="45"/>
      <c r="AO983" s="45"/>
      <c r="AP983" s="45"/>
      <c r="AQ983" s="45"/>
      <c r="AR983" s="45"/>
      <c r="AS983" s="45"/>
      <c r="AT983" s="45"/>
      <c r="AU983" s="45"/>
      <c r="AV983" s="45"/>
      <c r="AW983" s="45"/>
      <c r="AX983" s="45"/>
      <c r="AY983" s="45"/>
      <c r="AZ983" s="45"/>
      <c r="BA983" s="45"/>
      <c r="BB983" s="45"/>
      <c r="BC983" s="45"/>
      <c r="BD983" s="45"/>
      <c r="BE983" s="45"/>
      <c r="BF983" s="45"/>
      <c r="BG983" s="45"/>
      <c r="BH983" s="45"/>
      <c r="BI983" s="45"/>
      <c r="BJ983" s="45"/>
      <c r="BK983" s="45"/>
      <c r="BL983" s="45"/>
      <c r="BM983" s="45"/>
      <c r="BN983" s="45"/>
      <c r="BO983" s="45"/>
      <c r="BP983" s="45"/>
      <c r="BQ983" s="45"/>
      <c r="BR983" s="45"/>
      <c r="BS983" s="45"/>
      <c r="BT983" s="45"/>
      <c r="BU983" s="45"/>
      <c r="BV983" s="45"/>
      <c r="BW983" s="45"/>
      <c r="BX983" s="45"/>
      <c r="BY983" s="45"/>
    </row>
    <row r="984" spans="1:77">
      <c r="A984" s="77"/>
      <c r="B984" s="45"/>
      <c r="C984" s="61"/>
      <c r="D984" s="61"/>
      <c r="E984" s="45"/>
      <c r="F984" s="45"/>
      <c r="G984" s="45"/>
      <c r="H984" s="45"/>
      <c r="I984" s="45"/>
      <c r="J984" s="45"/>
      <c r="K984" s="45"/>
      <c r="L984" s="45"/>
      <c r="M984" s="45"/>
      <c r="N984" s="45"/>
      <c r="O984" s="45"/>
      <c r="P984" s="45"/>
      <c r="Q984" s="45"/>
      <c r="R984" s="45"/>
      <c r="S984" s="45"/>
      <c r="T984" s="45"/>
      <c r="U984" s="45"/>
      <c r="V984" s="45"/>
      <c r="W984" s="45"/>
      <c r="X984" s="45"/>
      <c r="Y984" s="45"/>
      <c r="Z984" s="45"/>
      <c r="AA984" s="45"/>
      <c r="AB984" s="45"/>
      <c r="AC984" s="45"/>
      <c r="AD984" s="45"/>
      <c r="AE984" s="45"/>
      <c r="AF984" s="45"/>
      <c r="AG984" s="45"/>
      <c r="AH984" s="45"/>
      <c r="AI984" s="45"/>
      <c r="AJ984" s="45"/>
      <c r="AK984" s="45"/>
      <c r="AL984" s="45"/>
      <c r="AM984" s="45"/>
      <c r="AN984" s="45"/>
      <c r="AO984" s="45"/>
      <c r="AP984" s="45"/>
      <c r="AQ984" s="45"/>
      <c r="AR984" s="45"/>
      <c r="AS984" s="45"/>
      <c r="AT984" s="45"/>
      <c r="AU984" s="45"/>
      <c r="AV984" s="45"/>
      <c r="AW984" s="45"/>
      <c r="AX984" s="45"/>
      <c r="AY984" s="45"/>
      <c r="AZ984" s="45"/>
      <c r="BA984" s="45"/>
      <c r="BB984" s="45"/>
      <c r="BC984" s="45"/>
      <c r="BD984" s="45"/>
      <c r="BE984" s="45"/>
      <c r="BF984" s="45"/>
      <c r="BG984" s="45"/>
      <c r="BH984" s="45"/>
      <c r="BI984" s="45"/>
      <c r="BJ984" s="45"/>
      <c r="BK984" s="45"/>
      <c r="BL984" s="45"/>
      <c r="BM984" s="45"/>
      <c r="BN984" s="45"/>
      <c r="BO984" s="45"/>
      <c r="BP984" s="45"/>
      <c r="BQ984" s="45"/>
      <c r="BR984" s="45"/>
      <c r="BS984" s="45"/>
      <c r="BT984" s="45"/>
      <c r="BU984" s="45"/>
      <c r="BV984" s="45"/>
      <c r="BW984" s="45"/>
      <c r="BX984" s="45"/>
      <c r="BY984" s="45"/>
    </row>
    <row r="985" spans="1:77">
      <c r="A985" s="77"/>
      <c r="B985" s="45"/>
      <c r="C985" s="61"/>
      <c r="D985" s="61"/>
      <c r="E985" s="45"/>
      <c r="F985" s="45"/>
      <c r="G985" s="45"/>
      <c r="H985" s="45"/>
      <c r="I985" s="45"/>
      <c r="J985" s="45"/>
      <c r="K985" s="45"/>
      <c r="L985" s="45"/>
      <c r="M985" s="45"/>
      <c r="N985" s="45"/>
      <c r="O985" s="45"/>
      <c r="P985" s="45"/>
      <c r="Q985" s="45"/>
      <c r="R985" s="45"/>
      <c r="S985" s="45"/>
      <c r="T985" s="45"/>
      <c r="U985" s="45"/>
      <c r="V985" s="45"/>
      <c r="W985" s="45"/>
      <c r="X985" s="45"/>
      <c r="Y985" s="45"/>
      <c r="Z985" s="45"/>
      <c r="AA985" s="45"/>
      <c r="AB985" s="45"/>
      <c r="AC985" s="45"/>
      <c r="AD985" s="45"/>
      <c r="AE985" s="45"/>
      <c r="AF985" s="45"/>
      <c r="AG985" s="45"/>
      <c r="AH985" s="45"/>
      <c r="AI985" s="45"/>
      <c r="AJ985" s="45"/>
      <c r="AK985" s="45"/>
      <c r="AL985" s="45"/>
      <c r="AM985" s="45"/>
      <c r="AN985" s="45"/>
      <c r="AO985" s="45"/>
      <c r="AP985" s="45"/>
      <c r="AQ985" s="45"/>
      <c r="AR985" s="45"/>
      <c r="AS985" s="45"/>
      <c r="AT985" s="45"/>
      <c r="AU985" s="45"/>
      <c r="AV985" s="45"/>
      <c r="AW985" s="45"/>
      <c r="AX985" s="45"/>
      <c r="AY985" s="45"/>
      <c r="AZ985" s="45"/>
      <c r="BA985" s="45"/>
      <c r="BB985" s="45"/>
      <c r="BC985" s="45"/>
      <c r="BD985" s="45"/>
      <c r="BE985" s="45"/>
      <c r="BF985" s="45"/>
      <c r="BG985" s="45"/>
      <c r="BH985" s="45"/>
      <c r="BI985" s="45"/>
      <c r="BJ985" s="45"/>
      <c r="BK985" s="45"/>
      <c r="BL985" s="45"/>
      <c r="BM985" s="45"/>
      <c r="BN985" s="45"/>
      <c r="BO985" s="45"/>
      <c r="BP985" s="45"/>
      <c r="BQ985" s="45"/>
      <c r="BR985" s="45"/>
      <c r="BS985" s="45"/>
      <c r="BT985" s="45"/>
      <c r="BU985" s="45"/>
      <c r="BV985" s="45"/>
      <c r="BW985" s="45"/>
      <c r="BX985" s="45"/>
      <c r="BY985" s="45"/>
    </row>
    <row r="986" spans="1:77">
      <c r="A986" s="77"/>
      <c r="B986" s="45"/>
      <c r="C986" s="61"/>
      <c r="D986" s="61"/>
      <c r="E986" s="45"/>
      <c r="F986" s="45"/>
      <c r="G986" s="45"/>
      <c r="H986" s="45"/>
      <c r="I986" s="45"/>
      <c r="J986" s="45"/>
      <c r="K986" s="45"/>
      <c r="L986" s="45"/>
      <c r="M986" s="45"/>
      <c r="N986" s="45"/>
      <c r="O986" s="45"/>
      <c r="P986" s="45"/>
      <c r="Q986" s="45"/>
      <c r="R986" s="45"/>
      <c r="S986" s="45"/>
      <c r="T986" s="45"/>
      <c r="U986" s="45"/>
      <c r="V986" s="45"/>
      <c r="W986" s="45"/>
      <c r="X986" s="45"/>
      <c r="Y986" s="45"/>
      <c r="Z986" s="45"/>
      <c r="AA986" s="45"/>
      <c r="AB986" s="45"/>
      <c r="AC986" s="45"/>
      <c r="AD986" s="45"/>
      <c r="AE986" s="45"/>
      <c r="AF986" s="45"/>
      <c r="AG986" s="45"/>
      <c r="AH986" s="45"/>
      <c r="AI986" s="45"/>
      <c r="AJ986" s="45"/>
      <c r="AK986" s="45"/>
      <c r="AL986" s="45"/>
      <c r="AM986" s="45"/>
      <c r="AN986" s="45"/>
      <c r="AO986" s="45"/>
      <c r="AP986" s="45"/>
      <c r="AQ986" s="45"/>
      <c r="AR986" s="45"/>
      <c r="AS986" s="45"/>
      <c r="AT986" s="45"/>
      <c r="AU986" s="45"/>
      <c r="AV986" s="45"/>
      <c r="AW986" s="45"/>
      <c r="AX986" s="45"/>
      <c r="AY986" s="45"/>
      <c r="AZ986" s="45"/>
      <c r="BA986" s="45"/>
      <c r="BB986" s="45"/>
      <c r="BC986" s="45"/>
      <c r="BD986" s="45"/>
      <c r="BE986" s="45"/>
      <c r="BF986" s="45"/>
      <c r="BG986" s="45"/>
      <c r="BH986" s="45"/>
      <c r="BI986" s="45"/>
      <c r="BJ986" s="45"/>
      <c r="BK986" s="45"/>
      <c r="BL986" s="45"/>
      <c r="BM986" s="45"/>
      <c r="BN986" s="45"/>
      <c r="BO986" s="45"/>
      <c r="BP986" s="45"/>
      <c r="BQ986" s="45"/>
      <c r="BR986" s="45"/>
      <c r="BS986" s="45"/>
      <c r="BT986" s="45"/>
      <c r="BU986" s="45"/>
      <c r="BV986" s="45"/>
      <c r="BW986" s="45"/>
      <c r="BX986" s="45"/>
      <c r="BY986" s="45"/>
    </row>
    <row r="987" spans="1:77">
      <c r="A987" s="77"/>
      <c r="B987" s="45"/>
      <c r="C987" s="61"/>
      <c r="D987" s="61"/>
      <c r="E987" s="45"/>
      <c r="F987" s="45"/>
      <c r="G987" s="45"/>
      <c r="H987" s="45"/>
      <c r="I987" s="45"/>
      <c r="J987" s="45"/>
      <c r="K987" s="45"/>
      <c r="L987" s="45"/>
      <c r="M987" s="45"/>
      <c r="N987" s="45"/>
      <c r="O987" s="45"/>
      <c r="P987" s="45"/>
      <c r="Q987" s="45"/>
      <c r="R987" s="45"/>
      <c r="S987" s="45"/>
      <c r="T987" s="45"/>
      <c r="U987" s="45"/>
      <c r="V987" s="45"/>
      <c r="W987" s="45"/>
      <c r="X987" s="45"/>
      <c r="Y987" s="45"/>
      <c r="Z987" s="45"/>
      <c r="AA987" s="45"/>
      <c r="AB987" s="45"/>
      <c r="AC987" s="45"/>
      <c r="AD987" s="45"/>
      <c r="AE987" s="45"/>
      <c r="AF987" s="45"/>
      <c r="AG987" s="45"/>
      <c r="AH987" s="45"/>
      <c r="AI987" s="45"/>
      <c r="AJ987" s="45"/>
      <c r="AK987" s="45"/>
      <c r="AL987" s="45"/>
      <c r="AM987" s="45"/>
      <c r="AN987" s="45"/>
      <c r="AO987" s="45"/>
      <c r="AP987" s="45"/>
      <c r="AQ987" s="45"/>
      <c r="AR987" s="45"/>
      <c r="AS987" s="45"/>
      <c r="AT987" s="45"/>
      <c r="AU987" s="45"/>
      <c r="AV987" s="45"/>
      <c r="AW987" s="45"/>
      <c r="AX987" s="45"/>
      <c r="AY987" s="45"/>
      <c r="AZ987" s="45"/>
      <c r="BA987" s="45"/>
      <c r="BB987" s="45"/>
      <c r="BC987" s="45"/>
      <c r="BD987" s="45"/>
      <c r="BE987" s="45"/>
      <c r="BF987" s="45"/>
      <c r="BG987" s="45"/>
      <c r="BH987" s="45"/>
      <c r="BI987" s="45"/>
      <c r="BJ987" s="45"/>
      <c r="BK987" s="45"/>
      <c r="BL987" s="45"/>
      <c r="BM987" s="45"/>
      <c r="BN987" s="45"/>
      <c r="BO987" s="45"/>
      <c r="BP987" s="45"/>
      <c r="BQ987" s="45"/>
      <c r="BR987" s="45"/>
      <c r="BS987" s="45"/>
      <c r="BT987" s="45"/>
      <c r="BU987" s="45"/>
      <c r="BV987" s="45"/>
      <c r="BW987" s="45"/>
      <c r="BX987" s="45"/>
      <c r="BY987" s="45"/>
    </row>
    <row r="988" spans="1:77">
      <c r="A988" s="77"/>
      <c r="B988" s="45"/>
      <c r="C988" s="61"/>
      <c r="D988" s="61"/>
      <c r="E988" s="45"/>
      <c r="F988" s="45"/>
      <c r="G988" s="45"/>
      <c r="H988" s="45"/>
      <c r="I988" s="45"/>
      <c r="J988" s="45"/>
      <c r="K988" s="45"/>
      <c r="L988" s="45"/>
      <c r="M988" s="45"/>
      <c r="N988" s="45"/>
      <c r="O988" s="45"/>
      <c r="P988" s="45"/>
      <c r="Q988" s="45"/>
      <c r="R988" s="45"/>
      <c r="S988" s="45"/>
      <c r="T988" s="45"/>
      <c r="U988" s="45"/>
      <c r="V988" s="45"/>
      <c r="W988" s="45"/>
      <c r="X988" s="45"/>
      <c r="Y988" s="45"/>
      <c r="Z988" s="45"/>
      <c r="AA988" s="45"/>
      <c r="AB988" s="45"/>
      <c r="AC988" s="45"/>
      <c r="AD988" s="45"/>
      <c r="AE988" s="45"/>
      <c r="AF988" s="45"/>
      <c r="AG988" s="45"/>
      <c r="AH988" s="45"/>
      <c r="AI988" s="45"/>
      <c r="AJ988" s="45"/>
      <c r="AK988" s="45"/>
      <c r="AL988" s="45"/>
      <c r="AM988" s="45"/>
      <c r="AN988" s="45"/>
      <c r="AO988" s="45"/>
      <c r="AP988" s="45"/>
      <c r="AQ988" s="45"/>
      <c r="AR988" s="45"/>
      <c r="AS988" s="45"/>
      <c r="AT988" s="45"/>
      <c r="AU988" s="45"/>
      <c r="AV988" s="45"/>
      <c r="AW988" s="45"/>
      <c r="AX988" s="45"/>
      <c r="AY988" s="45"/>
      <c r="AZ988" s="45"/>
      <c r="BA988" s="45"/>
      <c r="BB988" s="45"/>
      <c r="BC988" s="45"/>
      <c r="BD988" s="45"/>
      <c r="BE988" s="45"/>
      <c r="BF988" s="45"/>
      <c r="BG988" s="45"/>
      <c r="BH988" s="45"/>
      <c r="BI988" s="45"/>
      <c r="BJ988" s="45"/>
      <c r="BK988" s="45"/>
      <c r="BL988" s="45"/>
      <c r="BM988" s="45"/>
      <c r="BN988" s="45"/>
      <c r="BO988" s="45"/>
      <c r="BP988" s="45"/>
      <c r="BQ988" s="45"/>
      <c r="BR988" s="45"/>
      <c r="BS988" s="45"/>
      <c r="BT988" s="45"/>
      <c r="BU988" s="45"/>
      <c r="BV988" s="45"/>
      <c r="BW988" s="45"/>
      <c r="BX988" s="45"/>
      <c r="BY988" s="45"/>
    </row>
    <row r="989" spans="1:77">
      <c r="A989" s="77"/>
      <c r="B989" s="45"/>
      <c r="C989" s="61"/>
      <c r="D989" s="61"/>
      <c r="E989" s="45"/>
      <c r="F989" s="45"/>
      <c r="G989" s="45"/>
      <c r="H989" s="45"/>
      <c r="I989" s="45"/>
      <c r="J989" s="45"/>
      <c r="K989" s="45"/>
      <c r="L989" s="45"/>
      <c r="M989" s="45"/>
      <c r="N989" s="45"/>
      <c r="O989" s="45"/>
      <c r="P989" s="45"/>
      <c r="Q989" s="45"/>
      <c r="R989" s="45"/>
      <c r="S989" s="45"/>
      <c r="T989" s="45"/>
      <c r="U989" s="45"/>
      <c r="V989" s="45"/>
      <c r="W989" s="45"/>
      <c r="X989" s="45"/>
      <c r="Y989" s="45"/>
      <c r="Z989" s="45"/>
      <c r="AA989" s="45"/>
      <c r="AB989" s="45"/>
      <c r="AC989" s="45"/>
      <c r="AD989" s="45"/>
      <c r="AE989" s="45"/>
      <c r="AF989" s="45"/>
      <c r="AG989" s="45"/>
      <c r="AH989" s="45"/>
      <c r="AI989" s="45"/>
      <c r="AJ989" s="45"/>
      <c r="AK989" s="45"/>
      <c r="AL989" s="45"/>
      <c r="AM989" s="45"/>
      <c r="AN989" s="45"/>
      <c r="AO989" s="45"/>
      <c r="AP989" s="45"/>
      <c r="AQ989" s="45"/>
      <c r="AR989" s="45"/>
      <c r="AS989" s="45"/>
      <c r="AT989" s="45"/>
      <c r="AU989" s="45"/>
      <c r="AV989" s="45"/>
      <c r="AW989" s="45"/>
      <c r="AX989" s="45"/>
      <c r="AY989" s="45"/>
      <c r="AZ989" s="45"/>
      <c r="BA989" s="45"/>
      <c r="BB989" s="45"/>
      <c r="BC989" s="45"/>
      <c r="BD989" s="45"/>
      <c r="BE989" s="45"/>
      <c r="BF989" s="45"/>
      <c r="BG989" s="45"/>
      <c r="BH989" s="45"/>
      <c r="BI989" s="45"/>
      <c r="BJ989" s="45"/>
      <c r="BK989" s="45"/>
      <c r="BL989" s="45"/>
      <c r="BM989" s="45"/>
      <c r="BN989" s="45"/>
      <c r="BO989" s="45"/>
      <c r="BP989" s="45"/>
      <c r="BQ989" s="45"/>
      <c r="BR989" s="45"/>
      <c r="BS989" s="45"/>
      <c r="BT989" s="45"/>
      <c r="BU989" s="45"/>
      <c r="BV989" s="45"/>
      <c r="BW989" s="45"/>
      <c r="BX989" s="45"/>
      <c r="BY989" s="45"/>
    </row>
    <row r="990" spans="1:77">
      <c r="A990" s="77"/>
      <c r="B990" s="45"/>
      <c r="C990" s="61"/>
      <c r="D990" s="61"/>
      <c r="E990" s="45"/>
      <c r="F990" s="45"/>
      <c r="G990" s="45"/>
      <c r="H990" s="45"/>
      <c r="I990" s="45"/>
      <c r="J990" s="45"/>
      <c r="K990" s="45"/>
      <c r="L990" s="45"/>
      <c r="M990" s="45"/>
      <c r="N990" s="45"/>
      <c r="O990" s="45"/>
      <c r="P990" s="45"/>
      <c r="Q990" s="45"/>
      <c r="R990" s="45"/>
      <c r="S990" s="45"/>
      <c r="T990" s="45"/>
      <c r="U990" s="45"/>
      <c r="V990" s="45"/>
      <c r="W990" s="45"/>
      <c r="X990" s="45"/>
      <c r="Y990" s="45"/>
      <c r="Z990" s="45"/>
      <c r="AA990" s="45"/>
      <c r="AB990" s="45"/>
      <c r="AC990" s="45"/>
      <c r="AD990" s="45"/>
      <c r="AE990" s="45"/>
      <c r="AF990" s="45"/>
      <c r="AG990" s="45"/>
      <c r="AH990" s="45"/>
      <c r="AI990" s="45"/>
      <c r="AJ990" s="45"/>
      <c r="AK990" s="45"/>
      <c r="AL990" s="45"/>
      <c r="AM990" s="45"/>
      <c r="AN990" s="45"/>
      <c r="AO990" s="45"/>
      <c r="AP990" s="45"/>
      <c r="AQ990" s="45"/>
      <c r="AR990" s="45"/>
      <c r="AS990" s="45"/>
      <c r="AT990" s="45"/>
      <c r="AU990" s="45"/>
      <c r="AV990" s="45"/>
      <c r="AW990" s="45"/>
      <c r="AX990" s="45"/>
      <c r="AY990" s="45"/>
      <c r="AZ990" s="45"/>
      <c r="BA990" s="45"/>
      <c r="BB990" s="45"/>
      <c r="BC990" s="45"/>
      <c r="BD990" s="45"/>
      <c r="BE990" s="45"/>
      <c r="BF990" s="45"/>
      <c r="BG990" s="45"/>
      <c r="BH990" s="45"/>
      <c r="BI990" s="45"/>
      <c r="BJ990" s="45"/>
      <c r="BK990" s="45"/>
      <c r="BL990" s="45"/>
      <c r="BM990" s="45"/>
      <c r="BN990" s="45"/>
      <c r="BO990" s="45"/>
      <c r="BP990" s="45"/>
      <c r="BQ990" s="45"/>
      <c r="BR990" s="45"/>
      <c r="BS990" s="45"/>
      <c r="BT990" s="45"/>
      <c r="BU990" s="45"/>
      <c r="BV990" s="45"/>
      <c r="BW990" s="45"/>
      <c r="BX990" s="45"/>
      <c r="BY990" s="45"/>
    </row>
    <row r="991" spans="1:77">
      <c r="A991" s="77"/>
      <c r="B991" s="45"/>
      <c r="C991" s="61"/>
      <c r="D991" s="61"/>
      <c r="E991" s="45"/>
      <c r="F991" s="45"/>
      <c r="G991" s="45"/>
      <c r="H991" s="45"/>
      <c r="I991" s="45"/>
      <c r="J991" s="45"/>
      <c r="K991" s="45"/>
      <c r="L991" s="45"/>
      <c r="M991" s="45"/>
      <c r="N991" s="45"/>
      <c r="O991" s="45"/>
      <c r="P991" s="45"/>
      <c r="Q991" s="45"/>
      <c r="R991" s="45"/>
      <c r="S991" s="45"/>
      <c r="T991" s="45"/>
      <c r="U991" s="45"/>
      <c r="V991" s="45"/>
      <c r="W991" s="45"/>
      <c r="X991" s="45"/>
      <c r="Y991" s="45"/>
      <c r="Z991" s="45"/>
      <c r="AA991" s="45"/>
      <c r="AB991" s="45"/>
      <c r="AC991" s="45"/>
      <c r="AD991" s="45"/>
      <c r="AE991" s="45"/>
      <c r="AF991" s="45"/>
      <c r="AG991" s="45"/>
      <c r="AH991" s="45"/>
      <c r="AI991" s="45"/>
      <c r="AJ991" s="45"/>
      <c r="AK991" s="45"/>
      <c r="AL991" s="45"/>
      <c r="AM991" s="45"/>
      <c r="AN991" s="45"/>
      <c r="AO991" s="45"/>
      <c r="AP991" s="45"/>
      <c r="AQ991" s="45"/>
      <c r="AR991" s="45"/>
      <c r="AS991" s="45"/>
      <c r="AT991" s="45"/>
      <c r="AU991" s="45"/>
      <c r="AV991" s="45"/>
      <c r="AW991" s="45"/>
      <c r="AX991" s="45"/>
      <c r="AY991" s="45"/>
      <c r="AZ991" s="45"/>
      <c r="BA991" s="45"/>
      <c r="BB991" s="45"/>
      <c r="BC991" s="45"/>
      <c r="BD991" s="45"/>
      <c r="BE991" s="45"/>
      <c r="BF991" s="45"/>
      <c r="BG991" s="45"/>
      <c r="BH991" s="45"/>
      <c r="BI991" s="45"/>
      <c r="BJ991" s="45"/>
      <c r="BK991" s="45"/>
      <c r="BL991" s="45"/>
      <c r="BM991" s="45"/>
      <c r="BN991" s="45"/>
      <c r="BO991" s="45"/>
      <c r="BP991" s="45"/>
      <c r="BQ991" s="45"/>
      <c r="BR991" s="45"/>
      <c r="BS991" s="45"/>
      <c r="BT991" s="45"/>
      <c r="BU991" s="45"/>
      <c r="BV991" s="45"/>
      <c r="BW991" s="45"/>
      <c r="BX991" s="45"/>
      <c r="BY991" s="45"/>
    </row>
    <row r="992" spans="1:77">
      <c r="A992" s="77"/>
      <c r="B992" s="45"/>
      <c r="C992" s="61"/>
      <c r="D992" s="61"/>
      <c r="E992" s="45"/>
      <c r="F992" s="45"/>
      <c r="G992" s="45"/>
      <c r="H992" s="45"/>
      <c r="I992" s="45"/>
      <c r="J992" s="45"/>
      <c r="K992" s="45"/>
      <c r="L992" s="45"/>
      <c r="M992" s="45"/>
      <c r="N992" s="45"/>
      <c r="O992" s="45"/>
      <c r="P992" s="45"/>
      <c r="Q992" s="45"/>
      <c r="R992" s="45"/>
      <c r="S992" s="45"/>
      <c r="T992" s="45"/>
      <c r="U992" s="45"/>
      <c r="V992" s="45"/>
      <c r="W992" s="45"/>
      <c r="X992" s="45"/>
      <c r="Y992" s="45"/>
      <c r="Z992" s="45"/>
      <c r="AA992" s="45"/>
      <c r="AB992" s="45"/>
      <c r="AC992" s="45"/>
      <c r="AD992" s="45"/>
      <c r="AE992" s="45"/>
      <c r="AF992" s="45"/>
      <c r="AG992" s="45"/>
      <c r="AH992" s="45"/>
      <c r="AI992" s="45"/>
      <c r="AJ992" s="45"/>
      <c r="AK992" s="45"/>
      <c r="AL992" s="45"/>
      <c r="AM992" s="45"/>
      <c r="AN992" s="45"/>
      <c r="AO992" s="45"/>
      <c r="AP992" s="45"/>
      <c r="AQ992" s="45"/>
      <c r="AR992" s="45"/>
      <c r="AS992" s="45"/>
      <c r="AT992" s="45"/>
      <c r="AU992" s="45"/>
      <c r="AV992" s="45"/>
      <c r="AW992" s="45"/>
      <c r="AX992" s="45"/>
      <c r="AY992" s="45"/>
      <c r="AZ992" s="45"/>
      <c r="BA992" s="45"/>
      <c r="BB992" s="45"/>
      <c r="BC992" s="45"/>
      <c r="BD992" s="45"/>
      <c r="BE992" s="45"/>
      <c r="BF992" s="45"/>
      <c r="BG992" s="45"/>
      <c r="BH992" s="45"/>
      <c r="BI992" s="45"/>
      <c r="BJ992" s="45"/>
      <c r="BK992" s="45"/>
      <c r="BL992" s="45"/>
      <c r="BM992" s="45"/>
      <c r="BN992" s="45"/>
      <c r="BO992" s="45"/>
      <c r="BP992" s="45"/>
      <c r="BQ992" s="45"/>
      <c r="BR992" s="45"/>
      <c r="BS992" s="45"/>
      <c r="BT992" s="45"/>
      <c r="BU992" s="45"/>
      <c r="BV992" s="45"/>
      <c r="BW992" s="45"/>
      <c r="BX992" s="45"/>
      <c r="BY992" s="45"/>
    </row>
    <row r="993" spans="1:77">
      <c r="A993" s="77"/>
      <c r="B993" s="45"/>
      <c r="C993" s="61"/>
      <c r="D993" s="61"/>
      <c r="E993" s="45"/>
      <c r="F993" s="45"/>
      <c r="G993" s="45"/>
      <c r="H993" s="45"/>
      <c r="I993" s="45"/>
      <c r="J993" s="45"/>
      <c r="K993" s="45"/>
      <c r="L993" s="45"/>
      <c r="M993" s="45"/>
      <c r="N993" s="45"/>
      <c r="O993" s="45"/>
      <c r="P993" s="45"/>
      <c r="Q993" s="45"/>
      <c r="R993" s="45"/>
      <c r="S993" s="45"/>
      <c r="T993" s="45"/>
      <c r="U993" s="45"/>
      <c r="V993" s="45"/>
      <c r="W993" s="45"/>
      <c r="X993" s="45"/>
      <c r="Y993" s="45"/>
      <c r="Z993" s="45"/>
      <c r="AA993" s="45"/>
      <c r="AB993" s="45"/>
      <c r="AC993" s="45"/>
      <c r="AD993" s="45"/>
      <c r="AE993" s="45"/>
      <c r="AF993" s="45"/>
      <c r="AG993" s="45"/>
      <c r="AH993" s="45"/>
      <c r="AI993" s="45"/>
      <c r="AJ993" s="45"/>
      <c r="AK993" s="45"/>
      <c r="AL993" s="45"/>
      <c r="AM993" s="45"/>
      <c r="AN993" s="45"/>
      <c r="AO993" s="45"/>
      <c r="AP993" s="45"/>
      <c r="AQ993" s="45"/>
      <c r="AR993" s="45"/>
      <c r="AS993" s="45"/>
      <c r="AT993" s="45"/>
      <c r="AU993" s="45"/>
      <c r="AV993" s="45"/>
      <c r="AW993" s="45"/>
      <c r="AX993" s="45"/>
      <c r="AY993" s="45"/>
      <c r="AZ993" s="45"/>
      <c r="BA993" s="45"/>
      <c r="BB993" s="45"/>
      <c r="BC993" s="45"/>
      <c r="BD993" s="45"/>
      <c r="BE993" s="45"/>
      <c r="BF993" s="45"/>
      <c r="BG993" s="45"/>
      <c r="BH993" s="45"/>
      <c r="BI993" s="45"/>
      <c r="BJ993" s="45"/>
      <c r="BK993" s="45"/>
      <c r="BL993" s="45"/>
      <c r="BM993" s="45"/>
      <c r="BN993" s="45"/>
      <c r="BO993" s="45"/>
      <c r="BP993" s="45"/>
      <c r="BQ993" s="45"/>
      <c r="BR993" s="45"/>
      <c r="BS993" s="45"/>
      <c r="BT993" s="45"/>
      <c r="BU993" s="45"/>
      <c r="BV993" s="45"/>
      <c r="BW993" s="45"/>
      <c r="BX993" s="45"/>
      <c r="BY993" s="45"/>
    </row>
    <row r="994" spans="1:77">
      <c r="A994" s="77"/>
      <c r="B994" s="45"/>
      <c r="C994" s="61"/>
      <c r="D994" s="61"/>
      <c r="E994" s="45"/>
      <c r="F994" s="45"/>
      <c r="G994" s="45"/>
      <c r="H994" s="45"/>
      <c r="I994" s="45"/>
      <c r="J994" s="45"/>
      <c r="K994" s="45"/>
      <c r="L994" s="45"/>
      <c r="M994" s="45"/>
      <c r="N994" s="45"/>
      <c r="O994" s="45"/>
      <c r="P994" s="45"/>
      <c r="Q994" s="45"/>
      <c r="R994" s="45"/>
      <c r="S994" s="45"/>
      <c r="T994" s="45"/>
      <c r="U994" s="45"/>
      <c r="V994" s="45"/>
      <c r="W994" s="45"/>
      <c r="X994" s="45"/>
      <c r="Y994" s="45"/>
      <c r="Z994" s="45"/>
      <c r="AA994" s="45"/>
      <c r="AB994" s="45"/>
      <c r="AC994" s="45"/>
      <c r="AD994" s="45"/>
      <c r="AE994" s="45"/>
      <c r="AF994" s="45"/>
      <c r="AG994" s="45"/>
      <c r="AH994" s="45"/>
      <c r="AI994" s="45"/>
      <c r="AJ994" s="45"/>
      <c r="AK994" s="45"/>
      <c r="AL994" s="45"/>
      <c r="AM994" s="45"/>
      <c r="AN994" s="45"/>
      <c r="AO994" s="45"/>
      <c r="AP994" s="45"/>
      <c r="AQ994" s="45"/>
      <c r="AR994" s="45"/>
      <c r="AS994" s="45"/>
      <c r="AT994" s="45"/>
      <c r="AU994" s="45"/>
      <c r="AV994" s="45"/>
      <c r="AW994" s="45"/>
      <c r="AX994" s="45"/>
      <c r="AY994" s="45"/>
      <c r="AZ994" s="45"/>
      <c r="BA994" s="45"/>
      <c r="BB994" s="45"/>
      <c r="BC994" s="45"/>
      <c r="BD994" s="45"/>
      <c r="BE994" s="45"/>
      <c r="BF994" s="45"/>
      <c r="BG994" s="45"/>
      <c r="BH994" s="45"/>
      <c r="BI994" s="45"/>
      <c r="BJ994" s="45"/>
      <c r="BK994" s="45"/>
      <c r="BL994" s="45"/>
      <c r="BM994" s="45"/>
      <c r="BN994" s="45"/>
      <c r="BO994" s="45"/>
      <c r="BP994" s="45"/>
      <c r="BQ994" s="45"/>
      <c r="BR994" s="45"/>
      <c r="BS994" s="45"/>
      <c r="BT994" s="45"/>
      <c r="BU994" s="45"/>
      <c r="BV994" s="45"/>
      <c r="BW994" s="45"/>
      <c r="BX994" s="45"/>
      <c r="BY994" s="45"/>
    </row>
    <row r="995" spans="1:77">
      <c r="A995" s="77"/>
      <c r="B995" s="45"/>
      <c r="C995" s="61"/>
      <c r="D995" s="61"/>
      <c r="E995" s="45"/>
      <c r="F995" s="45"/>
      <c r="G995" s="45"/>
      <c r="H995" s="45"/>
      <c r="I995" s="45"/>
      <c r="J995" s="45"/>
      <c r="K995" s="45"/>
      <c r="L995" s="45"/>
      <c r="M995" s="45"/>
      <c r="N995" s="45"/>
      <c r="O995" s="45"/>
      <c r="P995" s="45"/>
      <c r="Q995" s="45"/>
      <c r="R995" s="45"/>
      <c r="S995" s="45"/>
      <c r="T995" s="45"/>
      <c r="U995" s="45"/>
      <c r="V995" s="45"/>
      <c r="W995" s="45"/>
      <c r="X995" s="45"/>
      <c r="Y995" s="45"/>
      <c r="Z995" s="45"/>
      <c r="AA995" s="45"/>
      <c r="AB995" s="45"/>
      <c r="AC995" s="45"/>
      <c r="AD995" s="45"/>
      <c r="AE995" s="45"/>
      <c r="AF995" s="45"/>
      <c r="AG995" s="45"/>
      <c r="AH995" s="45"/>
      <c r="AI995" s="45"/>
      <c r="AJ995" s="45"/>
      <c r="AK995" s="45"/>
      <c r="AL995" s="45"/>
      <c r="AM995" s="45"/>
      <c r="AN995" s="45"/>
      <c r="AO995" s="45"/>
      <c r="AP995" s="45"/>
      <c r="AQ995" s="45"/>
      <c r="AR995" s="45"/>
      <c r="AS995" s="45"/>
      <c r="AT995" s="45"/>
      <c r="AU995" s="45"/>
      <c r="AV995" s="45"/>
      <c r="AW995" s="45"/>
      <c r="AX995" s="45"/>
      <c r="AY995" s="45"/>
      <c r="AZ995" s="45"/>
      <c r="BA995" s="45"/>
      <c r="BB995" s="45"/>
      <c r="BC995" s="45"/>
      <c r="BD995" s="45"/>
      <c r="BE995" s="45"/>
      <c r="BF995" s="45"/>
      <c r="BG995" s="45"/>
      <c r="BH995" s="45"/>
      <c r="BI995" s="45"/>
      <c r="BJ995" s="45"/>
      <c r="BK995" s="45"/>
      <c r="BL995" s="45"/>
      <c r="BM995" s="45"/>
      <c r="BN995" s="45"/>
      <c r="BO995" s="45"/>
      <c r="BP995" s="45"/>
      <c r="BQ995" s="45"/>
      <c r="BR995" s="45"/>
      <c r="BS995" s="45"/>
      <c r="BT995" s="45"/>
      <c r="BU995" s="45"/>
      <c r="BV995" s="45"/>
      <c r="BW995" s="45"/>
      <c r="BX995" s="45"/>
      <c r="BY995" s="45"/>
    </row>
    <row r="996" spans="1:77">
      <c r="A996" s="77"/>
      <c r="B996" s="45"/>
      <c r="C996" s="61"/>
      <c r="D996" s="61"/>
      <c r="E996" s="45"/>
      <c r="F996" s="45"/>
      <c r="G996" s="45"/>
      <c r="H996" s="45"/>
      <c r="I996" s="45"/>
      <c r="J996" s="45"/>
      <c r="K996" s="45"/>
      <c r="L996" s="45"/>
      <c r="M996" s="45"/>
      <c r="N996" s="45"/>
      <c r="O996" s="45"/>
      <c r="P996" s="45"/>
      <c r="Q996" s="45"/>
      <c r="R996" s="45"/>
      <c r="S996" s="45"/>
      <c r="T996" s="45"/>
      <c r="U996" s="45"/>
      <c r="V996" s="45"/>
      <c r="W996" s="45"/>
      <c r="X996" s="45"/>
      <c r="Y996" s="45"/>
      <c r="Z996" s="45"/>
      <c r="AA996" s="45"/>
      <c r="AB996" s="45"/>
      <c r="AC996" s="45"/>
      <c r="AD996" s="45"/>
      <c r="AE996" s="45"/>
      <c r="AF996" s="45"/>
      <c r="AG996" s="45"/>
      <c r="AH996" s="45"/>
      <c r="AI996" s="45"/>
      <c r="AJ996" s="45"/>
      <c r="AK996" s="45"/>
      <c r="AL996" s="45"/>
      <c r="AM996" s="45"/>
      <c r="AN996" s="45"/>
      <c r="AO996" s="45"/>
      <c r="AP996" s="45"/>
      <c r="AQ996" s="45"/>
      <c r="AR996" s="45"/>
      <c r="AS996" s="45"/>
      <c r="AT996" s="45"/>
      <c r="AU996" s="45"/>
      <c r="AV996" s="45"/>
      <c r="AW996" s="45"/>
      <c r="AX996" s="45"/>
      <c r="AY996" s="45"/>
      <c r="AZ996" s="45"/>
      <c r="BA996" s="45"/>
      <c r="BB996" s="45"/>
      <c r="BC996" s="45"/>
      <c r="BD996" s="45"/>
      <c r="BE996" s="45"/>
      <c r="BF996" s="45"/>
      <c r="BG996" s="45"/>
      <c r="BH996" s="45"/>
      <c r="BI996" s="45"/>
      <c r="BJ996" s="45"/>
      <c r="BK996" s="45"/>
      <c r="BL996" s="45"/>
      <c r="BM996" s="45"/>
      <c r="BN996" s="45"/>
      <c r="BO996" s="45"/>
      <c r="BP996" s="45"/>
      <c r="BQ996" s="45"/>
      <c r="BR996" s="45"/>
      <c r="BS996" s="45"/>
      <c r="BT996" s="45"/>
      <c r="BU996" s="45"/>
      <c r="BV996" s="45"/>
      <c r="BW996" s="45"/>
      <c r="BX996" s="45"/>
      <c r="BY996" s="45"/>
    </row>
    <row r="997" spans="1:77">
      <c r="A997" s="77"/>
      <c r="B997" s="45"/>
      <c r="C997" s="61"/>
      <c r="D997" s="61"/>
      <c r="E997" s="45"/>
      <c r="F997" s="45"/>
      <c r="G997" s="45"/>
      <c r="H997" s="45"/>
      <c r="I997" s="45"/>
      <c r="J997" s="45"/>
      <c r="K997" s="45"/>
      <c r="L997" s="45"/>
      <c r="M997" s="45"/>
      <c r="N997" s="45"/>
      <c r="O997" s="45"/>
      <c r="P997" s="45"/>
      <c r="Q997" s="45"/>
      <c r="R997" s="45"/>
      <c r="S997" s="45"/>
      <c r="T997" s="45"/>
      <c r="U997" s="45"/>
      <c r="V997" s="45"/>
      <c r="W997" s="45"/>
      <c r="X997" s="45"/>
      <c r="Y997" s="45"/>
      <c r="Z997" s="45"/>
      <c r="AA997" s="45"/>
      <c r="AB997" s="45"/>
      <c r="AC997" s="45"/>
      <c r="AD997" s="45"/>
      <c r="AE997" s="45"/>
      <c r="AF997" s="45"/>
      <c r="AG997" s="45"/>
      <c r="AH997" s="45"/>
      <c r="AI997" s="45"/>
      <c r="AJ997" s="45"/>
      <c r="AK997" s="45"/>
      <c r="AL997" s="45"/>
      <c r="AM997" s="45"/>
      <c r="AN997" s="45"/>
      <c r="AO997" s="45"/>
      <c r="AP997" s="45"/>
      <c r="AQ997" s="45"/>
      <c r="AR997" s="45"/>
      <c r="AS997" s="45"/>
      <c r="AT997" s="45"/>
      <c r="AU997" s="45"/>
      <c r="AV997" s="45"/>
      <c r="AW997" s="45"/>
      <c r="AX997" s="45"/>
      <c r="AY997" s="45"/>
      <c r="AZ997" s="45"/>
      <c r="BA997" s="45"/>
      <c r="BB997" s="45"/>
      <c r="BC997" s="45"/>
      <c r="BD997" s="45"/>
      <c r="BE997" s="45"/>
      <c r="BF997" s="45"/>
      <c r="BG997" s="45"/>
      <c r="BH997" s="45"/>
      <c r="BI997" s="45"/>
      <c r="BJ997" s="45"/>
      <c r="BK997" s="45"/>
      <c r="BL997" s="45"/>
      <c r="BM997" s="45"/>
      <c r="BN997" s="45"/>
      <c r="BO997" s="45"/>
      <c r="BP997" s="45"/>
      <c r="BQ997" s="45"/>
      <c r="BR997" s="45"/>
      <c r="BS997" s="45"/>
      <c r="BT997" s="45"/>
      <c r="BU997" s="45"/>
      <c r="BV997" s="45"/>
      <c r="BW997" s="45"/>
      <c r="BX997" s="45"/>
      <c r="BY997" s="45"/>
    </row>
    <row r="998" spans="1:77">
      <c r="A998" s="77"/>
      <c r="B998" s="45"/>
      <c r="C998" s="61"/>
      <c r="D998" s="61"/>
      <c r="E998" s="45"/>
      <c r="F998" s="45"/>
      <c r="G998" s="45"/>
      <c r="H998" s="45"/>
      <c r="I998" s="45"/>
      <c r="J998" s="45"/>
      <c r="K998" s="45"/>
      <c r="L998" s="45"/>
      <c r="M998" s="45"/>
      <c r="N998" s="45"/>
      <c r="O998" s="45"/>
      <c r="P998" s="45"/>
      <c r="Q998" s="45"/>
      <c r="R998" s="45"/>
      <c r="S998" s="45"/>
      <c r="T998" s="45"/>
      <c r="U998" s="45"/>
      <c r="V998" s="45"/>
      <c r="W998" s="45"/>
      <c r="X998" s="45"/>
      <c r="Y998" s="45"/>
      <c r="Z998" s="45"/>
      <c r="AA998" s="45"/>
      <c r="AB998" s="45"/>
      <c r="AC998" s="45"/>
      <c r="AD998" s="45"/>
      <c r="AE998" s="45"/>
      <c r="AF998" s="45"/>
      <c r="AG998" s="45"/>
      <c r="AH998" s="45"/>
      <c r="AI998" s="45"/>
      <c r="AJ998" s="45"/>
      <c r="AK998" s="45"/>
      <c r="AL998" s="45"/>
      <c r="AM998" s="45"/>
      <c r="AN998" s="45"/>
      <c r="AO998" s="45"/>
      <c r="AP998" s="45"/>
      <c r="AQ998" s="45"/>
      <c r="AR998" s="45"/>
      <c r="AS998" s="45"/>
      <c r="AT998" s="45"/>
      <c r="AU998" s="45"/>
      <c r="AV998" s="45"/>
      <c r="AW998" s="45"/>
      <c r="AX998" s="45"/>
      <c r="AY998" s="45"/>
      <c r="AZ998" s="45"/>
      <c r="BA998" s="45"/>
      <c r="BB998" s="45"/>
      <c r="BC998" s="45"/>
      <c r="BD998" s="45"/>
      <c r="BE998" s="45"/>
      <c r="BF998" s="45"/>
      <c r="BG998" s="45"/>
      <c r="BH998" s="45"/>
      <c r="BI998" s="45"/>
      <c r="BJ998" s="45"/>
      <c r="BK998" s="45"/>
      <c r="BL998" s="45"/>
      <c r="BM998" s="45"/>
      <c r="BN998" s="45"/>
      <c r="BO998" s="45"/>
      <c r="BP998" s="45"/>
      <c r="BQ998" s="45"/>
      <c r="BR998" s="45"/>
      <c r="BS998" s="45"/>
      <c r="BT998" s="45"/>
      <c r="BU998" s="45"/>
      <c r="BV998" s="45"/>
      <c r="BW998" s="45"/>
      <c r="BX998" s="45"/>
      <c r="BY998" s="45"/>
    </row>
    <row r="999" spans="1:77">
      <c r="A999" s="77"/>
      <c r="B999" s="45"/>
      <c r="C999" s="61"/>
      <c r="D999" s="61"/>
      <c r="E999" s="45"/>
      <c r="F999" s="45"/>
      <c r="G999" s="45"/>
      <c r="H999" s="45"/>
      <c r="I999" s="45"/>
      <c r="J999" s="45"/>
      <c r="K999" s="45"/>
      <c r="L999" s="45"/>
      <c r="M999" s="45"/>
      <c r="N999" s="45"/>
      <c r="O999" s="45"/>
      <c r="P999" s="45"/>
      <c r="Q999" s="45"/>
      <c r="R999" s="45"/>
      <c r="S999" s="45"/>
      <c r="T999" s="45"/>
      <c r="U999" s="45"/>
      <c r="V999" s="45"/>
      <c r="W999" s="45"/>
      <c r="X999" s="45"/>
      <c r="Y999" s="45"/>
      <c r="Z999" s="45"/>
      <c r="AA999" s="45"/>
      <c r="AB999" s="45"/>
      <c r="AC999" s="45"/>
      <c r="AD999" s="45"/>
      <c r="AE999" s="45"/>
      <c r="AF999" s="45"/>
      <c r="AG999" s="45"/>
      <c r="AH999" s="45"/>
      <c r="AI999" s="45"/>
      <c r="AJ999" s="45"/>
      <c r="AK999" s="45"/>
      <c r="AL999" s="45"/>
      <c r="AM999" s="45"/>
      <c r="AN999" s="45"/>
      <c r="AO999" s="45"/>
      <c r="AP999" s="45"/>
      <c r="AQ999" s="45"/>
      <c r="AR999" s="45"/>
      <c r="AS999" s="45"/>
      <c r="AT999" s="45"/>
      <c r="AU999" s="45"/>
      <c r="AV999" s="45"/>
      <c r="AW999" s="45"/>
      <c r="AX999" s="45"/>
      <c r="AY999" s="45"/>
      <c r="AZ999" s="45"/>
      <c r="BA999" s="45"/>
      <c r="BB999" s="45"/>
      <c r="BC999" s="45"/>
      <c r="BD999" s="45"/>
      <c r="BE999" s="45"/>
      <c r="BF999" s="45"/>
      <c r="BG999" s="45"/>
      <c r="BH999" s="45"/>
      <c r="BI999" s="45"/>
      <c r="BJ999" s="45"/>
      <c r="BK999" s="45"/>
      <c r="BL999" s="45"/>
      <c r="BM999" s="45"/>
      <c r="BN999" s="45"/>
      <c r="BO999" s="45"/>
      <c r="BP999" s="45"/>
      <c r="BQ999" s="45"/>
      <c r="BR999" s="45"/>
      <c r="BS999" s="45"/>
      <c r="BT999" s="45"/>
      <c r="BU999" s="45"/>
      <c r="BV999" s="45"/>
      <c r="BW999" s="45"/>
      <c r="BX999" s="45"/>
      <c r="BY999" s="45"/>
    </row>
    <row r="1000" spans="1:77">
      <c r="A1000" s="77"/>
      <c r="B1000" s="45"/>
      <c r="C1000" s="61"/>
      <c r="D1000" s="61"/>
      <c r="E1000" s="45"/>
      <c r="F1000" s="45"/>
      <c r="G1000" s="45"/>
      <c r="H1000" s="45"/>
      <c r="I1000" s="45"/>
      <c r="J1000" s="45"/>
      <c r="K1000" s="45"/>
      <c r="L1000" s="45"/>
      <c r="M1000" s="45"/>
      <c r="N1000" s="45"/>
      <c r="O1000" s="45"/>
      <c r="P1000" s="45"/>
      <c r="Q1000" s="45"/>
      <c r="R1000" s="45"/>
      <c r="S1000" s="45"/>
      <c r="T1000" s="45"/>
      <c r="U1000" s="45"/>
      <c r="V1000" s="45"/>
      <c r="W1000" s="45"/>
      <c r="X1000" s="45"/>
      <c r="Y1000" s="45"/>
      <c r="Z1000" s="45"/>
      <c r="AA1000" s="45"/>
      <c r="AB1000" s="45"/>
      <c r="AC1000" s="45"/>
      <c r="AD1000" s="45"/>
      <c r="AE1000" s="45"/>
      <c r="AF1000" s="45"/>
      <c r="AG1000" s="45"/>
      <c r="AH1000" s="45"/>
      <c r="AI1000" s="45"/>
      <c r="AJ1000" s="45"/>
      <c r="AK1000" s="45"/>
      <c r="AL1000" s="45"/>
      <c r="AM1000" s="45"/>
      <c r="AN1000" s="45"/>
      <c r="AO1000" s="45"/>
      <c r="AP1000" s="45"/>
      <c r="AQ1000" s="45"/>
      <c r="AR1000" s="45"/>
      <c r="AS1000" s="45"/>
      <c r="AT1000" s="45"/>
      <c r="AU1000" s="45"/>
      <c r="AV1000" s="45"/>
      <c r="AW1000" s="45"/>
      <c r="AX1000" s="45"/>
      <c r="AY1000" s="45"/>
      <c r="AZ1000" s="45"/>
      <c r="BA1000" s="45"/>
      <c r="BB1000" s="45"/>
      <c r="BC1000" s="45"/>
      <c r="BD1000" s="45"/>
      <c r="BE1000" s="45"/>
      <c r="BF1000" s="45"/>
      <c r="BG1000" s="45"/>
      <c r="BH1000" s="45"/>
      <c r="BI1000" s="45"/>
      <c r="BJ1000" s="45"/>
      <c r="BK1000" s="45"/>
      <c r="BL1000" s="45"/>
      <c r="BM1000" s="45"/>
      <c r="BN1000" s="45"/>
      <c r="BO1000" s="45"/>
      <c r="BP1000" s="45"/>
      <c r="BQ1000" s="45"/>
      <c r="BR1000" s="45"/>
      <c r="BS1000" s="45"/>
      <c r="BT1000" s="45"/>
      <c r="BU1000" s="45"/>
      <c r="BV1000" s="45"/>
      <c r="BW1000" s="45"/>
      <c r="BX1000" s="45"/>
      <c r="BY1000" s="45"/>
    </row>
    <row r="1001" spans="1:77">
      <c r="A1001" s="77"/>
      <c r="B1001" s="45"/>
      <c r="C1001" s="61"/>
      <c r="D1001" s="61"/>
      <c r="E1001" s="45"/>
      <c r="F1001" s="45"/>
      <c r="G1001" s="45"/>
      <c r="H1001" s="45"/>
      <c r="I1001" s="45"/>
      <c r="J1001" s="45"/>
      <c r="K1001" s="45"/>
      <c r="L1001" s="45"/>
      <c r="M1001" s="45"/>
      <c r="N1001" s="45"/>
      <c r="O1001" s="45"/>
      <c r="P1001" s="45"/>
      <c r="Q1001" s="45"/>
      <c r="R1001" s="45"/>
      <c r="S1001" s="45"/>
      <c r="T1001" s="45"/>
      <c r="U1001" s="45"/>
      <c r="V1001" s="45"/>
      <c r="W1001" s="45"/>
      <c r="X1001" s="45"/>
      <c r="Y1001" s="45"/>
      <c r="Z1001" s="45"/>
      <c r="AA1001" s="45"/>
      <c r="AB1001" s="45"/>
      <c r="AC1001" s="45"/>
      <c r="AD1001" s="45"/>
      <c r="AE1001" s="45"/>
      <c r="AF1001" s="45"/>
      <c r="AG1001" s="45"/>
      <c r="AH1001" s="45"/>
      <c r="AI1001" s="45"/>
      <c r="AJ1001" s="45"/>
      <c r="AK1001" s="45"/>
      <c r="AL1001" s="45"/>
      <c r="AM1001" s="45"/>
      <c r="AN1001" s="45"/>
      <c r="AO1001" s="45"/>
      <c r="AP1001" s="45"/>
      <c r="AQ1001" s="45"/>
      <c r="AR1001" s="45"/>
      <c r="AS1001" s="45"/>
      <c r="AT1001" s="45"/>
      <c r="AU1001" s="45"/>
      <c r="AV1001" s="45"/>
      <c r="AW1001" s="45"/>
      <c r="AX1001" s="45"/>
      <c r="AY1001" s="45"/>
      <c r="AZ1001" s="45"/>
      <c r="BA1001" s="45"/>
      <c r="BB1001" s="45"/>
      <c r="BC1001" s="45"/>
      <c r="BD1001" s="45"/>
      <c r="BE1001" s="45"/>
      <c r="BF1001" s="45"/>
      <c r="BG1001" s="45"/>
      <c r="BH1001" s="45"/>
      <c r="BI1001" s="45"/>
      <c r="BJ1001" s="45"/>
      <c r="BK1001" s="45"/>
      <c r="BL1001" s="45"/>
      <c r="BM1001" s="45"/>
      <c r="BN1001" s="45"/>
      <c r="BO1001" s="45"/>
      <c r="BP1001" s="45"/>
      <c r="BQ1001" s="45"/>
      <c r="BR1001" s="45"/>
      <c r="BS1001" s="45"/>
      <c r="BT1001" s="45"/>
      <c r="BU1001" s="45"/>
      <c r="BV1001" s="45"/>
      <c r="BW1001" s="45"/>
      <c r="BX1001" s="45"/>
      <c r="BY1001" s="45"/>
    </row>
    <row r="1002" spans="1:77">
      <c r="A1002" s="77"/>
      <c r="B1002" s="45"/>
      <c r="C1002" s="61"/>
      <c r="D1002" s="61"/>
      <c r="E1002" s="45"/>
      <c r="F1002" s="45"/>
      <c r="G1002" s="45"/>
      <c r="H1002" s="45"/>
      <c r="I1002" s="45"/>
      <c r="J1002" s="45"/>
      <c r="K1002" s="45"/>
      <c r="L1002" s="45"/>
      <c r="M1002" s="45"/>
      <c r="N1002" s="45"/>
      <c r="O1002" s="45"/>
      <c r="P1002" s="45"/>
      <c r="Q1002" s="45"/>
      <c r="R1002" s="45"/>
      <c r="S1002" s="45"/>
      <c r="T1002" s="45"/>
      <c r="U1002" s="45"/>
      <c r="V1002" s="45"/>
      <c r="W1002" s="45"/>
      <c r="X1002" s="45"/>
      <c r="Y1002" s="45"/>
      <c r="Z1002" s="45"/>
      <c r="AA1002" s="45"/>
      <c r="AB1002" s="45"/>
      <c r="AC1002" s="45"/>
      <c r="AD1002" s="45"/>
      <c r="AE1002" s="45"/>
      <c r="AF1002" s="45"/>
      <c r="AG1002" s="45"/>
      <c r="AH1002" s="45"/>
      <c r="AI1002" s="45"/>
      <c r="AJ1002" s="45"/>
      <c r="AK1002" s="45"/>
      <c r="AL1002" s="45"/>
      <c r="AM1002" s="45"/>
      <c r="AN1002" s="45"/>
      <c r="AO1002" s="45"/>
      <c r="AP1002" s="45"/>
      <c r="AQ1002" s="45"/>
      <c r="AR1002" s="45"/>
      <c r="AS1002" s="45"/>
      <c r="AT1002" s="45"/>
      <c r="AU1002" s="45"/>
      <c r="AV1002" s="45"/>
      <c r="AW1002" s="45"/>
      <c r="AX1002" s="45"/>
      <c r="AY1002" s="45"/>
      <c r="AZ1002" s="45"/>
      <c r="BA1002" s="45"/>
      <c r="BB1002" s="45"/>
      <c r="BC1002" s="45"/>
      <c r="BD1002" s="45"/>
      <c r="BE1002" s="45"/>
      <c r="BF1002" s="45"/>
      <c r="BG1002" s="45"/>
      <c r="BH1002" s="45"/>
      <c r="BI1002" s="45"/>
      <c r="BJ1002" s="45"/>
      <c r="BK1002" s="45"/>
      <c r="BL1002" s="45"/>
      <c r="BM1002" s="45"/>
      <c r="BN1002" s="45"/>
      <c r="BO1002" s="45"/>
      <c r="BP1002" s="45"/>
      <c r="BQ1002" s="45"/>
      <c r="BR1002" s="45"/>
      <c r="BS1002" s="45"/>
      <c r="BT1002" s="45"/>
      <c r="BU1002" s="45"/>
      <c r="BV1002" s="45"/>
      <c r="BW1002" s="45"/>
      <c r="BX1002" s="45"/>
      <c r="BY1002" s="45"/>
    </row>
  </sheetData>
  <sheetProtection algorithmName="SHA-512" hashValue="bcmr79a/dCzLIKcVzLu04ON7UhdpqmDT1iiDytMEy2jnLIMZ224dh3tx1euahvGVhLnDCAO24iiIYQZNj5dTMA==" saltValue="7mNSPmTFg32iiJsBSaEBfw==" spinCount="100000" sheet="1" objects="1" scenarios="1"/>
  <mergeCells count="27">
    <mergeCell ref="A19:D19"/>
    <mergeCell ref="AU21:AV21"/>
    <mergeCell ref="AU32:AV32"/>
    <mergeCell ref="E7:E10"/>
    <mergeCell ref="F7:F10"/>
    <mergeCell ref="E11:E12"/>
    <mergeCell ref="F11:F12"/>
    <mergeCell ref="E13:E16"/>
    <mergeCell ref="F13:F16"/>
    <mergeCell ref="C17:D18"/>
    <mergeCell ref="A11:A12"/>
    <mergeCell ref="B11:B12"/>
    <mergeCell ref="A13:A16"/>
    <mergeCell ref="B13:B16"/>
    <mergeCell ref="B1:B2"/>
    <mergeCell ref="I1:J1"/>
    <mergeCell ref="K1:L1"/>
    <mergeCell ref="M1:N1"/>
    <mergeCell ref="A1:A2"/>
    <mergeCell ref="A7:A10"/>
    <mergeCell ref="B7:B10"/>
    <mergeCell ref="C1:C2"/>
    <mergeCell ref="D1:D2"/>
    <mergeCell ref="E1:E2"/>
    <mergeCell ref="F1:F2"/>
    <mergeCell ref="G1:H1"/>
    <mergeCell ref="C3:D6"/>
  </mergeCells>
  <pageMargins left="0.7" right="0.7" top="0.75" bottom="0.75" header="0.3" footer="0.3"/>
  <pageSetup paperSize="9" orientation="portrait" horizontalDpi="4294967295" verticalDpi="4294967295"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poPlan xmlns="92bc180a-5a9b-4d21-8e0e-159a079cd821">Plan de acción</TipoPlan>
    <Anio xmlns="92bc180a-5a9b-4d21-8e0e-159a079cd821">2022</Anio>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427D7AF1270964D90B45388D10A6A13" ma:contentTypeVersion="3" ma:contentTypeDescription="Crear nuevo documento." ma:contentTypeScope="" ma:versionID="53e88aa5181962037593bb0f18477b71">
  <xsd:schema xmlns:xsd="http://www.w3.org/2001/XMLSchema" xmlns:xs="http://www.w3.org/2001/XMLSchema" xmlns:p="http://schemas.microsoft.com/office/2006/metadata/properties" xmlns:ns2="92bc180a-5a9b-4d21-8e0e-159a079cd821" targetNamespace="http://schemas.microsoft.com/office/2006/metadata/properties" ma:root="true" ma:fieldsID="573829464c6e5e567ef905d6428f9226" ns2:_="">
    <xsd:import namespace="92bc180a-5a9b-4d21-8e0e-159a079cd821"/>
    <xsd:element name="properties">
      <xsd:complexType>
        <xsd:sequence>
          <xsd:element name="documentManagement">
            <xsd:complexType>
              <xsd:all>
                <xsd:element ref="ns2:Anio"/>
                <xsd:element ref="ns2:TipoPl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bc180a-5a9b-4d21-8e0e-159a079cd821" elementFormDefault="qualified">
    <xsd:import namespace="http://schemas.microsoft.com/office/2006/documentManagement/types"/>
    <xsd:import namespace="http://schemas.microsoft.com/office/infopath/2007/PartnerControls"/>
    <xsd:element name="Anio" ma:index="8" ma:displayName="Anio" ma:format="Dropdown" ma:internalName="Anio">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restriction>
      </xsd:simpleType>
    </xsd:element>
    <xsd:element name="TipoPlan" ma:index="9" nillable="true" ma:displayName="TipoPlan" ma:format="Dropdown" ma:indexed="true" ma:internalName="TipoPlan">
      <xsd:simpleType>
        <xsd:restriction base="dms:Choice">
          <xsd:enumeration value="Plan estratégico"/>
          <xsd:enumeration value="Plan de acción"/>
          <xsd:enumeration value="Plan de desarrollo"/>
          <xsd:enumeration value="Plan de mejoramiento"/>
          <xsd:enumeration value="Plan anual de adquisiciones"/>
          <xsd:enumeration value="Plan anti corrupción y atención al ciudadano"/>
          <xsd:enumeration value="Plan de comunicaciones"/>
          <xsd:enumeration value="Plan de bienestar"/>
          <xsd:enumeration value="Plan de capacitación"/>
          <xsd:enumeration value="Plan institucional de archivos"/>
          <xsd:enumeration value="Plan anual de vacantes"/>
          <xsd:enumeration value="Plan de talento humano"/>
          <xsd:enumeration value="Plan de trabajo en SST"/>
          <xsd:enumeration value="Plan de tecnologías de la información"/>
          <xsd:enumeration value="Plan de riesgos de SI"/>
          <xsd:enumeration value="Plan de seguridad y privacidad de la Info"/>
          <xsd:enumeration value="Plan de previsión de RH"/>
          <xsd:enumeration value="Plan institucional de gestión ambiental - PIGA"/>
          <xsd:enumeration value="Seguimientos"/>
          <xsd:enumeration value="Plan de mejoramiento CGR"/>
          <xsd:enumeration value="Plan de mejoramiento auditorias interna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D1EB92-B123-45CC-8FCF-BA72D09A8E11}"/>
</file>

<file path=customXml/itemProps2.xml><?xml version="1.0" encoding="utf-8"?>
<ds:datastoreItem xmlns:ds="http://schemas.openxmlformats.org/officeDocument/2006/customXml" ds:itemID="{567B4A92-15E7-4EC1-8BD8-8491A3573825}"/>
</file>

<file path=customXml/itemProps3.xml><?xml version="1.0" encoding="utf-8"?>
<ds:datastoreItem xmlns:ds="http://schemas.openxmlformats.org/officeDocument/2006/customXml" ds:itemID="{016D376F-D308-4DDC-B3F6-ABC53C97F3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Listas</vt:lpstr>
      <vt:lpstr>PA 2022 (V2)</vt:lpstr>
      <vt:lpstr>Seguimiento y Análisis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acción 2022 Seguimiento 30 junio 2022 (xlsx)</dc:title>
  <dc:creator>OLIVER QUINTERO</dc:creator>
  <cp:lastModifiedBy>Oliver Quintero Perdomo</cp:lastModifiedBy>
  <dcterms:created xsi:type="dcterms:W3CDTF">2021-12-28T02:59:07Z</dcterms:created>
  <dcterms:modified xsi:type="dcterms:W3CDTF">2022-09-26T22:21:05Z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0x0101006427D7AF1270964D90B45388D10A6A13</vt:lpwstr>
  </property>
</Properties>
</file>