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Z:\100. PROGRAMA DE AUDITORÍA\PAII 2024\Definitivo - PAII\"/>
    </mc:Choice>
  </mc:AlternateContent>
  <xr:revisionPtr revIDLastSave="0" documentId="13_ncr:1_{1B4A6BC5-39CA-4D01-A1AE-87242C61B735}" xr6:coauthVersionLast="47" xr6:coauthVersionMax="47" xr10:uidLastSave="{00000000-0000-0000-0000-000000000000}"/>
  <bookViews>
    <workbookView xWindow="-120" yWindow="-120" windowWidth="29040" windowHeight="15840" tabRatio="700" xr2:uid="{00000000-000D-0000-FFFF-FFFF00000000}"/>
  </bookViews>
  <sheets>
    <sheet name="General" sheetId="48" r:id="rId1"/>
    <sheet name="Resumen" sheetId="55" r:id="rId2"/>
    <sheet name="Actividad" sheetId="49" r:id="rId3"/>
    <sheet name="Producto" sheetId="60" r:id="rId4"/>
    <sheet name="Riesgo" sheetId="50" r:id="rId5"/>
    <sheet name="Coordinador" sheetId="57" r:id="rId6"/>
    <sheet name="Recurso Humano" sheetId="51" r:id="rId7"/>
    <sheet name="Áreas Organizacionales" sheetId="52" r:id="rId8"/>
    <sheet name="Vinculación" sheetId="53" r:id="rId9"/>
    <sheet name="Rotación" sheetId="54" r:id="rId10"/>
    <sheet name="Cantidad Productos" sheetId="59" r:id="rId11"/>
    <sheet name="Metodología" sheetId="56" r:id="rId12"/>
  </sheets>
  <definedNames>
    <definedName name="_xlnm._FilterDatabase" localSheetId="0" hidden="1">General!$A$6:$BB$552</definedName>
    <definedName name="_ftn1" localSheetId="0">General!#REF!</definedName>
    <definedName name="_ftnref1" localSheetId="0">General!#REF!</definedName>
    <definedName name="ACTIVIDAD_DE_AUDITORÍA">Actividad!$B$2:$B$60</definedName>
    <definedName name="_xlnm.Print_Area" localSheetId="0">General!$A$1:$BP$552</definedName>
    <definedName name="_xlnm.Print_Area" localSheetId="1">Resumen!$A$4:$Z$39</definedName>
    <definedName name="ÁREAS_ORGANIZACIONALES">'Áreas Organizacionales'!$B$2:$B$24</definedName>
    <definedName name="CANTIDAD_DE_PRODUCTOS">'Cantidad Productos'!$A$2</definedName>
    <definedName name="COORDINADOR_DE_LA_AUDITORÍA">Coordinador!$B$2:$B$6</definedName>
    <definedName name="OLE_LINK2" localSheetId="0">General!#REF!</definedName>
    <definedName name="PONDERACIÓN_DEL_RIESGO">Riesgo!$A$2:$A$4</definedName>
    <definedName name="PRODUCTO_A_ENTREGAR">Producto!$C$3:$C$9</definedName>
    <definedName name="RECURSO_HUMANO___EQUIPO_DE_TRABAJO">'Recurso Humano'!$B$2:$B$12</definedName>
    <definedName name="ROTACIÓN_EN_AÑOS_POR_TEMA">Rotación!$A$2:$A$6</definedName>
    <definedName name="TIPO_VINCULACIÓN">Vinculación!$A$2:$A$3</definedName>
    <definedName name="_xlnm.Print_Titles" localSheetId="0">General!$A:$H,General!$6:$8</definedName>
    <definedName name="_xlnm.Print_Titles" localSheetId="1">Resumen!$A:$D,Resumen!$4:$7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47" i="48" l="1"/>
  <c r="AZ447" i="48" s="1"/>
  <c r="BN127" i="48"/>
  <c r="BL127" i="48"/>
  <c r="AU127" i="48"/>
  <c r="AZ127" i="48" s="1"/>
  <c r="Q8" i="55"/>
  <c r="R8" i="55"/>
  <c r="R6" i="55"/>
  <c r="Q6" i="55"/>
  <c r="BN527" i="48"/>
  <c r="BL527" i="48"/>
  <c r="AU527" i="48"/>
  <c r="AZ527" i="48" s="1"/>
  <c r="BN422" i="48"/>
  <c r="BL422" i="48"/>
  <c r="AU422" i="48"/>
  <c r="AZ422" i="48" s="1"/>
  <c r="AU444" i="48"/>
  <c r="AZ444" i="48" s="1"/>
  <c r="AU445" i="48"/>
  <c r="AZ445" i="48" s="1"/>
  <c r="AU446" i="48"/>
  <c r="AZ446" i="48" s="1"/>
  <c r="AU448" i="48"/>
  <c r="AZ448" i="48" s="1"/>
  <c r="AU449" i="48"/>
  <c r="AZ449" i="48" s="1"/>
  <c r="AU450" i="48"/>
  <c r="AZ450" i="48" s="1"/>
  <c r="AU451" i="48"/>
  <c r="AZ451" i="48" s="1"/>
  <c r="AU452" i="48"/>
  <c r="AZ452" i="48" s="1"/>
  <c r="AU442" i="48"/>
  <c r="AZ442" i="48" s="1"/>
  <c r="AU443" i="48"/>
  <c r="AZ443" i="48" s="1"/>
  <c r="BN131" i="48"/>
  <c r="BL131" i="48"/>
  <c r="AU131" i="48"/>
  <c r="AZ131" i="48" s="1"/>
  <c r="BN123" i="48"/>
  <c r="BL123" i="48"/>
  <c r="AU123" i="48"/>
  <c r="AZ123" i="48" s="1"/>
  <c r="BN275" i="48"/>
  <c r="BL275" i="48"/>
  <c r="AU275" i="48"/>
  <c r="AZ275" i="48" s="1"/>
  <c r="BN225" i="48"/>
  <c r="BL225" i="48"/>
  <c r="AU225" i="48"/>
  <c r="BN333" i="48"/>
  <c r="BL333" i="48"/>
  <c r="AU333" i="48"/>
  <c r="AZ333" i="48" s="1"/>
  <c r="BN273" i="48"/>
  <c r="BL273" i="48"/>
  <c r="AU273" i="48"/>
  <c r="AZ273" i="48" s="1"/>
  <c r="BN272" i="48"/>
  <c r="BL272" i="48"/>
  <c r="AU272" i="48"/>
  <c r="AZ272" i="48" s="1"/>
  <c r="BN324" i="48"/>
  <c r="BL324" i="48"/>
  <c r="AU324" i="48"/>
  <c r="AZ324" i="48" s="1"/>
  <c r="BN126" i="48"/>
  <c r="BL126" i="48"/>
  <c r="AU126" i="48"/>
  <c r="AZ126" i="48" s="1"/>
  <c r="BN125" i="48"/>
  <c r="BL125" i="48"/>
  <c r="AU125" i="48"/>
  <c r="AZ125" i="48" s="1"/>
  <c r="BN423" i="48"/>
  <c r="BL423" i="48"/>
  <c r="AU423" i="48"/>
  <c r="AZ423" i="48" s="1"/>
  <c r="BN421" i="48"/>
  <c r="BL421" i="48"/>
  <c r="AU421" i="48"/>
  <c r="AZ421" i="48" s="1"/>
  <c r="BN342" i="48"/>
  <c r="BL342" i="48"/>
  <c r="AU342" i="48"/>
  <c r="AZ342" i="48" s="1"/>
  <c r="BN355" i="48"/>
  <c r="BL355" i="48"/>
  <c r="AU355" i="48"/>
  <c r="BN353" i="48"/>
  <c r="BL353" i="48"/>
  <c r="AU353" i="48"/>
  <c r="AZ353" i="48" s="1"/>
  <c r="BN352" i="48"/>
  <c r="BL352" i="48"/>
  <c r="AU352" i="48"/>
  <c r="BN354" i="48"/>
  <c r="BL354" i="48"/>
  <c r="AU354" i="48"/>
  <c r="AZ354" i="48" s="1"/>
  <c r="BN296" i="48"/>
  <c r="BL296" i="48"/>
  <c r="AU296" i="48"/>
  <c r="AZ296" i="48" s="1"/>
  <c r="BM127" i="48" l="1"/>
  <c r="BM527" i="48"/>
  <c r="BM422" i="48"/>
  <c r="BM333" i="48"/>
  <c r="BM275" i="48"/>
  <c r="BM123" i="48"/>
  <c r="BM131" i="48"/>
  <c r="BM225" i="48"/>
  <c r="BM272" i="48"/>
  <c r="AZ225" i="48"/>
  <c r="BM273" i="48"/>
  <c r="BM324" i="48"/>
  <c r="BM126" i="48"/>
  <c r="BM125" i="48"/>
  <c r="BM423" i="48"/>
  <c r="BM421" i="48"/>
  <c r="BM355" i="48"/>
  <c r="BM342" i="48"/>
  <c r="BM353" i="48"/>
  <c r="AZ355" i="48"/>
  <c r="BM352" i="48"/>
  <c r="BM354" i="48"/>
  <c r="AZ352" i="48"/>
  <c r="BM296" i="48"/>
  <c r="BN242" i="48" l="1"/>
  <c r="BL242" i="48"/>
  <c r="AU242" i="48"/>
  <c r="AZ242" i="48" s="1"/>
  <c r="BN241" i="48"/>
  <c r="BL241" i="48"/>
  <c r="AU241" i="48"/>
  <c r="AZ241" i="48" s="1"/>
  <c r="BN243" i="48"/>
  <c r="BL243" i="48"/>
  <c r="AU243" i="48"/>
  <c r="AZ243" i="48" s="1"/>
  <c r="BN239" i="48"/>
  <c r="BL239" i="48"/>
  <c r="AU239" i="48"/>
  <c r="AZ239" i="48" s="1"/>
  <c r="BN238" i="48"/>
  <c r="BL238" i="48"/>
  <c r="AU238" i="48"/>
  <c r="AZ238" i="48" s="1"/>
  <c r="BN240" i="48"/>
  <c r="BL240" i="48"/>
  <c r="AU240" i="48"/>
  <c r="AZ240" i="48" s="1"/>
  <c r="BN237" i="48"/>
  <c r="BL237" i="48"/>
  <c r="AU237" i="48"/>
  <c r="AZ237" i="48" s="1"/>
  <c r="A246" i="48"/>
  <c r="B17" i="55"/>
  <c r="C17" i="55"/>
  <c r="BN277" i="48"/>
  <c r="BL277" i="48"/>
  <c r="AU277" i="48"/>
  <c r="AZ277" i="48" s="1"/>
  <c r="BN268" i="48"/>
  <c r="BL268" i="48"/>
  <c r="AU268" i="48"/>
  <c r="AZ268" i="48" s="1"/>
  <c r="BN267" i="48"/>
  <c r="BL267" i="48"/>
  <c r="AU267" i="48"/>
  <c r="AZ267" i="48" s="1"/>
  <c r="BN264" i="48"/>
  <c r="BL264" i="48"/>
  <c r="AU264" i="48"/>
  <c r="AZ264" i="48" s="1"/>
  <c r="BN252" i="48"/>
  <c r="BL252" i="48"/>
  <c r="AU252" i="48"/>
  <c r="AZ252" i="48" s="1"/>
  <c r="BN39" i="48"/>
  <c r="BL39" i="48"/>
  <c r="AU39" i="48"/>
  <c r="AZ39" i="48" s="1"/>
  <c r="BN216" i="48"/>
  <c r="BL216" i="48"/>
  <c r="AU216" i="48"/>
  <c r="AZ216" i="48" s="1"/>
  <c r="BN215" i="48"/>
  <c r="BL215" i="48"/>
  <c r="AU215" i="48"/>
  <c r="AZ215" i="48" s="1"/>
  <c r="BN214" i="48"/>
  <c r="BL214" i="48"/>
  <c r="AU214" i="48"/>
  <c r="AZ214" i="48" s="1"/>
  <c r="BN191" i="48"/>
  <c r="BL191" i="48"/>
  <c r="AU191" i="48"/>
  <c r="AZ191" i="48" s="1"/>
  <c r="BN185" i="48"/>
  <c r="BL185" i="48"/>
  <c r="AU185" i="48"/>
  <c r="AZ185" i="48" s="1"/>
  <c r="BN184" i="48"/>
  <c r="BL184" i="48"/>
  <c r="AU184" i="48"/>
  <c r="AZ184" i="48" s="1"/>
  <c r="BN183" i="48"/>
  <c r="BL183" i="48"/>
  <c r="AU183" i="48"/>
  <c r="AZ183" i="48" s="1"/>
  <c r="BN182" i="48"/>
  <c r="BL182" i="48"/>
  <c r="AU182" i="48"/>
  <c r="AZ182" i="48" s="1"/>
  <c r="BN181" i="48"/>
  <c r="BL181" i="48"/>
  <c r="AU181" i="48"/>
  <c r="AZ181" i="48" s="1"/>
  <c r="BN180" i="48"/>
  <c r="BL180" i="48"/>
  <c r="AU180" i="48"/>
  <c r="AZ180" i="48" s="1"/>
  <c r="BN179" i="48"/>
  <c r="BL179" i="48"/>
  <c r="AU179" i="48"/>
  <c r="AZ179" i="48" s="1"/>
  <c r="BN177" i="48"/>
  <c r="BL177" i="48"/>
  <c r="AU177" i="48"/>
  <c r="AZ177" i="48" s="1"/>
  <c r="BN176" i="48"/>
  <c r="BL176" i="48"/>
  <c r="AU176" i="48"/>
  <c r="AZ176" i="48" s="1"/>
  <c r="BN175" i="48"/>
  <c r="BL175" i="48"/>
  <c r="AU175" i="48"/>
  <c r="AZ175" i="48" s="1"/>
  <c r="BN174" i="48"/>
  <c r="BL174" i="48"/>
  <c r="AU174" i="48"/>
  <c r="AZ174" i="48" s="1"/>
  <c r="BN173" i="48"/>
  <c r="BL173" i="48"/>
  <c r="AU173" i="48"/>
  <c r="AZ173" i="48" s="1"/>
  <c r="BN172" i="48"/>
  <c r="BL172" i="48"/>
  <c r="AU172" i="48"/>
  <c r="AZ172" i="48" s="1"/>
  <c r="BN171" i="48"/>
  <c r="BL171" i="48"/>
  <c r="AU171" i="48"/>
  <c r="AZ171" i="48" s="1"/>
  <c r="BN170" i="48"/>
  <c r="BL170" i="48"/>
  <c r="AU170" i="48"/>
  <c r="AZ170" i="48" s="1"/>
  <c r="BN169" i="48"/>
  <c r="BL169" i="48"/>
  <c r="AU169" i="48"/>
  <c r="AZ169" i="48" s="1"/>
  <c r="BN168" i="48"/>
  <c r="BL168" i="48"/>
  <c r="AU168" i="48"/>
  <c r="AZ168" i="48" s="1"/>
  <c r="BN167" i="48"/>
  <c r="BL167" i="48"/>
  <c r="AU167" i="48"/>
  <c r="AZ167" i="48" s="1"/>
  <c r="AZ204" i="48"/>
  <c r="BN200" i="48"/>
  <c r="BL200" i="48"/>
  <c r="AU200" i="48"/>
  <c r="AZ200" i="48" s="1"/>
  <c r="AU139" i="48"/>
  <c r="AZ139" i="48" s="1"/>
  <c r="AU140" i="48"/>
  <c r="AZ140" i="48" s="1"/>
  <c r="AU141" i="48"/>
  <c r="AZ141" i="48" s="1"/>
  <c r="AU142" i="48"/>
  <c r="AZ142" i="48" s="1"/>
  <c r="AU143" i="48"/>
  <c r="AZ143" i="48" s="1"/>
  <c r="AU144" i="48"/>
  <c r="AZ144" i="48" s="1"/>
  <c r="AU145" i="48"/>
  <c r="AZ145" i="48" s="1"/>
  <c r="AU146" i="48"/>
  <c r="AZ146" i="48" s="1"/>
  <c r="AU147" i="48"/>
  <c r="AZ147" i="48" s="1"/>
  <c r="AU148" i="48"/>
  <c r="AZ148" i="48" s="1"/>
  <c r="AU149" i="48"/>
  <c r="AZ149" i="48" s="1"/>
  <c r="AU150" i="48"/>
  <c r="AZ150" i="48" s="1"/>
  <c r="AU151" i="48"/>
  <c r="AZ151" i="48" s="1"/>
  <c r="AU152" i="48"/>
  <c r="AZ152" i="48" s="1"/>
  <c r="AU153" i="48"/>
  <c r="AZ153" i="48" s="1"/>
  <c r="AU154" i="48"/>
  <c r="AZ154" i="48" s="1"/>
  <c r="AU155" i="48"/>
  <c r="AZ155" i="48" s="1"/>
  <c r="AU156" i="48"/>
  <c r="AZ156" i="48" s="1"/>
  <c r="AU157" i="48"/>
  <c r="AZ157" i="48" s="1"/>
  <c r="AU158" i="48"/>
  <c r="AZ158" i="48" s="1"/>
  <c r="G160" i="48"/>
  <c r="G104" i="48"/>
  <c r="K56" i="48"/>
  <c r="G56" i="48"/>
  <c r="G29" i="48"/>
  <c r="T515" i="48"/>
  <c r="S515" i="48"/>
  <c r="R515" i="48"/>
  <c r="Q515" i="48"/>
  <c r="O515" i="48"/>
  <c r="N515" i="48"/>
  <c r="M515" i="48"/>
  <c r="L515" i="48"/>
  <c r="K515" i="48"/>
  <c r="G516" i="48"/>
  <c r="G515" i="48"/>
  <c r="AY515" i="48"/>
  <c r="AH515" i="48"/>
  <c r="AQ515" i="48"/>
  <c r="AN515" i="48"/>
  <c r="AK515" i="48"/>
  <c r="BN35" i="48"/>
  <c r="BL35" i="48"/>
  <c r="AU35" i="48"/>
  <c r="AZ35" i="48" s="1"/>
  <c r="BM242" i="48" l="1"/>
  <c r="BM243" i="48"/>
  <c r="BM241" i="48"/>
  <c r="BM239" i="48"/>
  <c r="BM238" i="48"/>
  <c r="BM240" i="48"/>
  <c r="BM237" i="48"/>
  <c r="BM277" i="48"/>
  <c r="BM267" i="48"/>
  <c r="BM268" i="48"/>
  <c r="BM264" i="48"/>
  <c r="BM252" i="48"/>
  <c r="BM191" i="48"/>
  <c r="BM39" i="48"/>
  <c r="BM214" i="48"/>
  <c r="BM215" i="48"/>
  <c r="BM216" i="48"/>
  <c r="BM185" i="48"/>
  <c r="BM184" i="48"/>
  <c r="BM183" i="48"/>
  <c r="BM176" i="48"/>
  <c r="BM182" i="48"/>
  <c r="BM181" i="48"/>
  <c r="BM180" i="48"/>
  <c r="BM177" i="48"/>
  <c r="BM179" i="48"/>
  <c r="BM174" i="48"/>
  <c r="BM175" i="48"/>
  <c r="BM172" i="48"/>
  <c r="BM173" i="48"/>
  <c r="BM171" i="48"/>
  <c r="BM170" i="48"/>
  <c r="BM169" i="48"/>
  <c r="BM168" i="48"/>
  <c r="BM167" i="48"/>
  <c r="BM200" i="48"/>
  <c r="BM35" i="48"/>
  <c r="AU47" i="48" l="1"/>
  <c r="BN309" i="48" l="1"/>
  <c r="BL309" i="48"/>
  <c r="AU309" i="48"/>
  <c r="AZ309" i="48" s="1"/>
  <c r="BM309" i="48" l="1"/>
  <c r="BN88" i="48"/>
  <c r="BL88" i="48"/>
  <c r="AU88" i="48"/>
  <c r="AZ88" i="48" s="1"/>
  <c r="BN89" i="48"/>
  <c r="BL89" i="48"/>
  <c r="AU89" i="48"/>
  <c r="AZ89" i="48" s="1"/>
  <c r="BN80" i="48"/>
  <c r="BL80" i="48"/>
  <c r="AU80" i="48"/>
  <c r="AZ80" i="48" s="1"/>
  <c r="AU294" i="48"/>
  <c r="AZ294" i="48" s="1"/>
  <c r="BL294" i="48"/>
  <c r="BN294" i="48"/>
  <c r="V6" i="55"/>
  <c r="U6" i="55"/>
  <c r="BM88" i="48" l="1"/>
  <c r="BM89" i="48"/>
  <c r="BM80" i="48"/>
  <c r="BM294" i="48"/>
  <c r="BN38" i="48"/>
  <c r="BL38" i="48"/>
  <c r="AU38" i="48"/>
  <c r="AZ38" i="48" s="1"/>
  <c r="BM38" i="48" l="1"/>
  <c r="BN143" i="48" l="1"/>
  <c r="BL143" i="48"/>
  <c r="BN335" i="48"/>
  <c r="BL335" i="48"/>
  <c r="AU335" i="48"/>
  <c r="AZ335" i="48" s="1"/>
  <c r="A73" i="48"/>
  <c r="BN348" i="48"/>
  <c r="BL348" i="48"/>
  <c r="AU348" i="48"/>
  <c r="AZ348" i="48" s="1"/>
  <c r="BN363" i="48"/>
  <c r="BL363" i="48"/>
  <c r="AU363" i="48"/>
  <c r="AZ363" i="48" s="1"/>
  <c r="BN17" i="48"/>
  <c r="BL17" i="48"/>
  <c r="AU17" i="48"/>
  <c r="AZ17" i="48" s="1"/>
  <c r="BN155" i="48"/>
  <c r="BL155" i="48"/>
  <c r="BN153" i="48"/>
  <c r="BL153" i="48"/>
  <c r="BN347" i="48"/>
  <c r="BL347" i="48"/>
  <c r="AU347" i="48"/>
  <c r="BM143" i="48" l="1"/>
  <c r="BM335" i="48"/>
  <c r="BM348" i="48"/>
  <c r="BM363" i="48"/>
  <c r="BM17" i="48"/>
  <c r="BM155" i="48"/>
  <c r="BM153" i="48"/>
  <c r="BM347" i="48"/>
  <c r="AZ347" i="48"/>
  <c r="BN345" i="48"/>
  <c r="BL345" i="48"/>
  <c r="AU345" i="48"/>
  <c r="AZ345" i="48" s="1"/>
  <c r="BN510" i="48"/>
  <c r="BL510" i="48"/>
  <c r="AU510" i="48"/>
  <c r="AZ510" i="48" s="1"/>
  <c r="BN507" i="48"/>
  <c r="BL507" i="48"/>
  <c r="AU507" i="48"/>
  <c r="AZ507" i="48" s="1"/>
  <c r="BN505" i="48"/>
  <c r="BL505" i="48"/>
  <c r="AU505" i="48"/>
  <c r="AZ505" i="48" s="1"/>
  <c r="BN484" i="48"/>
  <c r="BL484" i="48"/>
  <c r="AU484" i="48"/>
  <c r="AZ484" i="48" s="1"/>
  <c r="BM345" i="48" l="1"/>
  <c r="BM510" i="48"/>
  <c r="BM507" i="48"/>
  <c r="BM505" i="48"/>
  <c r="BM484" i="48"/>
  <c r="BN102" i="48"/>
  <c r="BL102" i="48"/>
  <c r="AU102" i="48"/>
  <c r="AZ102" i="48" s="1"/>
  <c r="BN101" i="48"/>
  <c r="BL101" i="48"/>
  <c r="AU101" i="48"/>
  <c r="AZ101" i="48" s="1"/>
  <c r="BN99" i="48"/>
  <c r="BL99" i="48"/>
  <c r="AU99" i="48"/>
  <c r="AZ99" i="48" s="1"/>
  <c r="BN97" i="48"/>
  <c r="BL97" i="48"/>
  <c r="AU97" i="48"/>
  <c r="AZ97" i="48" s="1"/>
  <c r="BN96" i="48"/>
  <c r="BL96" i="48"/>
  <c r="AU96" i="48"/>
  <c r="AZ96" i="48" s="1"/>
  <c r="BN95" i="48"/>
  <c r="BL95" i="48"/>
  <c r="AU95" i="48"/>
  <c r="AZ95" i="48" s="1"/>
  <c r="BN94" i="48"/>
  <c r="BL94" i="48"/>
  <c r="AU94" i="48"/>
  <c r="AZ94" i="48" s="1"/>
  <c r="BN93" i="48"/>
  <c r="BL93" i="48"/>
  <c r="AU93" i="48"/>
  <c r="BN92" i="48"/>
  <c r="BL92" i="48"/>
  <c r="AU92" i="48"/>
  <c r="BN84" i="48"/>
  <c r="BL84" i="48"/>
  <c r="AU84" i="48"/>
  <c r="AZ84" i="48" s="1"/>
  <c r="BN98" i="48"/>
  <c r="BL98" i="48"/>
  <c r="AU98" i="48"/>
  <c r="AZ98" i="48" s="1"/>
  <c r="BN90" i="48"/>
  <c r="BL90" i="48"/>
  <c r="AU90" i="48"/>
  <c r="AZ90" i="48" s="1"/>
  <c r="BN87" i="48"/>
  <c r="BL87" i="48"/>
  <c r="AU87" i="48"/>
  <c r="BN86" i="48"/>
  <c r="BL86" i="48"/>
  <c r="AU86" i="48"/>
  <c r="AZ86" i="48" s="1"/>
  <c r="BN85" i="48"/>
  <c r="BL85" i="48"/>
  <c r="AU85" i="48"/>
  <c r="AZ85" i="48" s="1"/>
  <c r="BN83" i="48"/>
  <c r="BL83" i="48"/>
  <c r="AU83" i="48"/>
  <c r="AZ83" i="48" s="1"/>
  <c r="Z535" i="48"/>
  <c r="Z515" i="48"/>
  <c r="Z498" i="48"/>
  <c r="Z476" i="48"/>
  <c r="Z436" i="48"/>
  <c r="Z426" i="48"/>
  <c r="Z414" i="48"/>
  <c r="Z392" i="48"/>
  <c r="Z378" i="48"/>
  <c r="Z368" i="48"/>
  <c r="Z358" i="48"/>
  <c r="Z337" i="48"/>
  <c r="Z304" i="48"/>
  <c r="Z288" i="48"/>
  <c r="Z279" i="48"/>
  <c r="Z246" i="48"/>
  <c r="Z208" i="48"/>
  <c r="Z194" i="48"/>
  <c r="Z160" i="48"/>
  <c r="Z133" i="48"/>
  <c r="Z116" i="48"/>
  <c r="Z104" i="48"/>
  <c r="Z73" i="48"/>
  <c r="Z56" i="48"/>
  <c r="Z29" i="48"/>
  <c r="BN113" i="48"/>
  <c r="BL113" i="48"/>
  <c r="AU113" i="48"/>
  <c r="AZ113" i="48" s="1"/>
  <c r="BN111" i="48"/>
  <c r="BL111" i="48"/>
  <c r="AU111" i="48"/>
  <c r="AZ111" i="48" s="1"/>
  <c r="BN486" i="48"/>
  <c r="BL486" i="48"/>
  <c r="AU486" i="48"/>
  <c r="AZ486" i="48" s="1"/>
  <c r="BN203" i="48"/>
  <c r="BL203" i="48"/>
  <c r="AU203" i="48"/>
  <c r="AZ203" i="48" s="1"/>
  <c r="BN530" i="48"/>
  <c r="BL530" i="48"/>
  <c r="AU530" i="48"/>
  <c r="AZ530" i="48" s="1"/>
  <c r="BN520" i="48"/>
  <c r="BL520" i="48"/>
  <c r="AU520" i="48"/>
  <c r="AZ520" i="48" s="1"/>
  <c r="B10" i="55"/>
  <c r="C10" i="55"/>
  <c r="BN43" i="48"/>
  <c r="BL43" i="48"/>
  <c r="AU43" i="48"/>
  <c r="AZ43" i="48" s="1"/>
  <c r="A208" i="48"/>
  <c r="A279" i="48"/>
  <c r="A288" i="48"/>
  <c r="A304" i="48"/>
  <c r="A337" i="48"/>
  <c r="A358" i="48"/>
  <c r="A368" i="48"/>
  <c r="A378" i="48"/>
  <c r="A392" i="48"/>
  <c r="A414" i="48"/>
  <c r="A426" i="48"/>
  <c r="A436" i="48"/>
  <c r="A454" i="48"/>
  <c r="A476" i="48"/>
  <c r="A498" i="48"/>
  <c r="A515" i="48"/>
  <c r="A535" i="48"/>
  <c r="A194" i="48"/>
  <c r="A160" i="48"/>
  <c r="A133" i="48"/>
  <c r="A116" i="48"/>
  <c r="A104" i="48"/>
  <c r="A56" i="48"/>
  <c r="A29" i="48"/>
  <c r="BN236" i="48"/>
  <c r="BL236" i="48"/>
  <c r="AU236" i="48"/>
  <c r="AZ236" i="48" s="1"/>
  <c r="BM102" i="48" l="1"/>
  <c r="BM101" i="48"/>
  <c r="BM99" i="48"/>
  <c r="BM97" i="48"/>
  <c r="BM90" i="48"/>
  <c r="BM94" i="48"/>
  <c r="BM96" i="48"/>
  <c r="BM93" i="48"/>
  <c r="AZ93" i="48"/>
  <c r="BM84" i="48"/>
  <c r="BM95" i="48"/>
  <c r="BM92" i="48"/>
  <c r="BM85" i="48"/>
  <c r="AZ92" i="48"/>
  <c r="BM98" i="48"/>
  <c r="BM83" i="48"/>
  <c r="BM87" i="48"/>
  <c r="BM86" i="48"/>
  <c r="AZ87" i="48"/>
  <c r="Z551" i="48"/>
  <c r="BM113" i="48"/>
  <c r="BM111" i="48"/>
  <c r="BM486" i="48"/>
  <c r="BM203" i="48"/>
  <c r="BM530" i="48"/>
  <c r="BM520" i="48"/>
  <c r="BM43" i="48"/>
  <c r="BM236" i="48"/>
  <c r="BN286" i="48" l="1"/>
  <c r="BL286" i="48"/>
  <c r="AU286" i="48"/>
  <c r="AZ286" i="48" s="1"/>
  <c r="BM286" i="48" l="1"/>
  <c r="BN260" i="48" l="1"/>
  <c r="BL260" i="48"/>
  <c r="AU260" i="48"/>
  <c r="AZ260" i="48" s="1"/>
  <c r="BN253" i="48"/>
  <c r="BL253" i="48"/>
  <c r="AU253" i="48"/>
  <c r="AZ253" i="48" s="1"/>
  <c r="BN142" i="48"/>
  <c r="BL142" i="48"/>
  <c r="BN139" i="48"/>
  <c r="BL139" i="48"/>
  <c r="BN114" i="48"/>
  <c r="BL114" i="48"/>
  <c r="BN112" i="48"/>
  <c r="BL112" i="48"/>
  <c r="AU112" i="48"/>
  <c r="AZ112" i="48" s="1"/>
  <c r="BN49" i="48"/>
  <c r="BL49" i="48"/>
  <c r="AU49" i="48"/>
  <c r="AZ49" i="48" s="1"/>
  <c r="BN47" i="48"/>
  <c r="BL47" i="48"/>
  <c r="AZ47" i="48"/>
  <c r="BN46" i="48"/>
  <c r="BL46" i="48"/>
  <c r="AU46" i="48"/>
  <c r="AZ46" i="48" s="1"/>
  <c r="BM260" i="48" l="1"/>
  <c r="BM253" i="48"/>
  <c r="BM139" i="48"/>
  <c r="BM142" i="48"/>
  <c r="BM112" i="48"/>
  <c r="BM49" i="48"/>
  <c r="BM47" i="48"/>
  <c r="BM46" i="48"/>
  <c r="BN36" i="48" l="1"/>
  <c r="BL36" i="48"/>
  <c r="AU36" i="48"/>
  <c r="AZ36" i="48" s="1"/>
  <c r="BN529" i="48"/>
  <c r="BL529" i="48"/>
  <c r="AU529" i="48"/>
  <c r="AZ529" i="48" s="1"/>
  <c r="BM36" i="48" l="1"/>
  <c r="BM529" i="48"/>
  <c r="Y535" i="48" l="1"/>
  <c r="Y515" i="48"/>
  <c r="Y498" i="48"/>
  <c r="Y476" i="48"/>
  <c r="Y436" i="48"/>
  <c r="Y426" i="48"/>
  <c r="Y414" i="48"/>
  <c r="Y392" i="48"/>
  <c r="Y378" i="48"/>
  <c r="Y368" i="48"/>
  <c r="Y358" i="48"/>
  <c r="Y337" i="48"/>
  <c r="Y304" i="48"/>
  <c r="Y288" i="48"/>
  <c r="Y279" i="48"/>
  <c r="Y246" i="48"/>
  <c r="Y208" i="48"/>
  <c r="Y194" i="48"/>
  <c r="Y160" i="48"/>
  <c r="Y133" i="48"/>
  <c r="Y104" i="48"/>
  <c r="Y116" i="48"/>
  <c r="Y73" i="48"/>
  <c r="BN389" i="48"/>
  <c r="BL389" i="48"/>
  <c r="AU389" i="48"/>
  <c r="AZ389" i="48" s="1"/>
  <c r="Y56" i="48"/>
  <c r="Y29" i="48"/>
  <c r="BN462" i="48"/>
  <c r="BL462" i="48"/>
  <c r="AU462" i="48"/>
  <c r="AZ462" i="48" s="1"/>
  <c r="Y551" i="48" l="1"/>
  <c r="BM389" i="48"/>
  <c r="BM462" i="48"/>
  <c r="BN322" i="48"/>
  <c r="BL322" i="48"/>
  <c r="AU322" i="48"/>
  <c r="AZ322" i="48" s="1"/>
  <c r="BM322" i="48" l="1"/>
  <c r="BN522" i="48"/>
  <c r="BL522" i="48"/>
  <c r="AU522" i="48"/>
  <c r="AZ522" i="48" s="1"/>
  <c r="BM522" i="48" l="1"/>
  <c r="BN388" i="48" l="1"/>
  <c r="BL388" i="48"/>
  <c r="AU388" i="48"/>
  <c r="AZ388" i="48" s="1"/>
  <c r="BN390" i="48"/>
  <c r="BL390" i="48"/>
  <c r="AU390" i="48"/>
  <c r="AZ390" i="48" s="1"/>
  <c r="AU114" i="48"/>
  <c r="AZ114" i="48" s="1"/>
  <c r="BM114" i="48" l="1"/>
  <c r="BM388" i="48"/>
  <c r="BM390" i="48"/>
  <c r="AQ116" i="48" l="1"/>
  <c r="AN116" i="48"/>
  <c r="AK116" i="48"/>
  <c r="AH116" i="48"/>
  <c r="BN235" i="48"/>
  <c r="BL235" i="48"/>
  <c r="AU235" i="48"/>
  <c r="AZ235" i="48" s="1"/>
  <c r="AU20" i="48"/>
  <c r="AZ20" i="48" s="1"/>
  <c r="AU431" i="48"/>
  <c r="AZ431" i="48" s="1"/>
  <c r="BN431" i="48"/>
  <c r="BL431" i="48"/>
  <c r="BN156" i="48"/>
  <c r="BL156" i="48"/>
  <c r="BN158" i="48"/>
  <c r="BL158" i="48"/>
  <c r="BN154" i="48"/>
  <c r="BL154" i="48"/>
  <c r="BN144" i="48"/>
  <c r="BL144" i="48"/>
  <c r="BN285" i="48"/>
  <c r="BL285" i="48"/>
  <c r="AU285" i="48"/>
  <c r="AZ285" i="48" s="1"/>
  <c r="AU23" i="48"/>
  <c r="AZ23" i="48" s="1"/>
  <c r="BN503" i="48"/>
  <c r="BL503" i="48"/>
  <c r="AU503" i="48"/>
  <c r="BN62" i="48"/>
  <c r="BL62" i="48"/>
  <c r="AU62" i="48"/>
  <c r="AZ62" i="48" s="1"/>
  <c r="AZ503" i="48" l="1"/>
  <c r="BM235" i="48"/>
  <c r="BM431" i="48"/>
  <c r="BM156" i="48"/>
  <c r="BM144" i="48"/>
  <c r="BM285" i="48"/>
  <c r="BM62" i="48"/>
  <c r="BM503" i="48"/>
  <c r="AQ392" i="48" l="1"/>
  <c r="AN392" i="48"/>
  <c r="AK392" i="48"/>
  <c r="AH392" i="48"/>
  <c r="V35" i="55"/>
  <c r="BN110" i="48"/>
  <c r="BL110" i="48"/>
  <c r="AU110" i="48"/>
  <c r="AZ110" i="48" s="1"/>
  <c r="BM110" i="48" l="1"/>
  <c r="BN25" i="48"/>
  <c r="BL25" i="48"/>
  <c r="AU25" i="48"/>
  <c r="AZ25" i="48" s="1"/>
  <c r="W33" i="55"/>
  <c r="W32" i="55"/>
  <c r="W31" i="55"/>
  <c r="W30" i="55"/>
  <c r="W29" i="55"/>
  <c r="W28" i="55"/>
  <c r="W27" i="55"/>
  <c r="W26" i="55"/>
  <c r="W25" i="55"/>
  <c r="W24" i="55"/>
  <c r="W23" i="55"/>
  <c r="W22" i="55"/>
  <c r="W21" i="55"/>
  <c r="W20" i="55"/>
  <c r="W19" i="55"/>
  <c r="W18" i="55"/>
  <c r="W17" i="55"/>
  <c r="W16" i="55"/>
  <c r="W15" i="55"/>
  <c r="W14" i="55"/>
  <c r="W13" i="55"/>
  <c r="W12" i="55"/>
  <c r="W11" i="55"/>
  <c r="W10" i="55"/>
  <c r="W9" i="55"/>
  <c r="S33" i="55"/>
  <c r="S32" i="55"/>
  <c r="S31" i="55"/>
  <c r="S30" i="55"/>
  <c r="S29" i="55"/>
  <c r="S28" i="55"/>
  <c r="S27" i="55"/>
  <c r="S26" i="55"/>
  <c r="S25" i="55"/>
  <c r="S24" i="55"/>
  <c r="S23" i="55"/>
  <c r="Y23" i="55" s="1"/>
  <c r="S22" i="55"/>
  <c r="S21" i="55"/>
  <c r="Y21" i="55" s="1"/>
  <c r="S20" i="55"/>
  <c r="S19" i="55"/>
  <c r="S18" i="55"/>
  <c r="S17" i="55"/>
  <c r="S16" i="55"/>
  <c r="S15" i="55"/>
  <c r="S14" i="55"/>
  <c r="S13" i="55"/>
  <c r="S12" i="55"/>
  <c r="S11" i="55"/>
  <c r="S10" i="55"/>
  <c r="S9" i="55"/>
  <c r="Y29" i="55" l="1"/>
  <c r="Y14" i="55"/>
  <c r="Y24" i="55"/>
  <c r="Y32" i="55"/>
  <c r="Y10" i="55"/>
  <c r="Y25" i="55"/>
  <c r="Y33" i="55"/>
  <c r="Y16" i="55"/>
  <c r="Y31" i="55"/>
  <c r="Y17" i="55"/>
  <c r="Y11" i="55"/>
  <c r="Y9" i="55"/>
  <c r="Y12" i="55"/>
  <c r="Y19" i="55"/>
  <c r="Y20" i="55"/>
  <c r="Y28" i="55"/>
  <c r="BM25" i="48"/>
  <c r="Y26" i="55"/>
  <c r="Y22" i="55"/>
  <c r="Y13" i="55"/>
  <c r="Y15" i="55"/>
  <c r="Y30" i="55"/>
  <c r="Y18" i="55"/>
  <c r="Y27" i="55"/>
  <c r="C22" i="49"/>
  <c r="C20" i="49"/>
  <c r="C9" i="55"/>
  <c r="B9" i="55"/>
  <c r="G57" i="48" l="1"/>
  <c r="BK56" i="48"/>
  <c r="BJ56" i="48"/>
  <c r="BI56" i="48"/>
  <c r="BH56" i="48"/>
  <c r="BG56" i="48"/>
  <c r="BF56" i="48"/>
  <c r="BE56" i="48"/>
  <c r="BD56" i="48"/>
  <c r="AY56" i="48"/>
  <c r="E9" i="55" s="1"/>
  <c r="AQ56" i="48"/>
  <c r="AN56" i="48"/>
  <c r="AK56" i="48"/>
  <c r="AH56" i="48"/>
  <c r="T56" i="48"/>
  <c r="S56" i="48"/>
  <c r="R56" i="48"/>
  <c r="Q56" i="48"/>
  <c r="O56" i="48"/>
  <c r="N56" i="48"/>
  <c r="M56" i="48"/>
  <c r="L56" i="48"/>
  <c r="BN54" i="48"/>
  <c r="BL54" i="48"/>
  <c r="AU54" i="48"/>
  <c r="AZ54" i="48" s="1"/>
  <c r="BN51" i="48"/>
  <c r="BL51" i="48"/>
  <c r="AU51" i="48"/>
  <c r="AZ51" i="48" s="1"/>
  <c r="BN50" i="48"/>
  <c r="BL50" i="48"/>
  <c r="AU50" i="48"/>
  <c r="AZ50" i="48" s="1"/>
  <c r="BN48" i="48"/>
  <c r="BL48" i="48"/>
  <c r="AU48" i="48"/>
  <c r="AZ48" i="48" s="1"/>
  <c r="BN45" i="48"/>
  <c r="BL45" i="48"/>
  <c r="AU45" i="48"/>
  <c r="AZ45" i="48" s="1"/>
  <c r="BN44" i="48"/>
  <c r="BL44" i="48"/>
  <c r="AU44" i="48"/>
  <c r="AZ44" i="48" s="1"/>
  <c r="BN27" i="48"/>
  <c r="BL27" i="48"/>
  <c r="AU27" i="48"/>
  <c r="AZ27" i="48" s="1"/>
  <c r="BN42" i="48"/>
  <c r="BL42" i="48"/>
  <c r="AU42" i="48"/>
  <c r="AZ42" i="48" s="1"/>
  <c r="BN41" i="48"/>
  <c r="BL41" i="48"/>
  <c r="AU41" i="48"/>
  <c r="AZ41" i="48" s="1"/>
  <c r="BN40" i="48"/>
  <c r="BL40" i="48"/>
  <c r="AU40" i="48"/>
  <c r="AZ40" i="48" s="1"/>
  <c r="BN37" i="48"/>
  <c r="BL37" i="48"/>
  <c r="AU37" i="48"/>
  <c r="AZ37" i="48" s="1"/>
  <c r="BN34" i="48"/>
  <c r="BL34" i="48"/>
  <c r="AU34" i="48"/>
  <c r="AZ34" i="48" s="1"/>
  <c r="I56" i="48" l="1"/>
  <c r="I57" i="48"/>
  <c r="BJ57" i="48"/>
  <c r="BF57" i="48"/>
  <c r="BD57" i="48"/>
  <c r="BM41" i="48"/>
  <c r="BM42" i="48"/>
  <c r="BM40" i="48"/>
  <c r="K57" i="48"/>
  <c r="BM45" i="48"/>
  <c r="BM48" i="48"/>
  <c r="BM54" i="48"/>
  <c r="BM37" i="48"/>
  <c r="BM44" i="48"/>
  <c r="AH57" i="48"/>
  <c r="BM27" i="48"/>
  <c r="BM50" i="48"/>
  <c r="BM51" i="48"/>
  <c r="BH57" i="48"/>
  <c r="BM34" i="48"/>
  <c r="Q57" i="48"/>
  <c r="BN331" i="48" l="1"/>
  <c r="BL331" i="48"/>
  <c r="AU331" i="48"/>
  <c r="AZ331" i="48" s="1"/>
  <c r="BN218" i="48"/>
  <c r="BL218" i="48"/>
  <c r="AU218" i="48"/>
  <c r="AZ218" i="48" s="1"/>
  <c r="B5" i="55"/>
  <c r="F5" i="55"/>
  <c r="E5" i="55"/>
  <c r="BM331" i="48" l="1"/>
  <c r="BM218" i="48"/>
  <c r="W8" i="55"/>
  <c r="W35" i="55" s="1"/>
  <c r="S8" i="55"/>
  <c r="S35" i="55" s="1"/>
  <c r="U35" i="55"/>
  <c r="R35" i="55"/>
  <c r="Q35" i="55"/>
  <c r="Y8" i="55" l="1"/>
  <c r="C33" i="55"/>
  <c r="B33" i="55"/>
  <c r="C32" i="55"/>
  <c r="B32" i="55"/>
  <c r="C31" i="55"/>
  <c r="B31" i="55"/>
  <c r="C30" i="55"/>
  <c r="B30" i="55"/>
  <c r="C29" i="55"/>
  <c r="B29" i="55"/>
  <c r="C28" i="55"/>
  <c r="B28" i="55"/>
  <c r="C27" i="55"/>
  <c r="B27" i="55"/>
  <c r="C26" i="55"/>
  <c r="B26" i="55"/>
  <c r="C25" i="55"/>
  <c r="B25" i="55"/>
  <c r="C24" i="55"/>
  <c r="B24" i="55"/>
  <c r="C23" i="55"/>
  <c r="B23" i="55"/>
  <c r="C22" i="55"/>
  <c r="B22" i="55"/>
  <c r="C21" i="55"/>
  <c r="B21" i="55"/>
  <c r="C20" i="55"/>
  <c r="B20" i="55"/>
  <c r="C19" i="55"/>
  <c r="B19" i="55"/>
  <c r="C18" i="55"/>
  <c r="B18" i="55"/>
  <c r="C16" i="55"/>
  <c r="B16" i="55"/>
  <c r="C15" i="55"/>
  <c r="B15" i="55"/>
  <c r="C14" i="55"/>
  <c r="B14" i="55"/>
  <c r="C13" i="55"/>
  <c r="B13" i="55"/>
  <c r="C12" i="55"/>
  <c r="B12" i="55"/>
  <c r="B11" i="55"/>
  <c r="B8" i="55"/>
  <c r="C11" i="55"/>
  <c r="C8" i="55"/>
  <c r="G379" i="48" l="1"/>
  <c r="BK378" i="48"/>
  <c r="BJ378" i="48"/>
  <c r="BI378" i="48"/>
  <c r="BH378" i="48"/>
  <c r="BG378" i="48"/>
  <c r="BF378" i="48"/>
  <c r="BE378" i="48"/>
  <c r="BD378" i="48"/>
  <c r="AY378" i="48"/>
  <c r="E24" i="55" s="1"/>
  <c r="AQ378" i="48"/>
  <c r="AN378" i="48"/>
  <c r="AK378" i="48"/>
  <c r="AH378" i="48"/>
  <c r="T378" i="48"/>
  <c r="S378" i="48"/>
  <c r="R378" i="48"/>
  <c r="Q378" i="48"/>
  <c r="O378" i="48"/>
  <c r="N378" i="48"/>
  <c r="M378" i="48"/>
  <c r="L378" i="48"/>
  <c r="K378" i="48"/>
  <c r="G378" i="48"/>
  <c r="BN376" i="48"/>
  <c r="BL376" i="48"/>
  <c r="AU376" i="48"/>
  <c r="AZ376" i="48" s="1"/>
  <c r="BN375" i="48"/>
  <c r="BL375" i="48"/>
  <c r="AU375" i="48"/>
  <c r="AZ375" i="48" s="1"/>
  <c r="BN374" i="48"/>
  <c r="BL374" i="48"/>
  <c r="AU374" i="48"/>
  <c r="AZ374" i="48" s="1"/>
  <c r="BN373" i="48"/>
  <c r="BL373" i="48"/>
  <c r="AU373" i="48"/>
  <c r="AZ373" i="48" s="1"/>
  <c r="BN372" i="48"/>
  <c r="BL372" i="48"/>
  <c r="AU372" i="48"/>
  <c r="AZ372" i="48" s="1"/>
  <c r="BN343" i="48"/>
  <c r="BL343" i="48"/>
  <c r="AU343" i="48"/>
  <c r="AZ343" i="48" s="1"/>
  <c r="BN344" i="48"/>
  <c r="BL344" i="48"/>
  <c r="AU344" i="48"/>
  <c r="AZ344" i="48" s="1"/>
  <c r="BN346" i="48"/>
  <c r="BL346" i="48"/>
  <c r="AU346" i="48"/>
  <c r="AZ346" i="48" s="1"/>
  <c r="I378" i="48" l="1"/>
  <c r="I379" i="48"/>
  <c r="BD379" i="48"/>
  <c r="BM376" i="48"/>
  <c r="BM346" i="48"/>
  <c r="BM343" i="48"/>
  <c r="BM372" i="48"/>
  <c r="BM344" i="48"/>
  <c r="BM373" i="48"/>
  <c r="BM375" i="48"/>
  <c r="BM374" i="48"/>
  <c r="AU378" i="48"/>
  <c r="I24" i="55" s="1"/>
  <c r="BF379" i="48"/>
  <c r="AZ378" i="48"/>
  <c r="K379" i="48"/>
  <c r="BL378" i="48"/>
  <c r="K24" i="55" s="1"/>
  <c r="BN378" i="48"/>
  <c r="O24" i="55" s="1"/>
  <c r="BH379" i="48"/>
  <c r="AH379" i="48"/>
  <c r="Q379" i="48"/>
  <c r="BJ379" i="48"/>
  <c r="L24" i="55" l="1"/>
  <c r="AY379" i="48"/>
  <c r="F24" i="55"/>
  <c r="G24" i="55" s="1"/>
  <c r="BM378" i="48"/>
  <c r="G369" i="48"/>
  <c r="BK368" i="48"/>
  <c r="BJ368" i="48"/>
  <c r="BI368" i="48"/>
  <c r="BH368" i="48"/>
  <c r="BG368" i="48"/>
  <c r="BF368" i="48"/>
  <c r="BE368" i="48"/>
  <c r="BD368" i="48"/>
  <c r="AY368" i="48"/>
  <c r="E23" i="55" s="1"/>
  <c r="AQ368" i="48"/>
  <c r="AN368" i="48"/>
  <c r="AK368" i="48"/>
  <c r="AH368" i="48"/>
  <c r="T368" i="48"/>
  <c r="S368" i="48"/>
  <c r="R368" i="48"/>
  <c r="Q368" i="48"/>
  <c r="O368" i="48"/>
  <c r="N368" i="48"/>
  <c r="M368" i="48"/>
  <c r="L368" i="48"/>
  <c r="K368" i="48"/>
  <c r="G368" i="48"/>
  <c r="BN366" i="48"/>
  <c r="BL366" i="48"/>
  <c r="AU366" i="48"/>
  <c r="AZ366" i="48" s="1"/>
  <c r="BN365" i="48"/>
  <c r="BL365" i="48"/>
  <c r="AU365" i="48"/>
  <c r="AZ365" i="48" s="1"/>
  <c r="BN364" i="48"/>
  <c r="BL364" i="48"/>
  <c r="AU364" i="48"/>
  <c r="AZ364" i="48" s="1"/>
  <c r="BN362" i="48"/>
  <c r="BL362" i="48"/>
  <c r="AU362" i="48"/>
  <c r="AZ362" i="48" s="1"/>
  <c r="G359" i="48"/>
  <c r="BK358" i="48"/>
  <c r="BJ358" i="48"/>
  <c r="BI358" i="48"/>
  <c r="BH358" i="48"/>
  <c r="BG358" i="48"/>
  <c r="BF358" i="48"/>
  <c r="BE358" i="48"/>
  <c r="BD358" i="48"/>
  <c r="AY358" i="48"/>
  <c r="E22" i="55" s="1"/>
  <c r="AQ358" i="48"/>
  <c r="AN358" i="48"/>
  <c r="AK358" i="48"/>
  <c r="AH358" i="48"/>
  <c r="T358" i="48"/>
  <c r="S358" i="48"/>
  <c r="R358" i="48"/>
  <c r="Q358" i="48"/>
  <c r="O358" i="48"/>
  <c r="N358" i="48"/>
  <c r="M358" i="48"/>
  <c r="L358" i="48"/>
  <c r="K358" i="48"/>
  <c r="G358" i="48"/>
  <c r="BN356" i="48"/>
  <c r="BL356" i="48"/>
  <c r="AU356" i="48"/>
  <c r="AZ356" i="48" s="1"/>
  <c r="BN351" i="48"/>
  <c r="BL351" i="48"/>
  <c r="AU351" i="48"/>
  <c r="AZ351" i="48" s="1"/>
  <c r="BN350" i="48"/>
  <c r="BL350" i="48"/>
  <c r="AU350" i="48"/>
  <c r="AZ350" i="48" s="1"/>
  <c r="BN349" i="48"/>
  <c r="BL349" i="48"/>
  <c r="AU349" i="48"/>
  <c r="AZ349" i="48" s="1"/>
  <c r="BN341" i="48"/>
  <c r="BL341" i="48"/>
  <c r="AU341" i="48"/>
  <c r="AZ341" i="48" s="1"/>
  <c r="I368" i="48" l="1"/>
  <c r="I358" i="48"/>
  <c r="I359" i="48"/>
  <c r="I369" i="48"/>
  <c r="BD359" i="48"/>
  <c r="BD369" i="48"/>
  <c r="BM351" i="48"/>
  <c r="BM349" i="48"/>
  <c r="BM364" i="48"/>
  <c r="BM366" i="48"/>
  <c r="BM350" i="48"/>
  <c r="BM356" i="48"/>
  <c r="BM362" i="48"/>
  <c r="BM365" i="48"/>
  <c r="BM341" i="48"/>
  <c r="AU368" i="48"/>
  <c r="I23" i="55" s="1"/>
  <c r="BL358" i="48"/>
  <c r="K22" i="55" s="1"/>
  <c r="BN368" i="48"/>
  <c r="O23" i="55" s="1"/>
  <c r="AH369" i="48"/>
  <c r="BH369" i="48"/>
  <c r="Q369" i="48"/>
  <c r="BJ369" i="48"/>
  <c r="AZ368" i="48"/>
  <c r="K369" i="48"/>
  <c r="BN358" i="48"/>
  <c r="O22" i="55" s="1"/>
  <c r="BL368" i="48"/>
  <c r="K23" i="55" s="1"/>
  <c r="BF369" i="48"/>
  <c r="BF359" i="48"/>
  <c r="Q359" i="48"/>
  <c r="AU358" i="48"/>
  <c r="I22" i="55" s="1"/>
  <c r="AZ358" i="48"/>
  <c r="BH359" i="48"/>
  <c r="AH359" i="48"/>
  <c r="K359" i="48"/>
  <c r="BJ359" i="48"/>
  <c r="BN254" i="48"/>
  <c r="BL254" i="48"/>
  <c r="AU254" i="48"/>
  <c r="AZ254" i="48" s="1"/>
  <c r="L23" i="55" l="1"/>
  <c r="L22" i="55"/>
  <c r="AY359" i="48"/>
  <c r="F22" i="55"/>
  <c r="G22" i="55" s="1"/>
  <c r="AY369" i="48"/>
  <c r="F23" i="55"/>
  <c r="G23" i="55" s="1"/>
  <c r="BM254" i="48"/>
  <c r="BM368" i="48"/>
  <c r="BM358" i="48"/>
  <c r="BN266" i="48" l="1"/>
  <c r="BL266" i="48"/>
  <c r="AU266" i="48"/>
  <c r="AZ266" i="48" s="1"/>
  <c r="BN255" i="48"/>
  <c r="BL255" i="48"/>
  <c r="AU255" i="48"/>
  <c r="AZ255" i="48" s="1"/>
  <c r="BN265" i="48"/>
  <c r="BL265" i="48"/>
  <c r="AU265" i="48"/>
  <c r="AZ265" i="48" s="1"/>
  <c r="BN258" i="48"/>
  <c r="BL258" i="48"/>
  <c r="AU258" i="48"/>
  <c r="AZ258" i="48" s="1"/>
  <c r="BN259" i="48"/>
  <c r="BL259" i="48"/>
  <c r="AU259" i="48"/>
  <c r="AZ259" i="48" s="1"/>
  <c r="BN257" i="48"/>
  <c r="BL257" i="48"/>
  <c r="AU257" i="48"/>
  <c r="AZ257" i="48" s="1"/>
  <c r="BN263" i="48"/>
  <c r="BL263" i="48"/>
  <c r="AU263" i="48"/>
  <c r="AZ263" i="48" s="1"/>
  <c r="BN262" i="48"/>
  <c r="BL262" i="48"/>
  <c r="AU262" i="48"/>
  <c r="AZ262" i="48" s="1"/>
  <c r="BN261" i="48"/>
  <c r="BL261" i="48"/>
  <c r="AU261" i="48"/>
  <c r="AZ261" i="48" s="1"/>
  <c r="BN256" i="48"/>
  <c r="BL256" i="48"/>
  <c r="AU256" i="48"/>
  <c r="AZ256" i="48" s="1"/>
  <c r="BM256" i="48" l="1"/>
  <c r="BM265" i="48"/>
  <c r="BM259" i="48"/>
  <c r="BM262" i="48"/>
  <c r="BM255" i="48"/>
  <c r="BM258" i="48"/>
  <c r="BM263" i="48"/>
  <c r="BM261" i="48"/>
  <c r="BM266" i="48"/>
  <c r="BM257" i="48"/>
  <c r="BN251" i="48"/>
  <c r="BL251" i="48"/>
  <c r="AU251" i="48"/>
  <c r="AZ251" i="48" s="1"/>
  <c r="BN250" i="48"/>
  <c r="BL250" i="48"/>
  <c r="AU250" i="48"/>
  <c r="AZ250" i="48" s="1"/>
  <c r="BM251" i="48" l="1"/>
  <c r="BM250" i="48"/>
  <c r="G161" i="48" l="1"/>
  <c r="BK160" i="48"/>
  <c r="BJ160" i="48"/>
  <c r="BI160" i="48"/>
  <c r="BH160" i="48"/>
  <c r="BG160" i="48"/>
  <c r="BF160" i="48"/>
  <c r="BE160" i="48"/>
  <c r="BD160" i="48"/>
  <c r="AY160" i="48"/>
  <c r="E14" i="55" s="1"/>
  <c r="AQ160" i="48"/>
  <c r="AN160" i="48"/>
  <c r="AK160" i="48"/>
  <c r="AH160" i="48"/>
  <c r="T160" i="48"/>
  <c r="S160" i="48"/>
  <c r="R160" i="48"/>
  <c r="Q160" i="48"/>
  <c r="O160" i="48"/>
  <c r="N160" i="48"/>
  <c r="M160" i="48"/>
  <c r="L160" i="48"/>
  <c r="K160" i="48"/>
  <c r="BN141" i="48"/>
  <c r="BL141" i="48"/>
  <c r="BN140" i="48"/>
  <c r="BL140" i="48"/>
  <c r="BN138" i="48"/>
  <c r="BL138" i="48"/>
  <c r="AU138" i="48"/>
  <c r="AZ138" i="48" s="1"/>
  <c r="I160" i="48" l="1"/>
  <c r="I161" i="48"/>
  <c r="BM154" i="48"/>
  <c r="BM158" i="48"/>
  <c r="BD161" i="48"/>
  <c r="BJ161" i="48"/>
  <c r="BF161" i="48"/>
  <c r="BM141" i="48"/>
  <c r="Q161" i="48"/>
  <c r="BM140" i="48"/>
  <c r="AU160" i="48"/>
  <c r="I14" i="55" s="1"/>
  <c r="BL160" i="48"/>
  <c r="K14" i="55" s="1"/>
  <c r="AH161" i="48"/>
  <c r="BN160" i="48"/>
  <c r="O14" i="55" s="1"/>
  <c r="BH161" i="48"/>
  <c r="BM138" i="48"/>
  <c r="K161" i="48"/>
  <c r="G134" i="48"/>
  <c r="BK133" i="48"/>
  <c r="BJ133" i="48"/>
  <c r="BI133" i="48"/>
  <c r="BH133" i="48"/>
  <c r="BG133" i="48"/>
  <c r="BF133" i="48"/>
  <c r="BE133" i="48"/>
  <c r="BD133" i="48"/>
  <c r="AY133" i="48"/>
  <c r="E13" i="55" s="1"/>
  <c r="AQ133" i="48"/>
  <c r="AN133" i="48"/>
  <c r="AK133" i="48"/>
  <c r="AH133" i="48"/>
  <c r="T133" i="48"/>
  <c r="S133" i="48"/>
  <c r="R133" i="48"/>
  <c r="Q133" i="48"/>
  <c r="O133" i="48"/>
  <c r="N133" i="48"/>
  <c r="M133" i="48"/>
  <c r="L133" i="48"/>
  <c r="K133" i="48"/>
  <c r="G133" i="48"/>
  <c r="BN130" i="48"/>
  <c r="BL130" i="48"/>
  <c r="AU130" i="48"/>
  <c r="AZ130" i="48" s="1"/>
  <c r="BN129" i="48"/>
  <c r="BL129" i="48"/>
  <c r="AU129" i="48"/>
  <c r="AZ129" i="48" s="1"/>
  <c r="BN128" i="48"/>
  <c r="BL128" i="48"/>
  <c r="AU128" i="48"/>
  <c r="AZ128" i="48" s="1"/>
  <c r="BN124" i="48"/>
  <c r="BL124" i="48"/>
  <c r="AU124" i="48"/>
  <c r="AZ124" i="48" s="1"/>
  <c r="BN122" i="48"/>
  <c r="BL122" i="48"/>
  <c r="AU122" i="48"/>
  <c r="AZ122" i="48" s="1"/>
  <c r="BN121" i="48"/>
  <c r="BL121" i="48"/>
  <c r="AU121" i="48"/>
  <c r="AZ121" i="48" s="1"/>
  <c r="L14" i="55" l="1"/>
  <c r="I134" i="48"/>
  <c r="I133" i="48"/>
  <c r="AZ160" i="48"/>
  <c r="F14" i="55" s="1"/>
  <c r="G14" i="55" s="1"/>
  <c r="BD134" i="48"/>
  <c r="BM129" i="48"/>
  <c r="BM122" i="48"/>
  <c r="BM130" i="48"/>
  <c r="BM121" i="48"/>
  <c r="BM128" i="48"/>
  <c r="BM160" i="48"/>
  <c r="BF134" i="48"/>
  <c r="BM124" i="48"/>
  <c r="AU133" i="48"/>
  <c r="I13" i="55" s="1"/>
  <c r="BL133" i="48"/>
  <c r="K13" i="55" s="1"/>
  <c r="BN133" i="48"/>
  <c r="O13" i="55" s="1"/>
  <c r="BH134" i="48"/>
  <c r="K134" i="48"/>
  <c r="AH134" i="48"/>
  <c r="Q134" i="48"/>
  <c r="BJ134" i="48"/>
  <c r="AZ133" i="48"/>
  <c r="BK515" i="48"/>
  <c r="BI515" i="48"/>
  <c r="BG515" i="48"/>
  <c r="BE515" i="48"/>
  <c r="BJ515" i="48"/>
  <c r="BH515" i="48"/>
  <c r="BF515" i="48"/>
  <c r="BD515" i="48"/>
  <c r="E32" i="55"/>
  <c r="BN513" i="48"/>
  <c r="BL513" i="48"/>
  <c r="AU513" i="48"/>
  <c r="AZ513" i="48" s="1"/>
  <c r="BN512" i="48"/>
  <c r="BL512" i="48"/>
  <c r="AU512" i="48"/>
  <c r="AZ512" i="48" s="1"/>
  <c r="BN511" i="48"/>
  <c r="BL511" i="48"/>
  <c r="AU511" i="48"/>
  <c r="AZ511" i="48" s="1"/>
  <c r="BN509" i="48"/>
  <c r="BL509" i="48"/>
  <c r="AU509" i="48"/>
  <c r="AZ509" i="48" s="1"/>
  <c r="BN508" i="48"/>
  <c r="BL508" i="48"/>
  <c r="AU508" i="48"/>
  <c r="AZ508" i="48" s="1"/>
  <c r="BN506" i="48"/>
  <c r="BL506" i="48"/>
  <c r="AU506" i="48"/>
  <c r="AZ506" i="48" s="1"/>
  <c r="BN504" i="48"/>
  <c r="BL504" i="48"/>
  <c r="AU504" i="48"/>
  <c r="L13" i="55" l="1"/>
  <c r="AZ504" i="48"/>
  <c r="AZ515" i="48" s="1"/>
  <c r="AU515" i="48"/>
  <c r="I32" i="55" s="1"/>
  <c r="I515" i="48"/>
  <c r="I516" i="48"/>
  <c r="AY161" i="48"/>
  <c r="BD516" i="48"/>
  <c r="AY134" i="48"/>
  <c r="F13" i="55"/>
  <c r="G13" i="55" s="1"/>
  <c r="BM133" i="48"/>
  <c r="BN515" i="48"/>
  <c r="O32" i="55" s="1"/>
  <c r="BM506" i="48"/>
  <c r="BM513" i="48"/>
  <c r="BL515" i="48"/>
  <c r="K32" i="55" s="1"/>
  <c r="BM504" i="48"/>
  <c r="BM508" i="48"/>
  <c r="BM512" i="48"/>
  <c r="BM509" i="48"/>
  <c r="BM511" i="48"/>
  <c r="L32" i="55" l="1"/>
  <c r="F32" i="55"/>
  <c r="G32" i="55" s="1"/>
  <c r="BN71" i="48"/>
  <c r="BL71" i="48"/>
  <c r="AU71" i="48"/>
  <c r="AZ71" i="48" s="1"/>
  <c r="BM71" i="48" l="1"/>
  <c r="BN533" i="48" l="1"/>
  <c r="BL533" i="48"/>
  <c r="BN532" i="48"/>
  <c r="BL532" i="48"/>
  <c r="BN531" i="48"/>
  <c r="BL531" i="48"/>
  <c r="BN528" i="48"/>
  <c r="BL528" i="48"/>
  <c r="BN526" i="48"/>
  <c r="BL526" i="48"/>
  <c r="BN525" i="48"/>
  <c r="BL525" i="48"/>
  <c r="BN524" i="48"/>
  <c r="BL524" i="48"/>
  <c r="BN523" i="48"/>
  <c r="BL523" i="48"/>
  <c r="BN521" i="48"/>
  <c r="BL521" i="48"/>
  <c r="BN519" i="48"/>
  <c r="BL519" i="48"/>
  <c r="BN496" i="48"/>
  <c r="BL496" i="48"/>
  <c r="BN495" i="48"/>
  <c r="BL495" i="48"/>
  <c r="BN494" i="48"/>
  <c r="BL494" i="48"/>
  <c r="BN493" i="48"/>
  <c r="BL493" i="48"/>
  <c r="BN492" i="48"/>
  <c r="BL492" i="48"/>
  <c r="BN491" i="48"/>
  <c r="BL491" i="48"/>
  <c r="BN490" i="48"/>
  <c r="BL490" i="48"/>
  <c r="BN489" i="48"/>
  <c r="BL489" i="48"/>
  <c r="BN488" i="48"/>
  <c r="BL488" i="48"/>
  <c r="BN487" i="48"/>
  <c r="BL487" i="48"/>
  <c r="BN485" i="48"/>
  <c r="BL485" i="48"/>
  <c r="BN482" i="48"/>
  <c r="BL482" i="48"/>
  <c r="BN483" i="48"/>
  <c r="BL483" i="48"/>
  <c r="BN481" i="48"/>
  <c r="BL481" i="48"/>
  <c r="BN473" i="48"/>
  <c r="BL473" i="48"/>
  <c r="BN474" i="48"/>
  <c r="BL474" i="48"/>
  <c r="BN472" i="48"/>
  <c r="BL472" i="48"/>
  <c r="BN471" i="48"/>
  <c r="BL471" i="48"/>
  <c r="BN470" i="48"/>
  <c r="BL470" i="48"/>
  <c r="BN469" i="48"/>
  <c r="BL469" i="48"/>
  <c r="BN468" i="48"/>
  <c r="BL468" i="48"/>
  <c r="BN467" i="48"/>
  <c r="BL467" i="48"/>
  <c r="BN466" i="48"/>
  <c r="BL466" i="48"/>
  <c r="BN465" i="48"/>
  <c r="BL465" i="48"/>
  <c r="BN464" i="48"/>
  <c r="BL464" i="48"/>
  <c r="BN463" i="48"/>
  <c r="BL463" i="48"/>
  <c r="BN460" i="48"/>
  <c r="BL460" i="48"/>
  <c r="BN461" i="48"/>
  <c r="BL461" i="48"/>
  <c r="BN459" i="48"/>
  <c r="BL459" i="48"/>
  <c r="BN452" i="48"/>
  <c r="BL452" i="48"/>
  <c r="BN450" i="48"/>
  <c r="BL450" i="48"/>
  <c r="BN443" i="48"/>
  <c r="BL443" i="48"/>
  <c r="BN442" i="48"/>
  <c r="BL442" i="48"/>
  <c r="BN441" i="48"/>
  <c r="BL441" i="48"/>
  <c r="BN434" i="48"/>
  <c r="BL434" i="48"/>
  <c r="BN433" i="48"/>
  <c r="BL433" i="48"/>
  <c r="BN432" i="48"/>
  <c r="BL432" i="48"/>
  <c r="BN424" i="48"/>
  <c r="BL424" i="48"/>
  <c r="BN420" i="48"/>
  <c r="BL420" i="48"/>
  <c r="BN419" i="48"/>
  <c r="BL419" i="48"/>
  <c r="BN412" i="48"/>
  <c r="BL412" i="48"/>
  <c r="BN411" i="48"/>
  <c r="BL411" i="48"/>
  <c r="BN410" i="48"/>
  <c r="BL410" i="48"/>
  <c r="BN409" i="48"/>
  <c r="BL409" i="48"/>
  <c r="BN408" i="48"/>
  <c r="BL408" i="48"/>
  <c r="BN407" i="48"/>
  <c r="BL407" i="48"/>
  <c r="BN406" i="48"/>
  <c r="BL406" i="48"/>
  <c r="BN405" i="48"/>
  <c r="BL405" i="48"/>
  <c r="BN404" i="48"/>
  <c r="BL404" i="48"/>
  <c r="BN403" i="48"/>
  <c r="BL403" i="48"/>
  <c r="BN402" i="48"/>
  <c r="BL402" i="48"/>
  <c r="BN401" i="48"/>
  <c r="BL401" i="48"/>
  <c r="BN400" i="48"/>
  <c r="BL400" i="48"/>
  <c r="BN399" i="48"/>
  <c r="BL399" i="48"/>
  <c r="BN398" i="48"/>
  <c r="BL398" i="48"/>
  <c r="BN397" i="48"/>
  <c r="BL397" i="48"/>
  <c r="BN387" i="48"/>
  <c r="BL387" i="48"/>
  <c r="BN386" i="48"/>
  <c r="BL386" i="48"/>
  <c r="BN385" i="48"/>
  <c r="BL385" i="48"/>
  <c r="BN384" i="48"/>
  <c r="BL384" i="48"/>
  <c r="BN383" i="48"/>
  <c r="BL383" i="48"/>
  <c r="BN334" i="48"/>
  <c r="BL334" i="48"/>
  <c r="BN332" i="48"/>
  <c r="BL332" i="48"/>
  <c r="BN330" i="48"/>
  <c r="BL330" i="48"/>
  <c r="BN329" i="48"/>
  <c r="BL329" i="48"/>
  <c r="BN328" i="48"/>
  <c r="BL328" i="48"/>
  <c r="BN327" i="48"/>
  <c r="BL327" i="48"/>
  <c r="BN326" i="48"/>
  <c r="BL326" i="48"/>
  <c r="BN325" i="48"/>
  <c r="BL325" i="48"/>
  <c r="BN323" i="48"/>
  <c r="BL323" i="48"/>
  <c r="BN321" i="48"/>
  <c r="BL321" i="48"/>
  <c r="BN319" i="48"/>
  <c r="BL319" i="48"/>
  <c r="BN318" i="48"/>
  <c r="BL318" i="48"/>
  <c r="BN317" i="48"/>
  <c r="BL317" i="48"/>
  <c r="BN316" i="48"/>
  <c r="BL316" i="48"/>
  <c r="BN315" i="48"/>
  <c r="BL315" i="48"/>
  <c r="BN314" i="48"/>
  <c r="BL314" i="48"/>
  <c r="BN313" i="48"/>
  <c r="BL313" i="48"/>
  <c r="BN312" i="48"/>
  <c r="BL312" i="48"/>
  <c r="BN311" i="48"/>
  <c r="BL311" i="48"/>
  <c r="BN310" i="48"/>
  <c r="BL310" i="48"/>
  <c r="BN308" i="48"/>
  <c r="BL308" i="48"/>
  <c r="BN302" i="48"/>
  <c r="BL302" i="48"/>
  <c r="BN301" i="48"/>
  <c r="BL301" i="48"/>
  <c r="BN297" i="48"/>
  <c r="BL297" i="48"/>
  <c r="BN300" i="48"/>
  <c r="BL300" i="48"/>
  <c r="BN299" i="48"/>
  <c r="BL299" i="48"/>
  <c r="BN298" i="48"/>
  <c r="BL298" i="48"/>
  <c r="BN295" i="48"/>
  <c r="BL295" i="48"/>
  <c r="BN293" i="48"/>
  <c r="BL293" i="48"/>
  <c r="BN284" i="48"/>
  <c r="BL284" i="48"/>
  <c r="BN283" i="48"/>
  <c r="BL283" i="48"/>
  <c r="BN276" i="48"/>
  <c r="BL276" i="48"/>
  <c r="BN274" i="48"/>
  <c r="BL274" i="48"/>
  <c r="BN271" i="48"/>
  <c r="BL271" i="48"/>
  <c r="BN270" i="48"/>
  <c r="BL270" i="48"/>
  <c r="BN269" i="48"/>
  <c r="BL269" i="48"/>
  <c r="BN244" i="48"/>
  <c r="BL244" i="48"/>
  <c r="BN234" i="48"/>
  <c r="BL234" i="48"/>
  <c r="BN233" i="48"/>
  <c r="BL233" i="48"/>
  <c r="BN232" i="48"/>
  <c r="BL232" i="48"/>
  <c r="BN231" i="48"/>
  <c r="BL231" i="48"/>
  <c r="BN230" i="48"/>
  <c r="BL230" i="48"/>
  <c r="BN229" i="48"/>
  <c r="BL229" i="48"/>
  <c r="BN228" i="48"/>
  <c r="BL228" i="48"/>
  <c r="BN227" i="48"/>
  <c r="BL227" i="48"/>
  <c r="BN226" i="48"/>
  <c r="BL226" i="48"/>
  <c r="BN224" i="48"/>
  <c r="BL224" i="48"/>
  <c r="BN223" i="48"/>
  <c r="BL223" i="48"/>
  <c r="BN222" i="48"/>
  <c r="BL222" i="48"/>
  <c r="BN221" i="48"/>
  <c r="BL221" i="48"/>
  <c r="BN220" i="48"/>
  <c r="BL220" i="48"/>
  <c r="BN219" i="48"/>
  <c r="BL219" i="48"/>
  <c r="BN217" i="48"/>
  <c r="BL217" i="48"/>
  <c r="BN213" i="48"/>
  <c r="BL213" i="48"/>
  <c r="BN206" i="48"/>
  <c r="BL206" i="48"/>
  <c r="BN202" i="48"/>
  <c r="BL202" i="48"/>
  <c r="BN201" i="48"/>
  <c r="BL201" i="48"/>
  <c r="BN199" i="48"/>
  <c r="BL199" i="48"/>
  <c r="BN192" i="48"/>
  <c r="BL192" i="48"/>
  <c r="BN190" i="48"/>
  <c r="BL190" i="48"/>
  <c r="BN189" i="48"/>
  <c r="BL189" i="48"/>
  <c r="BN188" i="48"/>
  <c r="BL188" i="48"/>
  <c r="BN187" i="48"/>
  <c r="BL187" i="48"/>
  <c r="BN186" i="48"/>
  <c r="BL186" i="48"/>
  <c r="BN178" i="48"/>
  <c r="BL178" i="48"/>
  <c r="BN166" i="48"/>
  <c r="BL166" i="48"/>
  <c r="BN165" i="48"/>
  <c r="BL165" i="48"/>
  <c r="BN109" i="48"/>
  <c r="BL109" i="48"/>
  <c r="BN108" i="48"/>
  <c r="BL108" i="48"/>
  <c r="BN81" i="48"/>
  <c r="BL81" i="48"/>
  <c r="BN79" i="48"/>
  <c r="BL79" i="48"/>
  <c r="BN70" i="48"/>
  <c r="BL70" i="48"/>
  <c r="BN69" i="48"/>
  <c r="BL69" i="48"/>
  <c r="BN68" i="48"/>
  <c r="BL68" i="48"/>
  <c r="BN67" i="48"/>
  <c r="BL67" i="48"/>
  <c r="BN66" i="48"/>
  <c r="BL66" i="48"/>
  <c r="BN65" i="48"/>
  <c r="BL65" i="48"/>
  <c r="BN64" i="48"/>
  <c r="BL64" i="48"/>
  <c r="BN63" i="48"/>
  <c r="BL63" i="48"/>
  <c r="BN61" i="48"/>
  <c r="BL61" i="48"/>
  <c r="BN23" i="48"/>
  <c r="BL23" i="48"/>
  <c r="BN52" i="48"/>
  <c r="BN56" i="48" s="1"/>
  <c r="O9" i="55" s="1"/>
  <c r="BL52" i="48"/>
  <c r="BL56" i="48" s="1"/>
  <c r="BN20" i="48"/>
  <c r="BL20" i="48"/>
  <c r="BN16" i="48"/>
  <c r="BL16" i="48"/>
  <c r="BN14" i="48"/>
  <c r="BL14" i="48"/>
  <c r="BN13" i="48"/>
  <c r="BL13" i="48"/>
  <c r="BN320" i="48"/>
  <c r="BL320" i="48"/>
  <c r="K9" i="55" l="1"/>
  <c r="BN73" i="48"/>
  <c r="O10" i="55" s="1"/>
  <c r="BL29" i="48"/>
  <c r="BN29" i="48"/>
  <c r="AU533" i="48"/>
  <c r="AZ533" i="48" s="1"/>
  <c r="AU532" i="48"/>
  <c r="AZ532" i="48" s="1"/>
  <c r="AU531" i="48"/>
  <c r="AZ531" i="48" s="1"/>
  <c r="AU528" i="48"/>
  <c r="AZ528" i="48" s="1"/>
  <c r="AU526" i="48"/>
  <c r="AZ526" i="48" s="1"/>
  <c r="AU525" i="48"/>
  <c r="AZ525" i="48" s="1"/>
  <c r="AU524" i="48"/>
  <c r="AZ524" i="48" s="1"/>
  <c r="AU523" i="48"/>
  <c r="AZ523" i="48" s="1"/>
  <c r="AU521" i="48"/>
  <c r="AZ521" i="48" s="1"/>
  <c r="AU519" i="48"/>
  <c r="AZ519" i="48" s="1"/>
  <c r="AU496" i="48"/>
  <c r="AU495" i="48"/>
  <c r="AZ495" i="48" s="1"/>
  <c r="AU494" i="48"/>
  <c r="AZ494" i="48" s="1"/>
  <c r="AU493" i="48"/>
  <c r="AZ493" i="48" s="1"/>
  <c r="AU492" i="48"/>
  <c r="AZ492" i="48" s="1"/>
  <c r="AU491" i="48"/>
  <c r="AZ491" i="48" s="1"/>
  <c r="AU490" i="48"/>
  <c r="AZ490" i="48" s="1"/>
  <c r="AU489" i="48"/>
  <c r="AZ489" i="48" s="1"/>
  <c r="AU488" i="48"/>
  <c r="AZ488" i="48" s="1"/>
  <c r="AU487" i="48"/>
  <c r="AZ487" i="48" s="1"/>
  <c r="AU485" i="48"/>
  <c r="AU482" i="48"/>
  <c r="AZ482" i="48" s="1"/>
  <c r="AU483" i="48"/>
  <c r="AZ483" i="48" s="1"/>
  <c r="AU481" i="48"/>
  <c r="AZ481" i="48" s="1"/>
  <c r="AU473" i="48"/>
  <c r="AZ473" i="48" s="1"/>
  <c r="AU474" i="48"/>
  <c r="AU472" i="48"/>
  <c r="AZ472" i="48" s="1"/>
  <c r="AU471" i="48"/>
  <c r="AZ471" i="48" s="1"/>
  <c r="AU470" i="48"/>
  <c r="AZ470" i="48" s="1"/>
  <c r="AU469" i="48"/>
  <c r="AZ469" i="48" s="1"/>
  <c r="AU468" i="48"/>
  <c r="AZ468" i="48" s="1"/>
  <c r="AU467" i="48"/>
  <c r="AZ467" i="48" s="1"/>
  <c r="AU466" i="48"/>
  <c r="AZ466" i="48" s="1"/>
  <c r="AU465" i="48"/>
  <c r="AZ465" i="48" s="1"/>
  <c r="AU464" i="48"/>
  <c r="AZ464" i="48" s="1"/>
  <c r="AU463" i="48"/>
  <c r="AZ463" i="48" s="1"/>
  <c r="AU460" i="48"/>
  <c r="AZ460" i="48" s="1"/>
  <c r="AU461" i="48"/>
  <c r="AZ461" i="48" s="1"/>
  <c r="AU459" i="48"/>
  <c r="AZ459" i="48" s="1"/>
  <c r="AU441" i="48"/>
  <c r="AZ441" i="48" s="1"/>
  <c r="AU434" i="48"/>
  <c r="AZ434" i="48" s="1"/>
  <c r="AU433" i="48"/>
  <c r="AZ433" i="48" s="1"/>
  <c r="AU432" i="48"/>
  <c r="AZ432" i="48" s="1"/>
  <c r="AU424" i="48"/>
  <c r="AZ424" i="48" s="1"/>
  <c r="AU420" i="48"/>
  <c r="AZ420" i="48" s="1"/>
  <c r="AU419" i="48"/>
  <c r="AZ419" i="48" s="1"/>
  <c r="AU412" i="48"/>
  <c r="AZ412" i="48" s="1"/>
  <c r="AU411" i="48"/>
  <c r="AZ411" i="48" s="1"/>
  <c r="AU410" i="48"/>
  <c r="AZ410" i="48" s="1"/>
  <c r="AU409" i="48"/>
  <c r="AZ409" i="48" s="1"/>
  <c r="AU408" i="48"/>
  <c r="AZ408" i="48" s="1"/>
  <c r="AU407" i="48"/>
  <c r="AZ407" i="48" s="1"/>
  <c r="AU406" i="48"/>
  <c r="AZ406" i="48" s="1"/>
  <c r="AU405" i="48"/>
  <c r="AU404" i="48"/>
  <c r="AZ404" i="48" s="1"/>
  <c r="AU403" i="48"/>
  <c r="AZ403" i="48" s="1"/>
  <c r="AU402" i="48"/>
  <c r="AU401" i="48"/>
  <c r="AZ401" i="48" s="1"/>
  <c r="AU400" i="48"/>
  <c r="AZ400" i="48" s="1"/>
  <c r="AU399" i="48"/>
  <c r="AZ399" i="48" s="1"/>
  <c r="AU398" i="48"/>
  <c r="AZ398" i="48" s="1"/>
  <c r="AU397" i="48"/>
  <c r="AZ397" i="48" s="1"/>
  <c r="AU387" i="48"/>
  <c r="AZ387" i="48" s="1"/>
  <c r="AU386" i="48"/>
  <c r="AU385" i="48"/>
  <c r="AU384" i="48"/>
  <c r="AZ384" i="48" s="1"/>
  <c r="AU383" i="48"/>
  <c r="AZ383" i="48" s="1"/>
  <c r="AU334" i="48"/>
  <c r="AZ334" i="48" s="1"/>
  <c r="AU332" i="48"/>
  <c r="AZ332" i="48" s="1"/>
  <c r="AU330" i="48"/>
  <c r="AZ330" i="48" s="1"/>
  <c r="AU329" i="48"/>
  <c r="AZ329" i="48" s="1"/>
  <c r="AU328" i="48"/>
  <c r="AZ328" i="48" s="1"/>
  <c r="AU327" i="48"/>
  <c r="AZ327" i="48" s="1"/>
  <c r="AU326" i="48"/>
  <c r="AZ326" i="48" s="1"/>
  <c r="AU325" i="48"/>
  <c r="AZ325" i="48" s="1"/>
  <c r="AU323" i="48"/>
  <c r="AZ323" i="48" s="1"/>
  <c r="AU321" i="48"/>
  <c r="AZ321" i="48" s="1"/>
  <c r="AU319" i="48"/>
  <c r="AZ319" i="48" s="1"/>
  <c r="AU318" i="48"/>
  <c r="AZ318" i="48" s="1"/>
  <c r="AU317" i="48"/>
  <c r="AZ317" i="48" s="1"/>
  <c r="AU316" i="48"/>
  <c r="AZ316" i="48" s="1"/>
  <c r="AU315" i="48"/>
  <c r="AZ315" i="48" s="1"/>
  <c r="AU314" i="48"/>
  <c r="AZ314" i="48" s="1"/>
  <c r="AU313" i="48"/>
  <c r="AZ313" i="48" s="1"/>
  <c r="AU312" i="48"/>
  <c r="AZ312" i="48" s="1"/>
  <c r="AU311" i="48"/>
  <c r="AZ311" i="48" s="1"/>
  <c r="AU310" i="48"/>
  <c r="AZ310" i="48" s="1"/>
  <c r="AU308" i="48"/>
  <c r="AZ308" i="48" s="1"/>
  <c r="AU302" i="48"/>
  <c r="AU301" i="48"/>
  <c r="AZ301" i="48" s="1"/>
  <c r="AU297" i="48"/>
  <c r="AZ297" i="48" s="1"/>
  <c r="AU300" i="48"/>
  <c r="AZ300" i="48" s="1"/>
  <c r="AU299" i="48"/>
  <c r="AZ299" i="48" s="1"/>
  <c r="AU298" i="48"/>
  <c r="AU295" i="48"/>
  <c r="AZ295" i="48" s="1"/>
  <c r="AU293" i="48"/>
  <c r="AZ293" i="48" s="1"/>
  <c r="AU284" i="48"/>
  <c r="AZ284" i="48" s="1"/>
  <c r="AU283" i="48"/>
  <c r="AZ283" i="48" s="1"/>
  <c r="AU276" i="48"/>
  <c r="AZ276" i="48" s="1"/>
  <c r="AU274" i="48"/>
  <c r="AZ274" i="48" s="1"/>
  <c r="AU271" i="48"/>
  <c r="AZ271" i="48" s="1"/>
  <c r="AU270" i="48"/>
  <c r="AZ270" i="48" s="1"/>
  <c r="AU269" i="48"/>
  <c r="AZ269" i="48" s="1"/>
  <c r="AU244" i="48"/>
  <c r="AZ244" i="48" s="1"/>
  <c r="AU234" i="48"/>
  <c r="AZ234" i="48" s="1"/>
  <c r="AU233" i="48"/>
  <c r="AZ233" i="48" s="1"/>
  <c r="AU232" i="48"/>
  <c r="AU231" i="48"/>
  <c r="AZ231" i="48" s="1"/>
  <c r="AU230" i="48"/>
  <c r="AZ230" i="48" s="1"/>
  <c r="AU229" i="48"/>
  <c r="AZ229" i="48" s="1"/>
  <c r="AU228" i="48"/>
  <c r="AZ228" i="48" s="1"/>
  <c r="AU227" i="48"/>
  <c r="AZ227" i="48" s="1"/>
  <c r="AU226" i="48"/>
  <c r="AZ226" i="48" s="1"/>
  <c r="AU224" i="48"/>
  <c r="AZ224" i="48" s="1"/>
  <c r="AU223" i="48"/>
  <c r="AZ223" i="48" s="1"/>
  <c r="AU222" i="48"/>
  <c r="AZ222" i="48" s="1"/>
  <c r="AU221" i="48"/>
  <c r="AZ221" i="48" s="1"/>
  <c r="AU220" i="48"/>
  <c r="AZ220" i="48" s="1"/>
  <c r="AU219" i="48"/>
  <c r="AZ219" i="48" s="1"/>
  <c r="AU217" i="48"/>
  <c r="AZ217" i="48" s="1"/>
  <c r="AU213" i="48"/>
  <c r="AZ213" i="48" s="1"/>
  <c r="AU206" i="48"/>
  <c r="AZ206" i="48" s="1"/>
  <c r="AU202" i="48"/>
  <c r="AZ202" i="48" s="1"/>
  <c r="AU201" i="48"/>
  <c r="AZ201" i="48" s="1"/>
  <c r="AU199" i="48"/>
  <c r="AZ199" i="48" s="1"/>
  <c r="AU192" i="48"/>
  <c r="AZ192" i="48" s="1"/>
  <c r="AU190" i="48"/>
  <c r="AZ190" i="48" s="1"/>
  <c r="AU189" i="48"/>
  <c r="AZ189" i="48" s="1"/>
  <c r="AU188" i="48"/>
  <c r="AZ188" i="48" s="1"/>
  <c r="AU187" i="48"/>
  <c r="AZ187" i="48" s="1"/>
  <c r="AU186" i="48"/>
  <c r="AZ186" i="48" s="1"/>
  <c r="AU178" i="48"/>
  <c r="AZ178" i="48" s="1"/>
  <c r="AU166" i="48"/>
  <c r="AZ166" i="48" s="1"/>
  <c r="AU165" i="48"/>
  <c r="AZ165" i="48" s="1"/>
  <c r="AU109" i="48"/>
  <c r="AZ109" i="48" s="1"/>
  <c r="AU108" i="48"/>
  <c r="AZ108" i="48" s="1"/>
  <c r="AU81" i="48"/>
  <c r="AZ81" i="48" s="1"/>
  <c r="AU79" i="48"/>
  <c r="AZ79" i="48" s="1"/>
  <c r="AU70" i="48"/>
  <c r="AZ70" i="48" s="1"/>
  <c r="AU69" i="48"/>
  <c r="AZ69" i="48" s="1"/>
  <c r="AU68" i="48"/>
  <c r="AZ68" i="48" s="1"/>
  <c r="AU67" i="48"/>
  <c r="AZ67" i="48" s="1"/>
  <c r="AU66" i="48"/>
  <c r="AZ66" i="48" s="1"/>
  <c r="AU65" i="48"/>
  <c r="AZ65" i="48" s="1"/>
  <c r="AU64" i="48"/>
  <c r="AZ64" i="48" s="1"/>
  <c r="AU63" i="48"/>
  <c r="AZ63" i="48" s="1"/>
  <c r="AU61" i="48"/>
  <c r="AZ61" i="48" s="1"/>
  <c r="AU52" i="48"/>
  <c r="AU16" i="48"/>
  <c r="AZ16" i="48" s="1"/>
  <c r="AU14" i="48"/>
  <c r="AZ14" i="48" s="1"/>
  <c r="AU13" i="48"/>
  <c r="AZ13" i="48" s="1"/>
  <c r="AU320" i="48"/>
  <c r="AZ320" i="48" s="1"/>
  <c r="BK535" i="48"/>
  <c r="BK498" i="48"/>
  <c r="BK476" i="48"/>
  <c r="BK454" i="48"/>
  <c r="BK436" i="48"/>
  <c r="BK426" i="48"/>
  <c r="BK414" i="48"/>
  <c r="BK392" i="48"/>
  <c r="BK337" i="48"/>
  <c r="BK304" i="48"/>
  <c r="BK288" i="48"/>
  <c r="BK279" i="48"/>
  <c r="BK246" i="48"/>
  <c r="BK208" i="48"/>
  <c r="BK194" i="48"/>
  <c r="BK116" i="48"/>
  <c r="BK104" i="48"/>
  <c r="BK73" i="48"/>
  <c r="BK29" i="48"/>
  <c r="BI535" i="48"/>
  <c r="BI498" i="48"/>
  <c r="BI476" i="48"/>
  <c r="BI454" i="48"/>
  <c r="BI436" i="48"/>
  <c r="BI426" i="48"/>
  <c r="BI414" i="48"/>
  <c r="BI392" i="48"/>
  <c r="BI337" i="48"/>
  <c r="BI304" i="48"/>
  <c r="BI288" i="48"/>
  <c r="BI279" i="48"/>
  <c r="BI246" i="48"/>
  <c r="BI208" i="48"/>
  <c r="BI194" i="48"/>
  <c r="BI116" i="48"/>
  <c r="BI104" i="48"/>
  <c r="BI73" i="48"/>
  <c r="BI29" i="48"/>
  <c r="BG535" i="48"/>
  <c r="BG498" i="48"/>
  <c r="BG476" i="48"/>
  <c r="BG454" i="48"/>
  <c r="BG436" i="48"/>
  <c r="BG426" i="48"/>
  <c r="BG414" i="48"/>
  <c r="BG392" i="48"/>
  <c r="BG337" i="48"/>
  <c r="BG304" i="48"/>
  <c r="BG288" i="48"/>
  <c r="BG279" i="48"/>
  <c r="BG246" i="48"/>
  <c r="BG208" i="48"/>
  <c r="BG194" i="48"/>
  <c r="BG116" i="48"/>
  <c r="BG104" i="48"/>
  <c r="BG73" i="48"/>
  <c r="BG29" i="48"/>
  <c r="BE535" i="48"/>
  <c r="BE498" i="48"/>
  <c r="BE476" i="48"/>
  <c r="BE454" i="48"/>
  <c r="BE436" i="48"/>
  <c r="BE426" i="48"/>
  <c r="BE414" i="48"/>
  <c r="BE392" i="48"/>
  <c r="BE337" i="48"/>
  <c r="BE304" i="48"/>
  <c r="BE288" i="48"/>
  <c r="BE279" i="48"/>
  <c r="BE246" i="48"/>
  <c r="BE208" i="48"/>
  <c r="BE194" i="48"/>
  <c r="BE116" i="48"/>
  <c r="BE104" i="48"/>
  <c r="BE73" i="48"/>
  <c r="BE29" i="48"/>
  <c r="BM485" i="48" l="1"/>
  <c r="AZ485" i="48"/>
  <c r="BM521" i="48"/>
  <c r="BM496" i="48"/>
  <c r="AZ496" i="48"/>
  <c r="BM474" i="48"/>
  <c r="AZ474" i="48"/>
  <c r="BM532" i="48"/>
  <c r="BM452" i="48"/>
  <c r="BM533" i="48"/>
  <c r="BM298" i="48"/>
  <c r="AZ298" i="48"/>
  <c r="AU56" i="48"/>
  <c r="I9" i="55" s="1"/>
  <c r="L9" i="55" s="1"/>
  <c r="AZ52" i="48"/>
  <c r="AZ56" i="48" s="1"/>
  <c r="BM405" i="48"/>
  <c r="AZ405" i="48"/>
  <c r="BM232" i="48"/>
  <c r="AZ232" i="48"/>
  <c r="BM302" i="48"/>
  <c r="AZ302" i="48"/>
  <c r="BM385" i="48"/>
  <c r="AZ385" i="48"/>
  <c r="BM386" i="48"/>
  <c r="AZ386" i="48"/>
  <c r="BM402" i="48"/>
  <c r="AZ402" i="48"/>
  <c r="BM178" i="48"/>
  <c r="BM186" i="48"/>
  <c r="BI551" i="48"/>
  <c r="BG551" i="48"/>
  <c r="BK551" i="48"/>
  <c r="BE551" i="48"/>
  <c r="BM387" i="48"/>
  <c r="AU392" i="48"/>
  <c r="I25" i="55" s="1"/>
  <c r="AU29" i="48"/>
  <c r="AU279" i="48"/>
  <c r="BM492" i="48"/>
  <c r="BM293" i="48"/>
  <c r="O8" i="55"/>
  <c r="BM524" i="48"/>
  <c r="K8" i="55"/>
  <c r="BM397" i="48"/>
  <c r="BM482" i="48"/>
  <c r="BM488" i="48"/>
  <c r="BM283" i="48"/>
  <c r="BM313" i="48"/>
  <c r="BM325" i="48"/>
  <c r="BM490" i="48"/>
  <c r="BM441" i="48"/>
  <c r="BM319" i="48"/>
  <c r="BM326" i="48"/>
  <c r="BM330" i="48"/>
  <c r="BM308" i="48"/>
  <c r="BM329" i="48"/>
  <c r="BM318" i="48"/>
  <c r="BM315" i="48"/>
  <c r="BM321" i="48"/>
  <c r="BM327" i="48"/>
  <c r="BM493" i="48"/>
  <c r="BM460" i="48"/>
  <c r="BM481" i="48"/>
  <c r="BM79" i="48"/>
  <c r="BM316" i="48"/>
  <c r="BM526" i="48"/>
  <c r="BM310" i="48"/>
  <c r="BM317" i="48"/>
  <c r="BM531" i="48"/>
  <c r="BM443" i="48"/>
  <c r="BM450" i="48"/>
  <c r="BM312" i="48"/>
  <c r="BM528" i="48"/>
  <c r="BM473" i="48"/>
  <c r="BM323" i="48"/>
  <c r="BM332" i="48"/>
  <c r="BM525" i="48"/>
  <c r="BM419" i="48"/>
  <c r="BM523" i="48"/>
  <c r="BM442" i="48"/>
  <c r="BM311" i="48"/>
  <c r="BM328" i="48"/>
  <c r="BM334" i="48"/>
  <c r="BM383" i="48"/>
  <c r="BM459" i="48"/>
  <c r="BM165" i="48"/>
  <c r="BM494" i="48"/>
  <c r="BM483" i="48"/>
  <c r="BM495" i="48"/>
  <c r="BM467" i="48"/>
  <c r="BM487" i="48"/>
  <c r="BM489" i="48"/>
  <c r="BM491" i="48"/>
  <c r="BM471" i="48"/>
  <c r="BM472" i="48"/>
  <c r="BM468" i="48"/>
  <c r="BM463" i="48"/>
  <c r="BM464" i="48"/>
  <c r="BM461" i="48"/>
  <c r="BM470" i="48"/>
  <c r="BM469" i="48"/>
  <c r="BM466" i="48"/>
  <c r="BM465" i="48"/>
  <c r="BM433" i="48"/>
  <c r="BM434" i="48"/>
  <c r="BM432" i="48"/>
  <c r="BM424" i="48"/>
  <c r="BM420" i="48"/>
  <c r="BM409" i="48"/>
  <c r="BM412" i="48"/>
  <c r="BM408" i="48"/>
  <c r="BM411" i="48"/>
  <c r="BM401" i="48"/>
  <c r="BM404" i="48"/>
  <c r="BM407" i="48"/>
  <c r="BM400" i="48"/>
  <c r="BM403" i="48"/>
  <c r="BM406" i="48"/>
  <c r="BM398" i="48"/>
  <c r="BM399" i="48"/>
  <c r="BM410" i="48"/>
  <c r="BM384" i="48"/>
  <c r="BM223" i="48"/>
  <c r="BM274" i="48"/>
  <c r="BM297" i="48"/>
  <c r="BM226" i="48"/>
  <c r="BM219" i="48"/>
  <c r="BM295" i="48"/>
  <c r="BM221" i="48"/>
  <c r="BM213" i="48"/>
  <c r="BM299" i="48"/>
  <c r="BM188" i="48"/>
  <c r="BM270" i="48"/>
  <c r="BM276" i="48"/>
  <c r="BM189" i="48"/>
  <c r="BM217" i="48"/>
  <c r="BM166" i="48"/>
  <c r="BM234" i="48"/>
  <c r="BM192" i="48"/>
  <c r="BM301" i="48"/>
  <c r="BM227" i="48"/>
  <c r="BM271" i="48"/>
  <c r="BM206" i="48"/>
  <c r="BM230" i="48"/>
  <c r="BM233" i="48"/>
  <c r="BM222" i="48"/>
  <c r="BM244" i="48"/>
  <c r="BM229" i="48"/>
  <c r="BM231" i="48"/>
  <c r="BM199" i="48"/>
  <c r="BM300" i="48"/>
  <c r="BM224" i="48"/>
  <c r="BM190" i="48"/>
  <c r="BM228" i="48"/>
  <c r="BM284" i="48"/>
  <c r="BM220" i="48"/>
  <c r="BM187" i="48"/>
  <c r="BM81" i="48"/>
  <c r="BM108" i="48"/>
  <c r="BM314" i="48"/>
  <c r="BM13" i="48"/>
  <c r="BM14" i="48"/>
  <c r="BM65" i="48"/>
  <c r="BM69" i="48"/>
  <c r="BM201" i="48"/>
  <c r="BM16" i="48"/>
  <c r="BM61" i="48"/>
  <c r="BM66" i="48"/>
  <c r="BM70" i="48"/>
  <c r="BM202" i="48"/>
  <c r="BM269" i="48"/>
  <c r="BM20" i="48"/>
  <c r="BM23" i="48"/>
  <c r="BM63" i="48"/>
  <c r="BM67" i="48"/>
  <c r="BM320" i="48"/>
  <c r="BM52" i="48"/>
  <c r="BM64" i="48"/>
  <c r="BM68" i="48"/>
  <c r="BM109" i="48"/>
  <c r="BM519" i="48"/>
  <c r="BM56" i="48" l="1"/>
  <c r="AY57" i="48"/>
  <c r="F9" i="55"/>
  <c r="G9" i="55" s="1"/>
  <c r="I8" i="55"/>
  <c r="L8" i="55" s="1"/>
  <c r="BM29" i="48"/>
  <c r="BJ535" i="48"/>
  <c r="BH535" i="48"/>
  <c r="BF535" i="48"/>
  <c r="BD535" i="48"/>
  <c r="BJ498" i="48"/>
  <c r="BH498" i="48"/>
  <c r="BF498" i="48"/>
  <c r="BD498" i="48"/>
  <c r="BJ476" i="48"/>
  <c r="BH476" i="48"/>
  <c r="BF476" i="48"/>
  <c r="BD476" i="48"/>
  <c r="BJ454" i="48"/>
  <c r="BH454" i="48"/>
  <c r="BF454" i="48"/>
  <c r="BD454" i="48"/>
  <c r="BJ436" i="48"/>
  <c r="BH436" i="48"/>
  <c r="BF436" i="48"/>
  <c r="BD436" i="48"/>
  <c r="BJ426" i="48"/>
  <c r="BH426" i="48"/>
  <c r="BF426" i="48"/>
  <c r="BD426" i="48"/>
  <c r="BJ414" i="48"/>
  <c r="BH414" i="48"/>
  <c r="BF414" i="48"/>
  <c r="BD414" i="48"/>
  <c r="BJ392" i="48"/>
  <c r="BH392" i="48"/>
  <c r="BF392" i="48"/>
  <c r="BD392" i="48"/>
  <c r="BJ337" i="48" l="1"/>
  <c r="BH337" i="48"/>
  <c r="BF337" i="48"/>
  <c r="BD337" i="48"/>
  <c r="Y35" i="55" l="1"/>
  <c r="BJ304" i="48"/>
  <c r="BH304" i="48"/>
  <c r="BF304" i="48"/>
  <c r="BD304" i="48"/>
  <c r="BJ288" i="48"/>
  <c r="BH288" i="48"/>
  <c r="BF288" i="48"/>
  <c r="BD288" i="48"/>
  <c r="BJ279" i="48"/>
  <c r="BH279" i="48"/>
  <c r="BF279" i="48"/>
  <c r="BD279" i="48"/>
  <c r="BJ246" i="48"/>
  <c r="BH246" i="48"/>
  <c r="BF246" i="48"/>
  <c r="BD246" i="48"/>
  <c r="BJ208" i="48"/>
  <c r="BH208" i="48"/>
  <c r="BF208" i="48"/>
  <c r="BD208" i="48"/>
  <c r="BJ194" i="48"/>
  <c r="BH194" i="48"/>
  <c r="BF194" i="48"/>
  <c r="BD194" i="48"/>
  <c r="BJ116" i="48"/>
  <c r="BH116" i="48"/>
  <c r="BF116" i="48"/>
  <c r="BD116" i="48"/>
  <c r="BJ104" i="48"/>
  <c r="BH104" i="48"/>
  <c r="BF104" i="48"/>
  <c r="BD104" i="48"/>
  <c r="S37" i="55" l="1"/>
  <c r="V37" i="55"/>
  <c r="U37" i="55"/>
  <c r="R37" i="55"/>
  <c r="Q37" i="55"/>
  <c r="W37" i="55"/>
  <c r="BF73" i="48"/>
  <c r="BH73" i="48"/>
  <c r="BJ73" i="48"/>
  <c r="BD73" i="48"/>
  <c r="Y37" i="55" l="1"/>
  <c r="AU426" i="48"/>
  <c r="I27" i="55" s="1"/>
  <c r="AU436" i="48"/>
  <c r="I28" i="55" s="1"/>
  <c r="BN392" i="48"/>
  <c r="O25" i="55" s="1"/>
  <c r="BL454" i="48"/>
  <c r="K29" i="55" s="1"/>
  <c r="BL498" i="48"/>
  <c r="K31" i="55" s="1"/>
  <c r="BL426" i="48"/>
  <c r="K27" i="55" s="1"/>
  <c r="BL476" i="48"/>
  <c r="K30" i="55" s="1"/>
  <c r="BL535" i="48"/>
  <c r="K33" i="55" s="1"/>
  <c r="BL436" i="48"/>
  <c r="K28" i="55" s="1"/>
  <c r="BL414" i="48"/>
  <c r="K26" i="55" s="1"/>
  <c r="BL337" i="48"/>
  <c r="K21" i="55" s="1"/>
  <c r="BL392" i="48"/>
  <c r="K25" i="55" s="1"/>
  <c r="L25" i="55" s="1"/>
  <c r="BL194" i="48"/>
  <c r="K15" i="55" s="1"/>
  <c r="BL208" i="48"/>
  <c r="K16" i="55" s="1"/>
  <c r="BL246" i="48"/>
  <c r="K17" i="55" s="1"/>
  <c r="BL288" i="48"/>
  <c r="K19" i="55" s="1"/>
  <c r="BL279" i="48"/>
  <c r="K18" i="55" s="1"/>
  <c r="BL304" i="48"/>
  <c r="K20" i="55" s="1"/>
  <c r="BJ29" i="48"/>
  <c r="BJ551" i="48" s="1"/>
  <c r="BH29" i="48"/>
  <c r="BH551" i="48" s="1"/>
  <c r="BF29" i="48"/>
  <c r="BF551" i="48" s="1"/>
  <c r="BD29" i="48"/>
  <c r="BD551" i="48" s="1"/>
  <c r="L28" i="55" l="1"/>
  <c r="L27" i="55"/>
  <c r="BM436" i="48"/>
  <c r="BM426" i="48"/>
  <c r="BM392" i="48"/>
  <c r="BN436" i="48"/>
  <c r="O28" i="55" s="1"/>
  <c r="BN208" i="48"/>
  <c r="O16" i="55" s="1"/>
  <c r="BN337" i="48"/>
  <c r="O21" i="55" s="1"/>
  <c r="BN454" i="48"/>
  <c r="O29" i="55" s="1"/>
  <c r="BN246" i="48"/>
  <c r="O17" i="55" s="1"/>
  <c r="BN426" i="48"/>
  <c r="O27" i="55" s="1"/>
  <c r="BN288" i="48"/>
  <c r="O19" i="55" s="1"/>
  <c r="BN279" i="48"/>
  <c r="O18" i="55" s="1"/>
  <c r="BN498" i="48"/>
  <c r="O31" i="55" s="1"/>
  <c r="BN414" i="48"/>
  <c r="O26" i="55" s="1"/>
  <c r="BN304" i="48"/>
  <c r="O20" i="55" s="1"/>
  <c r="BN476" i="48"/>
  <c r="O30" i="55" s="1"/>
  <c r="BN535" i="48"/>
  <c r="O33" i="55" s="1"/>
  <c r="BN194" i="48"/>
  <c r="O15" i="55" s="1"/>
  <c r="BL104" i="48"/>
  <c r="K11" i="55" s="1"/>
  <c r="BL116" i="48"/>
  <c r="K12" i="55" s="1"/>
  <c r="BL73" i="48"/>
  <c r="BL551" i="48" l="1"/>
  <c r="K10" i="55"/>
  <c r="BN116" i="48"/>
  <c r="O12" i="55" s="1"/>
  <c r="BN104" i="48"/>
  <c r="BN551" i="48" l="1"/>
  <c r="K35" i="55"/>
  <c r="O11" i="55"/>
  <c r="G427" i="48"/>
  <c r="AY426" i="48"/>
  <c r="E27" i="55" s="1"/>
  <c r="AQ426" i="48"/>
  <c r="BJ427" i="48" s="1"/>
  <c r="AN426" i="48"/>
  <c r="BH427" i="48" s="1"/>
  <c r="AK426" i="48"/>
  <c r="BF427" i="48" s="1"/>
  <c r="AH426" i="48"/>
  <c r="BD427" i="48" s="1"/>
  <c r="T426" i="48"/>
  <c r="S426" i="48"/>
  <c r="R426" i="48"/>
  <c r="Q426" i="48"/>
  <c r="O426" i="48"/>
  <c r="N426" i="48"/>
  <c r="M426" i="48"/>
  <c r="L426" i="48"/>
  <c r="K426" i="48"/>
  <c r="G426" i="48"/>
  <c r="G415" i="48"/>
  <c r="AY414" i="48"/>
  <c r="E26" i="55" s="1"/>
  <c r="AQ414" i="48"/>
  <c r="BJ415" i="48" s="1"/>
  <c r="AN414" i="48"/>
  <c r="BH415" i="48" s="1"/>
  <c r="AK414" i="48"/>
  <c r="BF415" i="48" s="1"/>
  <c r="AH414" i="48"/>
  <c r="BD415" i="48" s="1"/>
  <c r="T414" i="48"/>
  <c r="S414" i="48"/>
  <c r="R414" i="48"/>
  <c r="Q414" i="48"/>
  <c r="O414" i="48"/>
  <c r="N414" i="48"/>
  <c r="M414" i="48"/>
  <c r="L414" i="48"/>
  <c r="K414" i="48"/>
  <c r="G414" i="48"/>
  <c r="G279" i="48"/>
  <c r="AU454" i="48"/>
  <c r="I29" i="55" s="1"/>
  <c r="L29" i="55" s="1"/>
  <c r="AY535" i="48"/>
  <c r="E33" i="55" s="1"/>
  <c r="AQ535" i="48"/>
  <c r="BJ536" i="48" s="1"/>
  <c r="AN535" i="48"/>
  <c r="BH536" i="48" s="1"/>
  <c r="AK535" i="48"/>
  <c r="BF536" i="48" s="1"/>
  <c r="AH535" i="48"/>
  <c r="BD536" i="48" s="1"/>
  <c r="T535" i="48"/>
  <c r="S535" i="48"/>
  <c r="R535" i="48"/>
  <c r="Q535" i="48"/>
  <c r="O535" i="48"/>
  <c r="N535" i="48"/>
  <c r="M535" i="48"/>
  <c r="L535" i="48"/>
  <c r="K535" i="48"/>
  <c r="G536" i="48"/>
  <c r="G535" i="48"/>
  <c r="AU535" i="48"/>
  <c r="I33" i="55" s="1"/>
  <c r="L33" i="55" s="1"/>
  <c r="T498" i="48"/>
  <c r="S498" i="48"/>
  <c r="R498" i="48"/>
  <c r="Q498" i="48"/>
  <c r="O498" i="48"/>
  <c r="N498" i="48"/>
  <c r="M498" i="48"/>
  <c r="L498" i="48"/>
  <c r="K498" i="48"/>
  <c r="G499" i="48"/>
  <c r="G498" i="48"/>
  <c r="T476" i="48"/>
  <c r="S476" i="48"/>
  <c r="R476" i="48"/>
  <c r="Q476" i="48"/>
  <c r="O476" i="48"/>
  <c r="N476" i="48"/>
  <c r="M476" i="48"/>
  <c r="L476" i="48"/>
  <c r="K476" i="48"/>
  <c r="G477" i="48"/>
  <c r="G476" i="48"/>
  <c r="T454" i="48"/>
  <c r="S454" i="48"/>
  <c r="R454" i="48"/>
  <c r="Q454" i="48"/>
  <c r="O454" i="48"/>
  <c r="N454" i="48"/>
  <c r="M454" i="48"/>
  <c r="L454" i="48"/>
  <c r="K454" i="48"/>
  <c r="G455" i="48"/>
  <c r="G454" i="48"/>
  <c r="T436" i="48"/>
  <c r="S436" i="48"/>
  <c r="R436" i="48"/>
  <c r="Q436" i="48"/>
  <c r="O436" i="48"/>
  <c r="N436" i="48"/>
  <c r="M436" i="48"/>
  <c r="L436" i="48"/>
  <c r="K436" i="48"/>
  <c r="G437" i="48"/>
  <c r="G436" i="48"/>
  <c r="T392" i="48"/>
  <c r="S392" i="48"/>
  <c r="R392" i="48"/>
  <c r="Q392" i="48"/>
  <c r="O392" i="48"/>
  <c r="N392" i="48"/>
  <c r="M392" i="48"/>
  <c r="L392" i="48"/>
  <c r="K392" i="48"/>
  <c r="G393" i="48"/>
  <c r="G392" i="48"/>
  <c r="T337" i="48"/>
  <c r="S337" i="48"/>
  <c r="R337" i="48"/>
  <c r="Q337" i="48"/>
  <c r="O337" i="48"/>
  <c r="N337" i="48"/>
  <c r="M337" i="48"/>
  <c r="L337" i="48"/>
  <c r="K337" i="48"/>
  <c r="G338" i="48"/>
  <c r="G337" i="48"/>
  <c r="T304" i="48"/>
  <c r="S304" i="48"/>
  <c r="R304" i="48"/>
  <c r="Q304" i="48"/>
  <c r="O304" i="48"/>
  <c r="N304" i="48"/>
  <c r="M304" i="48"/>
  <c r="L304" i="48"/>
  <c r="K304" i="48"/>
  <c r="G305" i="48"/>
  <c r="G304" i="48"/>
  <c r="T288" i="48"/>
  <c r="S288" i="48"/>
  <c r="R288" i="48"/>
  <c r="Q288" i="48"/>
  <c r="O288" i="48"/>
  <c r="N288" i="48"/>
  <c r="M288" i="48"/>
  <c r="L288" i="48"/>
  <c r="K288" i="48"/>
  <c r="G289" i="48"/>
  <c r="G288" i="48"/>
  <c r="T279" i="48"/>
  <c r="S279" i="48"/>
  <c r="R279" i="48"/>
  <c r="Q279" i="48"/>
  <c r="O279" i="48"/>
  <c r="N279" i="48"/>
  <c r="M279" i="48"/>
  <c r="L279" i="48"/>
  <c r="K279" i="48"/>
  <c r="G280" i="48"/>
  <c r="T246" i="48"/>
  <c r="S246" i="48"/>
  <c r="R246" i="48"/>
  <c r="Q246" i="48"/>
  <c r="O246" i="48"/>
  <c r="N246" i="48"/>
  <c r="M246" i="48"/>
  <c r="L246" i="48"/>
  <c r="K246" i="48"/>
  <c r="G247" i="48"/>
  <c r="G246" i="48"/>
  <c r="T208" i="48"/>
  <c r="S208" i="48"/>
  <c r="R208" i="48"/>
  <c r="Q208" i="48"/>
  <c r="O208" i="48"/>
  <c r="N208" i="48"/>
  <c r="M208" i="48"/>
  <c r="L208" i="48"/>
  <c r="K208" i="48"/>
  <c r="G209" i="48"/>
  <c r="G208" i="48"/>
  <c r="T194" i="48"/>
  <c r="S194" i="48"/>
  <c r="R194" i="48"/>
  <c r="Q194" i="48"/>
  <c r="O194" i="48"/>
  <c r="N194" i="48"/>
  <c r="M194" i="48"/>
  <c r="L194" i="48"/>
  <c r="K194" i="48"/>
  <c r="G195" i="48"/>
  <c r="G194" i="48"/>
  <c r="T116" i="48"/>
  <c r="S116" i="48"/>
  <c r="R116" i="48"/>
  <c r="Q116" i="48"/>
  <c r="O116" i="48"/>
  <c r="N116" i="48"/>
  <c r="M116" i="48"/>
  <c r="L116" i="48"/>
  <c r="K116" i="48"/>
  <c r="G117" i="48"/>
  <c r="G116" i="48"/>
  <c r="T104" i="48"/>
  <c r="S104" i="48"/>
  <c r="R104" i="48"/>
  <c r="Q104" i="48"/>
  <c r="O104" i="48"/>
  <c r="N104" i="48"/>
  <c r="M104" i="48"/>
  <c r="L104" i="48"/>
  <c r="K104" i="48"/>
  <c r="G105" i="48"/>
  <c r="T73" i="48"/>
  <c r="S73" i="48"/>
  <c r="R73" i="48"/>
  <c r="Q73" i="48"/>
  <c r="O73" i="48"/>
  <c r="N73" i="48"/>
  <c r="M73" i="48"/>
  <c r="L73" i="48"/>
  <c r="K73" i="48"/>
  <c r="G74" i="48"/>
  <c r="G73" i="48"/>
  <c r="G30" i="48"/>
  <c r="T29" i="48"/>
  <c r="S29" i="48"/>
  <c r="R29" i="48"/>
  <c r="Q29" i="48"/>
  <c r="O29" i="48"/>
  <c r="N29" i="48"/>
  <c r="M29" i="48"/>
  <c r="L29" i="48"/>
  <c r="K29" i="48"/>
  <c r="AY392" i="48"/>
  <c r="E25" i="55" s="1"/>
  <c r="AY454" i="48"/>
  <c r="E29" i="55" s="1"/>
  <c r="AQ454" i="48"/>
  <c r="BJ455" i="48" s="1"/>
  <c r="AN454" i="48"/>
  <c r="BH455" i="48" s="1"/>
  <c r="AK454" i="48"/>
  <c r="BF455" i="48" s="1"/>
  <c r="AH454" i="48"/>
  <c r="BD455" i="48" s="1"/>
  <c r="BJ516" i="48"/>
  <c r="BH516" i="48"/>
  <c r="BF516" i="48"/>
  <c r="AY476" i="48"/>
  <c r="E30" i="55" s="1"/>
  <c r="AQ476" i="48"/>
  <c r="BJ477" i="48" s="1"/>
  <c r="AN476" i="48"/>
  <c r="BH477" i="48" s="1"/>
  <c r="AK476" i="48"/>
  <c r="BF477" i="48" s="1"/>
  <c r="AH476" i="48"/>
  <c r="BD477" i="48" s="1"/>
  <c r="AU476" i="48"/>
  <c r="I30" i="55" s="1"/>
  <c r="L30" i="55" s="1"/>
  <c r="AY498" i="48"/>
  <c r="E31" i="55" s="1"/>
  <c r="AQ498" i="48"/>
  <c r="BJ499" i="48" s="1"/>
  <c r="AN498" i="48"/>
  <c r="BH499" i="48" s="1"/>
  <c r="AK498" i="48"/>
  <c r="BF499" i="48" s="1"/>
  <c r="AH498" i="48"/>
  <c r="BD499" i="48" s="1"/>
  <c r="AU498" i="48"/>
  <c r="I31" i="55" s="1"/>
  <c r="L31" i="55" s="1"/>
  <c r="AY436" i="48"/>
  <c r="E28" i="55" s="1"/>
  <c r="AQ436" i="48"/>
  <c r="BJ437" i="48" s="1"/>
  <c r="AN436" i="48"/>
  <c r="BH437" i="48" s="1"/>
  <c r="AK436" i="48"/>
  <c r="BF437" i="48" s="1"/>
  <c r="AH436" i="48"/>
  <c r="BD437" i="48" s="1"/>
  <c r="BJ393" i="48"/>
  <c r="BH393" i="48"/>
  <c r="BF393" i="48"/>
  <c r="BD393" i="48"/>
  <c r="AY337" i="48"/>
  <c r="E21" i="55" s="1"/>
  <c r="AQ337" i="48"/>
  <c r="BJ338" i="48" s="1"/>
  <c r="AN337" i="48"/>
  <c r="BH338" i="48" s="1"/>
  <c r="AK337" i="48"/>
  <c r="BF338" i="48" s="1"/>
  <c r="AH337" i="48"/>
  <c r="BD338" i="48" s="1"/>
  <c r="AQ304" i="48"/>
  <c r="BJ305" i="48" s="1"/>
  <c r="AN304" i="48"/>
  <c r="BH305" i="48" s="1"/>
  <c r="AK304" i="48"/>
  <c r="BF305" i="48" s="1"/>
  <c r="AH304" i="48"/>
  <c r="BD305" i="48" s="1"/>
  <c r="AU194" i="48"/>
  <c r="I15" i="55" s="1"/>
  <c r="L15" i="55" s="1"/>
  <c r="AY304" i="48"/>
  <c r="E20" i="55" s="1"/>
  <c r="AY288" i="48"/>
  <c r="E19" i="55" s="1"/>
  <c r="AY279" i="48"/>
  <c r="E18" i="55" s="1"/>
  <c r="AY246" i="48"/>
  <c r="E17" i="55" s="1"/>
  <c r="AY208" i="48"/>
  <c r="E16" i="55" s="1"/>
  <c r="AY194" i="48"/>
  <c r="E15" i="55" s="1"/>
  <c r="AY116" i="48"/>
  <c r="E12" i="55" s="1"/>
  <c r="AY73" i="48"/>
  <c r="E10" i="55" s="1"/>
  <c r="AY29" i="48"/>
  <c r="AQ288" i="48"/>
  <c r="BJ289" i="48" s="1"/>
  <c r="AN288" i="48"/>
  <c r="BH289" i="48" s="1"/>
  <c r="AK288" i="48"/>
  <c r="BF289" i="48" s="1"/>
  <c r="AH288" i="48"/>
  <c r="BD289" i="48" s="1"/>
  <c r="AQ279" i="48"/>
  <c r="BJ280" i="48" s="1"/>
  <c r="AN279" i="48"/>
  <c r="BH280" i="48" s="1"/>
  <c r="AK279" i="48"/>
  <c r="BF280" i="48" s="1"/>
  <c r="AH279" i="48"/>
  <c r="BD280" i="48" s="1"/>
  <c r="AQ246" i="48"/>
  <c r="BJ247" i="48" s="1"/>
  <c r="AN246" i="48"/>
  <c r="BH247" i="48" s="1"/>
  <c r="AK246" i="48"/>
  <c r="BF247" i="48" s="1"/>
  <c r="AH246" i="48"/>
  <c r="BD247" i="48" s="1"/>
  <c r="AQ208" i="48"/>
  <c r="BJ209" i="48" s="1"/>
  <c r="AN208" i="48"/>
  <c r="BH209" i="48" s="1"/>
  <c r="AK208" i="48"/>
  <c r="BF209" i="48" s="1"/>
  <c r="AH208" i="48"/>
  <c r="BD209" i="48" s="1"/>
  <c r="AQ194" i="48"/>
  <c r="BJ195" i="48" s="1"/>
  <c r="AN194" i="48"/>
  <c r="BH195" i="48" s="1"/>
  <c r="AK194" i="48"/>
  <c r="BF195" i="48" s="1"/>
  <c r="AH194" i="48"/>
  <c r="BD195" i="48" s="1"/>
  <c r="BJ117" i="48"/>
  <c r="BH117" i="48"/>
  <c r="BF117" i="48"/>
  <c r="BD117" i="48"/>
  <c r="AQ104" i="48"/>
  <c r="BJ105" i="48" s="1"/>
  <c r="AN104" i="48"/>
  <c r="BH105" i="48" s="1"/>
  <c r="AK104" i="48"/>
  <c r="BF105" i="48" s="1"/>
  <c r="AH104" i="48"/>
  <c r="BD105" i="48" s="1"/>
  <c r="AQ73" i="48"/>
  <c r="BJ74" i="48" s="1"/>
  <c r="AN73" i="48"/>
  <c r="BH74" i="48" s="1"/>
  <c r="AK73" i="48"/>
  <c r="BF74" i="48" s="1"/>
  <c r="AH73" i="48"/>
  <c r="BD74" i="48" s="1"/>
  <c r="AQ29" i="48"/>
  <c r="AN29" i="48"/>
  <c r="AK29" i="48"/>
  <c r="AH29" i="48"/>
  <c r="AU208" i="48"/>
  <c r="I16" i="55" s="1"/>
  <c r="L16" i="55" s="1"/>
  <c r="AY104" i="48"/>
  <c r="E11" i="55" s="1"/>
  <c r="K551" i="48" l="1"/>
  <c r="I116" i="48"/>
  <c r="I104" i="48"/>
  <c r="I194" i="48"/>
  <c r="I246" i="48"/>
  <c r="I437" i="48"/>
  <c r="I426" i="48"/>
  <c r="I304" i="48"/>
  <c r="I415" i="48"/>
  <c r="I280" i="48"/>
  <c r="I208" i="48"/>
  <c r="I288" i="48"/>
  <c r="T551" i="48"/>
  <c r="M551" i="48"/>
  <c r="AH551" i="48"/>
  <c r="I455" i="48"/>
  <c r="I477" i="48"/>
  <c r="I499" i="48"/>
  <c r="I536" i="48"/>
  <c r="N551" i="48"/>
  <c r="I74" i="48"/>
  <c r="I338" i="48"/>
  <c r="Q551" i="48"/>
  <c r="I393" i="48"/>
  <c r="I29" i="48"/>
  <c r="G551" i="48"/>
  <c r="I337" i="48"/>
  <c r="I392" i="48"/>
  <c r="I436" i="48"/>
  <c r="I454" i="48"/>
  <c r="I476" i="48"/>
  <c r="I498" i="48"/>
  <c r="I289" i="48"/>
  <c r="I535" i="48"/>
  <c r="I30" i="48"/>
  <c r="G552" i="48"/>
  <c r="I247" i="48"/>
  <c r="AQ551" i="48"/>
  <c r="BJ552" i="48" s="1"/>
  <c r="L551" i="48"/>
  <c r="I195" i="48"/>
  <c r="O551" i="48"/>
  <c r="I427" i="48"/>
  <c r="I117" i="48"/>
  <c r="AY551" i="48"/>
  <c r="AK551" i="48"/>
  <c r="BF552" i="48" s="1"/>
  <c r="I305" i="48"/>
  <c r="I209" i="48"/>
  <c r="R551" i="48"/>
  <c r="I279" i="48"/>
  <c r="I73" i="48"/>
  <c r="AN551" i="48"/>
  <c r="BH552" i="48" s="1"/>
  <c r="I105" i="48"/>
  <c r="S551" i="48"/>
  <c r="I414" i="48"/>
  <c r="O35" i="55"/>
  <c r="E8" i="55"/>
  <c r="E35" i="55" s="1"/>
  <c r="BD30" i="48"/>
  <c r="BM498" i="48"/>
  <c r="BM208" i="48"/>
  <c r="BM454" i="48"/>
  <c r="BM194" i="48"/>
  <c r="BM476" i="48"/>
  <c r="BM535" i="48"/>
  <c r="BJ30" i="48"/>
  <c r="BH30" i="48"/>
  <c r="BF30" i="48"/>
  <c r="I18" i="55"/>
  <c r="L18" i="55" s="1"/>
  <c r="AU304" i="48"/>
  <c r="I20" i="55" s="1"/>
  <c r="L20" i="55" s="1"/>
  <c r="AU246" i="48"/>
  <c r="I17" i="55" s="1"/>
  <c r="L17" i="55" s="1"/>
  <c r="AU337" i="48"/>
  <c r="I21" i="55" s="1"/>
  <c r="L21" i="55" s="1"/>
  <c r="AU414" i="48"/>
  <c r="I26" i="55" s="1"/>
  <c r="L26" i="55" s="1"/>
  <c r="AU116" i="48"/>
  <c r="I12" i="55" s="1"/>
  <c r="L12" i="55" s="1"/>
  <c r="AU288" i="48"/>
  <c r="I19" i="55" s="1"/>
  <c r="L19" i="55" s="1"/>
  <c r="AH195" i="48"/>
  <c r="AH280" i="48"/>
  <c r="AH393" i="48"/>
  <c r="K338" i="48"/>
  <c r="Q30" i="48"/>
  <c r="AH117" i="48"/>
  <c r="K74" i="48"/>
  <c r="K117" i="48"/>
  <c r="AH289" i="48"/>
  <c r="AH305" i="48"/>
  <c r="K455" i="48"/>
  <c r="K415" i="48"/>
  <c r="Q477" i="48"/>
  <c r="Q516" i="48"/>
  <c r="AH499" i="48"/>
  <c r="K247" i="48"/>
  <c r="Q280" i="48"/>
  <c r="Q305" i="48"/>
  <c r="Q415" i="48"/>
  <c r="Q437" i="48"/>
  <c r="K105" i="48"/>
  <c r="Q117" i="48"/>
  <c r="Q209" i="48"/>
  <c r="Q499" i="48"/>
  <c r="K536" i="48"/>
  <c r="AH247" i="48"/>
  <c r="K30" i="48"/>
  <c r="K516" i="48"/>
  <c r="AH536" i="48"/>
  <c r="Q427" i="48"/>
  <c r="K427" i="48"/>
  <c r="AH427" i="48"/>
  <c r="K280" i="48"/>
  <c r="K477" i="48"/>
  <c r="AH477" i="48"/>
  <c r="K393" i="48"/>
  <c r="AH338" i="48"/>
  <c r="AH516" i="48"/>
  <c r="K499" i="48"/>
  <c r="Q536" i="48"/>
  <c r="Q105" i="48"/>
  <c r="AH455" i="48"/>
  <c r="Q338" i="48"/>
  <c r="K195" i="48"/>
  <c r="K289" i="48"/>
  <c r="K305" i="48"/>
  <c r="AH30" i="48"/>
  <c r="AH74" i="48"/>
  <c r="Q195" i="48"/>
  <c r="K209" i="48"/>
  <c r="Q393" i="48"/>
  <c r="AH209" i="48"/>
  <c r="Q289" i="48"/>
  <c r="K437" i="48"/>
  <c r="AH415" i="48"/>
  <c r="AH105" i="48"/>
  <c r="AH437" i="48"/>
  <c r="Q74" i="48"/>
  <c r="Q247" i="48"/>
  <c r="Q455" i="48"/>
  <c r="I551" i="48" l="1"/>
  <c r="I552" i="48"/>
  <c r="BM515" i="48"/>
  <c r="BM246" i="48"/>
  <c r="BM414" i="48"/>
  <c r="BM304" i="48"/>
  <c r="BM337" i="48"/>
  <c r="BM288" i="48"/>
  <c r="BM279" i="48"/>
  <c r="BM116" i="48"/>
  <c r="BD552" i="48"/>
  <c r="AH552" i="48"/>
  <c r="AZ436" i="48"/>
  <c r="AU73" i="48"/>
  <c r="AY516" i="48"/>
  <c r="AZ414" i="48"/>
  <c r="AZ304" i="48"/>
  <c r="AZ498" i="48"/>
  <c r="AZ246" i="48"/>
  <c r="AZ392" i="48"/>
  <c r="AZ476" i="48"/>
  <c r="AZ426" i="48"/>
  <c r="AZ208" i="48"/>
  <c r="AZ279" i="48"/>
  <c r="AZ454" i="48"/>
  <c r="AZ29" i="48"/>
  <c r="AZ116" i="48"/>
  <c r="AZ535" i="48"/>
  <c r="AZ194" i="48"/>
  <c r="AZ104" i="48"/>
  <c r="AZ73" i="48"/>
  <c r="AZ337" i="48"/>
  <c r="Q552" i="48"/>
  <c r="K552" i="48"/>
  <c r="I10" i="55" l="1"/>
  <c r="L10" i="55" s="1"/>
  <c r="F8" i="55"/>
  <c r="G8" i="55" s="1"/>
  <c r="AY499" i="48"/>
  <c r="F31" i="55"/>
  <c r="G31" i="55" s="1"/>
  <c r="AY455" i="48"/>
  <c r="F29" i="55"/>
  <c r="G29" i="55" s="1"/>
  <c r="AY305" i="48"/>
  <c r="F20" i="55"/>
  <c r="G20" i="55" s="1"/>
  <c r="AY393" i="48"/>
  <c r="F25" i="55"/>
  <c r="G25" i="55" s="1"/>
  <c r="AY247" i="48"/>
  <c r="F17" i="55"/>
  <c r="G17" i="55" s="1"/>
  <c r="AY280" i="48"/>
  <c r="F18" i="55"/>
  <c r="G18" i="55" s="1"/>
  <c r="AY415" i="48"/>
  <c r="F26" i="55"/>
  <c r="G26" i="55" s="1"/>
  <c r="AY74" i="48"/>
  <c r="F10" i="55"/>
  <c r="AY209" i="48"/>
  <c r="F16" i="55"/>
  <c r="G16" i="55" s="1"/>
  <c r="AY117" i="48"/>
  <c r="F12" i="55"/>
  <c r="G12" i="55" s="1"/>
  <c r="AY105" i="48"/>
  <c r="F11" i="55"/>
  <c r="G11" i="55" s="1"/>
  <c r="AY427" i="48"/>
  <c r="F27" i="55"/>
  <c r="G27" i="55" s="1"/>
  <c r="AY195" i="48"/>
  <c r="F15" i="55"/>
  <c r="G15" i="55" s="1"/>
  <c r="AY477" i="48"/>
  <c r="F30" i="55"/>
  <c r="G30" i="55" s="1"/>
  <c r="AY437" i="48"/>
  <c r="F28" i="55"/>
  <c r="G28" i="55" s="1"/>
  <c r="AY338" i="48"/>
  <c r="F21" i="55"/>
  <c r="G21" i="55" s="1"/>
  <c r="AY536" i="48"/>
  <c r="F33" i="55"/>
  <c r="AY30" i="48"/>
  <c r="BM73" i="48"/>
  <c r="AU104" i="48"/>
  <c r="I11" i="55" s="1"/>
  <c r="L11" i="55" s="1"/>
  <c r="AZ288" i="48"/>
  <c r="AZ551" i="48" s="1"/>
  <c r="AU551" i="48" l="1"/>
  <c r="BM551" i="48" s="1"/>
  <c r="G10" i="55"/>
  <c r="AY289" i="48"/>
  <c r="F19" i="55"/>
  <c r="G19" i="55" s="1"/>
  <c r="G33" i="55"/>
  <c r="AY552" i="48"/>
  <c r="I35" i="55"/>
  <c r="BM104" i="48"/>
  <c r="F35" i="55" l="1"/>
  <c r="G35" i="55" s="1"/>
  <c r="L35" i="55"/>
</calcChain>
</file>

<file path=xl/sharedStrings.xml><?xml version="1.0" encoding="utf-8"?>
<sst xmlns="http://schemas.openxmlformats.org/spreadsheetml/2006/main" count="3582" uniqueCount="1107">
  <si>
    <t>CANTIDAD DE PRODUCTOS</t>
  </si>
  <si>
    <t>ITEM</t>
  </si>
  <si>
    <t>E</t>
  </si>
  <si>
    <t>C</t>
  </si>
  <si>
    <t>ESTRATÉGICO</t>
  </si>
  <si>
    <t>MISIONAL</t>
  </si>
  <si>
    <t>APOYO</t>
  </si>
  <si>
    <t>EVALUACIÓN Y CONTROL</t>
  </si>
  <si>
    <t>ENERO</t>
  </si>
  <si>
    <t>FEBRERO</t>
  </si>
  <si>
    <t>MARZO</t>
  </si>
  <si>
    <t>ABRIL</t>
  </si>
  <si>
    <t>MAYO</t>
  </si>
  <si>
    <t>JUNIO</t>
  </si>
  <si>
    <t>JULIO</t>
  </si>
  <si>
    <t>AGOSTO</t>
  </si>
  <si>
    <t>SEPTIEMBRE</t>
  </si>
  <si>
    <t>OCTUBRE</t>
  </si>
  <si>
    <t>NOVIEMBRE</t>
  </si>
  <si>
    <t>DICIEMBRE</t>
  </si>
  <si>
    <t>AC</t>
  </si>
  <si>
    <t>R</t>
  </si>
  <si>
    <t>Oficina Asesora Jurídica</t>
  </si>
  <si>
    <t>Áreas Organizacionales</t>
  </si>
  <si>
    <t>Acciones de Prevención o Mejoramiento Respecto de la Defensa y Protección de los Derechos Humanos por parte de los Servidores Públicos</t>
  </si>
  <si>
    <t>EVALUACIÓN Y SEGUIMIENTO</t>
  </si>
  <si>
    <t>A</t>
  </si>
  <si>
    <t>AS</t>
  </si>
  <si>
    <t>ASE</t>
  </si>
  <si>
    <t>Armando Calderón Salom</t>
  </si>
  <si>
    <t>AF</t>
  </si>
  <si>
    <t>AG</t>
  </si>
  <si>
    <t>ASI</t>
  </si>
  <si>
    <t>1.2</t>
  </si>
  <si>
    <t>1.4</t>
  </si>
  <si>
    <t>1.5</t>
  </si>
  <si>
    <t>1.6</t>
  </si>
  <si>
    <t>1.7</t>
  </si>
  <si>
    <t>2.2</t>
  </si>
  <si>
    <t>2.4</t>
  </si>
  <si>
    <t>2.5</t>
  </si>
  <si>
    <t>2.6</t>
  </si>
  <si>
    <t>2.7</t>
  </si>
  <si>
    <t>2.9</t>
  </si>
  <si>
    <t>2.10</t>
  </si>
  <si>
    <t>2.11</t>
  </si>
  <si>
    <t>2.14</t>
  </si>
  <si>
    <t>2.16</t>
  </si>
  <si>
    <t>2.17</t>
  </si>
  <si>
    <t>2.19</t>
  </si>
  <si>
    <t>3.1</t>
  </si>
  <si>
    <t>3.2</t>
  </si>
  <si>
    <t>3.3</t>
  </si>
  <si>
    <t>3.4</t>
  </si>
  <si>
    <t>3.7</t>
  </si>
  <si>
    <t>3.5</t>
  </si>
  <si>
    <t>3.6</t>
  </si>
  <si>
    <t>3.8</t>
  </si>
  <si>
    <t>3.9</t>
  </si>
  <si>
    <t>3.10</t>
  </si>
  <si>
    <t>3.11</t>
  </si>
  <si>
    <t>Sistema Único de Gestión e Información Litigiosa del Estado - Ekogui</t>
  </si>
  <si>
    <t>CS</t>
  </si>
  <si>
    <t>6.1</t>
  </si>
  <si>
    <t>6.2</t>
  </si>
  <si>
    <t>6.3</t>
  </si>
  <si>
    <t>6.4</t>
  </si>
  <si>
    <t>6.5</t>
  </si>
  <si>
    <t>6.6</t>
  </si>
  <si>
    <t>6.7</t>
  </si>
  <si>
    <t>4.1</t>
  </si>
  <si>
    <t>5.1</t>
  </si>
  <si>
    <t>5.2</t>
  </si>
  <si>
    <t>5.3</t>
  </si>
  <si>
    <t>5.4</t>
  </si>
  <si>
    <t>5.5</t>
  </si>
  <si>
    <t>6.8</t>
  </si>
  <si>
    <t>7.1</t>
  </si>
  <si>
    <t>7.2</t>
  </si>
  <si>
    <t>7.3</t>
  </si>
  <si>
    <t>7.4</t>
  </si>
  <si>
    <t>7.5</t>
  </si>
  <si>
    <t>7.6</t>
  </si>
  <si>
    <t>7.7</t>
  </si>
  <si>
    <t>7.8</t>
  </si>
  <si>
    <t>7.9</t>
  </si>
  <si>
    <t>7.10</t>
  </si>
  <si>
    <t>7.11</t>
  </si>
  <si>
    <t>4.4</t>
  </si>
  <si>
    <t>9.1</t>
  </si>
  <si>
    <t>9.2</t>
  </si>
  <si>
    <t>9.3</t>
  </si>
  <si>
    <t>9.4</t>
  </si>
  <si>
    <t>9.5</t>
  </si>
  <si>
    <t>10.1</t>
  </si>
  <si>
    <t>10.2</t>
  </si>
  <si>
    <t>10.3</t>
  </si>
  <si>
    <t>10.4</t>
  </si>
  <si>
    <t>10.7</t>
  </si>
  <si>
    <t>11.1</t>
  </si>
  <si>
    <t>11.2</t>
  </si>
  <si>
    <t>11.3</t>
  </si>
  <si>
    <t>11.4</t>
  </si>
  <si>
    <t>11.8</t>
  </si>
  <si>
    <t>11.10</t>
  </si>
  <si>
    <t>11.11</t>
  </si>
  <si>
    <t>11.13</t>
  </si>
  <si>
    <t>11.14</t>
  </si>
  <si>
    <t>4.2</t>
  </si>
  <si>
    <t>4.3</t>
  </si>
  <si>
    <t>11.15</t>
  </si>
  <si>
    <t>6.9</t>
  </si>
  <si>
    <t>ROL OCI</t>
  </si>
  <si>
    <t>LIDERAZGO ESTRATÉGICO</t>
  </si>
  <si>
    <t>ENFOQUE HACIA LA PREVENCIÓN</t>
  </si>
  <si>
    <t>EVALUACIÓN DE LA GESTIÓN DEL RIESGO</t>
  </si>
  <si>
    <t>MSG</t>
  </si>
  <si>
    <t>RELACIÓN CON ENTES EXTERNOS DE CONTROL</t>
  </si>
  <si>
    <t>2.18</t>
  </si>
  <si>
    <t>2.13</t>
  </si>
  <si>
    <t>2.15</t>
  </si>
  <si>
    <t>6.10</t>
  </si>
  <si>
    <t>11.16</t>
  </si>
  <si>
    <t>PROCESO AUDITADO O ANALIZADO</t>
  </si>
  <si>
    <t>NO ESTABLECIDA</t>
  </si>
  <si>
    <t>CUANDO SEA REQUERIDO</t>
  </si>
  <si>
    <t>QUINCE DÍAS HÁBILES POSTERIORES A LA RECEPCIÓN DEL INFORME</t>
  </si>
  <si>
    <t>CUANDO SEA PERTINENETE</t>
  </si>
  <si>
    <t>CUANDO SEA INVITADO</t>
  </si>
  <si>
    <t>SEMESTRALMENTE</t>
  </si>
  <si>
    <t>SEGÚN REQUERIMIENTO</t>
  </si>
  <si>
    <t>SEGÚN REQUERIMIENTO DE LA OPGI</t>
  </si>
  <si>
    <t>11.17</t>
  </si>
  <si>
    <t>IS</t>
  </si>
  <si>
    <t>SEGÚN CONTRATO</t>
  </si>
  <si>
    <t>SEMESTRAL</t>
  </si>
  <si>
    <t>SUBTOTAL TRIMESTRE</t>
  </si>
  <si>
    <t>SUTOTAL ANUAL</t>
  </si>
  <si>
    <t>Plan Integral de Cambio Climático - PICC</t>
  </si>
  <si>
    <t>COBERTURA
POR TEMAS</t>
  </si>
  <si>
    <t>AUDITORÍAS DE SEGUIMIENTO</t>
  </si>
  <si>
    <t>AUDITORÍAS A PLANES</t>
  </si>
  <si>
    <t>AUDITORÍAS A POLÍTICAS</t>
  </si>
  <si>
    <t>AUDITORÍAS A PROGRAMAS</t>
  </si>
  <si>
    <t>10.9</t>
  </si>
  <si>
    <t>AUDITORÍAS ESPECIALES</t>
  </si>
  <si>
    <t>11.18</t>
  </si>
  <si>
    <t>11.19</t>
  </si>
  <si>
    <t>11.20</t>
  </si>
  <si>
    <t>11.21</t>
  </si>
  <si>
    <t>11.22</t>
  </si>
  <si>
    <t>11.23</t>
  </si>
  <si>
    <t>11.24</t>
  </si>
  <si>
    <t>11.25</t>
  </si>
  <si>
    <t>12.1</t>
  </si>
  <si>
    <t>12.2</t>
  </si>
  <si>
    <t>12.4</t>
  </si>
  <si>
    <t>AUDITORÍAS &amp; ACTIVIDADES CON LA CONTRALORÍA GENERAL DE LA REPÚBLICA - CGR</t>
  </si>
  <si>
    <t>MAP</t>
  </si>
  <si>
    <t>13.1</t>
  </si>
  <si>
    <t>13.2</t>
  </si>
  <si>
    <t>13.4</t>
  </si>
  <si>
    <t>13.3</t>
  </si>
  <si>
    <t>MAPC</t>
  </si>
  <si>
    <t>15.1</t>
  </si>
  <si>
    <t>15.2</t>
  </si>
  <si>
    <t>15.4</t>
  </si>
  <si>
    <t>15.5</t>
  </si>
  <si>
    <t>14.1</t>
  </si>
  <si>
    <t>14.2</t>
  </si>
  <si>
    <t>14.3</t>
  </si>
  <si>
    <t>14.4</t>
  </si>
  <si>
    <t>14.5</t>
  </si>
  <si>
    <t>14.6</t>
  </si>
  <si>
    <t>14.7</t>
  </si>
  <si>
    <t>14.8</t>
  </si>
  <si>
    <t>16.1</t>
  </si>
  <si>
    <t>16.2</t>
  </si>
  <si>
    <t>16.3</t>
  </si>
  <si>
    <t>16.4</t>
  </si>
  <si>
    <t>ASISTENCIA A COMITÉS</t>
  </si>
  <si>
    <t>17.1</t>
  </si>
  <si>
    <t>17.2</t>
  </si>
  <si>
    <t>17.3</t>
  </si>
  <si>
    <t>17.4</t>
  </si>
  <si>
    <t>ATENCIÓN DE TEMAS INTERNOS Y ADMINISTRATIVOS</t>
  </si>
  <si>
    <t>P</t>
  </si>
  <si>
    <t>PLANTA</t>
  </si>
  <si>
    <t>CONTRATISTAS</t>
  </si>
  <si>
    <t>FECHA LÍMITE DE ENTREGA
(ANOTACIÓN / OBSERVACIÓN)</t>
  </si>
  <si>
    <t>SEGÚN INFORMES</t>
  </si>
  <si>
    <t>18.1</t>
  </si>
  <si>
    <t>18.2</t>
  </si>
  <si>
    <t>18.3</t>
  </si>
  <si>
    <t>18.4</t>
  </si>
  <si>
    <t>18.5</t>
  </si>
  <si>
    <t>18.6</t>
  </si>
  <si>
    <t>18.7</t>
  </si>
  <si>
    <t>SEGÚN NECESIDAD</t>
  </si>
  <si>
    <t>CON BASE EN EL UNIVERSO DE LA NORMA Y DE LOS TEMAS DE LA ENTIDAD</t>
  </si>
  <si>
    <t>Jefe Oficina de Control Interno</t>
  </si>
  <si>
    <t>Ponderación del Riesgo</t>
  </si>
  <si>
    <t>ALTO</t>
  </si>
  <si>
    <t>MODERADO</t>
  </si>
  <si>
    <t>BAJO</t>
  </si>
  <si>
    <t>API</t>
  </si>
  <si>
    <t>AE</t>
  </si>
  <si>
    <t>ATER</t>
  </si>
  <si>
    <t>ACIE</t>
  </si>
  <si>
    <t>STC</t>
  </si>
  <si>
    <t>PRC</t>
  </si>
  <si>
    <t>MARC</t>
  </si>
  <si>
    <t>ACTI</t>
  </si>
  <si>
    <t>FPAII</t>
  </si>
  <si>
    <t>FPA</t>
  </si>
  <si>
    <t>FPM</t>
  </si>
  <si>
    <t>ASC</t>
  </si>
  <si>
    <t>AUDITORÍA DE LEGALIDAD DE ACTOS ADMINISTRATIVOS</t>
  </si>
  <si>
    <t>14.9</t>
  </si>
  <si>
    <t>19.1</t>
  </si>
  <si>
    <t>19.2</t>
  </si>
  <si>
    <t>19.3</t>
  </si>
  <si>
    <t>19.4</t>
  </si>
  <si>
    <t>19.5</t>
  </si>
  <si>
    <t>19.6</t>
  </si>
  <si>
    <t>19.7</t>
  </si>
  <si>
    <t>19.8</t>
  </si>
  <si>
    <t>19.9</t>
  </si>
  <si>
    <t>20.1</t>
  </si>
  <si>
    <t>20.2</t>
  </si>
  <si>
    <t>20.3</t>
  </si>
  <si>
    <t>20.4</t>
  </si>
  <si>
    <t>20.5</t>
  </si>
  <si>
    <t xml:space="preserve">Tpo de Vinculación
Planta (P) Contratista (C) </t>
  </si>
  <si>
    <t>Campañas de Sensibilización en Temas del Sistema de Control Interno</t>
  </si>
  <si>
    <t>CAP</t>
  </si>
  <si>
    <t>15.3</t>
  </si>
  <si>
    <t>15.6</t>
  </si>
  <si>
    <t>Tiempo de Rotación en la Asignación del Tema en Años</t>
  </si>
  <si>
    <t>1.3</t>
  </si>
  <si>
    <t>CON BASE EN LOS CAMBIOS NORMATIVOS Y EN LAS VARIABLES QUE INCIDEN</t>
  </si>
  <si>
    <t>ACUM</t>
  </si>
  <si>
    <t>APAII</t>
  </si>
  <si>
    <t>SEGUIMIENTO Y MEDICIÓN
OFICINA DE CONTROL INTERNO</t>
  </si>
  <si>
    <t>EJECUCIÓN</t>
  </si>
  <si>
    <t>REGISTRO
EVIDENCIAS</t>
  </si>
  <si>
    <t>2.1</t>
  </si>
  <si>
    <t>2.12</t>
  </si>
  <si>
    <t>AUDITORÍAS A PROCESOS</t>
  </si>
  <si>
    <t>AP</t>
  </si>
  <si>
    <t>APLA</t>
  </si>
  <si>
    <t>APOL</t>
  </si>
  <si>
    <t>APRO</t>
  </si>
  <si>
    <t>AFO</t>
  </si>
  <si>
    <t>AACGR</t>
  </si>
  <si>
    <t>ALAA</t>
  </si>
  <si>
    <t>AAP</t>
  </si>
  <si>
    <t>ATIA</t>
  </si>
  <si>
    <t>JUNIO
SIN ASIGNACIÓN DE CANTIDAD DE PRODUCTO</t>
  </si>
  <si>
    <t>SEPTIEMBRE
CON ASIGNACIÓN DE CANTIDAD DE PRODUCTO</t>
  </si>
  <si>
    <t>SEPTIEMBRE
SIN ASIGNACIÓN DE CANTIDAD DE PRODUCTO</t>
  </si>
  <si>
    <t>DICIEMBRE
CON ASIGNACIÓN DE CANTIDAD DE PRODUCTO</t>
  </si>
  <si>
    <t>DICIEMBRE
SIN ASIGNACIÓN DE CANTIDAD DE PRODUCTO</t>
  </si>
  <si>
    <t>TOTAL
CON ASIGNACIÓN DE CANTIDAD DE PRODUCTO</t>
  </si>
  <si>
    <t>TOTAL
SIN ASIGNACIÓN DE CANTIDAD DE PRODUCTO</t>
  </si>
  <si>
    <t>MARZO
CON ASIGNACIÓN DE CANTIDAD DE PRODUCTO</t>
  </si>
  <si>
    <t>MARZO
SIN ASIGNACIÓN DE CANTIDAD DE PRODUCTO</t>
  </si>
  <si>
    <t>JUNIO
CON ASIGNACIÓN DE CANTIDAD DE PRODUCTO</t>
  </si>
  <si>
    <t>AUDITORÍA FINANCIERA</t>
  </si>
  <si>
    <t>AUDITORÍA DE CALIDAD</t>
  </si>
  <si>
    <t>AUDITORÍA &amp; ACTIVIDADES CON LA CONTRALORÍA GENERAL DE LA REPÚBLICA - CGR</t>
  </si>
  <si>
    <t>ACTIVIDADES DE ACOMPAÑAMIENTO Y PREVENCIÓN</t>
  </si>
  <si>
    <t>AUDITORÍA DE CUMPLIMIENTO</t>
  </si>
  <si>
    <t>ANÁLISIS DE CIERRE</t>
  </si>
  <si>
    <t>ACTUALIZACIÓN INSTRUMENTO</t>
  </si>
  <si>
    <t>AUDITORÍA ESPECIAL</t>
  </si>
  <si>
    <t>AUDITORÍA A FONDOS</t>
  </si>
  <si>
    <t>AUDITORÍA DE GESTIÓN</t>
  </si>
  <si>
    <t>FORMUALCIÓN PLAN DE AUDITORÍA INTERNA INDEPENDIENTE</t>
  </si>
  <si>
    <t>AUDITORÍA A PROCESOS</t>
  </si>
  <si>
    <t>AUDITORÍA A PROYECTO DE INVERSIÓN</t>
  </si>
  <si>
    <t>AUDITORÍA A PLANES</t>
  </si>
  <si>
    <t>AUDITORÍA A POLÍTICAS</t>
  </si>
  <si>
    <t>AUDITORÍA A PROGRAMAS</t>
  </si>
  <si>
    <t>AUDITORÍA DE SEGUIMIENTO</t>
  </si>
  <si>
    <t>AUDITORÍA SUPERVISIÓN DE CONTRATOS</t>
  </si>
  <si>
    <t>ASESORÍA</t>
  </si>
  <si>
    <t>AUDITORÍA A SISTEMA DE INFORMACIÓN</t>
  </si>
  <si>
    <t>ATENCIÓN REQUERIMIENTO</t>
  </si>
  <si>
    <t>CONSOLIDACIÓN</t>
  </si>
  <si>
    <t>CAPACITACIÓN</t>
  </si>
  <si>
    <t>CAMPAÑA SENSIBILIZACIÓN</t>
  </si>
  <si>
    <t>ENCUESTA</t>
  </si>
  <si>
    <t>FORMULACIÓN PLAN DE ACCIÓN</t>
  </si>
  <si>
    <t>FORMULACIÓN PLAN DE MEJORAMIENTO</t>
  </si>
  <si>
    <t>INFORME DE SUPERVISIÓN</t>
  </si>
  <si>
    <t>MESA DE ASESORÍA Y PREVENCIÓN</t>
  </si>
  <si>
    <t>MESA DE ASESORÍA Y PREVENCIÓN TEMAS CONTRALORÍA GENERAL DE LA REPÚBLICA - CGR</t>
  </si>
  <si>
    <t>MESA DE ANÁLISIS DE RIESGOS Y CONTROLES</t>
  </si>
  <si>
    <t>MESA DE SEGUIMIENTO A LA GESTIÓN</t>
  </si>
  <si>
    <t>PRESIDIR COMITÉ</t>
  </si>
  <si>
    <t>REPORTE</t>
  </si>
  <si>
    <t>SECRETARÍA TÉCNICA</t>
  </si>
  <si>
    <t>PONDERACIÓN DEL RIESGO</t>
  </si>
  <si>
    <t>RECURSO HUMANO / EQUIPO DE TRABAJO</t>
  </si>
  <si>
    <t>TIPO VINCULACIÓN</t>
  </si>
  <si>
    <t>CONTRATISTA</t>
  </si>
  <si>
    <t>TOTAL</t>
  </si>
  <si>
    <t>ÁREAS ORGANIZACIONALES</t>
  </si>
  <si>
    <t>AUDITORÍAS A SISTEMAS DE INFORMACIÓN</t>
  </si>
  <si>
    <t>AUDITORÍA A LA SUPERVISIÓN DE CONTRATOS</t>
  </si>
  <si>
    <t>MESAS DE ASESORÍA Y PREVENCIÓN</t>
  </si>
  <si>
    <t>MESAS DE ANÁLISIS DE RIESGOS Y CONTROLES</t>
  </si>
  <si>
    <t>MESAS DE SEGUIMIENTO A LA GESTIÓN</t>
  </si>
  <si>
    <t>Alto</t>
  </si>
  <si>
    <t>Bajo</t>
  </si>
  <si>
    <t>Mediano</t>
  </si>
  <si>
    <t>METODOLOGÍA APLICADA PARA LA MEDICIÓN
DEL NIVEL DE EJECUCIÓN</t>
  </si>
  <si>
    <t>PORCENTAJE DE EJECUCIÓN
DEL PLAN DE ACCIÓN ANUAL OCI</t>
  </si>
  <si>
    <t>ESTADO DEL NIVEL DE EJECUCIÓN PAA</t>
  </si>
  <si>
    <t>A 30 DE
JUNIO</t>
  </si>
  <si>
    <t>A 30 DE
SEPTIEMBRE</t>
  </si>
  <si>
    <t>A 31 DE
DICIEMBRE</t>
  </si>
  <si>
    <t>Atención de Requerimientos de Información Internos o de las Entidades del Sector y Organismos Externos, diferentes a la CGR</t>
  </si>
  <si>
    <t>9.6</t>
  </si>
  <si>
    <t>9.7</t>
  </si>
  <si>
    <t>11.9</t>
  </si>
  <si>
    <t>14.10</t>
  </si>
  <si>
    <t>14.11</t>
  </si>
  <si>
    <t>14.12</t>
  </si>
  <si>
    <t>14.13</t>
  </si>
  <si>
    <t>AUDITORÍA A CONTRATOS DE PRESTACIÓN DE SERVICIOS</t>
  </si>
  <si>
    <t>15.7</t>
  </si>
  <si>
    <t>15.8</t>
  </si>
  <si>
    <t>AUDITORÍA A LIQUIDACIÓN DE CONVENIOS</t>
  </si>
  <si>
    <t>ALC</t>
  </si>
  <si>
    <t>AUDITORÍA LIQUIDACIÓN CONVENIOS</t>
  </si>
  <si>
    <t>ACPS</t>
  </si>
  <si>
    <t>15.9</t>
  </si>
  <si>
    <t>15.10</t>
  </si>
  <si>
    <t>15.11</t>
  </si>
  <si>
    <t>15.12</t>
  </si>
  <si>
    <t>15.13</t>
  </si>
  <si>
    <t>15.14</t>
  </si>
  <si>
    <t>14.14</t>
  </si>
  <si>
    <t>14.15</t>
  </si>
  <si>
    <t>14.16</t>
  </si>
  <si>
    <t>14.17</t>
  </si>
  <si>
    <t>21.1</t>
  </si>
  <si>
    <t>21.2</t>
  </si>
  <si>
    <t>21.3</t>
  </si>
  <si>
    <t>21.5</t>
  </si>
  <si>
    <t>24.6</t>
  </si>
  <si>
    <t>22.1</t>
  </si>
  <si>
    <t>22.2</t>
  </si>
  <si>
    <t>22.3</t>
  </si>
  <si>
    <t>22.4</t>
  </si>
  <si>
    <t>22.5</t>
  </si>
  <si>
    <t>22.6</t>
  </si>
  <si>
    <t>23.1</t>
  </si>
  <si>
    <t>23.2</t>
  </si>
  <si>
    <t>23.3</t>
  </si>
  <si>
    <t>23.4</t>
  </si>
  <si>
    <t>23.5</t>
  </si>
  <si>
    <t>23.6</t>
  </si>
  <si>
    <t>23.7</t>
  </si>
  <si>
    <t>23.8</t>
  </si>
  <si>
    <t>24.1</t>
  </si>
  <si>
    <t>24.2</t>
  </si>
  <si>
    <t>24.3</t>
  </si>
  <si>
    <t>24.5</t>
  </si>
  <si>
    <t>24.7</t>
  </si>
  <si>
    <t>24.8</t>
  </si>
  <si>
    <t>24.9</t>
  </si>
  <si>
    <t>24.10</t>
  </si>
  <si>
    <t>24.11</t>
  </si>
  <si>
    <t>24.12</t>
  </si>
  <si>
    <t>24.13</t>
  </si>
  <si>
    <t>24.14</t>
  </si>
  <si>
    <t>24.15</t>
  </si>
  <si>
    <t>24.16</t>
  </si>
  <si>
    <t>25.1</t>
  </si>
  <si>
    <t>25.2</t>
  </si>
  <si>
    <t>25.3</t>
  </si>
  <si>
    <t>25.4</t>
  </si>
  <si>
    <t>25.5</t>
  </si>
  <si>
    <t>25.6</t>
  </si>
  <si>
    <t>25.7</t>
  </si>
  <si>
    <t>25.8</t>
  </si>
  <si>
    <t>25.9</t>
  </si>
  <si>
    <t>25.10</t>
  </si>
  <si>
    <t>25.11</t>
  </si>
  <si>
    <t>26.1</t>
  </si>
  <si>
    <t>26.2</t>
  </si>
  <si>
    <t>26.3</t>
  </si>
  <si>
    <t>26.4</t>
  </si>
  <si>
    <t>26.5</t>
  </si>
  <si>
    <t>26.6</t>
  </si>
  <si>
    <t>26.7</t>
  </si>
  <si>
    <t>26.8</t>
  </si>
  <si>
    <t>26.9</t>
  </si>
  <si>
    <t>26.10</t>
  </si>
  <si>
    <t>26.11</t>
  </si>
  <si>
    <t>26.12</t>
  </si>
  <si>
    <t>26.13</t>
  </si>
  <si>
    <t>26.14</t>
  </si>
  <si>
    <t>PROGRAMACIÓN VACACIONES</t>
  </si>
  <si>
    <t>V</t>
  </si>
  <si>
    <t>VACACIONES</t>
  </si>
  <si>
    <t xml:space="preserve">V </t>
  </si>
  <si>
    <t>AUDITORÍAS A COMITÉS INSTITUCIONALES</t>
  </si>
  <si>
    <t>AUDITORÍAS A OBSERVACIONES, OPORTUNIDADES DE MEJORAMIENTO Y CONSIDERACIONES</t>
  </si>
  <si>
    <t>Cumplimiento del Rol de la Oficina de Control Interno de Relación con Entes Externos de Control</t>
  </si>
  <si>
    <t>Para el Fortalecimiento de la Cultura de Autocontrol, en Cumplimiento del Rol de la Oficina de Control Interno de Enfoque Hacia la Prevención</t>
  </si>
  <si>
    <t>Participar en los Comités Institucionales que sea Invitada, en Cumplimiento del Rol de la Oficina de Control Interno de Enfoque Hacia la Prevención</t>
  </si>
  <si>
    <t>AUDITORÍA A COMITÉS INSTITUCIONALES</t>
  </si>
  <si>
    <t>ACI</t>
  </si>
  <si>
    <t>AOOMC</t>
  </si>
  <si>
    <t>AUDITORÍA AGENDA REGULATORIA</t>
  </si>
  <si>
    <t>AAR</t>
  </si>
  <si>
    <t>ACOM</t>
  </si>
  <si>
    <t>MC</t>
  </si>
  <si>
    <t>MESA DE COORDINACIÓN</t>
  </si>
  <si>
    <t>PRODUCTOS PROGRAMADOS</t>
  </si>
  <si>
    <t xml:space="preserve">UNIVERSO DE AUDITORÍA POR GRUPOS
TITULO DE LA AUDITORÍA O TEMA
</t>
  </si>
  <si>
    <t>15.15</t>
  </si>
  <si>
    <t>15.16</t>
  </si>
  <si>
    <t>DENTRO DEL PRIMER SEMESTRE
30-Jun</t>
  </si>
  <si>
    <t>DENTRO DEL SEGUNDO SEMESTRE
31-Dic</t>
  </si>
  <si>
    <t>4.1.1</t>
  </si>
  <si>
    <t>4.1.2</t>
  </si>
  <si>
    <t>ALCONFE</t>
  </si>
  <si>
    <t>ALSINFE</t>
  </si>
  <si>
    <t>AUDITORÍAS DE LEY CON FECHA DE ENTREGA</t>
  </si>
  <si>
    <t>AUDITORÍAS DE LEY SIN FECHA DE ENTREGA</t>
  </si>
  <si>
    <t>COBERTURA DE PRODUCTOS CON CONTRATISTAS</t>
  </si>
  <si>
    <t>COBERTURA DE PRODUCTOS CON PERSONAL DE PLANTA</t>
  </si>
  <si>
    <t>ASIGNACIÓN PRODUCTOS AL PERSONAL DE PLANTA</t>
  </si>
  <si>
    <t>ASIGNACIÓN PRODUCTOS A CONTRATISTAS</t>
  </si>
  <si>
    <t>DENTRO DEL MES SIGUIENTE A LA FECHA DE CORTE SEMESTRAL
31-Ene
31-Jul</t>
  </si>
  <si>
    <t>1.1</t>
  </si>
  <si>
    <t>SUBTOTAL ANUAL</t>
  </si>
  <si>
    <t>5.6</t>
  </si>
  <si>
    <t>AUDITORÍAS DE GESTIÓN POR ÁREA ORGANIZACIONAL</t>
  </si>
  <si>
    <t>Requeridas por la Normatividad Vigente, con Fecha Límite de Entrega</t>
  </si>
  <si>
    <t>Requeridas por la Normatividad Vigente, sin Fecha Límite de Entrega</t>
  </si>
  <si>
    <t>COORDINADOR DE LA AUDITORÍA</t>
  </si>
  <si>
    <t>MDC</t>
  </si>
  <si>
    <t>MESA DE DOCUMENTACIÓN &amp; CALIDAD</t>
  </si>
  <si>
    <t>13.5</t>
  </si>
  <si>
    <t>MESA DE REVISIÓN FINANCIERA &amp; CONTABLE</t>
  </si>
  <si>
    <t>MRFC</t>
  </si>
  <si>
    <t>MISIONAL / APOYO</t>
  </si>
  <si>
    <t>CONSIDERACIONES DE COORDINACIÓN</t>
  </si>
  <si>
    <t>LOS TEMAS ASIGNADOS A LOS COORDINADORES, SON COORDINADOS POR EL JEFE</t>
  </si>
  <si>
    <t>LOS TEMAS ASIGNADOS A LOS CONTRATISTAS, SON COORDINADOS POR EL JEFE, TENIENDO EN CUENTA QUE ES EL SUPERVISOR DEL CONTRATO</t>
  </si>
  <si>
    <t>B</t>
  </si>
  <si>
    <t>19.10</t>
  </si>
  <si>
    <t>LOS TEMAS SE ASIGNAN, PRINCIPALMENTE, POR LA DISTRIBUCIÓN DEL RECURSO HUMANO ESTABLECIDO A LOS GRUPOS INTERNOS DE TRABAJO</t>
  </si>
  <si>
    <t>Atención a los Requerimientos de la Comisión de Auditoría de la Contraloría General de la República - CGR</t>
  </si>
  <si>
    <t>RRAF</t>
  </si>
  <si>
    <t>AUDITORÍAS A PROYECTOS DE INVERSIÓN</t>
  </si>
  <si>
    <t>REGISTRO REUNIÓN AUDITORÍA FISCAL</t>
  </si>
  <si>
    <t>Mesa de Asesoría con las Áreas Organizacionales en Relación con Temas de la Contraloría General de la República - CGR</t>
  </si>
  <si>
    <t>ACTIVIDAD DE AUDITORÍA</t>
  </si>
  <si>
    <t>PRODUCTO A ENTREGAR</t>
  </si>
  <si>
    <t>INFORME DE AUDITORÍA</t>
  </si>
  <si>
    <t>DOCUMENTO DE AUDITORÍA</t>
  </si>
  <si>
    <t>M</t>
  </si>
  <si>
    <t>MEMORANDO</t>
  </si>
  <si>
    <t>DA</t>
  </si>
  <si>
    <t>CORREO ELECTRÓNICO</t>
  </si>
  <si>
    <t>ACTA</t>
  </si>
  <si>
    <t>PRIMER SEMESTRE</t>
  </si>
  <si>
    <t>SEGUNDO SEMESTRE</t>
  </si>
  <si>
    <t>IA</t>
  </si>
  <si>
    <t>CE</t>
  </si>
  <si>
    <t>ML</t>
  </si>
  <si>
    <t>MESA DE LEGALIDAD</t>
  </si>
  <si>
    <t>SEGUNDO VIERNES DEL MES DE MARZO</t>
  </si>
  <si>
    <t>Contratista</t>
  </si>
  <si>
    <t>AUDITORÍA</t>
  </si>
  <si>
    <t>8.1</t>
  </si>
  <si>
    <t>8.2</t>
  </si>
  <si>
    <t>8.3</t>
  </si>
  <si>
    <t>8.4</t>
  </si>
  <si>
    <t>8.5</t>
  </si>
  <si>
    <t>8.6</t>
  </si>
  <si>
    <t>8.7</t>
  </si>
  <si>
    <t>8.8</t>
  </si>
  <si>
    <t>8.9</t>
  </si>
  <si>
    <t>10.10</t>
  </si>
  <si>
    <t>10.11</t>
  </si>
  <si>
    <t>10.12</t>
  </si>
  <si>
    <t>10.13</t>
  </si>
  <si>
    <t>10.14</t>
  </si>
  <si>
    <t>10.15</t>
  </si>
  <si>
    <t>10.16</t>
  </si>
  <si>
    <t>10.17</t>
  </si>
  <si>
    <t>10.18</t>
  </si>
  <si>
    <t>10.21</t>
  </si>
  <si>
    <t>10.22</t>
  </si>
  <si>
    <t>10.23</t>
  </si>
  <si>
    <t>10.24</t>
  </si>
  <si>
    <t>10.25</t>
  </si>
  <si>
    <t>10.26</t>
  </si>
  <si>
    <t>13.6</t>
  </si>
  <si>
    <t>13.7</t>
  </si>
  <si>
    <t>13.8</t>
  </si>
  <si>
    <t>13.9</t>
  </si>
  <si>
    <t>14.18</t>
  </si>
  <si>
    <t>14.19</t>
  </si>
  <si>
    <t>14.20</t>
  </si>
  <si>
    <t>14.21</t>
  </si>
  <si>
    <t>14.22</t>
  </si>
  <si>
    <t>14.23</t>
  </si>
  <si>
    <t>14.24</t>
  </si>
  <si>
    <t>14.25</t>
  </si>
  <si>
    <t>14.26</t>
  </si>
  <si>
    <t>17.5</t>
  </si>
  <si>
    <t>18.8</t>
  </si>
  <si>
    <t>19.11</t>
  </si>
  <si>
    <t>19.12</t>
  </si>
  <si>
    <t>19.13</t>
  </si>
  <si>
    <t>19.14</t>
  </si>
  <si>
    <t>19.15</t>
  </si>
  <si>
    <t>19.16</t>
  </si>
  <si>
    <t>22.7</t>
  </si>
  <si>
    <t>22.8</t>
  </si>
  <si>
    <t>23.9</t>
  </si>
  <si>
    <t>23.10</t>
  </si>
  <si>
    <t>23.11</t>
  </si>
  <si>
    <t>23.12</t>
  </si>
  <si>
    <t>23.13</t>
  </si>
  <si>
    <t>23.14</t>
  </si>
  <si>
    <t>23.15</t>
  </si>
  <si>
    <t>23.16</t>
  </si>
  <si>
    <t>AUDITORÍA DE LEGALIDAD DE LOS ACTOS ADMINISTRATIVOS</t>
  </si>
  <si>
    <t>27.1</t>
  </si>
  <si>
    <t>27.2</t>
  </si>
  <si>
    <t>27.3</t>
  </si>
  <si>
    <t>27.4</t>
  </si>
  <si>
    <t>27.5</t>
  </si>
  <si>
    <t>27.6</t>
  </si>
  <si>
    <t>27.7</t>
  </si>
  <si>
    <t>27.8</t>
  </si>
  <si>
    <t>27.9</t>
  </si>
  <si>
    <t>27.10</t>
  </si>
  <si>
    <t>27.11</t>
  </si>
  <si>
    <t>ASIGNACIÓN DE TEMA POR TIPO DE VINCULACIÓN</t>
  </si>
  <si>
    <t>SPD</t>
  </si>
  <si>
    <t>SOLICITUD PUBLICACIÓN DOCUMENTO</t>
  </si>
  <si>
    <t>CARGAR RADICADOS EN CARPETA</t>
  </si>
  <si>
    <t>CRC</t>
  </si>
  <si>
    <t>TRA</t>
  </si>
  <si>
    <t>TRAMITAR</t>
  </si>
  <si>
    <t>5.7</t>
  </si>
  <si>
    <t>SOLICITUD DE LA OPGI</t>
  </si>
  <si>
    <t>TEMAS AUDITADOS O ATENDIDOS  EN LA VIGENCIA</t>
  </si>
  <si>
    <t>4.2.1</t>
  </si>
  <si>
    <t>4.2.2</t>
  </si>
  <si>
    <t>4.2.3</t>
  </si>
  <si>
    <t>4.2.4</t>
  </si>
  <si>
    <t>4.2.5</t>
  </si>
  <si>
    <t>4.2.6</t>
  </si>
  <si>
    <t>4.3.1</t>
  </si>
  <si>
    <t>4.3.2</t>
  </si>
  <si>
    <t>4.3.3</t>
  </si>
  <si>
    <t>4.3.4</t>
  </si>
  <si>
    <t>4.3.5</t>
  </si>
  <si>
    <t>4.3.6</t>
  </si>
  <si>
    <t>4.3.7</t>
  </si>
  <si>
    <t>4.3.8</t>
  </si>
  <si>
    <t>4.4.1</t>
  </si>
  <si>
    <t>4.4.2</t>
  </si>
  <si>
    <t>7.12</t>
  </si>
  <si>
    <t>1.8</t>
  </si>
  <si>
    <t>AUDITORÍA A CONTRATOS DE PRESTACIÓN DE SERVICIOS
Oficina Asesora Jurídica</t>
  </si>
  <si>
    <t xml:space="preserve">AUDITORÍA DE LEGALIDAD DE LOS ACTOS ADMINISTRATIVOS
Oficina Asesora Jurídica </t>
  </si>
  <si>
    <t xml:space="preserve">AUDITORÍA DE LEGALIDAD DE LOS ACTOS ADMINISTRATIVOS
Secretaría General </t>
  </si>
  <si>
    <t>MESAS DE SEGUIMIENTO A LA GESTIÓN
Oficina Asesora Jurídica</t>
  </si>
  <si>
    <t>AJ</t>
  </si>
  <si>
    <t>ANÁLISIS JURÍDICO</t>
  </si>
  <si>
    <t>A&amp;A</t>
  </si>
  <si>
    <t>ALERTA Y ASESORÍA</t>
  </si>
  <si>
    <t>LA</t>
  </si>
  <si>
    <t>LISTA DE ASISTENCIA</t>
  </si>
  <si>
    <t>REQUERIR</t>
  </si>
  <si>
    <t>REQ</t>
  </si>
  <si>
    <t>PAII</t>
  </si>
  <si>
    <t>INFORME DE SUPERVISIÓN DE CONTRATO</t>
  </si>
  <si>
    <t>ISC</t>
  </si>
  <si>
    <t>Mecanismos de Participación Ciudadana PQR'S</t>
  </si>
  <si>
    <t>Financiado o ejecutados con recursos del Presupuesto General de la Nación - PGN o con recursos del Presupuesto del Sistema General de Regalías</t>
  </si>
  <si>
    <t xml:space="preserve"> </t>
  </si>
  <si>
    <t>Asesor de Control Interno</t>
  </si>
  <si>
    <t>Leonel Mauricio Velandia Gómez</t>
  </si>
  <si>
    <t>Alexander Bueno Herrera</t>
  </si>
  <si>
    <t>Estefanía Aya Navarro</t>
  </si>
  <si>
    <t>Blanca del Pilar Salgado Salguero</t>
  </si>
  <si>
    <t>Ítem</t>
  </si>
  <si>
    <t>Profesional Designado por Asesor de Control Interno</t>
  </si>
  <si>
    <t>Contratista Designado por Asesor de Control Interno</t>
  </si>
  <si>
    <t>No Asignado</t>
  </si>
  <si>
    <t>No Aplica</t>
  </si>
  <si>
    <t>DESCRIPCIÓN</t>
  </si>
  <si>
    <t>ÍTEM</t>
  </si>
  <si>
    <t>COLOR</t>
  </si>
  <si>
    <t>Dirección General</t>
  </si>
  <si>
    <t>Oficina Asesora de Planeación</t>
  </si>
  <si>
    <t>Oficina de Tecnologías de la Información</t>
  </si>
  <si>
    <t>Oficina de Gestión de Proyectos de Fondos</t>
  </si>
  <si>
    <t>Subdireccion de Gestión de Información</t>
  </si>
  <si>
    <t>Subdireccion de Demanda</t>
  </si>
  <si>
    <t>Subdirección Energía Eléctrica</t>
  </si>
  <si>
    <t>Subdireccion de Hidrocarburos</t>
  </si>
  <si>
    <t>Subdirección de Minería</t>
  </si>
  <si>
    <t>Secretaria General</t>
  </si>
  <si>
    <r>
      <t>OBJETIVO DEL PROGRAMA</t>
    </r>
    <r>
      <rPr>
        <sz val="13"/>
        <color theme="1"/>
        <rFont val="Verdana"/>
        <family val="2"/>
      </rPr>
      <t>:</t>
    </r>
    <r>
      <rPr>
        <b/>
        <sz val="13"/>
        <color theme="1"/>
        <rFont val="Verdana"/>
        <family val="2"/>
      </rPr>
      <t xml:space="preserve"> </t>
    </r>
    <r>
      <rPr>
        <sz val="13"/>
        <color theme="1"/>
        <rFont val="Verdana"/>
        <family val="2"/>
      </rPr>
      <t>Identificar el universo de los temas que puede auditar u objeto de análisis por parte de la Oficina de Control Interno, en atención a la normatividad vigente y a la dinámica administrativa y de los procesos del Ministerio de Minas y Energía; identificando los temas prioritarios a cubrir durante la vigencia, de conformidad con el recurso humano asignado y los riesgos de mayor impacto para la entidad, de manera que los resultados contribuyan al mejoramiento continuo del Sistema de Control Interno del Ministerio de Minas y Energía.</t>
    </r>
  </si>
  <si>
    <r>
      <t>CRITERIOS</t>
    </r>
    <r>
      <rPr>
        <sz val="13"/>
        <color theme="1"/>
        <rFont val="Verdana"/>
        <family val="2"/>
      </rPr>
      <t>: Normatividad aplicable a cada tema analizado y auditado.</t>
    </r>
  </si>
  <si>
    <r>
      <t xml:space="preserve">PRODUCTOS EJECUTADOS
</t>
    </r>
    <r>
      <rPr>
        <sz val="13"/>
        <color theme="1"/>
        <rFont val="Verdana"/>
        <family val="2"/>
      </rPr>
      <t xml:space="preserve">
Con Asignación de Cantidad de Productos Programados</t>
    </r>
  </si>
  <si>
    <r>
      <t xml:space="preserve">PRODUCTOS EJECUTADOS ADICIONALES
</t>
    </r>
    <r>
      <rPr>
        <sz val="13"/>
        <color theme="1"/>
        <rFont val="Verdana"/>
        <family val="2"/>
      </rPr>
      <t xml:space="preserve">
Sin Asignación de Cantidad de Productos Programados</t>
    </r>
  </si>
  <si>
    <t>Dirección General - Control Interno</t>
  </si>
  <si>
    <t>Dirección General - Asesor de Territorial</t>
  </si>
  <si>
    <t>Grupo Interno de Trabajo Incentivos y Certificaciones</t>
  </si>
  <si>
    <t>Grupo Interno de Trabajo de Convocatorias</t>
  </si>
  <si>
    <t>Grupo Interno de Trabajo de Generación</t>
  </si>
  <si>
    <t>Grupo Interno de Trabajo de Transmisión y Distribución</t>
  </si>
  <si>
    <t>Grupo Interno de Trabajo de Gestión Administrativa y Servicio al Ciudadano</t>
  </si>
  <si>
    <t>Grupo Interno de Trabajo Gestión Contractual</t>
  </si>
  <si>
    <t>Grupo Interno de Trabajo de Gestión Financiera</t>
  </si>
  <si>
    <t>Grupo Interno de Trabajo de Gestión del Talento Humano</t>
  </si>
  <si>
    <t>Apoyo</t>
  </si>
  <si>
    <t>Misional</t>
  </si>
  <si>
    <t>ROTACIÓN EN AÑOS POR TEMA</t>
  </si>
  <si>
    <t>Grupo Interno de Trabajo de Arquitectura Empresarial</t>
  </si>
  <si>
    <t>Seguimiento al Funcionamiento de los Comités Internos de la Unidad de Planeación Minero Energética - UPME, de Conformidad con lo Establecido en las Resoluciones de Creación</t>
  </si>
  <si>
    <t>Comité de Convivencia Laboral de la Unidad de Planeación Minero Energética - UPME</t>
  </si>
  <si>
    <t>Comité Paritario de Salud y Seguridad en el Trabajo de la Unidad de Planeación Minero Energética - UPME - COPASST</t>
  </si>
  <si>
    <t>Plan Anual de Vacantes de la Unidad de Planeación Minero Energética - UPME - PAV</t>
  </si>
  <si>
    <t>Plan de Previsión de Recursos Humanos de la Unidad de Planeación Minero Energética - UPME</t>
  </si>
  <si>
    <t>Plan de Seguridad y Privacidad de la Información de la Unidad de Planeación Minero Energética - UPME</t>
  </si>
  <si>
    <t>Plan de Tratamiento de Riesgos de Seguridad y Privacidad de la Información de la Unidad de Planeación Minero Energética - UPME</t>
  </si>
  <si>
    <t>Plan Estratégico de Talento Humano de la Unidad de Planeación Minero Energética - UPME - PETH</t>
  </si>
  <si>
    <t>Plan de Continuidad del Negocio de la Unidad de Planeación Minero Energética - UPME</t>
  </si>
  <si>
    <t>Plan de Formalización del Empleo Público en Equidad de la Unidad de Planeación Minero Energética - UPME</t>
  </si>
  <si>
    <t>Política de Administración de Riesgos de la Unidad de Planeación Minero Energética - UPME</t>
  </si>
  <si>
    <t>Programa de Equidad de Género de la Unidad de Planeación Minero Energética - UPME</t>
  </si>
  <si>
    <t>Apropiación de los Valores y Principios del Servidor Público de la Unidad de Planeación Minero Energética - UPME</t>
  </si>
  <si>
    <t>Acuerdos de Gestión de la Unidad de Planeación Minero Energética - UPME</t>
  </si>
  <si>
    <t>Carta de Trato Digno de la Unidad de Planeación Minero Energética - UPME</t>
  </si>
  <si>
    <t>Datos Abiertos de la Unidad de Planeación Minero Energética - UPME</t>
  </si>
  <si>
    <t>Estados Financieros de la Unidad de Planeación Minero Energética - UPME</t>
  </si>
  <si>
    <t>Mecanismos de Información Interna y Externa de la Unidad de Planeación Minero Energética - UPME</t>
  </si>
  <si>
    <t>Tutelas en Contra de la Unidad de Planeación Minero Energética - UPME</t>
  </si>
  <si>
    <t>Compromisos Adquiridos en el Comité de Coordinación de Control Interno de la Unidad de Planeación Minero Energética - UPME</t>
  </si>
  <si>
    <t>7.13</t>
  </si>
  <si>
    <t>7.14</t>
  </si>
  <si>
    <t>7.15</t>
  </si>
  <si>
    <t>7.16</t>
  </si>
  <si>
    <t>7.17</t>
  </si>
  <si>
    <t>7.18</t>
  </si>
  <si>
    <t>7.19</t>
  </si>
  <si>
    <t>7.20</t>
  </si>
  <si>
    <t>7.21</t>
  </si>
  <si>
    <t>Observaciones, Oportunidades de Mejoramiento y Consideraciones formuladas por la Dirección General - Control Interno en las últimas vigencias, incluye las registradas en el aplicativo administrado por la OAP, denominado SIGUEME. Determinar estado de las acciones y efectuar análisis de Cierre de Hallazgos. Se asignan por Proceso de acuerdo con el mapa de procesos de la entidad.</t>
  </si>
  <si>
    <t>Plan Estratégico de Participación Ciudadana y Rendición de Cuentas de la Unidad de Planeación Minero Energética - UPME</t>
  </si>
  <si>
    <t>Plan Estratégico de Comunicaciones de la Unidad de Planeación Minero Energética - UPME</t>
  </si>
  <si>
    <t>Plan Estratégico de Tecnologías de Información y Comunicaciones de la Unidad de Planeación Minero Energética - UPME - PETI</t>
  </si>
  <si>
    <t>Plan Institucional de Capacitación de la Unidad de Planeación Minero Energética - UPME - PIC</t>
  </si>
  <si>
    <t>Plan Nacional de Desarrollo 2023-2026, que aplique a la Unidad de Planeación Minero Energética - UPME</t>
  </si>
  <si>
    <t>Proyecto Plan Nacional de Desarrollo Minero - PNDM</t>
  </si>
  <si>
    <t>Política de Protección de Datos Personales de la Unidad de Planeación Minero Energética - UPME</t>
  </si>
  <si>
    <t>Política y Lineamientos de Operación de la Unidad de Planeación Minero Energética - UPME</t>
  </si>
  <si>
    <t>Políticas de Gestión Ambiental Operativa de la Unidad de Planeación Minero Energética - UPME</t>
  </si>
  <si>
    <t>AUDITORÍAS A PROYECTOS DE INVERSIÓN DE LA UNIDAD DE PLANEACIÓN MINERO ENERGÉTICA - UPME
Oficina de Tecnologías de la Información</t>
  </si>
  <si>
    <t>AUDITORÍAS A PROYECTOS DE INVERSIÓN DE LA UNIDAD DE PLANEACIÓN MINERO ENERGÉTICA - UPME
Oficina Asesora Planeación</t>
  </si>
  <si>
    <t>AUDITORÍAS A PROYECTOS DE INVERSIÓN DE LA UNIDAD DE PLANEACIÓN MINERO ENERGÉTICA - UPME
Secretaría General</t>
  </si>
  <si>
    <t>AUDITORÍAS A PROYECTOS DE INVERSIÓN DE LA UNIDAD DE PLANEACIÓN MINERO ENERGÉTICA - UPME
Subdirección de Demanda</t>
  </si>
  <si>
    <t>AUDITORÍAS A PROYECTOS DE INVERSIÓN DE LA UNIDAD DE PLANEACIÓN MINERO ENERGÉTICA - UPME
Oficina de Gestión de Proyectos de Fondos</t>
  </si>
  <si>
    <t>AUDITORÍAS A PROYECTOS DE INVERSIÓN DE LA UNIDAD DE PLANEACIÓN MINERO ENERGÉTICA - UPME
Subdirección de Minería</t>
  </si>
  <si>
    <t>AUDITORÍAS A PROYECTOS DE INVERSIÓN DE LA UNIDAD DE PLANEACIÓN MINERO ENERGÉTICA - UPME
Subdirección de Hidrocarburos</t>
  </si>
  <si>
    <t>Análisis Fichas de Conciliación de la Unidad de Planeación Minero Energética - UPME</t>
  </si>
  <si>
    <t>Control Interno Contable por Cambio de Representante Legal de la Unidad de Planeación Minero Energética - UPME</t>
  </si>
  <si>
    <t>Demandas Contra la Unidad de Planeación Minero Energética - UPME.</t>
  </si>
  <si>
    <t>Estrategia de Racionalización de Trámites de la Unidad de Planeación Minero Energética - UPME</t>
  </si>
  <si>
    <t>Información Institucional Archivada y Actualizada en los Servidores de la Unidad de Planeación Minero Energética - UPME</t>
  </si>
  <si>
    <t>Informe de Gestión de la Dirección General - Control Interno de la Unidad de Planeación Minero Energética - UPME, para el Congreso de la Republica</t>
  </si>
  <si>
    <t>Memorandos de Entendimiento Suscritos por la Unidad de Planeación Minero Energética - UPME</t>
  </si>
  <si>
    <t>Publicación de Información en el Sistema Electrónico de Contratación Pública - SECOP, por parte de la Unidad de Planeación Minero Energética - UPME</t>
  </si>
  <si>
    <t>Plan Estratégico de Seguridad Vial - PESV de la Unidad de Planeación Minero Energética - UPME</t>
  </si>
  <si>
    <t>Grado de Cumplimiento de las Normas de Austeridad y Eficiencia del Gasto Público de la Unidad de Planeación Minero Energética - UPME</t>
  </si>
  <si>
    <t>Programa de Gestión Documental - PGD de la Unidad de Planeación Minero Energética - UPME</t>
  </si>
  <si>
    <t>Sistema de Información y Gestión del Empleo Público - SIGEP de la Unidad de Planeación Minero Energética - UPME</t>
  </si>
  <si>
    <t>Sistema de Información y Seguimiento a Metas del Gobierno – SINERGIA de la Unidad de Planeación Minero Energética - UPME</t>
  </si>
  <si>
    <t>Sistema Integrado de Información Financiera - SIIF de la Unidad de Planeación Minero Energética - UPME</t>
  </si>
  <si>
    <t>AUDITORÍAS DE GESTIÓN POR ÁREA ORGANIZACIONAL
Dirección General</t>
  </si>
  <si>
    <t>AUDITORÍAS DE GESTIÓN POR ÁREA ORGANIZACIONAL
Oficina Asesora de Planeación</t>
  </si>
  <si>
    <t>AUDITORÍAS DE GESTIÓN POR ÁREA ORGANIZACIONAL
Oficina Asesora Jurídica</t>
  </si>
  <si>
    <t>AUDITORÍAS DE GESTIÓN POR ÁREA ORGANIZACIONAL
Oficina de Tecnologías de la Información</t>
  </si>
  <si>
    <t>AUDITORÍAS DE GESTIÓN POR ÁREA ORGANIZACIONAL
Oficina de Gestión de Proyectos de Fondos</t>
  </si>
  <si>
    <t>AUDITORÍAS DE GESTIÓN POR ÁREA ORGANIZACIONAL
Subdireccion de Gestión de Información</t>
  </si>
  <si>
    <t>AUDITORÍAS DE GESTIÓN POR ÁREA ORGANIZACIONAL
Subdireccion de Demanda</t>
  </si>
  <si>
    <t>AUDITORÍAS DE GESTIÓN POR ÁREA ORGANIZACIONAL
Subdirección Energía Eléctrica</t>
  </si>
  <si>
    <t>AUDITORÍAS DE GESTIÓN POR ÁREA ORGANIZACIONAL
Subdireccion de Hidrocarburos</t>
  </si>
  <si>
    <t>AUDITORÍAS DE GESTIÓN POR ÁREA ORGANIZACIONAL
Subdirección de Minería</t>
  </si>
  <si>
    <t>AUDITORÍAS DE GESTIÓN POR ÁREA ORGANIZACIONAL
Secretaria General</t>
  </si>
  <si>
    <t>4.1.3</t>
  </si>
  <si>
    <t>4.2.7</t>
  </si>
  <si>
    <t>4.2.8</t>
  </si>
  <si>
    <t>Trámites de la Unidad de Planeación Minero Energética - UPME, registrados en el Sistema Único de Información de Trámites - SUIT</t>
  </si>
  <si>
    <t>AUDITORÍAS A OBSERVACIONES, OPORTUNIDADES DE MEJORAMIENTO Y CONSIDERACIONES
Proceso Direccionamiento Estratégico</t>
  </si>
  <si>
    <t>AUDITORÍAS A OBSERVACIONES, OPORTUNIDADES DE MEJORAMIENTO Y CONSIDERACIONES
Proceso Comunicación Estratégica</t>
  </si>
  <si>
    <t>AUDITORÍAS A OBSERVACIONES, OPORTUNIDADES DE MEJORAMIENTO Y CONSIDERACIONES
Proceso Información Sectorial</t>
  </si>
  <si>
    <t>AUDITORÍAS A OBSERVACIONES, OPORTUNIDADES DE MEJORAMIENTO Y CONSIDERACIONES
Proceso Demanda y Prospectiva Energética</t>
  </si>
  <si>
    <t>AUDITORÍAS A OBSERVACIONES, OPORTUNIDADES DE MEJORAMIENTO Y CONSIDERACIONES
Proceso Planeación Estratégica e Integral de Minerales</t>
  </si>
  <si>
    <t>AUDITORÍAS A OBSERVACIONES, OPORTUNIDADES DE MEJORAMIENTO Y CONSIDERACIONES
Proceso Planeación Estratégica e Integral de Hidrocarburos</t>
  </si>
  <si>
    <t>AUDITORÍAS A OBSERVACIONES, OPORTUNIDADES DE MEJORAMIENTO Y CONSIDERACIONES
Proceso Planeación Estratégica e Integral de Energía Eléctrica</t>
  </si>
  <si>
    <t>AUDITORÍAS A OBSERVACIONES, OPORTUNIDADES DE MEJORAMIENTO Y CONSIDERACIONES
Proceso Fondos Energéticos y Proyectos para Cobertura</t>
  </si>
  <si>
    <t>AUDITORÍAS A OBSERVACIONES, OPORTUNIDADES DE MEJORAMIENTO Y CONSIDERACIONES
Proceso Gestión de Convocatorias</t>
  </si>
  <si>
    <t>AUDITORÍAS A OBSERVACIONES, OPORTUNIDADES DE MEJORAMIENTO Y CONSIDERACIONES
Proceso Divulgación e Información Minero Energética</t>
  </si>
  <si>
    <t>AUDITORÍAS A OBSERVACIONES, OPORTUNIDADES DE MEJORAMIENTO Y CONSIDERACIONES
Proceso Gestión de Conceptos Técnicos</t>
  </si>
  <si>
    <t>AUDITORÍAS A OBSERVACIONES, OPORTUNIDADES DE MEJORAMIENTO Y CONSIDERACIONES
Proceso Gestión del Talento Humano</t>
  </si>
  <si>
    <t>AUDITORÍAS A OBSERVACIONES, OPORTUNIDADES DE MEJORAMIENTO Y CONSIDERACIONES
Proceso Gestión Financiera</t>
  </si>
  <si>
    <t>AUDITORÍAS A OBSERVACIONES, OPORTUNIDADES DE MEJORAMIENTO Y CONSIDERACIONES
Proceso Gestión Jurídica</t>
  </si>
  <si>
    <t>AUDITORÍAS A OBSERVACIONES, OPORTUNIDADES DE MEJORAMIENTO Y CONSIDERACIONES
Proceso Gestion Contractual</t>
  </si>
  <si>
    <t>AUDITORÍAS A OBSERVACIONES, OPORTUNIDADES DE MEJORAMIENTO Y CONSIDERACIONES
Proceso Gestión TICs</t>
  </si>
  <si>
    <t>AUDITORÍAS A OBSERVACIONES, OPORTUNIDADES DE MEJORAMIENTO Y CONSIDERACIONES
Proceso Gestión Documental</t>
  </si>
  <si>
    <t>AUDITORÍAS A OBSERVACIONES, OPORTUNIDADES DE MEJORAMIENTO Y CONSIDERACIONES
Proceso Servicio al Ciudadano</t>
  </si>
  <si>
    <t>AUDITORÍAS A OBSERVACIONES, OPORTUNIDADES DE MEJORAMIENTO Y CONSIDERACIONES
Proceso Gestión de Servicios Administrativos</t>
  </si>
  <si>
    <t>AUDITORÍAS A OBSERVACIONES, OPORTUNIDADES DE MEJORAMIENTO Y CONSIDERACIONES
Proceso Evaluación y Control</t>
  </si>
  <si>
    <t>AUDITORÍAS A OBSERVACIONES, OPORTUNIDADES DE MEJORAMIENTO Y CONSIDERACIONES
Proceso Mejora Continua</t>
  </si>
  <si>
    <t>Sistema de Información UPMENET</t>
  </si>
  <si>
    <t>Sistema de Información Plataforma Tecnológica Subasta CLPE</t>
  </si>
  <si>
    <t>Sistema de información de acceso web para el análisis multivariable requerido para evaluar la viabilidad de alternativas energéticas, orientadas a la sustitución de combustibles de uso ineficiente altamente contaminantes “CIAC”</t>
  </si>
  <si>
    <t>PROCESOS ESTRATÉGICOS</t>
  </si>
  <si>
    <t>PROCESOS MISIONALES</t>
  </si>
  <si>
    <t>PROCESOS DE APOYO</t>
  </si>
  <si>
    <t>PROCESOS DE EVALUACIÓN Y CONTROL</t>
  </si>
  <si>
    <t>Con base en el Mapa de Procesos de la Unidad de Planeación Minero Energética - UPME, considerando el cumplimiento de la norma que aplica a cada Proceso , en especial el MIPG. Determinar la actualización de la documentación, la calidad de su ejecución y el estado del Sistema de Gestión Único Estratégico de Mejoramiento.</t>
  </si>
  <si>
    <r>
      <t>OBJETIVO DEL PROGRAMA</t>
    </r>
    <r>
      <rPr>
        <sz val="16"/>
        <rFont val="Arial"/>
        <family val="2"/>
      </rPr>
      <t>:</t>
    </r>
    <r>
      <rPr>
        <b/>
        <sz val="16"/>
        <rFont val="Arial"/>
        <family val="2"/>
      </rPr>
      <t xml:space="preserve"> </t>
    </r>
    <r>
      <rPr>
        <sz val="16"/>
        <rFont val="Arial"/>
        <family val="2"/>
      </rPr>
      <t>Identificar el universo de los temas que puede auditar u objeto de análisis por parte de la Dirección General - Control Interno, en atención a la normatividad vigente y a la dinámica administrativa y de los procesos de la Unidad de Planeación Minero Energética - UPME; identificando los temas prioritarios a cubrir durante la vigencia por parte del recurso humano asignado, considerando los riesgos de mayor impacto para la entidad, de manera que los resultados contribuyan al mejoramiento continuo del Sistema de Control Interno de la Unidad de Planeación Minero Energética - UPME.</t>
    </r>
  </si>
  <si>
    <r>
      <t>ALCANCE DEL PROGRAMA</t>
    </r>
    <r>
      <rPr>
        <sz val="16"/>
        <rFont val="Arial"/>
        <family val="2"/>
      </rPr>
      <t>: Los temas a auditar u objeto de análisis, se clasifican por: (1) Auditorías de ley con fecha de entrega, (2) Auditorías de ley sin fecha de entrega, (3) Auditorías de gestión por área organizacional, (4) Auditorías a procesos, (5) Auditorías de Seguimiento, (6) Auditorías a Comités Institucionales, (7) Auditorías a observaciones, oportunidades de mejoramiento y consideraciones, (8) Auditorías a Sistemas de Información, (9) Auditorías a Fondos, (10) Auditorías a Planes, (11) Auditorías a Políticas, (12) Auditorías a Programas, (13) Auditorías a Proyectos de Inversión, (14) Auditorías Especiales, (15) Auditoría a Contratos de Prestación de Servicios, (16) Auditoría a Liquidación de Convenios, (17) Auditoría Agenda Regulatoria, (18) Auditorías &amp; actividades con la Contraloría General de la República – CGR, (19) Auditoría a la Supervisión de Contratos, (20) Auditoría de Legalidad de los Actos Administrativos, (21) Actividades de Acompañamiento y Prevención, (22) Asistencia a Comités, (23) Mesas de Asesoría y Prevención, (24) Mesas de Análisis de Riesgos y Controles, (25) Mesas de Seguimiento a la Gestión, (26) Atención de temas internos y administrativos.</t>
    </r>
  </si>
  <si>
    <r>
      <t>CRITERIOS</t>
    </r>
    <r>
      <rPr>
        <sz val="16"/>
        <rFont val="Arial"/>
        <family val="2"/>
      </rPr>
      <t>: Normatividad aplicable a cada tema analizado y auditado.</t>
    </r>
  </si>
  <si>
    <r>
      <t>RECURSOS</t>
    </r>
    <r>
      <rPr>
        <sz val="16"/>
        <rFont val="Arial"/>
        <family val="2"/>
      </rPr>
      <t>: Humano: El Equipo de Trabajo asignado a laDirección General - Control Interno es: Un (1) Asesor de Control Interno,Dos (2) Profesionales.  Recurso Humano Adicional: Dos (2) Contratistas. Tecnológico: Equipos de Cómputo, Sistemas de Información, Sistemas de Redes y Correo Electrónico, entre otros.</t>
    </r>
  </si>
  <si>
    <r>
      <t xml:space="preserve">RESPONSABLE
DE EJECUTAR LA AUDITORÍA / TEMA
</t>
    </r>
    <r>
      <rPr>
        <b/>
        <sz val="16"/>
        <color indexed="12"/>
        <rFont val="Arial"/>
        <family val="2"/>
      </rPr>
      <t>EQUIPO AUDITOR</t>
    </r>
  </si>
  <si>
    <r>
      <t xml:space="preserve">Plan de Mejoramiento Institucional Suscrito con la Contraloría General de la República
</t>
    </r>
    <r>
      <rPr>
        <i/>
        <sz val="18"/>
        <color indexed="12"/>
        <rFont val="Arial"/>
        <family val="2"/>
      </rPr>
      <t>Registro en el Sistema de Rendición Electrónica de Cuenta e Informes - SIRECI</t>
    </r>
  </si>
  <si>
    <r>
      <t xml:space="preserve">Cajas Menores Constituidas en la Unidad de Planeación Minero Energética - UPME
</t>
    </r>
    <r>
      <rPr>
        <i/>
        <sz val="18"/>
        <color indexed="12"/>
        <rFont val="Arial"/>
        <family val="2"/>
      </rPr>
      <t>Cajas Menores Asignadas al Grupo de Gestión Administrativa y Servicio al Ciudadano</t>
    </r>
  </si>
  <si>
    <r>
      <t xml:space="preserve">Comisión de Personal de la Unidad de Planeación Minero Energética - UPME
</t>
    </r>
    <r>
      <rPr>
        <i/>
        <sz val="18"/>
        <color rgb="FF0000FF"/>
        <rFont val="Arial"/>
        <family val="2"/>
      </rPr>
      <t>Conformación del Órgano Colegiado de Dirección y Gestión del Empleo Público y de la Gerencia Pública. Convocación a Elecciones de los Representantes de los Empleados y sus Suplentes. Circular Externa 10 de 2020 CNSC</t>
    </r>
  </si>
  <si>
    <r>
      <t xml:space="preserve">Formulario Único Reporte de Avances de la Gestión - FURAG, Relacionado con los Temas que le Corresponden a la Dirección General - Control Interno de la Dimensión Siete (7)
</t>
    </r>
    <r>
      <rPr>
        <sz val="18"/>
        <color indexed="12"/>
        <rFont val="Arial"/>
        <family val="2"/>
      </rPr>
      <t>Encuesta DAFP para la Medición del Desempeño Institucional - MDE y del Sistema de Control Interno - MECI (Modelo Estandar de Control Interno), a Través de FURAG</t>
    </r>
  </si>
  <si>
    <r>
      <t xml:space="preserve">Ley de Apropiaciones por parte de la Unidad de Planeación Minero Energética - UPME - Gestión General
</t>
    </r>
    <r>
      <rPr>
        <i/>
        <sz val="18"/>
        <color rgb="FF0000FF"/>
        <rFont val="Arial"/>
        <family val="2"/>
      </rPr>
      <t>Ejecución del Presupuesto y Reservas Presupuestales, Presupuesto General de la Nación - PGN</t>
    </r>
  </si>
  <si>
    <r>
      <t xml:space="preserve">Participación Activa de la Mujer en Cargos de Libre Nombramiento y Remoción del Nivel Directivo en la Unidad de Planeación Minero Energética - UPME
</t>
    </r>
    <r>
      <rPr>
        <i/>
        <sz val="18"/>
        <color rgb="FF0000FF"/>
        <rFont val="Arial"/>
        <family val="2"/>
      </rPr>
      <t xml:space="preserve">Ley 581 de 2000 - Ley de Cuotas. </t>
    </r>
  </si>
  <si>
    <r>
      <t xml:space="preserve">Proceso de Evaluación del Desempeño Laboral de la Unidad de Planeación Minero Energética - UPME
</t>
    </r>
    <r>
      <rPr>
        <i/>
        <sz val="18"/>
        <color rgb="FF0000FF"/>
        <rFont val="Arial"/>
        <family val="2"/>
      </rPr>
      <t>Permanencia de Personal en la Unidad de Planeación Minero Energética - UPME, de conformidad con las normas de Carrera Administrativa. Circular Externa 10 de 2020 CNSC</t>
    </r>
  </si>
  <si>
    <r>
      <t xml:space="preserve">Proceso de Inscripción, Actualización y Cancelación del Registro Público de Carrera Administrativa de la Unidad de Planeación Minero Energética - UPME
</t>
    </r>
    <r>
      <rPr>
        <i/>
        <sz val="18"/>
        <color rgb="FF0000FF"/>
        <rFont val="Arial"/>
        <family val="2"/>
      </rPr>
      <t>Administración, Organización y Actualización del Registro Público de los Servidores de la Unidad de Planeación Minero Energética - UPME, Inscritos en Carrera Administrativa. Circular Externa 10 de 2020 CNSC</t>
    </r>
  </si>
  <si>
    <r>
      <t xml:space="preserve">Proceso de Selección de Personal de la Unidad de Planeación Minero Energética - UPME
</t>
    </r>
    <r>
      <rPr>
        <i/>
        <sz val="18"/>
        <color rgb="FF0000FF"/>
        <rFont val="Arial"/>
        <family val="2"/>
      </rPr>
      <t xml:space="preserve">
Ingreso de Personal en la Unidad de Planeación Minero Energética - UPME, de conformidad con las normas de Carrera Administrativa. Circular Externa 10 de 2020 CNSC</t>
    </r>
  </si>
  <si>
    <r>
      <t xml:space="preserve">Proceso de Provisión Transitoria de la Unidad de Planeación Minero Energética - UPME
</t>
    </r>
    <r>
      <rPr>
        <i/>
        <sz val="18"/>
        <color rgb="FF0000FF"/>
        <rFont val="Arial"/>
        <family val="2"/>
      </rPr>
      <t xml:space="preserve">
Encargos o Nombramientos Provisionales en la Unidad de Planeación Minero Energética - UPME, de conformidad con las normas de Carrera Administrativa. Circular Externa 10 de 2020 CNSC</t>
    </r>
  </si>
  <si>
    <r>
      <t xml:space="preserve">Sistema de Administración de Riesgos de la Unidad de Planeación Minero Energética - UPME.
</t>
    </r>
    <r>
      <rPr>
        <i/>
        <sz val="18"/>
        <color rgb="FF0000FF"/>
        <rFont val="Arial"/>
        <family val="2"/>
      </rPr>
      <t>Incluye Efectividad de los Riesgos Estratégicos, por Procesos, Planes, Programas y de Contexto Estratégico</t>
    </r>
  </si>
  <si>
    <r>
      <t xml:space="preserve">Plan de Mejoramiento Archivistico de la Unidad de Planeación Minero Energética - UPME para el Archivo General de la Nación - AGN
</t>
    </r>
    <r>
      <rPr>
        <i/>
        <sz val="18"/>
        <color rgb="FF0000FF"/>
        <rFont val="Arial"/>
        <family val="2"/>
      </rPr>
      <t>Formulado con base en los resultados de la última visita del AGN</t>
    </r>
  </si>
  <si>
    <r>
      <rPr>
        <b/>
        <sz val="18"/>
        <color rgb="FF0000FF"/>
        <rFont val="Arial"/>
        <family val="2"/>
      </rPr>
      <t>AUDITORÍAS DE LEY CON FECHA DE ENTREGA</t>
    </r>
    <r>
      <rPr>
        <i/>
        <sz val="18"/>
        <color indexed="8"/>
        <rFont val="Arial"/>
        <family val="2"/>
      </rPr>
      <t xml:space="preserve">
Requeridas por la Normatividad Vigente, con Fecha Límite de Entrega. Elaborada con Base en el Plan de Acción Anual de la Vigencia Anterior, por área organizacional. </t>
    </r>
  </si>
  <si>
    <r>
      <t xml:space="preserve">AUDITORÍAS A PROCESOS ESTRATÉGICOS
Direccionamiento Estratégico
</t>
    </r>
    <r>
      <rPr>
        <i/>
        <sz val="18"/>
        <color rgb="FF0000FF"/>
        <rFont val="Arial"/>
        <family val="2"/>
      </rPr>
      <t>Proceso 1</t>
    </r>
  </si>
  <si>
    <r>
      <t xml:space="preserve">AUDITORÍAS A PROCESOS ESTRATÉGICOS
Comunicación Estratégica
</t>
    </r>
    <r>
      <rPr>
        <sz val="18"/>
        <color rgb="FF0000FF"/>
        <rFont val="Arial"/>
        <family val="2"/>
      </rPr>
      <t>Proceso 2</t>
    </r>
  </si>
  <si>
    <r>
      <t xml:space="preserve">AUDITORÍAS A PROCESOS ESTRATÉGICOS
Información Sectorial
</t>
    </r>
    <r>
      <rPr>
        <sz val="18"/>
        <color rgb="FF0000FF"/>
        <rFont val="Arial"/>
        <family val="2"/>
      </rPr>
      <t>Proceso 3</t>
    </r>
  </si>
  <si>
    <r>
      <t xml:space="preserve">AUDITORÍAS A PROCESOS MISIONALES
Demanda y Prospectiva Energética
</t>
    </r>
    <r>
      <rPr>
        <i/>
        <sz val="18"/>
        <color rgb="FF0000FF"/>
        <rFont val="Arial"/>
        <family val="2"/>
      </rPr>
      <t>Proceso 4</t>
    </r>
  </si>
  <si>
    <r>
      <t xml:space="preserve">AUDITORÍAS A PROCESOS MISIONALES
Planeación Estratégica e Integral de Minerales
</t>
    </r>
    <r>
      <rPr>
        <i/>
        <sz val="18"/>
        <color rgb="FF0000FF"/>
        <rFont val="Arial"/>
        <family val="2"/>
      </rPr>
      <t>Proceso 5</t>
    </r>
  </si>
  <si>
    <r>
      <t xml:space="preserve">AUDITORÍAS A PROCESOS MINIONALES
Planeación Estratégica e Integral de Hidrocarburos
</t>
    </r>
    <r>
      <rPr>
        <i/>
        <sz val="18"/>
        <color rgb="FF0000FF"/>
        <rFont val="Arial"/>
        <family val="2"/>
      </rPr>
      <t>Proceso 6</t>
    </r>
  </si>
  <si>
    <r>
      <t xml:space="preserve">AUDITORÍAS A PROCESOS MISIONALES
Planeación Estratégica e Integral de Energía Eléctrica
</t>
    </r>
    <r>
      <rPr>
        <i/>
        <sz val="18"/>
        <color rgb="FF0000FF"/>
        <rFont val="Arial"/>
        <family val="2"/>
      </rPr>
      <t>Proceso 7</t>
    </r>
  </si>
  <si>
    <r>
      <t xml:space="preserve">AUDITORÍAS A PROCESOS MISIONALES
Fondos Energéticos y Proyectos para Cobertura
</t>
    </r>
    <r>
      <rPr>
        <i/>
        <sz val="18"/>
        <color rgb="FF0000FF"/>
        <rFont val="Arial"/>
        <family val="2"/>
      </rPr>
      <t>Proceso 8</t>
    </r>
  </si>
  <si>
    <r>
      <t xml:space="preserve">AUDITORÍAS A PROCESOS MISIONALES
Gestión de Convocatorias
</t>
    </r>
    <r>
      <rPr>
        <i/>
        <sz val="18"/>
        <color rgb="FF0000FF"/>
        <rFont val="Arial"/>
        <family val="2"/>
      </rPr>
      <t>Proceso 9</t>
    </r>
  </si>
  <si>
    <r>
      <t xml:space="preserve">AUDITORÍAS A PROCESOS MISIONALES
Divulgación e Información Minero Energética
</t>
    </r>
    <r>
      <rPr>
        <i/>
        <sz val="18"/>
        <color rgb="FF0000FF"/>
        <rFont val="Arial"/>
        <family val="2"/>
      </rPr>
      <t>Proceso 10</t>
    </r>
  </si>
  <si>
    <r>
      <t xml:space="preserve">AUDITORÍAS A PROCESOS MISIONALES
Gestión de Conceptos Técnicos
</t>
    </r>
    <r>
      <rPr>
        <i/>
        <sz val="18"/>
        <color rgb="FF0000FF"/>
        <rFont val="Arial"/>
        <family val="2"/>
      </rPr>
      <t>Proceso 11</t>
    </r>
  </si>
  <si>
    <r>
      <t xml:space="preserve">AUDITORÍAS A PROCESOS DE APOYO
Gestión del Talento Humano
</t>
    </r>
    <r>
      <rPr>
        <i/>
        <sz val="18"/>
        <color rgb="FF0000FF"/>
        <rFont val="Arial"/>
        <family val="2"/>
      </rPr>
      <t>Proceso 12</t>
    </r>
  </si>
  <si>
    <r>
      <t xml:space="preserve">AUDITORÍAS A PROCESOS DE APOYO
Gestión Financiera
</t>
    </r>
    <r>
      <rPr>
        <i/>
        <sz val="18"/>
        <color rgb="FF0000FF"/>
        <rFont val="Arial"/>
        <family val="2"/>
      </rPr>
      <t>Proceso 13</t>
    </r>
  </si>
  <si>
    <r>
      <t xml:space="preserve">AUDITORÍAS A PROCESOS DE APOYO
Gestión Jurídica
</t>
    </r>
    <r>
      <rPr>
        <i/>
        <sz val="18"/>
        <color rgb="FF0000FF"/>
        <rFont val="Arial"/>
        <family val="2"/>
      </rPr>
      <t>Proceso 14</t>
    </r>
  </si>
  <si>
    <r>
      <t xml:space="preserve">AUDITORÍAS A PROCESOS DE APOYO
Gestión Contractual
</t>
    </r>
    <r>
      <rPr>
        <i/>
        <sz val="18"/>
        <color rgb="FF0000FF"/>
        <rFont val="Arial"/>
        <family val="2"/>
      </rPr>
      <t>Proceso 15</t>
    </r>
  </si>
  <si>
    <r>
      <t xml:space="preserve">AUDITORÍAS A PROCESOS DE APOYO
Gestión TICs
</t>
    </r>
    <r>
      <rPr>
        <i/>
        <sz val="18"/>
        <color rgb="FF0000FF"/>
        <rFont val="Arial"/>
        <family val="2"/>
      </rPr>
      <t>Proceso 16</t>
    </r>
  </si>
  <si>
    <r>
      <t xml:space="preserve">AUDITORÍAS A PROCESOS DE APOYO
Gestión Documental
</t>
    </r>
    <r>
      <rPr>
        <i/>
        <sz val="18"/>
        <color rgb="FF0000FF"/>
        <rFont val="Arial"/>
        <family val="2"/>
      </rPr>
      <t>Proceso 17</t>
    </r>
  </si>
  <si>
    <r>
      <t xml:space="preserve">AUDITORÍAS A PROCESOS DE APOYO
Servicio al Ciudadano
</t>
    </r>
    <r>
      <rPr>
        <i/>
        <sz val="18"/>
        <color rgb="FF0000FF"/>
        <rFont val="Arial"/>
        <family val="2"/>
      </rPr>
      <t>Proceso 18</t>
    </r>
  </si>
  <si>
    <r>
      <t xml:space="preserve">AUDITORÍAS A PROCESOS DE APOYO
Gestión de Servicios Administrativos
</t>
    </r>
    <r>
      <rPr>
        <i/>
        <sz val="18"/>
        <color rgb="FF0000FF"/>
        <rFont val="Arial"/>
        <family val="2"/>
      </rPr>
      <t>Proceso 19</t>
    </r>
  </si>
  <si>
    <r>
      <t xml:space="preserve">AUDITORÍAS A PROCESOS DE EVALUACIÓN Y CONTROL
Evaluación y Control
</t>
    </r>
    <r>
      <rPr>
        <i/>
        <sz val="18"/>
        <color rgb="FF0000FF"/>
        <rFont val="Arial"/>
        <family val="2"/>
      </rPr>
      <t>Proceso 20</t>
    </r>
  </si>
  <si>
    <r>
      <t xml:space="preserve">AUDITORÍAS A PROCESOS DE EVALUACIÓN Y CONTROL
Mejora Continua
</t>
    </r>
    <r>
      <rPr>
        <i/>
        <sz val="18"/>
        <color rgb="FF0000FF"/>
        <rFont val="Arial"/>
        <family val="2"/>
      </rPr>
      <t>Proceso 21</t>
    </r>
  </si>
  <si>
    <r>
      <t xml:space="preserve">Asesorías y Alertas presentadas por la Dirección General -Control Interno
</t>
    </r>
    <r>
      <rPr>
        <i/>
        <sz val="18"/>
        <color indexed="12"/>
        <rFont val="Arial"/>
        <family val="2"/>
      </rPr>
      <t>Presentadas por la OCI a la Administración y a las áreas organiizacionales en las vigencias anteriores</t>
    </r>
  </si>
  <si>
    <r>
      <t xml:space="preserve">Compromisos del Gobierno Nacional 
</t>
    </r>
    <r>
      <rPr>
        <i/>
        <sz val="18"/>
        <color indexed="12"/>
        <rFont val="Arial"/>
        <family val="2"/>
      </rPr>
      <t>Incluye Diálogos de Gestión, Consejos de Ministros, Reuniones Generales, Consejos Comunales de Gobierno, Encuentros Regionales, entre otros</t>
    </r>
  </si>
  <si>
    <r>
      <t xml:space="preserve">Registro Nacional de Bases de Datos Personales de la Unidad de Planeación Minero Energética - UPME
</t>
    </r>
    <r>
      <rPr>
        <i/>
        <sz val="18"/>
        <color rgb="FF0000FF"/>
        <rFont val="Arial"/>
        <family val="2"/>
      </rPr>
      <t>Ley 1581 de 2012, Decreto 1074 de 2015, Circular Presidencial 01 de 2019, Decreto 417 de 2020, Decreto 434 de 2020, Circular Presidencial 01 de 2019  (Presentación ante la Superintendencia de Industria y Comercio)</t>
    </r>
  </si>
  <si>
    <r>
      <t xml:space="preserve">Documentación y Formalización del Esquema de las Líneas de Defensa de la Unidad de Planeación Minero Energética - UPME
</t>
    </r>
    <r>
      <rPr>
        <i/>
        <sz val="18"/>
        <color rgb="FF0000FF"/>
        <rFont val="Arial"/>
        <family val="2"/>
      </rPr>
      <t>Esquema de Definición y Asignación de Responsabilidades y Roles para la Gestión del Riesgo y el Control en la Implementación de las Líneas de Defensa - Modelo Integrado de Planeación y Gestión - MIPG</t>
    </r>
  </si>
  <si>
    <r>
      <t xml:space="preserve">Plan Interinstitucional para la Protección de los Derechos de las Personas con Discapacidad de la Unidad de Planeación Minero Energética - UPME
</t>
    </r>
    <r>
      <rPr>
        <i/>
        <sz val="18"/>
        <color rgb="FF0000FF"/>
        <rFont val="Arial"/>
        <family val="2"/>
      </rPr>
      <t>De conformidad con lo Establecido en el Ley 1618 de 2013, Artículo 5 Numeral 8</t>
    </r>
  </si>
  <si>
    <r>
      <t xml:space="preserve">Planes de Gestión del Riesgo, Reducción del Riesgo y Manejo de Desastres de la Unidad de Planeación Minero Energética - UPME
</t>
    </r>
    <r>
      <rPr>
        <i/>
        <sz val="18"/>
        <color rgb="FF0000FF"/>
        <rFont val="Arial"/>
        <family val="2"/>
      </rPr>
      <t>Ley 1523 de 2012, Decreto 1081 de 2015 (Decreto 2157 de 2017)</t>
    </r>
  </si>
  <si>
    <r>
      <rPr>
        <sz val="18"/>
        <rFont val="Arial"/>
        <family val="2"/>
      </rPr>
      <t xml:space="preserve">Programa de Conservación Preventiva - PCP de la Unidad de Planeación Minero Energética - UPME
</t>
    </r>
    <r>
      <rPr>
        <sz val="18"/>
        <color indexed="10"/>
        <rFont val="Arial"/>
        <family val="2"/>
      </rPr>
      <t xml:space="preserve">
</t>
    </r>
    <r>
      <rPr>
        <i/>
        <sz val="18"/>
        <color indexed="12"/>
        <rFont val="Arial"/>
        <family val="2"/>
      </rPr>
      <t>Incluye Plan de Conservación Documental - Plan de Preservación Digital</t>
    </r>
  </si>
  <si>
    <r>
      <t xml:space="preserve">Programa de Transparencia y Ética Pública de la Unidad de Planeación Minero Energética - UPME
</t>
    </r>
    <r>
      <rPr>
        <i/>
        <sz val="18"/>
        <color rgb="FF0000FF"/>
        <rFont val="Arial"/>
        <family val="2"/>
      </rPr>
      <t>Ley 2195 de 2022 &amp; NTC 5854</t>
    </r>
  </si>
  <si>
    <r>
      <t xml:space="preserve">Programa de Auditoría Interna Independiente - PAII de la Unidad de Planeación Minero Energética - UPME
</t>
    </r>
    <r>
      <rPr>
        <i/>
        <sz val="18"/>
        <color indexed="12"/>
        <rFont val="Arial"/>
        <family val="2"/>
      </rPr>
      <t xml:space="preserve">
Seguimiento, Medición, Análisis y Evaluación</t>
    </r>
  </si>
  <si>
    <r>
      <t xml:space="preserve">Accesibilidad al Medio Físico. Criterios y requisitos generales de accesibilidad y señalización al medio físico, requerido en los espacios físicos de acceso al ciudadano
</t>
    </r>
    <r>
      <rPr>
        <i/>
        <sz val="18"/>
        <color indexed="12"/>
        <rFont val="Arial"/>
        <family val="2"/>
      </rPr>
      <t xml:space="preserve">
De Conformidad con la Norma Técnica Colombiana NTC 6047</t>
    </r>
  </si>
  <si>
    <r>
      <t xml:space="preserve">Aplicación del Código de Etica y Estatuto de Auditoría Interna Independiente de la Unidad de Planeación Minero Energética - UPME
</t>
    </r>
    <r>
      <rPr>
        <i/>
        <sz val="18"/>
        <color rgb="FF0000FF"/>
        <rFont val="Arial"/>
        <family val="2"/>
      </rPr>
      <t>Aplicado en la Auditoría Interna Independiente</t>
    </r>
  </si>
  <si>
    <r>
      <t xml:space="preserve">Caracterización de Grupos de Valor, Clientes o Usuarios de la Unidad de Planeación Minero Energética - UPME
</t>
    </r>
    <r>
      <rPr>
        <i/>
        <sz val="18"/>
        <color rgb="FF0000FF"/>
        <rFont val="Arial"/>
        <family val="2"/>
      </rPr>
      <t>Identificación y Actualización</t>
    </r>
  </si>
  <si>
    <r>
      <t xml:space="preserve">Código de Integridad de la Unidad de Planeación Minero Energética - UPME
</t>
    </r>
    <r>
      <rPr>
        <i/>
        <sz val="18"/>
        <color rgb="FF0000FF"/>
        <rFont val="Arial"/>
        <family val="2"/>
      </rPr>
      <t>Código de Ética</t>
    </r>
  </si>
  <si>
    <r>
      <t>Cumplimiento porcentajes de vinculación de personas con discapacidad en la Unidad de Planeación Minero Energética - UPME.</t>
    </r>
    <r>
      <rPr>
        <i/>
        <sz val="18"/>
        <color indexed="12"/>
        <rFont val="Arial"/>
        <family val="2"/>
      </rPr>
      <t xml:space="preserve">
Ley 1618 de 2013. Decreto 2011 de 2017 - Circular Conjunta 025 de 2019 PGN-DAFP</t>
    </r>
  </si>
  <si>
    <r>
      <t xml:space="preserve">Retiro de Servidores Públicos de la Unidad de Planeación Minero Energética - UPME
</t>
    </r>
    <r>
      <rPr>
        <i/>
        <sz val="18"/>
        <color rgb="FF0000FF"/>
        <rFont val="Arial"/>
        <family val="2"/>
      </rPr>
      <t>Proceso de Desvinculación de Personal</t>
    </r>
  </si>
  <si>
    <r>
      <t xml:space="preserve">Acompañar y Asesorar a las Áreas Organizaciones en la Formulación y Reformulación de los Planes de Mejoramiento Institucional, con base en los hallazgos de la Contraloría Geeneral de la República - CGR
</t>
    </r>
    <r>
      <rPr>
        <sz val="18"/>
        <color rgb="FF0000FF"/>
        <rFont val="Arial"/>
        <family val="2"/>
      </rPr>
      <t xml:space="preserve">
Incluye la revisión de la pertinencia de las acciones propuestas por el competente, frente al hallazgo, con el fin de facilitar el cierre efectivo.</t>
    </r>
  </si>
  <si>
    <r>
      <t xml:space="preserve">Estado de las Acciones Formuladas en el Plan de Mejoramiento suscrito con la Contraloría General de la República - CGR y Cierre de los Hallazgos.
</t>
    </r>
    <r>
      <rPr>
        <i/>
        <sz val="18"/>
        <color indexed="12"/>
        <rFont val="Arial"/>
        <family val="2"/>
      </rPr>
      <t>Registro en el Sistema de Rendición Electrónica de Cuenta e Informes - SIRECI</t>
    </r>
  </si>
  <si>
    <r>
      <t xml:space="preserve">Formulación del Plan de Mejoramiento Institucional Suscrito con la Contraloría General de la República
</t>
    </r>
    <r>
      <rPr>
        <i/>
        <sz val="18"/>
        <color indexed="12"/>
        <rFont val="Arial"/>
        <family val="2"/>
      </rPr>
      <t>Registro en el Sistema de Rendición Electrónica de Cuenta e Informes - SIRECI</t>
    </r>
  </si>
  <si>
    <r>
      <t xml:space="preserve">Alertas de Control Interno Emitidas por la Contraloría General de la República - CGR
</t>
    </r>
    <r>
      <rPr>
        <i/>
        <sz val="18"/>
        <color rgb="FF0000FF"/>
        <rFont val="Arial"/>
        <family val="2"/>
      </rPr>
      <t>Artìculo 62 del Decreto 403 del 2020</t>
    </r>
  </si>
  <si>
    <t xml:space="preserve">Artículo 113 y 130 de la C.P.C. Ley 87 de 1993. Artículos 2.2.142.1 y 2.2.14.2.13 del Decreto 1083 de 2015   </t>
  </si>
  <si>
    <t>Decreto 111 de 1996, ley 2299 de 2023, Ley 2342 de 2023 y el decreto 2295 de 2023</t>
  </si>
  <si>
    <t xml:space="preserve">Artículos 13,40 y 43 de la C.P.C.Ley 581 de 2000 </t>
  </si>
  <si>
    <t>Artículo 11 de ley 909 de 2004. Artículo 156 del Decreto 2106 de 2019. Artículo 2.2.7.3 del Decreto 1083 de 2015. Circular externa CNSC 0010 de 2020</t>
  </si>
  <si>
    <t>Artículo 125 CP.Ley 1960 de 2019.Circular externa 010 de 2020 CNSC.</t>
  </si>
  <si>
    <r>
      <t xml:space="preserve">Informe de Software Legal de la Unidad de Planeación Minero Energética - UPME
</t>
    </r>
    <r>
      <rPr>
        <i/>
        <sz val="18"/>
        <color rgb="FF0000FF"/>
        <rFont val="Arial"/>
        <family val="2"/>
      </rPr>
      <t>A Registrar en el Aplicativo de la Dirección Nacional de Derechos de Autor - DNDA, con base en el formato establecido por la misma entidad.</t>
    </r>
  </si>
  <si>
    <r>
      <t xml:space="preserve">Cumplimiento de las Normas de Derechos de Autor en  la Unidad de Planeación Miero Energética - UPME
</t>
    </r>
    <r>
      <rPr>
        <i/>
        <sz val="18"/>
        <color indexed="12"/>
        <rFont val="Arial"/>
        <family val="2"/>
      </rPr>
      <t xml:space="preserve">
Base de datos, cumplimiento de normas y procedimientos que aseguren el sistema de control interno de los Derechos de Autor Sobre Software.</t>
    </r>
  </si>
  <si>
    <r>
      <t xml:space="preserve">Informe Anual del Sistema de Control Interno Contable de la Unidad de Planeación Minero Energética - UPME
</t>
    </r>
    <r>
      <rPr>
        <i/>
        <sz val="18"/>
        <color rgb="FF0000FF"/>
        <rFont val="Arial"/>
        <family val="2"/>
      </rPr>
      <t xml:space="preserve">
A registrar en el aplicativo de la Contaduría General de la Nación - CGN, con base en el formato establecido por la misma entidad.</t>
    </r>
  </si>
  <si>
    <r>
      <t xml:space="preserve">COORDINADOR DE LA AUDITORÍA O DEL TEMA
</t>
    </r>
    <r>
      <rPr>
        <sz val="16"/>
        <rFont val="Arial"/>
        <family val="2"/>
      </rPr>
      <t xml:space="preserve">
</t>
    </r>
    <r>
      <rPr>
        <b/>
        <sz val="16"/>
        <color rgb="FF0000FF"/>
        <rFont val="Arial"/>
        <family val="2"/>
      </rPr>
      <t>(EN AUSENCIA DE COORDINADOR, SERÁ EJERCIDA POR OTRO AUDITOR PARA PLANEAR,  APOYAR Y ACOMPAÑAR)</t>
    </r>
  </si>
  <si>
    <r>
      <t xml:space="preserve">Riesgos de Corrupción de la Unidad de Planeación Minero Energética - UPME
</t>
    </r>
    <r>
      <rPr>
        <i/>
        <sz val="18"/>
        <color rgb="FF0000FF"/>
        <rFont val="Arial"/>
        <family val="2"/>
      </rPr>
      <t>Forma parte integral de la Auditoría de Seguimiento del Plan Anticorrupción y de Atención al Ciudadano</t>
    </r>
  </si>
  <si>
    <r>
      <t xml:space="preserve">Estado del Sistema de Control Interno de la Unidad de Planeación Minero Energética - UPME
</t>
    </r>
    <r>
      <rPr>
        <i/>
        <sz val="18"/>
        <color rgb="FF0000FF"/>
        <rFont val="Arial"/>
        <family val="2"/>
      </rPr>
      <t xml:space="preserve">
Con base en el formato establecido por el Departamento Administrativo de la Función Pública - DAFP. Informe Semestral.</t>
    </r>
  </si>
  <si>
    <t>p</t>
  </si>
  <si>
    <r>
      <t xml:space="preserve">Artículos 209 y 334  de la C.P.C.modificado por el acto legislativo  03 de 2011  Artículo 3 de la Ley 489 de 1998.Artículo 19 Ley  2155 de 2021. El artículo 22 del Decreto 1737 de 1998. Artículo 26 del Decreto 199 de 2024 Directiva Presidencial 02 de 2023 
</t>
    </r>
    <r>
      <rPr>
        <i/>
        <sz val="18"/>
        <color rgb="FF0000FF"/>
        <rFont val="Arial"/>
        <family val="2"/>
      </rPr>
      <t>Informe Trimestral</t>
    </r>
  </si>
  <si>
    <r>
      <t xml:space="preserve">Informe Estratégico Semestral del Estado del Sistema de Control Interno para el Comité de Coordinación de Control Interno de la Unidad de Planeación Minero Energética - UPME
</t>
    </r>
    <r>
      <rPr>
        <i/>
        <sz val="18"/>
        <color indexed="12"/>
        <rFont val="Arial"/>
        <family val="2"/>
      </rPr>
      <t>Resultados Relevantes de las auditorías, oportunidades de mejoramiento y consideraciones, para toma de decisiones por parte del Comité de Coordinación de Control Interno</t>
    </r>
  </si>
  <si>
    <r>
      <t xml:space="preserve">Artículos 76, Ley 1474 de 2011
Artículo 5, Decreto 2641 de 2012
Artículo 2.1.4.6, Decreto 1081 de 2015
Literasl e), Artículo 2.2.21.2.5, Decreto 1083 de 2015
</t>
    </r>
    <r>
      <rPr>
        <i/>
        <sz val="18"/>
        <color rgb="FF0000FF"/>
        <rFont val="Verdana"/>
        <family val="2"/>
      </rPr>
      <t xml:space="preserve">
Informe Semestral y publicación en Portal Web</t>
    </r>
  </si>
  <si>
    <t xml:space="preserve">Ley 87 de 1993. Ley 1753 de 2015.
Artículo 2.2.23.3, Decreto 1083 de 2015.
Decreto 1499 de 2017. </t>
  </si>
  <si>
    <r>
      <t xml:space="preserve">Artículo 3, Resolución 193 de 2016. CGN
</t>
    </r>
    <r>
      <rPr>
        <sz val="18"/>
        <color rgb="FFC00000"/>
        <rFont val="Arial"/>
        <family val="2"/>
      </rPr>
      <t>Artículo 11, Resolución 706 de 2016. CGN</t>
    </r>
    <r>
      <rPr>
        <sz val="18"/>
        <rFont val="Arial"/>
        <family val="2"/>
      </rPr>
      <t xml:space="preserve">
</t>
    </r>
    <r>
      <rPr>
        <i/>
        <sz val="18"/>
        <color rgb="FF0000FF"/>
        <rFont val="Arial"/>
        <family val="2"/>
      </rPr>
      <t>Informe Anual de Evaluación del Control Interno Contable</t>
    </r>
  </si>
  <si>
    <t xml:space="preserve">Ley 23 de 1982.
Ley 222 de 1995.
Ley 603 de 2000. 
Ley 1680 de 2013. 
Ley 1915 de 2018.  </t>
  </si>
  <si>
    <r>
      <t xml:space="preserve">Artículo 5, Decreto 2641 de 2012
Artículo 2.1.4.6, Decreto 1081 de 2015
Literasl e), Artículo 2.2.21.2.5, Decreto 1083 de 2015
</t>
    </r>
    <r>
      <rPr>
        <sz val="18"/>
        <color rgb="FFC00000"/>
        <rFont val="Verdana"/>
        <family val="2"/>
      </rPr>
      <t>PENDIENTE NORMA ESPECÍFICA PERIODICIDAD</t>
    </r>
    <r>
      <rPr>
        <sz val="18"/>
        <color theme="1"/>
        <rFont val="Verdana"/>
        <family val="2"/>
      </rPr>
      <t xml:space="preserve">
</t>
    </r>
    <r>
      <rPr>
        <i/>
        <sz val="18"/>
        <color rgb="FF0000FF"/>
        <rFont val="Verdana"/>
        <family val="2"/>
      </rPr>
      <t xml:space="preserve">
El informe debe publicarse el décimo día hábil del mes siguiente a la finalización del cuatrimestre.    </t>
    </r>
  </si>
  <si>
    <r>
      <t xml:space="preserve">Literasl e), Artículo 2.2.21.2.5, Decreto 1083 de 2015
</t>
    </r>
    <r>
      <rPr>
        <sz val="18"/>
        <color rgb="FFC00000"/>
        <rFont val="Arial"/>
        <family val="2"/>
      </rPr>
      <t>PENDIENTE NORMA ESPECÍFICA PERIODICIDAD</t>
    </r>
  </si>
  <si>
    <r>
      <t xml:space="preserve">Artículo 2.2.4.3.1.2.12 Decreto 1069 de 2015
</t>
    </r>
    <r>
      <rPr>
        <i/>
        <sz val="18"/>
        <color rgb="FF0000FF"/>
        <rFont val="Verdana"/>
        <family val="2"/>
      </rPr>
      <t>Verificar el cumplimiento de las obligaciones contenidas en el Artículo 2.2.4.3.1.2.12 Decreto 1069 de 2015</t>
    </r>
  </si>
  <si>
    <t>PENDIENTE NORMA ESPECÍFICA PERIODICIDAD</t>
  </si>
  <si>
    <r>
      <t xml:space="preserve">Artículo 2.2.21.1.5,numeral 6 del artículo 2.2.212.4,literal b) artículo 2.2.21.3.5, literal b) artículo2.2.21.3.6,2.2.21.3.7  Decreto 1083 de 2015.
</t>
    </r>
    <r>
      <rPr>
        <sz val="18"/>
        <color rgb="FFC00000"/>
        <rFont val="Verdana"/>
        <family val="2"/>
      </rPr>
      <t>PENDIENTE NORMA ESPECÍFICA PERIODICIDAD</t>
    </r>
    <r>
      <rPr>
        <sz val="18"/>
        <rFont val="Verdana"/>
        <family val="2"/>
      </rPr>
      <t xml:space="preserve">
</t>
    </r>
    <r>
      <rPr>
        <i/>
        <sz val="18"/>
        <rFont val="Verdana"/>
        <family val="2"/>
      </rPr>
      <t xml:space="preserve">
</t>
    </r>
    <r>
      <rPr>
        <i/>
        <sz val="18"/>
        <color rgb="FF0000FF"/>
        <rFont val="Verdana"/>
        <family val="2"/>
      </rPr>
      <t>La fecha de registro en el SIRECI, la notifica la Contraloría General de la República - CGR, a través del aplicativo.</t>
    </r>
  </si>
  <si>
    <r>
      <t xml:space="preserve">Decreto 1068 de 2015
Resoluciones 133 y 153 de 2024
</t>
    </r>
    <r>
      <rPr>
        <sz val="18"/>
        <color rgb="FFC00000"/>
        <rFont val="Verdana"/>
        <family val="2"/>
      </rPr>
      <t>PENDIENTE NORMA ESPECÍFICA QUE ORDENA LA AUDITORÍA</t>
    </r>
  </si>
  <si>
    <t>Artículos 38,39 y 40 Ley 909 de 2004. Artículo 2.2.8.1.1. del Decreto 1083 de 2015. Acuerdo 617 de 2018</t>
  </si>
  <si>
    <t>Estudios para Determinar la Procedencia de Acción de Repetición que Efectúe el Comité de Conciliación de la Unidad de Planeación Minero Energética - UPME</t>
  </si>
  <si>
    <t>2.3</t>
  </si>
  <si>
    <t>2.8</t>
  </si>
  <si>
    <r>
      <t xml:space="preserve">Artículo 39, Ley 909 de 2004
Literasl e), Artículo 2.2.21.2.5, Decreto 1083 de 2015
Anexo del Acuerdo CNSC-20181000006176 de 2018
Circular 04 de 2005. Consejo Asesor del Gobierno Nacional
</t>
    </r>
    <r>
      <rPr>
        <i/>
        <sz val="18"/>
        <color rgb="FF0000FF"/>
        <rFont val="Arial"/>
        <family val="2"/>
      </rPr>
      <t>Remitir y dar a conocer a los evaluadores el resultado de la Evaluación de Gestión por Áreas o Dependencias del año inmediatamente anterior.</t>
    </r>
  </si>
  <si>
    <t>MESAS DE SEGUIMIENTO A LA GESTIÓN
Dirección General</t>
  </si>
  <si>
    <t>MESAS DE SEGUIMIENTO A LA GESTIÓN
Oficina Asesora de Planeación</t>
  </si>
  <si>
    <t>MESAS DE SEGUIMIENTO A LA GESTIÓN
Oficina de Tecnologías de la Información</t>
  </si>
  <si>
    <t>MESAS DE SEGUIMIENTO A LA GESTIÓN
Oficina de Gestión de Proyectos de Fondos</t>
  </si>
  <si>
    <t>MESAS DE SEGUIMIENTO A LA GESTIÓN
Subdireccion de Gestión de Información</t>
  </si>
  <si>
    <t>MESAS DE SEGUIMIENTO A LA GESTIÓN
Subdireccion de Demanda</t>
  </si>
  <si>
    <t>MESAS DE SEGUIMIENTO A LA GESTIÓN
Subdirección Energía Eléctrica</t>
  </si>
  <si>
    <t>MESAS DE SEGUIMIENTO A LA GESTIÓN
Subdirección de Minería</t>
  </si>
  <si>
    <t>MESAS DE SEGUIMIENTO A LA GESTIÓN
Secretaria General</t>
  </si>
  <si>
    <r>
      <t xml:space="preserve">Informes de Empalme por Cambio de Representante Legal y/o Secretario General de la Unidad de Planeación Minero Energética - UPME
</t>
    </r>
    <r>
      <rPr>
        <i/>
        <sz val="18"/>
        <color rgb="FF0000FF"/>
        <rFont val="Arial"/>
        <family val="2"/>
      </rPr>
      <t>Cuando Aplique</t>
    </r>
  </si>
  <si>
    <r>
      <t xml:space="preserve">RESPONSABLE:
LÍDER DEL PROCESO AUDITADO
</t>
    </r>
    <r>
      <rPr>
        <b/>
        <i/>
        <sz val="18"/>
        <color rgb="FF0000FF"/>
        <rFont val="Arial"/>
        <family val="2"/>
      </rPr>
      <t>Área Organizacional</t>
    </r>
  </si>
  <si>
    <t>Con base en los Sistemas de Información Institucionales, Determinando Disponibilidad, Confiabilidad e Integridad, entre otros aspectos</t>
  </si>
  <si>
    <t>9.8</t>
  </si>
  <si>
    <r>
      <rPr>
        <i/>
        <sz val="20"/>
        <rFont val="Arial"/>
        <family val="2"/>
      </rPr>
      <t xml:space="preserve">Evaluación de la viabilidad técnica y financiera a los proyectos presentados, financiados con recursos del Presupuesto General, Empréstitos y </t>
    </r>
    <r>
      <rPr>
        <sz val="20"/>
        <rFont val="Arial"/>
        <family val="2"/>
      </rPr>
      <t>a través de los fondos administrados por el Ministerio de Minas y Energía, de conformidad con la delegación efectuada por este Ministerio.</t>
    </r>
  </si>
  <si>
    <t>AUDITORÍAS A LA EVALUACIÓN DE PROYECTOS FINANCIADOS CON DIFERENTES RECURSOS</t>
  </si>
  <si>
    <t>AUDITORÍAS A LA EVALUACIÓN DE PROYECTOS FINANCIADOS CON DIFERENTES RECURSOS
Fondo de Apoyo Financiero para la Energización de las  Zonas Rurales Interconectadas - FAER</t>
  </si>
  <si>
    <t>AUDITORÍAS A LA EVALUACIÓN DE PROYECTOS FINANCIADOS CON DIFERENTES RECURSOS
Fondo Especial Cuota de Fomento de Gas Natural - FECFGN</t>
  </si>
  <si>
    <t>AUDITORÍAS A LA EVALUACIÓN DE PROYECTOS FINANCIADOS CON DIFERENTES RECURSOS
Distribución de recursos para pagos de menores tarifas sector GLP distribuidos en cilindros y tanques estacionarios a nivel nacional - PGLP</t>
  </si>
  <si>
    <t>AUDITORÍAS A LA EVALUACIÓN DE PROYECTOS FINANCIADOS CON DIFERENTES RECURSOS
Financiera de Desarrollo Territorial S.A. - FINDETER</t>
  </si>
  <si>
    <t>AUDITORÍAS A LA EVALUACIÓN DE PROYECTOS FINANCIADOS CON DIFERENTES RECURSOS
Fondo Sistema General de Regalías - SGR</t>
  </si>
  <si>
    <t>AUDITORÍAS A LA EVALUACIÓN DE PROYECTOS FINANCIADOS CON DIFERENTES RECURSOS
Programa de Sustitución de Leña</t>
  </si>
  <si>
    <t>AUDITORÍAS A LA EVALUACIÓN DE PROYECTOS FINANCIADOS CON DIFERENTES RECURSOS
Obras por Impuestos - OXI</t>
  </si>
  <si>
    <t>AUDITORÍAS A LA EVALUACIÓN DE PROYECTOS FINANCIADOS CON DIFERENTES RECURSOS
Fondo para el Desarrollo del Plan Todos Somos PAZcífico - FTSP</t>
  </si>
  <si>
    <r>
      <t xml:space="preserve">Sistema de Información Smartpeople - Kactus y Seven
</t>
    </r>
    <r>
      <rPr>
        <i/>
        <sz val="18"/>
        <color rgb="FF0000FF"/>
        <rFont val="Arial"/>
        <family val="2"/>
      </rPr>
      <t>Aplicativo para gestión del talento humano, nómina, administrativa y SST</t>
    </r>
  </si>
  <si>
    <r>
      <t xml:space="preserve">Sistema de Gestión de Documentos Electrónicos de Archivo - SGDEA ARGO
</t>
    </r>
    <r>
      <rPr>
        <i/>
        <sz val="18"/>
        <color rgb="FF0000FF"/>
        <rFont val="Arial"/>
        <family val="2"/>
      </rPr>
      <t>Sistema de gestión documental ORFEO, para la gestión de los documentos a los procesos y expedientes.</t>
    </r>
  </si>
  <si>
    <r>
      <t xml:space="preserve">Aplicación GLPI - Mesa de Servicio
</t>
    </r>
    <r>
      <rPr>
        <i/>
        <sz val="18"/>
        <color rgb="FF0000FF"/>
        <rFont val="Arial"/>
        <family val="2"/>
      </rPr>
      <t>Herramienta de gestion de servicios TIC, manejo Inventario de infraestructura, y es de total acceso a los usuarios de la UPME.</t>
    </r>
  </si>
  <si>
    <r>
      <t xml:space="preserve">Sistema para el registro de quejas y reclamos - PQR
</t>
    </r>
    <r>
      <rPr>
        <i/>
        <sz val="18"/>
        <color rgb="FF0000FF"/>
        <rFont val="Arial"/>
        <family val="2"/>
      </rPr>
      <t>Aplicativo para el registro de quejas y reclamos de la Unidad de Planeación Minero Enérgetica (Formulario).</t>
    </r>
  </si>
  <si>
    <r>
      <t xml:space="preserve">Aplicativo Dspace
</t>
    </r>
    <r>
      <rPr>
        <i/>
        <sz val="18"/>
        <color rgb="FF0000FF"/>
        <rFont val="Arial"/>
        <family val="2"/>
      </rPr>
      <t>Aplicativo del Centro de Documentación de la UPME, gestiona la descripción bibliográfica de los documentos.</t>
    </r>
  </si>
  <si>
    <r>
      <t xml:space="preserve">Buscador Institucional
</t>
    </r>
    <r>
      <rPr>
        <i/>
        <sz val="18"/>
        <color rgb="FF0000FF"/>
        <rFont val="Arial"/>
        <family val="2"/>
      </rPr>
      <t>Herramienta web que indexa el contenido de los portales web de la entidad, biblioteca y hace gestión de preguntas frecuentes.</t>
    </r>
  </si>
  <si>
    <r>
      <t xml:space="preserve">Aplicativo Khoa
</t>
    </r>
    <r>
      <rPr>
        <i/>
        <sz val="18"/>
        <color rgb="FF0000FF"/>
        <rFont val="Arial"/>
        <family val="2"/>
      </rPr>
      <t>Aplicativo especializado en administrar la documentación bibliográfica de la UPME, es un Gestor documental.</t>
    </r>
  </si>
  <si>
    <r>
      <t xml:space="preserve">Sistema de Información de Gestión Único Estratégico de Mejoramiento - SIGUEME
</t>
    </r>
    <r>
      <rPr>
        <i/>
        <sz val="18"/>
        <color rgb="FF0000FF"/>
        <rFont val="Arial"/>
        <family val="2"/>
      </rPr>
      <t>Aplicativo que incluye el direccionamiento estratégico, la planeación, la caracterización, procesos, procedimientos, control documental, clientes, riesgos, indicadores, entre otros.</t>
    </r>
  </si>
  <si>
    <r>
      <t xml:space="preserve">Sistema de Información Minero Energético - SIMEC
</t>
    </r>
    <r>
      <rPr>
        <i/>
        <sz val="18"/>
        <color rgb="FF0000FF"/>
        <rFont val="Arial"/>
        <family val="2"/>
      </rPr>
      <t>Matriz de información que consolida las variables de estudio del sector para consulta, como producción, importación, exportación, precios de minerales, regalías, entre otros.</t>
    </r>
  </si>
  <si>
    <r>
      <t xml:space="preserve">Sistema de Información Minero Colombiano - SIMCO
</t>
    </r>
    <r>
      <rPr>
        <i/>
        <sz val="18"/>
        <color rgb="FF0000FF"/>
        <rFont val="Arial"/>
        <family val="2"/>
      </rPr>
      <t>Aplicativo para manejo de la información de uso frecuente y hace parte del Sistema de Información Minero Energético Colombiano SIMEC. Producción regalías, comercio exterior. - Información técnica - Precios para liquidación de regalías - Información social - Mercado nacional - Mercado Internacional - Información ambiental - Indicadores económicos - Mapas Servicio Geológico Colombiano y Publicaciones del Sector Minero Colombiano</t>
    </r>
  </si>
  <si>
    <r>
      <t xml:space="preserve">Sistema de Información Eléctrico Colombiano - SIEL
</t>
    </r>
    <r>
      <rPr>
        <i/>
        <sz val="18"/>
        <color rgb="FF0000FF"/>
        <rFont val="Arial"/>
        <family val="2"/>
      </rPr>
      <t>Aplicativo para manejo de la información de uso frecuente y hace parte del Sistema de Información Minero Energético Colombiano SIMEC. El sistema contiene indicadores, consultas con información consolidada de estadísticas de generación, transmisión, distribución comercialización de energía eléctrica, documentos y estudios del sector o publicados por la UPME</t>
    </r>
  </si>
  <si>
    <r>
      <t xml:space="preserve">Sistema de Informaciónde Petróleo y Gas - SIPG
</t>
    </r>
    <r>
      <rPr>
        <i/>
        <sz val="18"/>
        <color rgb="FF0000FF"/>
        <rFont val="Arial"/>
        <family val="2"/>
      </rPr>
      <t>Aplicativo para manejo de la información de uso frecuente y hace parte del Sistema de Información Minero Energético Colombiano SIMEC. Contiene Plan Indicativo de Abastecimiento de Combustibles Liquidos Abastecimiento - Plan de Abastecimiento de Gas Natural - Plan Nacional de Sustitucion de Leña - Cupos de Diésel Marino - Estructura de Precios de los Combustibles en las principales ciudades. - Informe de Precios mensuales en estaciones de servicio. - Grandes Consumidores No Intermediarios de ACPM. - Convocatorias de Gas. - Compensación transporte GLP a Nariño. -Proyeccion de los energéticos en Fuentes de producción y en Plantas de Generación.</t>
    </r>
  </si>
  <si>
    <r>
      <t xml:space="preserve">Sistema de Información Ambiental Minero Energético - SIAME
</t>
    </r>
    <r>
      <rPr>
        <i/>
        <sz val="18"/>
        <color rgb="FF0000FF"/>
        <rFont val="Arial"/>
        <family val="2"/>
      </rPr>
      <t>Aplicativo para manejo de la información de uso frecuente y hace parte del Sistema de Información Minero Energético Colombiano SIMEC. Contiene estudios y publicaciones de la UPME, así como enlaces al sitio web de MINENERGÍA, en temas ambientales y sociales, tales como alertas tempranas, ordenamiento territorial, gestión integral del recurso hídrico, cambio climático incluyendo factores de emisión de gases de efecto invernadero calculados por la UPME, potenciales energéticos de recursos naturales renovables; geoportales y algunos aplicativos.</t>
    </r>
  </si>
  <si>
    <r>
      <t xml:space="preserve">Sistema de Información Portal Web
</t>
    </r>
    <r>
      <rPr>
        <i/>
        <sz val="18"/>
        <color rgb="FF0000FF"/>
        <rFont val="Arial"/>
        <family val="2"/>
      </rPr>
      <t>Portal institucional de la Unidad de Planeación Minero Energética.  Presentar la información a los usuarios externos.</t>
    </r>
  </si>
  <si>
    <r>
      <t xml:space="preserve">Sistema de Información Geográfica - SIG
</t>
    </r>
    <r>
      <rPr>
        <i/>
        <sz val="18"/>
        <color rgb="FF0000FF"/>
        <rFont val="Arial"/>
        <family val="2"/>
      </rPr>
      <t>Aplicativo para visualizar datos geográficos y alfanuméricos a través de mapas y visores. Adicional, cuenta con consulta de servicios web geográficos alimentados desde una base de datos corporativa geográfica.</t>
    </r>
  </si>
  <si>
    <r>
      <t xml:space="preserve">Aplicativo Subestaciones
</t>
    </r>
    <r>
      <rPr>
        <i/>
        <sz val="18"/>
        <color rgb="FF0000FF"/>
        <rFont val="Arial"/>
        <family val="2"/>
      </rPr>
      <t>Aplicación para el registro de nuevas subestaciones de distribución de energía eléctrica. Disponible solo para los operadores de red, requiere autenticación por el nivel de acceso permitido a la información.</t>
    </r>
  </si>
  <si>
    <r>
      <t xml:space="preserve">Sistema de Información Plataforma Tecnológica Convocatorias
</t>
    </r>
    <r>
      <rPr>
        <i/>
        <sz val="18"/>
        <color rgb="FF0000FF"/>
        <rFont val="Arial"/>
        <family val="2"/>
      </rPr>
      <t>Sistema que permite gestionar las Convocatorias de tansmisión de energía electrica y gas natural.</t>
    </r>
  </si>
  <si>
    <r>
      <t xml:space="preserve">Sistema de Información de los Planes de Energización Rural Sostenible - SIPERS
</t>
    </r>
    <r>
      <rPr>
        <i/>
        <sz val="18"/>
        <color rgb="FF0000FF"/>
        <rFont val="Arial"/>
        <family val="2"/>
      </rPr>
      <t>Aplicación para el registro de la información de las encuestas para los PERS - Planes de Energización Rural Sostenible.</t>
    </r>
  </si>
  <si>
    <r>
      <t xml:space="preserve">Sistema de Información Geográfica de los Planes de Energización Rural Sostenible - SIGPERS
</t>
    </r>
    <r>
      <rPr>
        <i/>
        <sz val="18"/>
        <color rgb="FF0000FF"/>
        <rFont val="Arial"/>
        <family val="2"/>
      </rPr>
      <t>Aplicación para el registro de la información Geográfica de los PERS - Planes de Energización Rural Sostenible.</t>
    </r>
  </si>
  <si>
    <r>
      <t xml:space="preserve">Aplicativo para Proyectos de Transmisión
</t>
    </r>
    <r>
      <rPr>
        <i/>
        <sz val="18"/>
        <color rgb="FF0000FF"/>
        <rFont val="Arial"/>
        <family val="2"/>
      </rPr>
      <t>Consulta y gestión de proyectos de solicitudes de conexión, allí se adiciona y edita los proyectos que llegan a través del mecanismo alterno de registro y por el SUU. Adicionalmente, cuenta con los módulos de creación de puntos de conexión y empresas, genera reportes de la información en excel, registra log de actividades y gestiona roles de usuario.</t>
    </r>
  </si>
  <si>
    <r>
      <t xml:space="preserve">Aplicativo de Repositorio de transportadores - InfoEstudiosConexion
</t>
    </r>
    <r>
      <rPr>
        <i/>
        <sz val="18"/>
        <color rgb="FF0000FF"/>
        <rFont val="Arial"/>
        <family val="2"/>
      </rPr>
      <t>Disposición, consulta y gestión de información que es suministrada por los transmisores y operadores de red, cuenta con log de actividades, gestión de roles y reporte de cambios realizados.</t>
    </r>
  </si>
  <si>
    <r>
      <t xml:space="preserve">Aplicativo de Mecanismos alternativo de registro de proyectos de transmisión
</t>
    </r>
    <r>
      <rPr>
        <i/>
        <sz val="18"/>
        <color rgb="FF0000FF"/>
        <rFont val="Arial"/>
        <family val="2"/>
      </rPr>
      <t>Formulario web donde el interesado en proyectos de conexión, registra las diferentes categorías de solicitudes de conexión, la cual a través de un web service radica en el gestor documental y los archivos cargados son almacenados en un servidor.</t>
    </r>
  </si>
  <si>
    <r>
      <t xml:space="preserve">Sistema de Información Único de Usuarios - SUU
</t>
    </r>
    <r>
      <rPr>
        <i/>
        <sz val="18"/>
        <color rgb="FF0000FF"/>
        <rFont val="Arial"/>
        <family val="2"/>
      </rPr>
      <t>Aplicativo para realizar los siguientes tramites en la UPME: - Inscripción de proyectos de generación. - Registro de solicitudes de proyectos de fondos de Apoyo Financiero. - Solicitudes de Incentivos. - Solicitudes de Cupos Diesel</t>
    </r>
  </si>
  <si>
    <r>
      <t xml:space="preserve">Calculadora de Factores de Emisión de Combustibles Colombianos - FECOC
</t>
    </r>
    <r>
      <rPr>
        <i/>
        <sz val="18"/>
        <color rgb="FF0000FF"/>
        <rFont val="Arial"/>
        <family val="2"/>
      </rPr>
      <t>Aplicativo para que los usuarios a partir del consumo de combustible estimen las emisiones asociadas al mismo.
Se emplea para obtener los valores asociados al factor de emisión del Sistema Interconectado Nacional - SIN en su componente térmico.</t>
    </r>
  </si>
  <si>
    <r>
      <t xml:space="preserve">Aplicación de Sitios UPME
</t>
    </r>
    <r>
      <rPr>
        <i/>
        <sz val="18"/>
        <color rgb="FF0000FF"/>
        <rFont val="Arial"/>
        <family val="2"/>
      </rPr>
      <t>Aplicación para el registro de las ubicaciones con agrupación mayor a 10 viviendas susceptibles de ser conectados a energía eléctrica a través delSistema Interconectado Nacional - SIN.</t>
    </r>
  </si>
  <si>
    <t>8.10</t>
  </si>
  <si>
    <t>8.11</t>
  </si>
  <si>
    <t>8.12</t>
  </si>
  <si>
    <t>8.13</t>
  </si>
  <si>
    <t>8.14</t>
  </si>
  <si>
    <t>8.15</t>
  </si>
  <si>
    <t>8.16</t>
  </si>
  <si>
    <t>8.17</t>
  </si>
  <si>
    <t>8.18</t>
  </si>
  <si>
    <t>8.19</t>
  </si>
  <si>
    <t>8.20</t>
  </si>
  <si>
    <t>8.21</t>
  </si>
  <si>
    <t>8.22</t>
  </si>
  <si>
    <t>8.23</t>
  </si>
  <si>
    <t>8.24</t>
  </si>
  <si>
    <t>8.25</t>
  </si>
  <si>
    <t>8.26</t>
  </si>
  <si>
    <t>8.27</t>
  </si>
  <si>
    <t>8.28</t>
  </si>
  <si>
    <t>Plan Indicativo de Expansión de la Generación - PIEG</t>
  </si>
  <si>
    <t>Plan de Expansión de Transmisión - PET</t>
  </si>
  <si>
    <t>Plan Indicativo de Expansión de Cobertura de Energía Eléctrica - PIEC</t>
  </si>
  <si>
    <t>Política de Seguridad y Privacidad de la información de la Unidad de Planeación Minero Energética - UPME</t>
  </si>
  <si>
    <t>10.6</t>
  </si>
  <si>
    <t>10.8</t>
  </si>
  <si>
    <t>10.19</t>
  </si>
  <si>
    <t>10.20</t>
  </si>
  <si>
    <t>10.27</t>
  </si>
  <si>
    <t>Seguimiento, Medición, Análisis y Evaluación</t>
  </si>
  <si>
    <r>
      <t xml:space="preserve">Plan de Austeridad de la Unidad de Planeación Minero Energética - UPME - PA
</t>
    </r>
    <r>
      <rPr>
        <i/>
        <sz val="18"/>
        <color rgb="FF0000FF"/>
        <rFont val="Arial"/>
        <family val="2"/>
      </rPr>
      <t>Forma parte integral del Informe Grado de Cumplimiento de las Normas de Austeridad y Eficiencia del Gasto Público.</t>
    </r>
  </si>
  <si>
    <t>2.20</t>
  </si>
  <si>
    <r>
      <t xml:space="preserve">Política de Planeación Institucional de la Unidad de Planeación Minero Energética - UPME
</t>
    </r>
    <r>
      <rPr>
        <i/>
        <sz val="18"/>
        <color rgb="FF0000FF"/>
        <rFont val="Arial"/>
        <family val="2"/>
      </rPr>
      <t>Requerida en el Manual Operativo del Modelo Integrado de Planeación y Gestión - MIPG</t>
    </r>
  </si>
  <si>
    <r>
      <t xml:space="preserve">Política de Gestión Presupuestal y Eficiencia del Gasto Público de la Unidad de Planeación Minero Energética - UPME
</t>
    </r>
    <r>
      <rPr>
        <i/>
        <sz val="18"/>
        <color rgb="FF0000FF"/>
        <rFont val="Arial"/>
        <family val="2"/>
      </rPr>
      <t>Requerida en el Manual Operativo del Modelo Integrado de Planeación y Gestión - MIPG</t>
    </r>
  </si>
  <si>
    <r>
      <t xml:space="preserve">Política de Compras y Contratación Pública de la Unidad de Planeación Minero Energética - UPME
</t>
    </r>
    <r>
      <rPr>
        <i/>
        <sz val="18"/>
        <color rgb="FF0000FF"/>
        <rFont val="Arial"/>
        <family val="2"/>
      </rPr>
      <t>Requerida en el Manual Operativo del Modelo Integrado de Planeación y Gestión - MIPG</t>
    </r>
  </si>
  <si>
    <r>
      <t xml:space="preserve">Política de Gestión Estratégica del Talento Humano de la Unidad de Planeación Minero Energética - UPME
</t>
    </r>
    <r>
      <rPr>
        <i/>
        <sz val="18"/>
        <color rgb="FF0000FF"/>
        <rFont val="Arial"/>
        <family val="2"/>
      </rPr>
      <t xml:space="preserve">
Requerida en el Manual Operativo del Modelo Integrado de Planeación y Gestión - MIPG</t>
    </r>
  </si>
  <si>
    <r>
      <t xml:space="preserve">Política de Integridad - Motor de MIPG de la Unidad de Planeación Minero Energética - UPME
</t>
    </r>
    <r>
      <rPr>
        <i/>
        <sz val="18"/>
        <color rgb="FF0000FF"/>
        <rFont val="Arial"/>
        <family val="2"/>
      </rPr>
      <t>Requerida en el Manual Operativo del Modelo Integrado de Planeación y Gestión - MIPG</t>
    </r>
  </si>
  <si>
    <r>
      <t xml:space="preserve">Política de Transparencia, Acceso a la Información Pública y Lucha Contra la Corrupción de la Unidad de Planeación Minero Energética - UPME
</t>
    </r>
    <r>
      <rPr>
        <i/>
        <sz val="18"/>
        <color rgb="FF0000FF"/>
        <rFont val="Arial"/>
        <family val="2"/>
      </rPr>
      <t>Requerida en el Manual Operativo del Modelo Integrado de Planeación y Gestión - MIPG</t>
    </r>
  </si>
  <si>
    <r>
      <t xml:space="preserve">Política de Participación Ciudadana en la Gestión Pública de la Unidad de Planeación Minero Energética - UPME
</t>
    </r>
    <r>
      <rPr>
        <i/>
        <sz val="18"/>
        <color rgb="FF0000FF"/>
        <rFont val="Arial"/>
        <family val="2"/>
      </rPr>
      <t>Requerida en el Manual Operativo del Modelo Integrado de Planeación y Gestión - MIPG</t>
    </r>
  </si>
  <si>
    <r>
      <t xml:space="preserve">Política de Racionalización de Trámites de la Unidad de Planeación Minero Energética - UPME
</t>
    </r>
    <r>
      <rPr>
        <i/>
        <sz val="18"/>
        <color rgb="FF0000FF"/>
        <rFont val="Arial"/>
        <family val="2"/>
      </rPr>
      <t>Requerida en el Manual Operativo del Modelo Integrado de Planeación y Gestión - MIPG</t>
    </r>
  </si>
  <si>
    <r>
      <t xml:space="preserve">Política de Gobierno Digital de la Unidad de Planeación Minero Energética - UPME
</t>
    </r>
    <r>
      <rPr>
        <i/>
        <sz val="18"/>
        <color rgb="FF0000FF"/>
        <rFont val="Arial"/>
        <family val="2"/>
      </rPr>
      <t xml:space="preserve">
Requerida en el Manual Operativo del Modelo Integrado de Planeación y Gestión - MIPG. Gobierno Digital, Manual de Gobierno Digital, Decreto 1008 de 2018</t>
    </r>
  </si>
  <si>
    <r>
      <t xml:space="preserve">Política de Seguridad Digital de la Unidad de Planeación Minero Energética - UPME
</t>
    </r>
    <r>
      <rPr>
        <i/>
        <sz val="18"/>
        <color rgb="FF0000FF"/>
        <rFont val="Arial"/>
        <family val="2"/>
      </rPr>
      <t>Requerida en el Manual Operativo del Modelo Integrado de Planeación y Gestión - MIPG.</t>
    </r>
  </si>
  <si>
    <r>
      <t xml:space="preserve">Política de Defensa Jurídica de la Unidad de Planeación Minero Energética - UPME
</t>
    </r>
    <r>
      <rPr>
        <i/>
        <sz val="18"/>
        <color rgb="FF0000FF"/>
        <rFont val="Arial"/>
        <family val="2"/>
      </rPr>
      <t>Requerida en el Manual Operativo del Modelo Integrado de Planeación y Gestión - MIPG.</t>
    </r>
  </si>
  <si>
    <r>
      <t xml:space="preserve">Política de Mejora Normativa de la Unidad de Planeación Minero Energética - UPME
</t>
    </r>
    <r>
      <rPr>
        <i/>
        <sz val="18"/>
        <color rgb="FF0000FF"/>
        <rFont val="Arial"/>
        <family val="2"/>
      </rPr>
      <t>Requerida en el Manual Operativo del Modelo Integrado de Planeación y Gestión - MIPG.</t>
    </r>
  </si>
  <si>
    <r>
      <t xml:space="preserve">Política de Gestión de la Información Estadística de la Unidad de Planeación Minero Energética - UPME
</t>
    </r>
    <r>
      <rPr>
        <i/>
        <sz val="18"/>
        <color rgb="FF0000FF"/>
        <rFont val="Arial"/>
        <family val="2"/>
      </rPr>
      <t>Requerida en el Manual Operativo del Modelo Integrado de Planeación y Gestión - MIPG.</t>
    </r>
  </si>
  <si>
    <r>
      <t xml:space="preserve">Política de Control Interno de la Unidad de Planeación Minero Energética - UPME
</t>
    </r>
    <r>
      <rPr>
        <i/>
        <sz val="18"/>
        <color rgb="FF0000FF"/>
        <rFont val="Arial"/>
        <family val="2"/>
      </rPr>
      <t>Requerida en el Manual Operativo del Modelo Integrado de Planeación y Gestión - MIPG.</t>
    </r>
  </si>
  <si>
    <t>11.5</t>
  </si>
  <si>
    <t>11.6</t>
  </si>
  <si>
    <t>11.7</t>
  </si>
  <si>
    <t>11.12</t>
  </si>
  <si>
    <r>
      <t xml:space="preserve">Política de Fortalecimiento Organizacional y Simplificación de Procesos de la Unidad de Planeación Minero Energética - UPME
</t>
    </r>
    <r>
      <rPr>
        <i/>
        <sz val="18"/>
        <color rgb="FF0000FF"/>
        <rFont val="Arial"/>
        <family val="2"/>
      </rPr>
      <t>Requerida en el Manual Operativo del Modelo Integrado de Planeación y Gestión - MIPG</t>
    </r>
  </si>
  <si>
    <r>
      <t xml:space="preserve">Política de Seguimiento y Evaluación del desempeño institucional  de la Unidad de Planeación Minero Energética - UPME
</t>
    </r>
    <r>
      <rPr>
        <i/>
        <sz val="18"/>
        <color rgb="FF0000FF"/>
        <rFont val="Arial"/>
        <family val="2"/>
      </rPr>
      <t>Requerida en el Manual Operativo del Modelo Integrado de Planeación y Gestión - MIPG. Decreto 1499 de 2017.</t>
    </r>
  </si>
  <si>
    <t>12.3</t>
  </si>
  <si>
    <r>
      <t xml:space="preserve">Plan de Gestión de Información del Sector Minero Energético
</t>
    </r>
    <r>
      <rPr>
        <i/>
        <sz val="18"/>
        <color rgb="FF0000FF"/>
        <rFont val="Arial"/>
        <family val="2"/>
      </rPr>
      <t>Relacionado con las actividades a cargo de la Unidad de Planeación Minero Energética - UPME</t>
    </r>
  </si>
  <si>
    <t>​​​​​​Plan Energético Nacional - PEN 2024-2054</t>
  </si>
  <si>
    <t>Plan de Acció​n Indicativo Pro​​grama de Uso Racional y Eficiente de la Energía - PAI - PROURE 2021 - 2030</t>
  </si>
  <si>
    <t>Plan de Abastecimiento de Gas Natural - PAGN</t>
  </si>
  <si>
    <t>Plan Indicativo de Abastecimiento de Combustibles Líquidos​ - PIACL</t>
  </si>
  <si>
    <t>​​Plan Nacional de Ordenamiento Minero​ - PNOM</t>
  </si>
  <si>
    <t>Plan de Energización Rural Sostenible - PERS</t>
  </si>
  <si>
    <t>10.28</t>
  </si>
  <si>
    <t>10.29</t>
  </si>
  <si>
    <t>10.30</t>
  </si>
  <si>
    <t>10.31</t>
  </si>
  <si>
    <t>10.32</t>
  </si>
  <si>
    <t>10.5</t>
  </si>
  <si>
    <t>AUDITORÍAS A PROYECTOS DE INVERSIÓN DE LA UNIDAD DE PLANEACIÓN MINERO ENERGÉTICA - UPME
Dirección General - Proyecto Ambiental</t>
  </si>
  <si>
    <t>AUDITORÍAS A PROYECTOS DE INVERSIÓN DE LA UNIDAD DE PLANEACIÓN MINERO ENERGÉTICA - UPME
Dirección General - Proyecto Territorial</t>
  </si>
  <si>
    <t>AUDITORÍAS A PROYECTOS DE INVERSIÓN DE LA UNIDAD DE PLANEACIÓN MINERO ENERGÉTICA - UPME
Subdirección de Energía Eléctrica</t>
  </si>
  <si>
    <t>13.10</t>
  </si>
  <si>
    <t>Informe de Posibles Actos de Corrupción e Irregularidades Detectados por la Dirección General - Control Interno, para la Presidencia - Secretaria de Transparencia de la Presidencia de la República</t>
  </si>
  <si>
    <r>
      <t xml:space="preserve">Estado de la Medición del Desempeño Institucional - MDI y del Sistema de Control Interno - MECI (Modelo Estandar de Control Interno) de la Unidad de Planeación Minero Energética - UPME.
</t>
    </r>
    <r>
      <rPr>
        <i/>
        <sz val="18"/>
        <color rgb="FF0000FF"/>
        <rFont val="Arial"/>
        <family val="2"/>
      </rPr>
      <t>Resultados de la Encuesta del Formulario Único Reporte de Avances de la Gestión - FURAG
Plan de Mejoramiento Suscrito por la UPME, para cubrir las Brechas detectadas en los Resultados de la Encuesta del Formulario Único Reporte de Avances de la Gestión - FURAG</t>
    </r>
  </si>
  <si>
    <r>
      <t xml:space="preserve">Tratados Internacionales a Cargo de la Unidad de Planeación Minero Energética - UPME
</t>
    </r>
    <r>
      <rPr>
        <i/>
        <sz val="18"/>
        <color rgb="FF0000FF"/>
        <rFont val="Arial"/>
        <family val="2"/>
      </rPr>
      <t>Iniciativas de Cooperación Internacional</t>
    </r>
  </si>
  <si>
    <t>AUDITORÍA A CONTRATOS DE PRESTACIÓN DE SERVICIOS
Secretaria General</t>
  </si>
  <si>
    <t>AUDITORÍA A CONTRATOS DE PRESTACIÓN DE SERVICIOS
Dirección General</t>
  </si>
  <si>
    <t>AUDITORÍA A CONTRATOS DE PRESTACIÓN DE SERVICIOS
Oficina Asesora de Planeación</t>
  </si>
  <si>
    <t>AUDITORÍA A CONTRATOS DE PRESTACIÓN DE SERVICIOS
Oficina de Tecnologías de la Información</t>
  </si>
  <si>
    <t>AUDITORÍA A CONTRATOS DE PRESTACIÓN DE SERVICIOS
Oficina de Gestión de Proyectos de Fondos</t>
  </si>
  <si>
    <t>AUDITORÍA A CONTRATOS DE PRESTACIÓN DE SERVICIOS
Subdireccion de Gestión de Información</t>
  </si>
  <si>
    <t>AUDITORÍA A CONTRATOS DE PRESTACIÓN DE SERVICIOS
Subdireccion de Demanda</t>
  </si>
  <si>
    <t>AUDITORÍA A CONTRATOS DE PRESTACIÓN DE SERVICIOS
Subdirección Energía Eléctrica</t>
  </si>
  <si>
    <t>AUDITORÍA A CONTRATOS DE PRESTACIÓN DE SERVICIOS
Subdireccion de Hidrocarburos</t>
  </si>
  <si>
    <t>AUDITORÍA A CONTRATOS DE PRESTACIÓN DE SERVICIOS
Subdirección de Minería</t>
  </si>
  <si>
    <t>AUDITORÍA A CONTRATOS DE PRESTACIÓN DE SERVICIOS
Secretaria General - GIT de Gestión Financiera</t>
  </si>
  <si>
    <t>AUDITORÍA A CONTRATOS DE PRESTACIÓN DE SERVICIOS
Secretaria General - GIT de Gestión Contractual</t>
  </si>
  <si>
    <t>AUDITORÍA A CONTRATOS DE PRESTACIÓN DE SERVICIOS
Secretaria General - GIT de Gestión Administrativa y Servicio al Ciudadano</t>
  </si>
  <si>
    <t>AUDITORÍA A CONTRATOS DE PRESTACIÓN DE SERVICIOS
Secretaria General - GIT de Gestión del Talento Humano</t>
  </si>
  <si>
    <t>AUDITORÍA A CONTRATOS DE PRESTACIÓN DE SERVICIOS
Dirección General - Control Interno</t>
  </si>
  <si>
    <t>AUDITORÍA A LIQUIDACIÓN DE CONVENIOS
Subdireccion de Gestión de Información</t>
  </si>
  <si>
    <t>AUDITORÍA A LIQUIDACIÓN DE CONVENIOS
Subdireccion de Demanda</t>
  </si>
  <si>
    <t>AUDITORÍA A LIQUIDACIÓN DE CONVENIOS
Subdirección Energía Eléctrica</t>
  </si>
  <si>
    <t>AUDITORÍA A LIQUIDACIÓN DE CONVENIOS
Subdireccion de Hidrocarburos</t>
  </si>
  <si>
    <t>AUDITORÍA A LIQUIDACIÓN DE CONVENIOS
Subdirección de Minería</t>
  </si>
  <si>
    <t>16.5</t>
  </si>
  <si>
    <t>AUDITORÍA AGENDA REGULATORIA
Oficina de Gestión de Proyectos de Fondos</t>
  </si>
  <si>
    <t>AUDITORÍA AGENDA REGULATORIA
Subdireccion de Demanda</t>
  </si>
  <si>
    <t>AUDITORÍA AGENDA REGULATORIA
Subdirección Energía Eléctrica</t>
  </si>
  <si>
    <t>AUDITORÍA AGENDA REGULATORIA
Subdireccion de Hidrocarburos</t>
  </si>
  <si>
    <t>AUDITORÍA AGENDA REGULATORIA
Subdirección de Minería</t>
  </si>
  <si>
    <r>
      <t xml:space="preserve">Relación con el Ente Externo de Control Fiscal - Contraloría General de la República - CGR.
</t>
    </r>
    <r>
      <rPr>
        <i/>
        <sz val="18"/>
        <color indexed="12"/>
        <rFont val="Arial"/>
        <family val="2"/>
      </rPr>
      <t>Informe de Seguimiento, Medición, Análisis y Evaluación, a la Relación con la CGR.</t>
    </r>
  </si>
  <si>
    <r>
      <t xml:space="preserve">Reuniones de Auditoría Fiscal con la Contraloría General de la República - CGR, y las Áreas Organizaciones
</t>
    </r>
    <r>
      <rPr>
        <i/>
        <sz val="18"/>
        <color indexed="12"/>
        <rFont val="Arial"/>
        <family val="2"/>
      </rPr>
      <t xml:space="preserve">
Auditoría Financiera, de Cumplimiento, de Desempeño y Especiales</t>
    </r>
  </si>
  <si>
    <t>AUDITORÍA A LA SUPERVISIÓN DE CONTRATOS
Dirección General</t>
  </si>
  <si>
    <t>AUDITORÍA A LA SUPERVISIÓN DE CONTRATOS
Dirección General - Control Interno</t>
  </si>
  <si>
    <t>AUDITORÍA A LA SUPERVISIÓN DE CONTRATOS
Oficina Asesora Jurídica</t>
  </si>
  <si>
    <t>AUDITORÍA A LA SUPERVISIÓN DE CONTRATOS
Oficina Asesora de Planeación</t>
  </si>
  <si>
    <t>AUDITORÍA A LA SUPERVISIÓN DE CONTRATOS
Oficina de Tecnologías de la Información</t>
  </si>
  <si>
    <t>AUDITORÍA A LA SUPERVISIÓN DE CONTRATOS
Oficina de Gestión de Proyectos de Fondos</t>
  </si>
  <si>
    <t>AUDITORÍA A LA SUPERVISIÓN DE CONTRATOS
Subdireccion de Gestión de Información</t>
  </si>
  <si>
    <t>AUDITORÍA A LA SUPERVISIÓN DE CONTRATOS
Subdireccion de Demanda</t>
  </si>
  <si>
    <t>AUDITORÍA A LA SUPERVISIÓN DE CONTRATOS
Subdirección Energía Eléctrica</t>
  </si>
  <si>
    <t>AUDITORÍA A LA SUPERVISIÓN DE CONTRATOS
Subdireccion de Hidrocarburos</t>
  </si>
  <si>
    <t>AUDITORÍA A LA SUPERVISIÓN DE CONTRATOS
Subdirección de Minería</t>
  </si>
  <si>
    <t>AUDITORÍA A LA SUPERVISIÓN DE CONTRATOS
Secretaria General</t>
  </si>
  <si>
    <t>AUDITORÍA A LA SUPERVISIÓN DE CONTRATOS
Secretaria General - GIT de Gestión del Talento Humano</t>
  </si>
  <si>
    <t>AUDITORÍA A LA SUPERVISIÓN DE CONTRATOS
Secretaria General - GIT de Gestión Financiera</t>
  </si>
  <si>
    <t>AUDITORÍA A LA SUPERVISIÓN DE CONTRATOS
Secretaria General - GIT de Gestión Contractual</t>
  </si>
  <si>
    <t>AUDITORÍA A LA SUPERVISIÓN DE CONTRATOS
Secretaria General - GIT de Gestión Administrativa y Servicio al Ciudadano</t>
  </si>
  <si>
    <t>MESAS DE ASESORÍA Y PREVENCIÓN
Dirección General</t>
  </si>
  <si>
    <t>MESAS DE ASESORÍA Y PREVENCIÓN
Dirección General - Control Interno</t>
  </si>
  <si>
    <t>MESAS DE ASESORÍA Y PREVENCIÓN
Oficina Asesora Jurídica</t>
  </si>
  <si>
    <t>MESAS DE ASESORÍA Y PREVENCIÓN
Oficina Asesora de Planeación</t>
  </si>
  <si>
    <t>MESAS DE ASESORÍA Y PREVENCIÓN
Oficina de Tecnologías de la Información</t>
  </si>
  <si>
    <t>MESAS DE ASESORÍA Y PREVENCIÓN
Oficina de Gestión de Proyectos de Fondos</t>
  </si>
  <si>
    <t>MESAS DE ASESORÍA Y PREVENCIÓN
Subdireccion de Gestión de Información</t>
  </si>
  <si>
    <t>MESAS DE ASESORÍA Y PREVENCIÓN
Subdireccion de Demanda</t>
  </si>
  <si>
    <t>MESAS DE ASESORÍA Y PREVENCIÓN
Subdirección Energía Eléctrica</t>
  </si>
  <si>
    <t>MESAS DE ASESORÍA Y PREVENCIÓN
Subdireccion de Hidrocarburos</t>
  </si>
  <si>
    <t>MESAS DE ASESORÍA Y PREVENCIÓN
Subdirección de Minería</t>
  </si>
  <si>
    <t>MESAS DE ASESORÍA Y PREVENCIÓN
Secretaria General</t>
  </si>
  <si>
    <t>MESAS DE ASESORÍA Y PREVENCIÓN
Secretaria General - GIT de Gestión del Talento Humano</t>
  </si>
  <si>
    <t>MESAS DE ASESORÍA Y PREVENCIÓN
Secretaria General - GIT de Gestión Financiera</t>
  </si>
  <si>
    <t>MESAS DE ASESORÍA Y PREVENCIÓN
Secretaria General - GIT de Gestión Contractual</t>
  </si>
  <si>
    <t>MESAS DE ASESORÍA Y PREVENCIÓN
Secretaria General - GIT de Gestión Administrativa y Servicio al Ciudadano</t>
  </si>
  <si>
    <t>Cuando sea Requerido</t>
  </si>
  <si>
    <t>Cuando se Presente</t>
  </si>
  <si>
    <t>MESAS DE ANÁLISIS DE RIESGOS Y CONTROLES
Dirección General</t>
  </si>
  <si>
    <t>MESAS DE ANÁLISIS DE RIESGOS Y CONTROLES
Dirección General - Control Interno</t>
  </si>
  <si>
    <t>MESAS DE ANÁLISIS DE RIESGOS Y CONTROLES
Oficina Asesora Jurídica</t>
  </si>
  <si>
    <t>MESAS DE ANÁLISIS DE RIESGOS Y CONTROLES
Oficina Asesora de Planeación</t>
  </si>
  <si>
    <t>MESAS DE ANÁLISIS DE RIESGOS Y CONTROLES
Oficina de Tecnologías de la Información</t>
  </si>
  <si>
    <t>MESAS DE ANÁLISIS DE RIESGOS Y CONTROLES
Oficina de Gestión de Proyectos de Fondos</t>
  </si>
  <si>
    <t>MESAS DE ANÁLISIS DE RIESGOS Y CONTROLES
Subdireccion de Gestión de Información</t>
  </si>
  <si>
    <t>MESAS DE ANÁLISIS DE RIESGOS Y CONTROLES
Subdireccion de Demanda</t>
  </si>
  <si>
    <t>MESAS DE ANÁLISIS DE RIESGOS Y CONTROLES
Subdirección Energía Eléctrica</t>
  </si>
  <si>
    <t>MESAS DE ANÁLISIS DE RIESGOS Y CONTROLES
Subdireccion de Hidrocarburos</t>
  </si>
  <si>
    <t>MESAS DE ANÁLISIS DE RIESGOS Y CONTROLES
Subdirección de Minería</t>
  </si>
  <si>
    <t>MESAS DE ANÁLISIS DE RIESGOS Y CONTROLES
Secretaria General</t>
  </si>
  <si>
    <t>MESAS DE ANÁLISIS DE RIESGOS Y CONTROLES
Secretaria General - GIT de Gestión del Talento Humano</t>
  </si>
  <si>
    <t>MESAS DE ANÁLISIS DE RIESGOS Y CONTROLES
Secretaria General - GIT de Gestión Financiera</t>
  </si>
  <si>
    <t>MESAS DE ANÁLISIS DE RIESGOS Y CONTROLES
Secretaria General - GIT de Gestión Contractual</t>
  </si>
  <si>
    <t>MESAS DE ANÁLISIS DE RIESGOS Y CONTROLES
Secretaria General - GIT de Gestión Administrativa y Servicio al Ciudadano</t>
  </si>
  <si>
    <t>24.4</t>
  </si>
  <si>
    <t>AUDITORÍA DE LEGALIDAD DE LOS ACTOS ADMINISTRATIVOS
Dirección General</t>
  </si>
  <si>
    <t>Determinar si los Actos Administrativos Expedidos, Evidencian la Conformidad de los Criterios de Aceptación y la Trazabiliadad de la Persona que Autoriza la Liberación, Respecto de la Legalidad Jurídica y Técnica Requerida. Numeral 8.6 de la NTC ISO 9001:2015</t>
  </si>
  <si>
    <t>Profesional / Contratista Designado</t>
  </si>
  <si>
    <r>
      <t xml:space="preserve">Alertas y Asesorías
</t>
    </r>
    <r>
      <rPr>
        <i/>
        <sz val="18"/>
        <color rgb="FF0000FF"/>
        <rFont val="Arial"/>
        <family val="2"/>
      </rPr>
      <t>Proyectar Alertas y Asesorías dirigidas a las áreas organizacionales para el cumplimiento normativo y el mejoramiento continuo del Sistema de Control Interno de la entidad</t>
    </r>
  </si>
  <si>
    <r>
      <t xml:space="preserve">Acompañar y Asesorar a las Áreas Organizaciones en la Formulación de los Planes de Mejoramiento por Proceso e Individual, con base en las observaciones y oportunidades de mejoramiento de la Dirección General - Control Interno
</t>
    </r>
    <r>
      <rPr>
        <i/>
        <sz val="18"/>
        <color indexed="12"/>
        <rFont val="Arial"/>
        <family val="2"/>
      </rPr>
      <t xml:space="preserve">
La responsabilidad es  del profesional o contratista que registró la observación o la oportunidad de mejora en el SIGME</t>
    </r>
  </si>
  <si>
    <t>AUDITORÍA DE LEGALIDAD DE LOS ACTOS ADMINISTRATIVOS
Subdirección de Energía Eléctrica</t>
  </si>
  <si>
    <t>AUDITORÍA DE LEGALIDAD DE LOS ACTOS ADMINISTRATIVOS
Subdirección de Minería</t>
  </si>
  <si>
    <r>
      <t xml:space="preserve">Comité de Contratación de la Unidad de Planeación Minero Energética - UPME
</t>
    </r>
    <r>
      <rPr>
        <i/>
        <sz val="18"/>
        <color rgb="FF0000FF"/>
        <rFont val="Arial"/>
        <family val="2"/>
      </rPr>
      <t>Resolución 123 de 2024</t>
    </r>
  </si>
  <si>
    <t>CRITERIO NORMATIVO
OBLIGACIONES Y FUNCIONES ASIGNADAS A LAS OFICINAS DE CONTROL INTERNO</t>
  </si>
  <si>
    <r>
      <t xml:space="preserve">Comité Interdisciplinario de Teletrabajo de la Unidad de Planeación Minero Energética - UPME
</t>
    </r>
    <r>
      <rPr>
        <i/>
        <sz val="18"/>
        <color rgb="FF0000FF"/>
        <rFont val="Arial"/>
        <family val="2"/>
      </rPr>
      <t>Resolución 326 de 2024</t>
    </r>
  </si>
  <si>
    <r>
      <t xml:space="preserve">Comité de ampliación de lista de bienes y servicios de la Unidad de Planeación Minero Energética - UPME
</t>
    </r>
    <r>
      <rPr>
        <i/>
        <sz val="18"/>
        <color rgb="FF0000FF"/>
        <rFont val="Arial"/>
        <family val="2"/>
      </rPr>
      <t>Resolución 468 de 2022</t>
    </r>
  </si>
  <si>
    <r>
      <t xml:space="preserve">Comité de Gestión y Desempeño de la Unidad de Planeación Minero Energética - UPME
</t>
    </r>
    <r>
      <rPr>
        <i/>
        <sz val="18"/>
        <color rgb="FF0000FF"/>
        <rFont val="Arial"/>
        <family val="2"/>
      </rPr>
      <t>Resolución 219 de 2024</t>
    </r>
  </si>
  <si>
    <r>
      <t xml:space="preserve">Comité de Coordinación de Control Interno de la Unidad de Planeación Minero Energética - UPME
</t>
    </r>
    <r>
      <rPr>
        <i/>
        <sz val="18"/>
        <color rgb="FF0000FF"/>
        <rFont val="Arial"/>
        <family val="2"/>
      </rPr>
      <t>Resolución 693 de 2017</t>
    </r>
  </si>
  <si>
    <r>
      <t xml:space="preserve">Comité de Conciliación de la Unidad de Planeación Minero Energética - UPME
</t>
    </r>
    <r>
      <rPr>
        <i/>
        <sz val="18"/>
        <color rgb="FF0000FF"/>
        <rFont val="Arial"/>
        <family val="2"/>
      </rPr>
      <t>Resolución 080 de 2024</t>
    </r>
  </si>
  <si>
    <r>
      <t xml:space="preserve">Estrategía de Participación Ciudadana de la Unidad de Planeación Minero Energética - UPME
</t>
    </r>
    <r>
      <rPr>
        <i/>
        <sz val="18"/>
        <color rgb="FF0000FF"/>
        <rFont val="Arial"/>
        <family val="2"/>
      </rPr>
      <t>Ley 1757 de 2015</t>
    </r>
  </si>
  <si>
    <r>
      <t xml:space="preserve">Plan Institucional de Archivos de la Unidad de Planeación Minero Energética - UPME - PINAR
</t>
    </r>
    <r>
      <rPr>
        <i/>
        <sz val="18"/>
        <color rgb="FF0000FF"/>
        <rFont val="Arial"/>
        <family val="2"/>
      </rPr>
      <t>Acuerdo AGN 001 de 2024</t>
    </r>
  </si>
  <si>
    <r>
      <t xml:space="preserve">Plan Anticorrupción y de Atención al Ciudadano de la Unidad de Planeación Minero Energética - UPME
</t>
    </r>
    <r>
      <rPr>
        <i/>
        <sz val="18"/>
        <color rgb="FF0000FF"/>
        <rFont val="Arial"/>
        <family val="2"/>
      </rPr>
      <t>Ley 1474 de 2011</t>
    </r>
  </si>
  <si>
    <t>Plan Anual de Adquisiciones - PAA de la Unidad de Planeación Minero Energética - UPME</t>
  </si>
  <si>
    <t>Plan de Bienestar, Estimulos e Incentivos de la Unidad de Planeación Minero Energética - UPME - PAI</t>
  </si>
  <si>
    <t>Plan de Mejoramiento por Procesos de la Dirección General - Control Interno de la Unidad de Planeación Minero Energética - UPME</t>
  </si>
  <si>
    <t>Plan de Seguridad y Salud en el Trabajo SST de la Unidad de Planeación Minero Energética - UPME</t>
  </si>
  <si>
    <r>
      <t xml:space="preserve">Política de Seguridad y Salud en el Trabajo de la Unidad de Planeación Minero Energética - UPME
</t>
    </r>
    <r>
      <rPr>
        <i/>
        <sz val="18"/>
        <color rgb="FF0000FF"/>
        <rFont val="Arial"/>
        <family val="2"/>
      </rPr>
      <t>Resolución 640 de 2023</t>
    </r>
  </si>
  <si>
    <r>
      <t xml:space="preserve">Política de Teletrabajo de la Unidad de Planeación Minero Energética - UPME
</t>
    </r>
    <r>
      <rPr>
        <i/>
        <sz val="18"/>
        <color rgb="FF0000FF"/>
        <rFont val="Arial"/>
        <family val="2"/>
      </rPr>
      <t>Resolución 355 de 2024</t>
    </r>
  </si>
  <si>
    <r>
      <t xml:space="preserve">Política de Gestión del Conocimiento e Innovación de la Unidad de Planeación Minero Energética - UPME
</t>
    </r>
    <r>
      <rPr>
        <i/>
        <sz val="18"/>
        <color rgb="FF0000FF"/>
        <rFont val="Arial"/>
        <family val="2"/>
      </rPr>
      <t xml:space="preserve">
Requerida en el Manual Operativo del Modelo Integrado de Planeación y Gestión - MIPG.Resolución 551 de 2022</t>
    </r>
  </si>
  <si>
    <r>
      <t xml:space="preserve">Política de Desconexión Laboral de la Unidad de Planeación Minero Energética - UPME
</t>
    </r>
    <r>
      <rPr>
        <i/>
        <sz val="18"/>
        <color rgb="FF0000FF"/>
        <rFont val="Arial"/>
        <family val="2"/>
      </rPr>
      <t>Resolución 641 de 2023</t>
    </r>
  </si>
  <si>
    <r>
      <t xml:space="preserve">Política Gestión Documental (Política de Archivo y Gestión Documental) de la Unidad de Planeación Minero Energética - UPME
</t>
    </r>
    <r>
      <rPr>
        <i/>
        <sz val="18"/>
        <color rgb="FF0000FF"/>
        <rFont val="Arial"/>
        <family val="2"/>
      </rPr>
      <t>Requerida en el Manual Operativo del Modelo Integrado de Planeación y Gestión - MIPG. Acuerdo AGN 001 de 2024 </t>
    </r>
  </si>
  <si>
    <r>
      <t xml:space="preserve">Política de Servicio al Ciudadano de la Unidad de Planeación Minero Energética - UPME
</t>
    </r>
    <r>
      <rPr>
        <i/>
        <sz val="18"/>
        <color rgb="FF0000FF"/>
        <rFont val="Arial"/>
        <family val="2"/>
      </rPr>
      <t>Requerida en el Manual Operativo del Modelo Integrado de Planeación y Gestión - MIPG</t>
    </r>
    <r>
      <rPr>
        <sz val="18"/>
        <rFont val="Arial"/>
        <family val="2"/>
      </rPr>
      <t>.</t>
    </r>
    <r>
      <rPr>
        <i/>
        <sz val="18"/>
        <color rgb="FF0000FF"/>
        <rFont val="Arial"/>
        <family val="2"/>
      </rPr>
      <t xml:space="preserve"> Decreto 1499 de 2017.</t>
    </r>
  </si>
  <si>
    <r>
      <t xml:space="preserve">Programa de Gestión Documental de la Unidad de Planeación Minero Energética - UPME
</t>
    </r>
    <r>
      <rPr>
        <i/>
        <sz val="18"/>
        <color rgb="FF0000FF"/>
        <rFont val="Arial"/>
        <family val="2"/>
      </rPr>
      <t>Acuerdo AGN 001 de 2024.</t>
    </r>
  </si>
  <si>
    <t>14.27</t>
  </si>
  <si>
    <t>14.28</t>
  </si>
  <si>
    <t>Plan Estratégico Institucional - PEI de la Unidad de Planeación Minero Energética - UPME</t>
  </si>
  <si>
    <t>Política de Prevención del Daño Antijurídico de la Unidad de Planeación Minero Energética - UPME</t>
  </si>
  <si>
    <r>
      <t xml:space="preserve">Comité de Sostenibilidad Contable de la Unidad de Planeación Minero Energética - UPME
</t>
    </r>
    <r>
      <rPr>
        <i/>
        <sz val="18"/>
        <color rgb="FF0000FF"/>
        <rFont val="Arial"/>
        <family val="2"/>
      </rPr>
      <t>Resolución 692 de 2018. Resolución 86 de 2024</t>
    </r>
  </si>
  <si>
    <t>22.9</t>
  </si>
  <si>
    <t>22.10</t>
  </si>
  <si>
    <t>22.11</t>
  </si>
  <si>
    <t>ASISTENCIA A COMITÉS INTERNOS Y EXTERNOS</t>
  </si>
  <si>
    <t>ASISTENCIA A COMITÉS INTERNOS Y EXTERNOS
Comité de Convivencia Laboral de la Unidad de Planeación Minero Energética - UPME</t>
  </si>
  <si>
    <t>ASISTENCIA A COMITÉS INTERNOS Y EXTERNOS
Comité Paritario de Salud y Seguridad en el Trabajo de la Unidad de Planeación Minero Energética - UPME - COPASST</t>
  </si>
  <si>
    <t>ASISTENCIA A COMITÉS INTERNOS Y EXTERNOS
Comité de Gestión y Desempeño de la Unidad de Planeación Minero Energética - UPME</t>
  </si>
  <si>
    <t>ASISTENCIA A COMITÉS INTERNOS Y EXTERNOS
Ejercer Secretaría Técnica del Comité de Coordinación de Control Interno de la Unidad de Planeación Minero Energética - UPME</t>
  </si>
  <si>
    <t>ASISTENCIA A COMITÉS INTERNOS Y EXTERNOS
Comité de Conciliación de la Unidad de Planeación Minero Energética - UPME</t>
  </si>
  <si>
    <t>ASISTENCIA A COMITÉS INTERNOS Y EXTERNOS
Comité de Contratación de la Unidad de Planeación Minero Energética - UPME</t>
  </si>
  <si>
    <t>ASISTENCIA A COMITÉS INTERNOS Y EXTERNOS
Comité Interdisciplinario de Teletrabajo de la Unidad de Planeación Minero Energética - UPME</t>
  </si>
  <si>
    <t>ASISTENCIA A COMITÉS INTERNOS Y EXTERNOS
Comité de ampliación de lista de bienes y servicios de la Unidad de Planeación Minero Energética - UPME</t>
  </si>
  <si>
    <t>ASISTENCIA A COMITÉS INTERNOS Y EXTERNOS
Comité de Sostenibilidad Contable de la Unidad de Planeación Minero Energética - UPME</t>
  </si>
  <si>
    <t>ASISTENCIA A COMITÉS INTERNOS Y EXTERNOS
Comite Sectorial de Auditoria Interna</t>
  </si>
  <si>
    <t>Liderar Reuniones de Acompañamiento con las Áreas Organizacionales para el Análisis de los Riesgos y Efectividad de los Controles de los Procesos, en Cumplimiento del Rol de la Oficina de Control Interno de Evaluación de la Gestión del Riesgo</t>
  </si>
  <si>
    <t>Liderar Reuniones de Asesoría con las Áreas Organizacionales para el mejoramiento continuo del Sistema de Control Interno, en Cumplimiento del Rol de la Oficina de Control Interno de Enfoque Hacia la Prevención</t>
  </si>
  <si>
    <t>AUDITORÍA DE LEGALIDAD DE LOS ACTOS ADMINISTRATIVOS
Subdirección de Demanda</t>
  </si>
  <si>
    <t>20.6</t>
  </si>
  <si>
    <t>Con Base en el Plan de Acción Anual de la Actual Vigencia. Considerar PND, SINERGIA y Metas.</t>
  </si>
  <si>
    <r>
      <t xml:space="preserve">Actualizar el Normograma de los procesos de la Dirección General - Control Interno de la Unidad de Planeación Minero Energética - UPME, incluidas las funciones y tareas asignadas.
</t>
    </r>
    <r>
      <rPr>
        <i/>
        <sz val="18"/>
        <color rgb="FF0000FF"/>
        <rFont val="Arial"/>
        <family val="2"/>
      </rPr>
      <t>Documento de Planeación de la Dirección General - Control Interno</t>
    </r>
  </si>
  <si>
    <t>Actualizar la Base de Datos de Jefes, Funcionarios y Contratistas por Área Organizacional de la Unidad de Planeación Minero Energética - UPME</t>
  </si>
  <si>
    <t>Actualizar y Hacer Seguimiento al Mapa de Riesgos de la Dirección General - Control Interno</t>
  </si>
  <si>
    <t>Actualizar el Sistema de Información de Gestión Único Estratégico de Mejoramiento - SIGUEME de la Unidad de Planeación Minero Energética - UPME, Respecto de la Documentación de la Dirección General - Control Interno.</t>
  </si>
  <si>
    <r>
      <t xml:space="preserve">Atención de Peticiones, Quejas, Reclamos y Denuncias que deba atender la Dirección General - Control Interno.
</t>
    </r>
    <r>
      <rPr>
        <i/>
        <sz val="18"/>
        <color rgb="FF0000FF"/>
        <rFont val="Arial"/>
        <family val="2"/>
      </rPr>
      <t xml:space="preserve">Incluye Presuntos Actos de Corrupción e Irregularidades Administrativas </t>
    </r>
  </si>
  <si>
    <t>Formulación del Plan de Mejoramiento por Procesos de la Dirección General - Control Interno.</t>
  </si>
  <si>
    <t>Formulación del Plan de Acción Anual de la Dirección General - Control Interno de la Unidad de Planeación Minero Energética - UPME, de conformidad con los lineamientos establecidos por la OAP.</t>
  </si>
  <si>
    <r>
      <t xml:space="preserve">Gestor de Contenidos Portal Web de la Dirección General - Control Interno de la Unidad de Planeación Minero Energética  UPME.
</t>
    </r>
    <r>
      <rPr>
        <i/>
        <sz val="18"/>
        <color indexed="12"/>
        <rFont val="Arial"/>
        <family val="2"/>
      </rPr>
      <t>Seguimiento a la Información que debe estar publicada en el portal web de la Dirección General - Control Interno.</t>
    </r>
  </si>
  <si>
    <t>Cargar Radicados de Comunicaciones Salientes en carpeta de la Dirección General - Control Interno.</t>
  </si>
  <si>
    <t>Cierre de Comunicaciones dirigidas a la Dirección General - Control Interno, en el Sistema ARGO</t>
  </si>
  <si>
    <r>
      <t xml:space="preserve">Liderar los Temas de TRD, MECI y MIPG
</t>
    </r>
    <r>
      <rPr>
        <i/>
        <sz val="18"/>
        <color indexed="12"/>
        <rFont val="Arial"/>
        <family val="2"/>
      </rPr>
      <t>Respecto de la Dirección General - Control Interno.</t>
    </r>
  </si>
  <si>
    <r>
      <t xml:space="preserve">Propuesta Inicial de Formulación del Programa de Auditoría Interna Independiente - PAII.
</t>
    </r>
    <r>
      <rPr>
        <i/>
        <sz val="18"/>
        <color rgb="FF0000FF"/>
        <rFont val="Arial"/>
        <family val="2"/>
      </rPr>
      <t>Para Consideración del Asesaor de Control Interno y del Grupo de Trabajo de la la Dirección General - Control Interno.</t>
    </r>
  </si>
  <si>
    <r>
      <t xml:space="preserve">Propuesta Ajustes al Programa de Auditoría Interna Independiente - PAII.
</t>
    </r>
    <r>
      <rPr>
        <i/>
        <sz val="18"/>
        <color indexed="12"/>
        <rFont val="Arial"/>
        <family val="2"/>
      </rPr>
      <t>Para Consideración del Asesaor de Control Interno y del Grupo de Trabajo de la la Dirección General - Control Interno.</t>
    </r>
  </si>
  <si>
    <t>SEGÚN REQUERIMIENTO DEL SIGUEME</t>
  </si>
  <si>
    <r>
      <t xml:space="preserve">PROGRAMA DE AUDITORIA INTERNA INDEPENDIENTE - PAII
UNIDAD DE PLANEACIÓN MINERO ENERGÉTICA - UPME
</t>
    </r>
    <r>
      <rPr>
        <b/>
        <sz val="32"/>
        <color theme="1"/>
        <rFont val="Arial"/>
        <family val="2"/>
      </rPr>
      <t>VIGENCIA 2024</t>
    </r>
  </si>
  <si>
    <t>Reporte del Plan de Acción Anual de la Dirección General - Control Interno de la Unidad de Planeación Minero Energética - UPME, de conformidad con los lineamientos establecidos por la OAP.</t>
  </si>
  <si>
    <t>26.15</t>
  </si>
  <si>
    <t>MESAS DE SEGUIMIENTO A LA GESTIÓN
Subdirección de Hidrocarburos</t>
  </si>
  <si>
    <t>CANTIDAD DE TEMAS A CUBRIR DURANTE LA VIGENCIA</t>
  </si>
  <si>
    <t>CANTIDAD DE TEMAS IDENTIFICADOS DURANTE LA VIGENCIA</t>
  </si>
  <si>
    <r>
      <t xml:space="preserve">AUDITORÍA A CONTRATOS DE PRESTACIÓN DE SERVICIOS
</t>
    </r>
    <r>
      <rPr>
        <b/>
        <i/>
        <sz val="20"/>
        <color rgb="FF0000FF"/>
        <rFont val="Arial"/>
        <family val="2"/>
      </rPr>
      <t xml:space="preserve">
</t>
    </r>
    <r>
      <rPr>
        <i/>
        <sz val="20"/>
        <color theme="1"/>
        <rFont val="Arial"/>
        <family val="2"/>
      </rPr>
      <t>Verificar y evaluar el cumplimiento de lo pactado en los contratos de prestación de servicio, de conformidad con el desarrollo contractual en el área organizacional que corresponda</t>
    </r>
  </si>
  <si>
    <t xml:space="preserve">Verificar y evaluar el cumplimiento de las funciones asignadas al supervisor de los contratos, por área organizacional. Incluye Verificación de Monitoreo a los Riesgos Contractuales y Publicidad de Informes en SECOP I y SECOP II. </t>
  </si>
  <si>
    <t>ASISTENCIA A COMITÉS INTERNOS Y EXTERNOS
Comité Operativo de Emergencias de la Unidad de Planeación Minero Energética - UPME</t>
  </si>
  <si>
    <t>Comité Operativo de Emergencias de la Unidad de Planeación Minero Energética - UPME</t>
  </si>
  <si>
    <r>
      <t xml:space="preserve">Comité Ambiental y Social con Enfoque Territorial de la Unidad de Planeación Minero Energética - UPME
</t>
    </r>
    <r>
      <rPr>
        <i/>
        <sz val="18"/>
        <color rgb="FF0000FF"/>
        <rFont val="Arial"/>
        <family val="2"/>
      </rPr>
      <t>Resolución 294 de 2020</t>
    </r>
  </si>
  <si>
    <t>6.11</t>
  </si>
  <si>
    <t>ASISTENCIA A COMITÉS INTERNOS Y EXTERNOS
Comité Ambiental y Social con Enfoque Territorial de la Unidad de Planeación Minero Energética - UPME</t>
  </si>
  <si>
    <t>22.12</t>
  </si>
  <si>
    <r>
      <t xml:space="preserve">Inducción y/o Reinducción en Temas del Control Interno a los Servidores Públicos de la Unidad de Planeación Minero Energética - UPME
</t>
    </r>
    <r>
      <rPr>
        <sz val="18"/>
        <color rgb="FF0000FF"/>
        <rFont val="Arial"/>
        <family val="2"/>
      </rPr>
      <t>De Acuerdo con lo Programado por el GIT de Gestión del Talento Humano. Ejecución de acuerdo con requerimiento.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</si>
</sst>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 \-\ mmm\ \-\ yyyy"/>
  </numFmts>
  <fonts count="107" x14ac:knownFonts="1">
    <font>
      <sz val="10"/>
      <name val="Arial"/>
    </font>
    <font>
      <sz val="11"/>
      <color theme="1"/>
      <name val="Calibri"/>
      <family val="2"/>
      <scheme val="minor"/>
    </font>
    <font>
      <sz val="11"/>
      <color theme="1"/>
      <name val="Calibri"/>
      <family val="2"/>
      <scheme val="minor"/>
    </font>
    <font>
      <sz val="12"/>
      <color indexed="8"/>
      <name val="Work Sans"/>
      <family val="3"/>
    </font>
    <font>
      <sz val="14"/>
      <name val="Work Sans"/>
      <family val="3"/>
    </font>
    <font>
      <b/>
      <sz val="14"/>
      <name val="Work Sans"/>
      <family val="3"/>
    </font>
    <font>
      <sz val="12"/>
      <name val="Work Sans"/>
      <family val="3"/>
    </font>
    <font>
      <sz val="10"/>
      <name val="Arial"/>
      <family val="2"/>
    </font>
    <font>
      <b/>
      <sz val="14"/>
      <color rgb="FFC00000"/>
      <name val="Work Sans"/>
      <family val="3"/>
    </font>
    <font>
      <b/>
      <sz val="14"/>
      <color rgb="FFFFC000"/>
      <name val="Work Sans"/>
      <family val="3"/>
    </font>
    <font>
      <b/>
      <sz val="14"/>
      <color rgb="FF00B050"/>
      <name val="Work Sans"/>
      <family val="3"/>
    </font>
    <font>
      <b/>
      <sz val="14"/>
      <color theme="1"/>
      <name val="Work Sans"/>
      <family val="3"/>
    </font>
    <font>
      <b/>
      <sz val="14"/>
      <color rgb="FF0000FF"/>
      <name val="Work Sans"/>
      <family val="3"/>
    </font>
    <font>
      <sz val="14"/>
      <color theme="1"/>
      <name val="Work Sans"/>
      <family val="3"/>
    </font>
    <font>
      <b/>
      <sz val="12"/>
      <name val="Work Sans"/>
      <family val="3"/>
    </font>
    <font>
      <sz val="12"/>
      <color theme="1"/>
      <name val="Work Sans"/>
      <family val="3"/>
    </font>
    <font>
      <b/>
      <sz val="12"/>
      <color theme="0"/>
      <name val="Work Sans"/>
      <family val="3"/>
    </font>
    <font>
      <sz val="8"/>
      <name val="Arial"/>
      <family val="2"/>
    </font>
    <font>
      <sz val="26"/>
      <color indexed="8"/>
      <name val="Arial"/>
      <family val="2"/>
    </font>
    <font>
      <sz val="14"/>
      <color rgb="FF0000FF"/>
      <name val="Work Sans"/>
      <family val="3"/>
    </font>
    <font>
      <b/>
      <sz val="14"/>
      <name val="Verdana"/>
      <family val="2"/>
    </font>
    <font>
      <sz val="14"/>
      <name val="Verdana"/>
      <family val="2"/>
    </font>
    <font>
      <sz val="14"/>
      <color theme="1"/>
      <name val="Verdana"/>
      <family val="2"/>
    </font>
    <font>
      <sz val="18"/>
      <name val="Verdana"/>
      <family val="2"/>
    </font>
    <font>
      <sz val="18"/>
      <color theme="1"/>
      <name val="Verdana"/>
      <family val="2"/>
    </font>
    <font>
      <sz val="12"/>
      <name val="Verdana"/>
      <family val="2"/>
    </font>
    <font>
      <sz val="13"/>
      <color theme="1"/>
      <name val="Verdana"/>
      <family val="2"/>
    </font>
    <font>
      <b/>
      <sz val="13"/>
      <color theme="1"/>
      <name val="Verdana"/>
      <family val="2"/>
    </font>
    <font>
      <sz val="13"/>
      <color rgb="FFFF0000"/>
      <name val="Verdana"/>
      <family val="2"/>
    </font>
    <font>
      <b/>
      <sz val="12"/>
      <name val="Verdana"/>
      <family val="2"/>
    </font>
    <font>
      <sz val="12"/>
      <color indexed="8"/>
      <name val="Arial"/>
      <family val="2"/>
    </font>
    <font>
      <b/>
      <sz val="32"/>
      <color rgb="FF0000FF"/>
      <name val="Arial"/>
      <family val="2"/>
    </font>
    <font>
      <b/>
      <sz val="32"/>
      <color theme="1"/>
      <name val="Arial"/>
      <family val="2"/>
    </font>
    <font>
      <b/>
      <sz val="26"/>
      <color rgb="FF0000FF"/>
      <name val="Arial"/>
      <family val="2"/>
    </font>
    <font>
      <sz val="5"/>
      <name val="Arial"/>
      <family val="2"/>
    </font>
    <font>
      <sz val="5"/>
      <color indexed="8"/>
      <name val="Arial"/>
      <family val="2"/>
    </font>
    <font>
      <b/>
      <sz val="5"/>
      <color theme="9" tint="-0.499984740745262"/>
      <name val="Arial"/>
      <family val="2"/>
    </font>
    <font>
      <b/>
      <sz val="5"/>
      <color indexed="8"/>
      <name val="Arial"/>
      <family val="2"/>
    </font>
    <font>
      <sz val="18"/>
      <color indexed="8"/>
      <name val="Arial"/>
      <family val="2"/>
    </font>
    <font>
      <b/>
      <sz val="16"/>
      <name val="Arial"/>
      <family val="2"/>
    </font>
    <font>
      <sz val="16"/>
      <name val="Arial"/>
      <family val="2"/>
    </font>
    <font>
      <sz val="16"/>
      <color indexed="8"/>
      <name val="Arial"/>
      <family val="2"/>
    </font>
    <font>
      <b/>
      <sz val="16"/>
      <color theme="9" tint="-0.499984740745262"/>
      <name val="Arial"/>
      <family val="2"/>
    </font>
    <font>
      <b/>
      <sz val="16"/>
      <color indexed="8"/>
      <name val="Arial"/>
      <family val="2"/>
    </font>
    <font>
      <sz val="22"/>
      <color rgb="FF0000FF"/>
      <name val="Arial"/>
      <family val="2"/>
    </font>
    <font>
      <b/>
      <sz val="18"/>
      <name val="Arial"/>
      <family val="2"/>
    </font>
    <font>
      <sz val="14"/>
      <color indexed="8"/>
      <name val="Arial"/>
      <family val="2"/>
    </font>
    <font>
      <b/>
      <sz val="16"/>
      <color rgb="FF0000FF"/>
      <name val="Arial"/>
      <family val="2"/>
    </font>
    <font>
      <b/>
      <sz val="16"/>
      <color indexed="12"/>
      <name val="Arial"/>
      <family val="2"/>
    </font>
    <font>
      <b/>
      <sz val="14"/>
      <name val="Arial"/>
      <family val="2"/>
    </font>
    <font>
      <b/>
      <sz val="18"/>
      <color indexed="8"/>
      <name val="Arial"/>
      <family val="2"/>
    </font>
    <font>
      <sz val="10"/>
      <color indexed="8"/>
      <name val="Arial"/>
      <family val="2"/>
    </font>
    <font>
      <b/>
      <sz val="9"/>
      <color indexed="8"/>
      <name val="Arial"/>
      <family val="2"/>
    </font>
    <font>
      <b/>
      <sz val="10"/>
      <name val="Arial"/>
      <family val="2"/>
    </font>
    <font>
      <b/>
      <sz val="10"/>
      <color indexed="8"/>
      <name val="Arial"/>
      <family val="2"/>
    </font>
    <font>
      <sz val="9"/>
      <color indexed="8"/>
      <name val="Arial"/>
      <family val="2"/>
    </font>
    <font>
      <b/>
      <sz val="11"/>
      <name val="Arial"/>
      <family val="2"/>
    </font>
    <font>
      <b/>
      <sz val="22"/>
      <color theme="9" tint="-0.499984740745262"/>
      <name val="Arial"/>
      <family val="2"/>
    </font>
    <font>
      <sz val="18"/>
      <name val="Arial"/>
      <family val="2"/>
    </font>
    <font>
      <sz val="18"/>
      <color theme="1"/>
      <name val="Arial"/>
      <family val="2"/>
    </font>
    <font>
      <b/>
      <sz val="18"/>
      <color theme="9" tint="-0.499984740745262"/>
      <name val="Arial"/>
      <family val="2"/>
    </font>
    <font>
      <b/>
      <sz val="18"/>
      <color rgb="FF0000FF"/>
      <name val="Arial"/>
      <family val="2"/>
    </font>
    <font>
      <i/>
      <sz val="18"/>
      <color theme="1"/>
      <name val="Arial"/>
      <family val="2"/>
    </font>
    <font>
      <sz val="18"/>
      <color rgb="FFC00000"/>
      <name val="Arial"/>
      <family val="2"/>
    </font>
    <font>
      <i/>
      <sz val="18"/>
      <color rgb="FF0000FF"/>
      <name val="Arial"/>
      <family val="2"/>
    </font>
    <font>
      <i/>
      <sz val="18"/>
      <color indexed="12"/>
      <name val="Arial"/>
      <family val="2"/>
    </font>
    <font>
      <sz val="18"/>
      <color indexed="12"/>
      <name val="Arial"/>
      <family val="2"/>
    </font>
    <font>
      <i/>
      <sz val="18"/>
      <color indexed="8"/>
      <name val="Arial"/>
      <family val="2"/>
    </font>
    <font>
      <b/>
      <sz val="18"/>
      <color rgb="FFC00000"/>
      <name val="Arial"/>
      <family val="2"/>
    </font>
    <font>
      <sz val="18"/>
      <color rgb="FF0000FF"/>
      <name val="Arial"/>
      <family val="2"/>
    </font>
    <font>
      <b/>
      <sz val="20"/>
      <color rgb="FF0000FF"/>
      <name val="Arial"/>
      <family val="2"/>
    </font>
    <font>
      <sz val="20"/>
      <name val="Arial"/>
      <family val="2"/>
    </font>
    <font>
      <sz val="20"/>
      <color indexed="8"/>
      <name val="Arial"/>
      <family val="2"/>
    </font>
    <font>
      <b/>
      <sz val="20"/>
      <color theme="9" tint="-0.499984740745262"/>
      <name val="Arial"/>
      <family val="2"/>
    </font>
    <font>
      <b/>
      <sz val="20"/>
      <color indexed="8"/>
      <name val="Arial"/>
      <family val="2"/>
    </font>
    <font>
      <i/>
      <sz val="20"/>
      <color indexed="8"/>
      <name val="Arial"/>
      <family val="2"/>
    </font>
    <font>
      <b/>
      <sz val="20"/>
      <name val="Arial"/>
      <family val="2"/>
    </font>
    <font>
      <i/>
      <sz val="20"/>
      <color theme="1"/>
      <name val="Arial"/>
      <family val="2"/>
    </font>
    <font>
      <sz val="20"/>
      <color theme="1"/>
      <name val="Arial"/>
      <family val="2"/>
    </font>
    <font>
      <b/>
      <sz val="20"/>
      <color rgb="FFC00000"/>
      <name val="Arial"/>
      <family val="2"/>
    </font>
    <font>
      <sz val="18"/>
      <color rgb="FFFF0000"/>
      <name val="Arial"/>
      <family val="2"/>
    </font>
    <font>
      <sz val="18"/>
      <color indexed="10"/>
      <name val="Arial"/>
      <family val="2"/>
    </font>
    <font>
      <sz val="20"/>
      <color rgb="FFC00000"/>
      <name val="Arial"/>
      <family val="2"/>
    </font>
    <font>
      <b/>
      <sz val="18"/>
      <color theme="1"/>
      <name val="Arial"/>
      <family val="2"/>
    </font>
    <font>
      <b/>
      <i/>
      <sz val="18"/>
      <color rgb="FF0000FF"/>
      <name val="Arial"/>
      <family val="2"/>
    </font>
    <font>
      <i/>
      <sz val="20"/>
      <name val="Arial"/>
      <family val="2"/>
    </font>
    <font>
      <i/>
      <sz val="20"/>
      <color rgb="FF000000"/>
      <name val="Arial"/>
      <family val="2"/>
    </font>
    <font>
      <sz val="20"/>
      <color rgb="FF000000"/>
      <name val="Arial"/>
      <family val="2"/>
    </font>
    <font>
      <b/>
      <sz val="20"/>
      <color theme="1"/>
      <name val="Arial"/>
      <family val="2"/>
    </font>
    <font>
      <b/>
      <sz val="18"/>
      <color theme="3"/>
      <name val="Arial"/>
      <family val="2"/>
    </font>
    <font>
      <b/>
      <sz val="22"/>
      <color theme="0"/>
      <name val="Arial"/>
      <family val="2"/>
    </font>
    <font>
      <b/>
      <sz val="22"/>
      <name val="Arial"/>
      <family val="2"/>
    </font>
    <font>
      <sz val="22"/>
      <name val="Arial"/>
      <family val="2"/>
    </font>
    <font>
      <b/>
      <sz val="22"/>
      <color indexed="8"/>
      <name val="Arial"/>
      <family val="2"/>
    </font>
    <font>
      <b/>
      <sz val="22"/>
      <color rgb="FFC00000"/>
      <name val="Arial"/>
      <family val="2"/>
    </font>
    <font>
      <b/>
      <sz val="22"/>
      <color theme="1"/>
      <name val="Arial"/>
      <family val="2"/>
    </font>
    <font>
      <sz val="22"/>
      <color indexed="8"/>
      <name val="Arial"/>
      <family val="2"/>
    </font>
    <font>
      <b/>
      <sz val="16"/>
      <color theme="0"/>
      <name val="Arial"/>
      <family val="2"/>
    </font>
    <font>
      <b/>
      <sz val="22"/>
      <color rgb="FF0000FF"/>
      <name val="Arial"/>
      <family val="2"/>
    </font>
    <font>
      <sz val="12"/>
      <name val="Arial"/>
      <family val="2"/>
    </font>
    <font>
      <sz val="12"/>
      <color theme="0"/>
      <name val="Arial"/>
      <family val="2"/>
    </font>
    <font>
      <b/>
      <sz val="12"/>
      <color theme="9" tint="-0.499984740745262"/>
      <name val="Arial"/>
      <family val="2"/>
    </font>
    <font>
      <b/>
      <sz val="12"/>
      <color indexed="8"/>
      <name val="Arial"/>
      <family val="2"/>
    </font>
    <font>
      <i/>
      <sz val="18"/>
      <color rgb="FF0000FF"/>
      <name val="Verdana"/>
      <family val="2"/>
    </font>
    <font>
      <i/>
      <sz val="18"/>
      <name val="Verdana"/>
      <family val="2"/>
    </font>
    <font>
      <sz val="18"/>
      <color rgb="FFC00000"/>
      <name val="Verdana"/>
      <family val="2"/>
    </font>
    <font>
      <b/>
      <i/>
      <sz val="20"/>
      <color rgb="FF0000FF"/>
      <name val="Arial"/>
      <family val="2"/>
    </font>
  </fonts>
  <fills count="3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rgb="FFFFCCFF"/>
        <bgColor indexed="64"/>
      </patternFill>
    </fill>
    <fill>
      <patternFill patternType="solid">
        <fgColor rgb="FF00FFCC"/>
        <bgColor indexed="64"/>
      </patternFill>
    </fill>
    <fill>
      <patternFill patternType="solid">
        <fgColor rgb="FFFFC000"/>
        <bgColor indexed="64"/>
      </patternFill>
    </fill>
    <fill>
      <patternFill patternType="solid">
        <fgColor rgb="FFFFCCCC"/>
        <bgColor indexed="64"/>
      </patternFill>
    </fill>
    <fill>
      <patternFill patternType="solid">
        <fgColor theme="2" tint="-0.499984740745262"/>
        <bgColor indexed="64"/>
      </patternFill>
    </fill>
    <fill>
      <patternFill patternType="solid">
        <fgColor rgb="FF33CC33"/>
        <bgColor indexed="64"/>
      </patternFill>
    </fill>
    <fill>
      <patternFill patternType="solid">
        <fgColor rgb="FF99FFCC"/>
        <bgColor indexed="64"/>
      </patternFill>
    </fill>
    <fill>
      <patternFill patternType="solid">
        <fgColor rgb="FFFFFF66"/>
        <bgColor indexed="64"/>
      </patternFill>
    </fill>
    <fill>
      <patternFill patternType="solid">
        <fgColor rgb="FFCCCC00"/>
        <bgColor indexed="64"/>
      </patternFill>
    </fill>
    <fill>
      <patternFill patternType="solid">
        <fgColor rgb="FF9999FF"/>
        <bgColor indexed="64"/>
      </patternFill>
    </fill>
    <fill>
      <patternFill patternType="solid">
        <fgColor rgb="FFC00000"/>
        <bgColor indexed="64"/>
      </patternFill>
    </fill>
    <fill>
      <patternFill patternType="solid">
        <fgColor theme="6" tint="0.39997558519241921"/>
        <bgColor indexed="64"/>
      </patternFill>
    </fill>
    <fill>
      <patternFill patternType="solid">
        <fgColor rgb="FFBDD6EE"/>
        <bgColor indexed="64"/>
      </patternFill>
    </fill>
    <fill>
      <patternFill patternType="solid">
        <fgColor theme="8" tint="0.39997558519241921"/>
        <bgColor indexed="64"/>
      </patternFill>
    </fill>
    <fill>
      <patternFill patternType="solid">
        <fgColor rgb="FF00B0F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9" tint="0.59999389629810485"/>
        <bgColor indexed="64"/>
      </patternFill>
    </fill>
  </fills>
  <borders count="22">
    <border>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s>
  <cellStyleXfs count="4">
    <xf numFmtId="0" fontId="0" fillId="0" borderId="0"/>
    <xf numFmtId="0" fontId="7" fillId="0" borderId="0"/>
    <xf numFmtId="0" fontId="2" fillId="0" borderId="0"/>
    <xf numFmtId="0" fontId="1" fillId="0" borderId="0"/>
  </cellStyleXfs>
  <cellXfs count="1169">
    <xf numFmtId="0" fontId="0" fillId="0" borderId="0" xfId="0"/>
    <xf numFmtId="0" fontId="5" fillId="0" borderId="0" xfId="1" applyFont="1" applyAlignment="1">
      <alignment horizontal="center" vertical="center" wrapText="1"/>
    </xf>
    <xf numFmtId="0" fontId="4" fillId="2" borderId="3" xfId="1" applyFont="1" applyFill="1" applyBorder="1" applyAlignment="1">
      <alignment horizontal="justify" vertical="center" wrapText="1"/>
    </xf>
    <xf numFmtId="0" fontId="8" fillId="0" borderId="3" xfId="1" applyFont="1" applyBorder="1" applyAlignment="1">
      <alignment horizontal="left" vertical="center" wrapText="1"/>
    </xf>
    <xf numFmtId="0" fontId="5" fillId="21" borderId="3" xfId="1" applyFont="1" applyFill="1" applyBorder="1" applyAlignment="1">
      <alignment horizontal="center" vertical="center" wrapText="1"/>
    </xf>
    <xf numFmtId="0" fontId="9" fillId="0" borderId="3" xfId="1" applyFont="1" applyBorder="1" applyAlignment="1">
      <alignment horizontal="left" vertical="center" wrapText="1"/>
    </xf>
    <xf numFmtId="0" fontId="5" fillId="13" borderId="3" xfId="1" applyFont="1" applyFill="1" applyBorder="1" applyAlignment="1">
      <alignment horizontal="center" vertical="center" wrapText="1"/>
    </xf>
    <xf numFmtId="0" fontId="10" fillId="0" borderId="3" xfId="1" applyFont="1" applyBorder="1" applyAlignment="1">
      <alignment horizontal="left" vertical="center" wrapText="1"/>
    </xf>
    <xf numFmtId="0" fontId="5" fillId="16" borderId="3"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2" borderId="0" xfId="1" applyFont="1" applyFill="1" applyAlignment="1">
      <alignment horizontal="center" vertical="center" wrapText="1"/>
    </xf>
    <xf numFmtId="0" fontId="5" fillId="2" borderId="0" xfId="1" applyFont="1" applyFill="1" applyAlignment="1">
      <alignment horizontal="center" vertical="center" wrapText="1"/>
    </xf>
    <xf numFmtId="0" fontId="5" fillId="2" borderId="3"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3" xfId="1" applyFont="1" applyFill="1" applyBorder="1" applyAlignment="1">
      <alignment vertical="center" wrapText="1"/>
    </xf>
    <xf numFmtId="0" fontId="12" fillId="2" borderId="0" xfId="1" applyFont="1" applyFill="1" applyAlignment="1">
      <alignment horizontal="center" vertical="center" wrapText="1"/>
    </xf>
    <xf numFmtId="0" fontId="4" fillId="2" borderId="0" xfId="1" applyFont="1" applyFill="1" applyAlignment="1">
      <alignment horizontal="center" vertical="center" wrapText="1"/>
    </xf>
    <xf numFmtId="0" fontId="5" fillId="22" borderId="3" xfId="1" applyFont="1" applyFill="1" applyBorder="1" applyAlignment="1">
      <alignment horizontal="center" vertical="center" wrapText="1"/>
    </xf>
    <xf numFmtId="0" fontId="15" fillId="0" borderId="0" xfId="2" applyFont="1" applyAlignment="1">
      <alignment vertical="center" wrapText="1" readingOrder="1"/>
    </xf>
    <xf numFmtId="0" fontId="6" fillId="0" borderId="3" xfId="2" applyFont="1" applyBorder="1" applyAlignment="1">
      <alignment horizontal="center" vertical="center" wrapText="1"/>
    </xf>
    <xf numFmtId="0" fontId="6" fillId="0" borderId="0" xfId="2" applyFont="1" applyAlignment="1">
      <alignment horizontal="center" vertical="top" wrapText="1"/>
    </xf>
    <xf numFmtId="0" fontId="3" fillId="0" borderId="0" xfId="2" applyFont="1" applyAlignment="1">
      <alignment horizontal="center" vertical="top" wrapText="1"/>
    </xf>
    <xf numFmtId="0" fontId="16" fillId="0" borderId="0" xfId="2" applyFont="1" applyAlignment="1">
      <alignment vertical="top" wrapText="1"/>
    </xf>
    <xf numFmtId="0" fontId="16" fillId="0" borderId="0" xfId="2" applyFont="1" applyAlignment="1">
      <alignment horizontal="center" vertical="top" wrapText="1"/>
    </xf>
    <xf numFmtId="0" fontId="6" fillId="0" borderId="0" xfId="2" applyFont="1" applyAlignment="1">
      <alignment wrapText="1"/>
    </xf>
    <xf numFmtId="0" fontId="15" fillId="0" borderId="0" xfId="2" applyFont="1" applyAlignment="1">
      <alignment horizontal="center" vertical="center" wrapText="1" readingOrder="1"/>
    </xf>
    <xf numFmtId="0" fontId="18" fillId="0" borderId="8" xfId="0" applyFont="1" applyBorder="1" applyAlignment="1" applyProtection="1">
      <alignment horizontal="center" vertical="center" wrapText="1"/>
      <protection locked="0"/>
    </xf>
    <xf numFmtId="0" fontId="19" fillId="2" borderId="3" xfId="1" applyFont="1" applyFill="1" applyBorder="1" applyAlignment="1">
      <alignment horizontal="justify" vertical="center" wrapText="1"/>
    </xf>
    <xf numFmtId="0" fontId="19" fillId="2" borderId="12" xfId="1" applyFont="1" applyFill="1" applyBorder="1" applyAlignment="1">
      <alignment horizontal="justify" vertical="center" wrapText="1"/>
    </xf>
    <xf numFmtId="0" fontId="12" fillId="2" borderId="1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11" fillId="3" borderId="9" xfId="1" applyFont="1" applyFill="1" applyBorder="1" applyAlignment="1">
      <alignment horizontal="center" vertical="center" wrapText="1"/>
    </xf>
    <xf numFmtId="0" fontId="5" fillId="22" borderId="8" xfId="1" applyFont="1" applyFill="1" applyBorder="1" applyAlignment="1">
      <alignment horizontal="center" vertical="center" wrapText="1"/>
    </xf>
    <xf numFmtId="0" fontId="11" fillId="3" borderId="8" xfId="1" applyFont="1" applyFill="1" applyBorder="1" applyAlignment="1">
      <alignment vertical="center" wrapText="1"/>
    </xf>
    <xf numFmtId="0" fontId="20" fillId="22" borderId="3" xfId="1" applyFont="1" applyFill="1" applyBorder="1" applyAlignment="1">
      <alignment horizontal="center" vertical="center" wrapText="1"/>
    </xf>
    <xf numFmtId="0" fontId="20" fillId="2" borderId="0" xfId="1" applyFont="1" applyFill="1" applyAlignment="1">
      <alignment horizontal="center" vertical="center" wrapText="1"/>
    </xf>
    <xf numFmtId="0" fontId="21" fillId="2" borderId="3" xfId="1" applyFont="1" applyFill="1" applyBorder="1" applyAlignment="1">
      <alignment horizontal="center" vertical="center" wrapText="1"/>
    </xf>
    <xf numFmtId="0" fontId="22" fillId="2" borderId="3" xfId="1" applyFont="1" applyFill="1" applyBorder="1" applyAlignment="1">
      <alignment horizontal="justify" vertical="center" wrapText="1"/>
    </xf>
    <xf numFmtId="0" fontId="21" fillId="2" borderId="0" xfId="1" applyFont="1" applyFill="1" applyAlignment="1">
      <alignment horizontal="center" vertical="center" wrapText="1"/>
    </xf>
    <xf numFmtId="0" fontId="23" fillId="7" borderId="3" xfId="0" applyFont="1" applyFill="1" applyBorder="1" applyAlignment="1" applyProtection="1">
      <alignment horizontal="justify" vertical="center" wrapText="1"/>
      <protection locked="0"/>
    </xf>
    <xf numFmtId="0" fontId="23" fillId="9" borderId="3" xfId="0" applyFont="1" applyFill="1" applyBorder="1" applyAlignment="1" applyProtection="1">
      <alignment horizontal="justify" vertical="center" wrapText="1"/>
      <protection locked="0"/>
    </xf>
    <xf numFmtId="0" fontId="26" fillId="0" borderId="1" xfId="1" applyFont="1" applyBorder="1" applyAlignment="1">
      <alignment horizontal="center" vertical="center" wrapText="1"/>
    </xf>
    <xf numFmtId="0" fontId="26" fillId="0" borderId="1" xfId="1" applyFont="1" applyBorder="1" applyAlignment="1">
      <alignment horizontal="justify" vertical="center" wrapText="1"/>
    </xf>
    <xf numFmtId="0" fontId="26" fillId="2" borderId="0" xfId="1" applyFont="1" applyFill="1" applyAlignment="1">
      <alignment horizontal="center" vertical="center" wrapText="1"/>
    </xf>
    <xf numFmtId="0" fontId="26" fillId="0" borderId="0" xfId="1" applyFont="1" applyAlignment="1">
      <alignment horizontal="center" vertical="center" wrapText="1"/>
    </xf>
    <xf numFmtId="164" fontId="27" fillId="2" borderId="0" xfId="1" applyNumberFormat="1" applyFont="1" applyFill="1" applyAlignment="1">
      <alignment horizontal="center" vertical="center" wrapText="1"/>
    </xf>
    <xf numFmtId="0" fontId="26" fillId="2" borderId="0" xfId="1" applyFont="1" applyFill="1" applyAlignment="1">
      <alignment horizontal="center" vertical="top" wrapText="1"/>
    </xf>
    <xf numFmtId="0" fontId="27" fillId="2" borderId="0" xfId="1" applyFont="1" applyFill="1" applyAlignment="1">
      <alignment horizontal="center" vertical="center" wrapText="1"/>
    </xf>
    <xf numFmtId="0" fontId="26" fillId="2" borderId="0" xfId="1" applyFont="1" applyFill="1" applyAlignment="1">
      <alignment horizontal="center" vertical="top" textRotation="90" wrapText="1"/>
    </xf>
    <xf numFmtId="0" fontId="27" fillId="2" borderId="0" xfId="1" applyFont="1" applyFill="1" applyAlignment="1">
      <alignment horizontal="center" vertical="top" wrapText="1"/>
    </xf>
    <xf numFmtId="0" fontId="26" fillId="2" borderId="0" xfId="1" applyFont="1" applyFill="1" applyAlignment="1">
      <alignment horizontal="justify" vertical="center" wrapText="1"/>
    </xf>
    <xf numFmtId="0" fontId="26" fillId="2" borderId="0" xfId="1" applyFont="1" applyFill="1" applyAlignment="1">
      <alignment horizontal="justify" vertical="center" textRotation="90" wrapText="1"/>
    </xf>
    <xf numFmtId="0" fontId="27" fillId="2" borderId="0" xfId="1" applyFont="1" applyFill="1" applyAlignment="1">
      <alignment horizontal="justify" vertical="center" wrapText="1"/>
    </xf>
    <xf numFmtId="0" fontId="26" fillId="0" borderId="0" xfId="1" applyFont="1" applyAlignment="1">
      <alignment horizontal="justify" vertical="center" wrapText="1"/>
    </xf>
    <xf numFmtId="0" fontId="26" fillId="2" borderId="2" xfId="1" applyFont="1" applyFill="1" applyBorder="1" applyAlignment="1">
      <alignment horizontal="center" vertical="center" wrapText="1"/>
    </xf>
    <xf numFmtId="0" fontId="26" fillId="10" borderId="3" xfId="1" applyFont="1" applyFill="1" applyBorder="1" applyAlignment="1">
      <alignment horizontal="center" vertical="center" textRotation="90" wrapText="1"/>
    </xf>
    <xf numFmtId="0" fontId="27" fillId="10" borderId="3" xfId="1" applyFont="1" applyFill="1" applyBorder="1" applyAlignment="1">
      <alignment horizontal="center" vertical="center" textRotation="90" wrapText="1"/>
    </xf>
    <xf numFmtId="0" fontId="26" fillId="12" borderId="3" xfId="1" applyFont="1" applyFill="1" applyBorder="1" applyAlignment="1">
      <alignment horizontal="center" vertical="center" textRotation="90" wrapText="1"/>
    </xf>
    <xf numFmtId="0" fontId="27" fillId="12" borderId="3" xfId="1" applyFont="1" applyFill="1" applyBorder="1" applyAlignment="1">
      <alignment horizontal="center" vertical="center" textRotation="90" wrapText="1"/>
    </xf>
    <xf numFmtId="0" fontId="26" fillId="2" borderId="0" xfId="1" applyFont="1" applyFill="1" applyAlignment="1">
      <alignment horizontal="center" vertical="center" textRotation="90" wrapText="1"/>
    </xf>
    <xf numFmtId="0" fontId="26" fillId="2" borderId="3" xfId="1" applyFont="1" applyFill="1" applyBorder="1" applyAlignment="1">
      <alignment horizontal="center" vertical="center" wrapText="1"/>
    </xf>
    <xf numFmtId="0" fontId="26" fillId="2" borderId="3" xfId="1" applyFont="1" applyFill="1" applyBorder="1" applyAlignment="1">
      <alignment horizontal="left" vertical="center" wrapText="1"/>
    </xf>
    <xf numFmtId="164" fontId="26" fillId="2" borderId="3" xfId="1" applyNumberFormat="1" applyFont="1" applyFill="1" applyBorder="1" applyAlignment="1">
      <alignment horizontal="center" vertical="center" wrapText="1"/>
    </xf>
    <xf numFmtId="0" fontId="26" fillId="28" borderId="3" xfId="1" applyFont="1" applyFill="1" applyBorder="1" applyAlignment="1">
      <alignment horizontal="center" vertical="center" wrapText="1"/>
    </xf>
    <xf numFmtId="0" fontId="27" fillId="10" borderId="3" xfId="1" applyFont="1" applyFill="1" applyBorder="1" applyAlignment="1">
      <alignment horizontal="center" vertical="center" wrapText="1"/>
    </xf>
    <xf numFmtId="0" fontId="27" fillId="12" borderId="3" xfId="1" applyFont="1" applyFill="1" applyBorder="1" applyAlignment="1">
      <alignment horizontal="center" vertical="center" wrapText="1"/>
    </xf>
    <xf numFmtId="0" fontId="27" fillId="28" borderId="3" xfId="1" applyFont="1" applyFill="1" applyBorder="1" applyAlignment="1">
      <alignment horizontal="center" vertical="center" wrapText="1"/>
    </xf>
    <xf numFmtId="0" fontId="26" fillId="2" borderId="3" xfId="1" applyFont="1" applyFill="1" applyBorder="1" applyAlignment="1">
      <alignment horizontal="justify" vertical="center" wrapText="1"/>
    </xf>
    <xf numFmtId="0" fontId="28" fillId="2" borderId="0" xfId="1" applyFont="1" applyFill="1" applyAlignment="1">
      <alignment horizontal="center" vertical="center" wrapText="1"/>
    </xf>
    <xf numFmtId="0" fontId="27" fillId="10" borderId="11" xfId="1" applyFont="1" applyFill="1" applyBorder="1" applyAlignment="1">
      <alignment horizontal="center" vertical="center" wrapText="1"/>
    </xf>
    <xf numFmtId="164" fontId="27" fillId="10" borderId="20" xfId="1" applyNumberFormat="1" applyFont="1" applyFill="1" applyBorder="1" applyAlignment="1">
      <alignment horizontal="center" vertical="center" wrapText="1"/>
    </xf>
    <xf numFmtId="0" fontId="27" fillId="28" borderId="11" xfId="1" applyFont="1" applyFill="1" applyBorder="1" applyAlignment="1">
      <alignment horizontal="center" vertical="center" wrapText="1"/>
    </xf>
    <xf numFmtId="0" fontId="27" fillId="29" borderId="19" xfId="1" applyFont="1" applyFill="1" applyBorder="1" applyAlignment="1">
      <alignment horizontal="center" vertical="center" wrapText="1"/>
    </xf>
    <xf numFmtId="164" fontId="27" fillId="29" borderId="20" xfId="1" applyNumberFormat="1" applyFont="1" applyFill="1" applyBorder="1" applyAlignment="1">
      <alignment horizontal="center" vertical="center" wrapText="1"/>
    </xf>
    <xf numFmtId="0" fontId="27" fillId="29" borderId="11" xfId="1" applyFont="1" applyFill="1" applyBorder="1" applyAlignment="1">
      <alignment horizontal="center" vertical="center" wrapText="1"/>
    </xf>
    <xf numFmtId="0" fontId="26" fillId="2" borderId="0" xfId="1" applyFont="1" applyFill="1" applyAlignment="1">
      <alignment vertical="center" wrapText="1"/>
    </xf>
    <xf numFmtId="164" fontId="27" fillId="2" borderId="3" xfId="1" applyNumberFormat="1" applyFont="1" applyFill="1" applyBorder="1" applyAlignment="1">
      <alignment horizontal="center" vertical="center" wrapText="1"/>
    </xf>
    <xf numFmtId="10" fontId="27" fillId="10" borderId="3" xfId="1" applyNumberFormat="1" applyFont="1" applyFill="1" applyBorder="1" applyAlignment="1">
      <alignment horizontal="center" vertical="center" wrapText="1"/>
    </xf>
    <xf numFmtId="10" fontId="27" fillId="12" borderId="3" xfId="1" applyNumberFormat="1" applyFont="1" applyFill="1" applyBorder="1" applyAlignment="1">
      <alignment horizontal="center" vertical="center" wrapText="1"/>
    </xf>
    <xf numFmtId="9" fontId="27" fillId="28" borderId="3" xfId="1" applyNumberFormat="1" applyFont="1" applyFill="1" applyBorder="1" applyAlignment="1">
      <alignment horizontal="center" vertical="center" wrapText="1"/>
    </xf>
    <xf numFmtId="9" fontId="27" fillId="2" borderId="1" xfId="1" applyNumberFormat="1" applyFont="1" applyFill="1" applyBorder="1" applyAlignment="1">
      <alignment horizontal="center" vertical="center" wrapText="1"/>
    </xf>
    <xf numFmtId="0" fontId="26" fillId="2" borderId="0" xfId="1" applyFont="1" applyFill="1" applyAlignment="1">
      <alignment wrapText="1"/>
    </xf>
    <xf numFmtId="0" fontId="26" fillId="2" borderId="0" xfId="1" applyFont="1" applyFill="1" applyAlignment="1">
      <alignment textRotation="90" wrapText="1"/>
    </xf>
    <xf numFmtId="0" fontId="27" fillId="2" borderId="0" xfId="1" applyFont="1" applyFill="1" applyAlignment="1">
      <alignment wrapText="1"/>
    </xf>
    <xf numFmtId="0" fontId="29" fillId="8" borderId="3" xfId="1" applyFont="1" applyFill="1" applyBorder="1" applyAlignment="1">
      <alignment horizontal="center" vertical="center" wrapText="1"/>
    </xf>
    <xf numFmtId="0" fontId="29" fillId="0" borderId="0" xfId="1" applyFont="1" applyAlignment="1">
      <alignment horizontal="center" vertical="center" wrapText="1"/>
    </xf>
    <xf numFmtId="0" fontId="25" fillId="0" borderId="3" xfId="1" applyFont="1" applyBorder="1" applyAlignment="1">
      <alignment horizontal="center" vertical="center" wrapText="1"/>
    </xf>
    <xf numFmtId="0" fontId="29" fillId="0" borderId="3" xfId="1" applyFont="1" applyBorder="1" applyAlignment="1">
      <alignment horizontal="center" vertical="center" wrapText="1"/>
    </xf>
    <xf numFmtId="0" fontId="25" fillId="2" borderId="3" xfId="1" applyFont="1" applyFill="1" applyBorder="1" applyAlignment="1">
      <alignment horizontal="justify" vertical="center" wrapText="1"/>
    </xf>
    <xf numFmtId="0" fontId="25" fillId="0" borderId="0" xfId="1" applyFont="1" applyAlignment="1">
      <alignment horizontal="center" vertical="center" wrapText="1"/>
    </xf>
    <xf numFmtId="0" fontId="25" fillId="0" borderId="0" xfId="1" applyFont="1" applyAlignment="1">
      <alignment horizontal="justify" vertical="center" wrapText="1"/>
    </xf>
    <xf numFmtId="0" fontId="25" fillId="2" borderId="0" xfId="1" applyFont="1" applyFill="1" applyAlignment="1">
      <alignment horizontal="center" vertical="center" wrapText="1"/>
    </xf>
    <xf numFmtId="0" fontId="29" fillId="2" borderId="0" xfId="1" applyFont="1" applyFill="1" applyAlignment="1">
      <alignment horizontal="center" vertical="center" wrapText="1"/>
    </xf>
    <xf numFmtId="0" fontId="25" fillId="2" borderId="0" xfId="1" applyFont="1" applyFill="1" applyAlignment="1">
      <alignment horizontal="justify" vertical="center" wrapText="1"/>
    </xf>
    <xf numFmtId="0" fontId="29" fillId="31" borderId="3" xfId="1" applyFont="1" applyFill="1" applyBorder="1" applyAlignment="1">
      <alignment horizontal="center" vertical="center" wrapText="1"/>
    </xf>
    <xf numFmtId="0" fontId="25" fillId="2"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49" fontId="30" fillId="2" borderId="0" xfId="0" applyNumberFormat="1" applyFont="1" applyFill="1" applyAlignment="1" applyProtection="1">
      <alignment wrapText="1"/>
      <protection locked="0"/>
    </xf>
    <xf numFmtId="0" fontId="35" fillId="2" borderId="0" xfId="0" applyFont="1" applyFill="1" applyAlignment="1" applyProtection="1">
      <alignment horizontal="center" vertical="top" wrapText="1"/>
      <protection locked="0"/>
    </xf>
    <xf numFmtId="0" fontId="35" fillId="2" borderId="0" xfId="0" applyFont="1" applyFill="1" applyAlignment="1" applyProtection="1">
      <alignment horizontal="center" vertical="center" wrapText="1"/>
      <protection locked="0"/>
    </xf>
    <xf numFmtId="0" fontId="36" fillId="2" borderId="0" xfId="0" applyFont="1" applyFill="1" applyAlignment="1" applyProtection="1">
      <alignment horizontal="center" vertical="center" wrapText="1"/>
      <protection locked="0"/>
    </xf>
    <xf numFmtId="0" fontId="37" fillId="2" borderId="0" xfId="0" applyFont="1" applyFill="1" applyAlignment="1" applyProtection="1">
      <alignment horizontal="center" vertical="center" wrapText="1"/>
      <protection locked="0"/>
    </xf>
    <xf numFmtId="0" fontId="38" fillId="2" borderId="0" xfId="0" applyFont="1" applyFill="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41" fillId="2" borderId="0" xfId="0" applyFont="1" applyFill="1" applyAlignment="1" applyProtection="1">
      <alignment horizontal="justify" vertical="center" wrapText="1"/>
      <protection locked="0"/>
    </xf>
    <xf numFmtId="0" fontId="41" fillId="2" borderId="0" xfId="0" applyFont="1" applyFill="1" applyAlignment="1" applyProtection="1">
      <alignment horizontal="center" vertical="center" wrapText="1"/>
      <protection locked="0"/>
    </xf>
    <xf numFmtId="0" fontId="42" fillId="2" borderId="0" xfId="0" applyFont="1" applyFill="1" applyAlignment="1" applyProtection="1">
      <alignment horizontal="center" vertical="center" wrapText="1"/>
      <protection locked="0"/>
    </xf>
    <xf numFmtId="0" fontId="43" fillId="2" borderId="0" xfId="0" applyFont="1" applyFill="1" applyAlignment="1" applyProtection="1">
      <alignment horizontal="center" vertical="center" wrapText="1"/>
      <protection locked="0"/>
    </xf>
    <xf numFmtId="0" fontId="35" fillId="0" borderId="2" xfId="0" applyFont="1" applyBorder="1" applyAlignment="1" applyProtection="1">
      <alignment horizontal="justify" vertical="center" wrapText="1"/>
      <protection locked="0"/>
    </xf>
    <xf numFmtId="0" fontId="46" fillId="0" borderId="2" xfId="0" applyFont="1" applyBorder="1" applyAlignment="1" applyProtection="1">
      <alignment horizontal="center" vertical="center" wrapText="1"/>
      <protection locked="0"/>
    </xf>
    <xf numFmtId="0" fontId="35" fillId="0" borderId="2" xfId="0" applyFont="1" applyBorder="1" applyAlignment="1" applyProtection="1">
      <alignment horizontal="center" vertical="top" wrapText="1"/>
      <protection locked="0"/>
    </xf>
    <xf numFmtId="0" fontId="51" fillId="2" borderId="0" xfId="0" applyFont="1" applyFill="1" applyAlignment="1" applyProtection="1">
      <alignment wrapText="1"/>
      <protection locked="0"/>
    </xf>
    <xf numFmtId="0" fontId="50" fillId="10" borderId="3" xfId="0" applyFont="1" applyFill="1" applyBorder="1" applyAlignment="1" applyProtection="1">
      <alignment horizontal="center" vertical="center" wrapText="1"/>
      <protection locked="0"/>
    </xf>
    <xf numFmtId="0" fontId="52" fillId="0" borderId="2" xfId="0" applyFont="1" applyBorder="1" applyAlignment="1" applyProtection="1">
      <alignment horizontal="justify" vertical="center" wrapText="1"/>
      <protection locked="0"/>
    </xf>
    <xf numFmtId="0" fontId="53" fillId="3" borderId="3" xfId="0" applyFont="1" applyFill="1" applyBorder="1" applyAlignment="1" applyProtection="1">
      <alignment horizontal="center" vertical="center" wrapText="1"/>
      <protection locked="0"/>
    </xf>
    <xf numFmtId="0" fontId="54" fillId="0" borderId="2" xfId="0" applyFont="1" applyBorder="1" applyAlignment="1" applyProtection="1">
      <alignment horizontal="center" vertical="center" wrapText="1"/>
      <protection locked="0"/>
    </xf>
    <xf numFmtId="0" fontId="53" fillId="10" borderId="3" xfId="0" applyFont="1" applyFill="1" applyBorder="1" applyAlignment="1" applyProtection="1">
      <alignment horizontal="center" vertical="center" wrapText="1"/>
      <protection locked="0"/>
    </xf>
    <xf numFmtId="0" fontId="52" fillId="0" borderId="2" xfId="0" applyFont="1" applyBorder="1" applyAlignment="1" applyProtection="1">
      <alignment wrapText="1"/>
      <protection locked="0"/>
    </xf>
    <xf numFmtId="0" fontId="52" fillId="2" borderId="0" xfId="0" applyFont="1" applyFill="1" applyAlignment="1" applyProtection="1">
      <alignment wrapText="1"/>
      <protection locked="0"/>
    </xf>
    <xf numFmtId="0" fontId="55" fillId="2" borderId="0" xfId="0" applyFont="1" applyFill="1" applyAlignment="1" applyProtection="1">
      <alignment wrapText="1"/>
      <protection locked="0"/>
    </xf>
    <xf numFmtId="0" fontId="37" fillId="0" borderId="2" xfId="0" applyFont="1" applyBorder="1" applyAlignment="1" applyProtection="1">
      <alignment horizontal="justify" vertical="center" wrapText="1"/>
      <protection locked="0"/>
    </xf>
    <xf numFmtId="0" fontId="56" fillId="3" borderId="3" xfId="0" applyFont="1" applyFill="1" applyBorder="1" applyAlignment="1" applyProtection="1">
      <alignment horizontal="center" vertical="center" textRotation="90" wrapText="1"/>
      <protection locked="0"/>
    </xf>
    <xf numFmtId="0" fontId="37" fillId="0" borderId="2" xfId="0" applyFont="1" applyBorder="1" applyAlignment="1" applyProtection="1">
      <alignment horizontal="justify" vertical="center" textRotation="90" wrapText="1"/>
      <protection locked="0"/>
    </xf>
    <xf numFmtId="0" fontId="56" fillId="10" borderId="3" xfId="0" applyFont="1" applyFill="1" applyBorder="1" applyAlignment="1" applyProtection="1">
      <alignment horizontal="center" vertical="center" textRotation="90" wrapText="1"/>
      <protection locked="0"/>
    </xf>
    <xf numFmtId="0" fontId="37" fillId="0" borderId="2" xfId="0" applyFont="1" applyBorder="1" applyAlignment="1" applyProtection="1">
      <alignment wrapText="1"/>
      <protection locked="0"/>
    </xf>
    <xf numFmtId="0" fontId="57" fillId="3" borderId="3" xfId="0" applyFont="1" applyFill="1" applyBorder="1" applyAlignment="1" applyProtection="1">
      <alignment horizontal="center" vertical="center" textRotation="90" wrapText="1"/>
      <protection locked="0"/>
    </xf>
    <xf numFmtId="0" fontId="54" fillId="2" borderId="0" xfId="0" applyFont="1" applyFill="1" applyAlignment="1" applyProtection="1">
      <alignment wrapText="1"/>
      <protection locked="0"/>
    </xf>
    <xf numFmtId="0" fontId="58" fillId="2" borderId="6" xfId="0" applyFont="1" applyFill="1" applyBorder="1" applyAlignment="1" applyProtection="1">
      <alignment horizontal="center" vertical="center" wrapText="1"/>
      <protection locked="0"/>
    </xf>
    <xf numFmtId="0" fontId="58" fillId="2" borderId="6" xfId="0" applyFont="1" applyFill="1" applyBorder="1" applyAlignment="1" applyProtection="1">
      <alignment horizontal="justify" vertical="center" wrapText="1"/>
      <protection locked="0"/>
    </xf>
    <xf numFmtId="0" fontId="58" fillId="2" borderId="0" xfId="0" applyFont="1" applyFill="1" applyAlignment="1" applyProtection="1">
      <alignment horizontal="center" vertical="center" wrapText="1"/>
      <protection locked="0"/>
    </xf>
    <xf numFmtId="0" fontId="58" fillId="2" borderId="0" xfId="0" applyFont="1" applyFill="1" applyAlignment="1" applyProtection="1">
      <alignment horizontal="justify" vertical="center" wrapText="1"/>
      <protection locked="0"/>
    </xf>
    <xf numFmtId="0" fontId="58" fillId="2" borderId="0" xfId="0" applyFont="1" applyFill="1" applyAlignment="1" applyProtection="1">
      <alignment horizontal="center" vertical="center" textRotation="90" wrapText="1"/>
      <protection locked="0"/>
    </xf>
    <xf numFmtId="0" fontId="58" fillId="0" borderId="0" xfId="0" applyFont="1" applyAlignment="1" applyProtection="1">
      <alignment horizontal="center" vertical="center" wrapText="1"/>
      <protection locked="0"/>
    </xf>
    <xf numFmtId="16" fontId="59" fillId="2" borderId="0" xfId="0" applyNumberFormat="1" applyFont="1" applyFill="1" applyAlignment="1" applyProtection="1">
      <alignment horizontal="justify" vertical="center" wrapText="1"/>
      <protection locked="0"/>
    </xf>
    <xf numFmtId="0" fontId="60" fillId="2" borderId="0" xfId="0" applyFont="1" applyFill="1" applyAlignment="1" applyProtection="1">
      <alignment horizontal="center" vertical="center" wrapText="1"/>
      <protection locked="0"/>
    </xf>
    <xf numFmtId="0" fontId="50" fillId="2" borderId="0" xfId="0" applyFont="1" applyFill="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58" fillId="2" borderId="6" xfId="0" applyFont="1" applyFill="1" applyBorder="1" applyAlignment="1" applyProtection="1">
      <alignment horizontal="center" vertical="center" textRotation="90" wrapText="1"/>
      <protection locked="0"/>
    </xf>
    <xf numFmtId="0" fontId="58" fillId="0" borderId="6" xfId="0" applyFont="1" applyBorder="1" applyAlignment="1" applyProtection="1">
      <alignment horizontal="center" vertical="center" wrapText="1"/>
      <protection locked="0"/>
    </xf>
    <xf numFmtId="0" fontId="58" fillId="7" borderId="3" xfId="0" applyFont="1" applyFill="1" applyBorder="1" applyAlignment="1" applyProtection="1">
      <alignment horizontal="center" vertical="center" wrapText="1"/>
      <protection locked="0"/>
    </xf>
    <xf numFmtId="0" fontId="58" fillId="7" borderId="3" xfId="0" applyFont="1" applyFill="1" applyBorder="1" applyAlignment="1" applyProtection="1">
      <alignment horizontal="justify" vertical="center" wrapText="1"/>
      <protection locked="0"/>
    </xf>
    <xf numFmtId="0" fontId="58" fillId="7" borderId="3" xfId="0" applyFont="1" applyFill="1" applyBorder="1" applyAlignment="1" applyProtection="1">
      <alignment horizontal="center" vertical="center" textRotation="90" wrapText="1"/>
      <protection locked="0"/>
    </xf>
    <xf numFmtId="0" fontId="58" fillId="0" borderId="3" xfId="0" applyFont="1" applyBorder="1" applyAlignment="1" applyProtection="1">
      <alignment horizontal="center" vertical="center" wrapText="1"/>
      <protection locked="0"/>
    </xf>
    <xf numFmtId="16" fontId="58" fillId="7" borderId="3" xfId="0" applyNumberFormat="1" applyFont="1" applyFill="1" applyBorder="1" applyAlignment="1" applyProtection="1">
      <alignment horizontal="justify" vertical="center" wrapText="1"/>
      <protection locked="0"/>
    </xf>
    <xf numFmtId="0" fontId="38" fillId="7" borderId="3" xfId="0" applyFont="1" applyFill="1" applyBorder="1" applyAlignment="1" applyProtection="1">
      <alignment horizontal="center" vertical="center" wrapText="1"/>
      <protection locked="0"/>
    </xf>
    <xf numFmtId="0" fontId="60" fillId="2" borderId="3" xfId="0" applyFont="1" applyFill="1" applyBorder="1" applyAlignment="1" applyProtection="1">
      <alignment horizontal="center" vertical="center" wrapText="1"/>
      <protection locked="0"/>
    </xf>
    <xf numFmtId="0" fontId="50" fillId="7" borderId="3" xfId="0" applyFont="1" applyFill="1" applyBorder="1" applyAlignment="1" applyProtection="1">
      <alignment horizontal="center" vertical="center" wrapText="1"/>
      <protection locked="0"/>
    </xf>
    <xf numFmtId="164" fontId="50" fillId="7" borderId="3" xfId="0" applyNumberFormat="1" applyFont="1" applyFill="1" applyBorder="1" applyAlignment="1" applyProtection="1">
      <alignment horizontal="center" vertical="center" wrapText="1"/>
      <protection locked="0"/>
    </xf>
    <xf numFmtId="0" fontId="38" fillId="2" borderId="0" xfId="0" applyFont="1" applyFill="1" applyAlignment="1" applyProtection="1">
      <alignment wrapText="1"/>
      <protection locked="0"/>
    </xf>
    <xf numFmtId="0" fontId="38" fillId="2" borderId="3" xfId="0" applyFont="1" applyFill="1" applyBorder="1" applyAlignment="1" applyProtection="1">
      <alignment horizontal="center" vertical="center" wrapText="1"/>
      <protection locked="0"/>
    </xf>
    <xf numFmtId="0" fontId="58" fillId="0" borderId="10" xfId="0" applyFont="1" applyBorder="1" applyAlignment="1" applyProtection="1">
      <alignment horizontal="center" vertical="center" wrapText="1"/>
      <protection locked="0"/>
    </xf>
    <xf numFmtId="0" fontId="58" fillId="7" borderId="10" xfId="0" applyFont="1" applyFill="1" applyBorder="1" applyAlignment="1" applyProtection="1">
      <alignment horizontal="justify" vertical="center" wrapText="1"/>
      <protection locked="0"/>
    </xf>
    <xf numFmtId="0" fontId="60" fillId="2" borderId="10" xfId="0" applyFont="1" applyFill="1" applyBorder="1" applyAlignment="1" applyProtection="1">
      <alignment horizontal="center" vertical="center" wrapText="1"/>
      <protection locked="0"/>
    </xf>
    <xf numFmtId="0" fontId="38" fillId="2" borderId="10" xfId="0" applyFont="1" applyFill="1" applyBorder="1" applyAlignment="1" applyProtection="1">
      <alignment horizontal="center" vertical="center" wrapText="1"/>
      <protection locked="0"/>
    </xf>
    <xf numFmtId="0" fontId="58" fillId="0" borderId="12" xfId="0" applyFont="1" applyBorder="1" applyAlignment="1" applyProtection="1">
      <alignment horizontal="center" vertical="center" wrapText="1"/>
      <protection locked="0"/>
    </xf>
    <xf numFmtId="3" fontId="58" fillId="7" borderId="3" xfId="0" applyNumberFormat="1" applyFont="1" applyFill="1" applyBorder="1" applyAlignment="1" applyProtection="1">
      <alignment horizontal="center" vertical="center" wrapText="1"/>
      <protection locked="0"/>
    </xf>
    <xf numFmtId="16" fontId="58" fillId="7" borderId="10" xfId="0" applyNumberFormat="1" applyFont="1" applyFill="1" applyBorder="1" applyAlignment="1" applyProtection="1">
      <alignment horizontal="left" vertical="center" wrapText="1"/>
      <protection locked="0"/>
    </xf>
    <xf numFmtId="0" fontId="59" fillId="7" borderId="3" xfId="0" applyFont="1" applyFill="1" applyBorder="1" applyAlignment="1" applyProtection="1">
      <alignment horizontal="center" vertical="center" wrapText="1"/>
      <protection locked="0"/>
    </xf>
    <xf numFmtId="0" fontId="63" fillId="7" borderId="3" xfId="0" applyFont="1" applyFill="1" applyBorder="1" applyAlignment="1" applyProtection="1">
      <alignment horizontal="center" vertical="center" wrapText="1"/>
      <protection locked="0"/>
    </xf>
    <xf numFmtId="0" fontId="58" fillId="0" borderId="2" xfId="0" applyFont="1" applyBorder="1" applyAlignment="1" applyProtection="1">
      <alignment horizontal="center" vertical="center" wrapText="1"/>
      <protection locked="0"/>
    </xf>
    <xf numFmtId="16" fontId="59" fillId="7" borderId="3" xfId="0" applyNumberFormat="1" applyFont="1" applyFill="1" applyBorder="1" applyAlignment="1" applyProtection="1">
      <alignment horizontal="justify" vertical="center" wrapText="1"/>
      <protection locked="0"/>
    </xf>
    <xf numFmtId="0" fontId="45" fillId="7" borderId="11" xfId="0" applyFont="1" applyFill="1" applyBorder="1" applyAlignment="1" applyProtection="1">
      <alignment horizontal="center" vertical="center" wrapText="1"/>
      <protection locked="0"/>
    </xf>
    <xf numFmtId="0" fontId="45" fillId="7" borderId="11" xfId="0" applyFont="1" applyFill="1" applyBorder="1" applyAlignment="1" applyProtection="1">
      <alignment horizontal="justify" vertical="center" wrapText="1"/>
      <protection locked="0"/>
    </xf>
    <xf numFmtId="0" fontId="45" fillId="2" borderId="0" xfId="0" applyFont="1" applyFill="1" applyAlignment="1" applyProtection="1">
      <alignment horizontal="center" vertical="center" wrapText="1"/>
      <protection locked="0"/>
    </xf>
    <xf numFmtId="0" fontId="45" fillId="2" borderId="0" xfId="0" applyFont="1" applyFill="1" applyAlignment="1" applyProtection="1">
      <alignment horizontal="justify" vertical="center" wrapText="1"/>
      <protection locked="0"/>
    </xf>
    <xf numFmtId="9" fontId="45" fillId="7" borderId="11" xfId="0" applyNumberFormat="1"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textRotation="90" wrapText="1"/>
      <protection locked="0"/>
    </xf>
    <xf numFmtId="0" fontId="45" fillId="0" borderId="0" xfId="0" applyFont="1" applyAlignment="1" applyProtection="1">
      <alignment horizontal="center" vertical="center" wrapText="1"/>
      <protection locked="0"/>
    </xf>
    <xf numFmtId="0" fontId="45" fillId="7" borderId="3" xfId="0" applyFont="1" applyFill="1" applyBorder="1" applyAlignment="1" applyProtection="1">
      <alignment horizontal="center" vertical="center" wrapText="1"/>
      <protection locked="0"/>
    </xf>
    <xf numFmtId="0" fontId="50" fillId="7" borderId="11" xfId="0" applyFont="1" applyFill="1" applyBorder="1" applyAlignment="1" applyProtection="1">
      <alignment horizontal="center" vertical="center" wrapText="1"/>
      <protection locked="0"/>
    </xf>
    <xf numFmtId="164" fontId="50" fillId="7" borderId="11" xfId="0" applyNumberFormat="1" applyFont="1" applyFill="1" applyBorder="1" applyAlignment="1" applyProtection="1">
      <alignment horizontal="center" vertical="center" wrapText="1"/>
      <protection locked="0"/>
    </xf>
    <xf numFmtId="164" fontId="58" fillId="2" borderId="0" xfId="0" applyNumberFormat="1" applyFont="1" applyFill="1" applyAlignment="1" applyProtection="1">
      <alignment horizontal="center" vertical="center" wrapText="1"/>
      <protection locked="0"/>
    </xf>
    <xf numFmtId="0" fontId="58" fillId="9" borderId="3" xfId="0" applyFont="1" applyFill="1" applyBorder="1" applyAlignment="1" applyProtection="1">
      <alignment horizontal="center" vertical="center" wrapText="1"/>
      <protection locked="0"/>
    </xf>
    <xf numFmtId="0" fontId="58" fillId="9" borderId="3" xfId="0" applyFont="1" applyFill="1" applyBorder="1" applyAlignment="1" applyProtection="1">
      <alignment horizontal="justify" vertical="center" wrapText="1"/>
      <protection locked="0"/>
    </xf>
    <xf numFmtId="0" fontId="58" fillId="9" borderId="3" xfId="0" applyFont="1" applyFill="1" applyBorder="1" applyAlignment="1" applyProtection="1">
      <alignment horizontal="center" vertical="center" textRotation="90" wrapText="1"/>
      <protection locked="0"/>
    </xf>
    <xf numFmtId="16" fontId="59" fillId="9" borderId="3" xfId="0" applyNumberFormat="1" applyFont="1" applyFill="1" applyBorder="1" applyAlignment="1" applyProtection="1">
      <alignment horizontal="justify" vertical="center" wrapText="1"/>
      <protection locked="0"/>
    </xf>
    <xf numFmtId="0" fontId="59" fillId="9" borderId="3" xfId="0" applyFont="1" applyFill="1" applyBorder="1" applyAlignment="1" applyProtection="1">
      <alignment horizontal="center" vertical="center" wrapText="1"/>
      <protection locked="0"/>
    </xf>
    <xf numFmtId="0" fontId="38" fillId="9" borderId="3" xfId="0" applyFont="1" applyFill="1" applyBorder="1" applyAlignment="1" applyProtection="1">
      <alignment horizontal="center" vertical="center" wrapText="1"/>
      <protection locked="0"/>
    </xf>
    <xf numFmtId="0" fontId="50" fillId="9" borderId="3" xfId="0" applyFont="1" applyFill="1" applyBorder="1" applyAlignment="1" applyProtection="1">
      <alignment horizontal="center" vertical="center" wrapText="1"/>
      <protection locked="0"/>
    </xf>
    <xf numFmtId="164" fontId="50" fillId="9" borderId="3" xfId="0" applyNumberFormat="1" applyFont="1" applyFill="1" applyBorder="1" applyAlignment="1" applyProtection="1">
      <alignment horizontal="center" vertical="center" wrapText="1"/>
      <protection locked="0"/>
    </xf>
    <xf numFmtId="0" fontId="58" fillId="9" borderId="10" xfId="0" applyFont="1" applyFill="1" applyBorder="1" applyAlignment="1" applyProtection="1">
      <alignment horizontal="center" vertical="center" wrapText="1"/>
      <protection locked="0"/>
    </xf>
    <xf numFmtId="0" fontId="58" fillId="9" borderId="10" xfId="0" applyFont="1" applyFill="1" applyBorder="1" applyAlignment="1" applyProtection="1">
      <alignment horizontal="center" vertical="center" textRotation="90" wrapText="1"/>
      <protection locked="0"/>
    </xf>
    <xf numFmtId="16" fontId="58" fillId="9" borderId="10" xfId="0" applyNumberFormat="1" applyFont="1" applyFill="1" applyBorder="1" applyAlignment="1" applyProtection="1">
      <alignment vertical="center" wrapText="1"/>
      <protection locked="0"/>
    </xf>
    <xf numFmtId="0" fontId="63" fillId="9" borderId="3" xfId="0" applyFont="1" applyFill="1" applyBorder="1" applyAlignment="1" applyProtection="1">
      <alignment horizontal="center" vertical="center" wrapText="1"/>
      <protection locked="0"/>
    </xf>
    <xf numFmtId="3" fontId="63" fillId="9" borderId="10" xfId="0" applyNumberFormat="1" applyFont="1" applyFill="1" applyBorder="1" applyAlignment="1" applyProtection="1">
      <alignment horizontal="center" vertical="center" wrapText="1"/>
      <protection locked="0"/>
    </xf>
    <xf numFmtId="0" fontId="58" fillId="9" borderId="10" xfId="0" applyFont="1" applyFill="1" applyBorder="1" applyAlignment="1" applyProtection="1">
      <alignment horizontal="justify" vertical="center" wrapText="1"/>
      <protection locked="0"/>
    </xf>
    <xf numFmtId="0" fontId="38" fillId="9" borderId="10" xfId="0" applyFont="1" applyFill="1" applyBorder="1" applyAlignment="1" applyProtection="1">
      <alignment horizontal="center" vertical="center" wrapText="1"/>
      <protection locked="0"/>
    </xf>
    <xf numFmtId="0" fontId="50" fillId="9" borderId="10" xfId="0" applyFont="1" applyFill="1" applyBorder="1" applyAlignment="1" applyProtection="1">
      <alignment horizontal="center" vertical="center" wrapText="1"/>
      <protection locked="0"/>
    </xf>
    <xf numFmtId="164" fontId="50" fillId="9" borderId="10" xfId="0" applyNumberFormat="1" applyFont="1" applyFill="1" applyBorder="1" applyAlignment="1" applyProtection="1">
      <alignment horizontal="center" vertical="center" wrapText="1"/>
      <protection locked="0"/>
    </xf>
    <xf numFmtId="16" fontId="58" fillId="9" borderId="3" xfId="0" applyNumberFormat="1" applyFont="1" applyFill="1" applyBorder="1" applyAlignment="1" applyProtection="1">
      <alignment horizontal="justify" vertical="center" wrapText="1"/>
      <protection locked="0"/>
    </xf>
    <xf numFmtId="3" fontId="58" fillId="9" borderId="3" xfId="0" applyNumberFormat="1" applyFont="1" applyFill="1" applyBorder="1" applyAlignment="1" applyProtection="1">
      <alignment horizontal="center" vertical="center" wrapText="1"/>
      <protection locked="0"/>
    </xf>
    <xf numFmtId="0" fontId="63" fillId="9" borderId="10" xfId="0" applyFont="1" applyFill="1" applyBorder="1" applyAlignment="1" applyProtection="1">
      <alignment horizontal="center" vertical="center" wrapText="1"/>
      <protection locked="0"/>
    </xf>
    <xf numFmtId="0" fontId="58" fillId="2" borderId="4" xfId="0" applyFont="1" applyFill="1" applyBorder="1" applyAlignment="1" applyProtection="1">
      <alignment horizontal="center" vertical="center" wrapText="1"/>
      <protection locked="0"/>
    </xf>
    <xf numFmtId="0" fontId="58" fillId="2" borderId="5" xfId="0" applyFont="1" applyFill="1" applyBorder="1" applyAlignment="1" applyProtection="1">
      <alignment horizontal="center" vertical="center" wrapText="1"/>
      <protection locked="0"/>
    </xf>
    <xf numFmtId="0" fontId="58" fillId="2" borderId="2" xfId="0" applyFont="1" applyFill="1" applyBorder="1" applyAlignment="1" applyProtection="1">
      <alignment horizontal="center" vertical="center" wrapText="1"/>
      <protection locked="0"/>
    </xf>
    <xf numFmtId="0" fontId="58" fillId="0" borderId="5" xfId="0" applyFont="1" applyBorder="1" applyAlignment="1" applyProtection="1">
      <alignment horizontal="center" vertical="center" wrapText="1"/>
      <protection locked="0"/>
    </xf>
    <xf numFmtId="16" fontId="58" fillId="9" borderId="10" xfId="0" applyNumberFormat="1" applyFont="1" applyFill="1" applyBorder="1" applyAlignment="1" applyProtection="1">
      <alignment horizontal="left" vertical="center" wrapText="1"/>
      <protection locked="0"/>
    </xf>
    <xf numFmtId="3" fontId="58" fillId="9" borderId="10" xfId="0" applyNumberFormat="1" applyFont="1" applyFill="1" applyBorder="1" applyAlignment="1" applyProtection="1">
      <alignment horizontal="center" vertical="center" wrapText="1"/>
      <protection locked="0"/>
    </xf>
    <xf numFmtId="0" fontId="58" fillId="2" borderId="3" xfId="0" applyFont="1" applyFill="1" applyBorder="1" applyAlignment="1" applyProtection="1">
      <alignment horizontal="center" vertical="center" wrapText="1"/>
      <protection locked="0"/>
    </xf>
    <xf numFmtId="0" fontId="63" fillId="2" borderId="2" xfId="0" applyFont="1" applyFill="1" applyBorder="1" applyAlignment="1" applyProtection="1">
      <alignment horizontal="center" vertical="center" wrapText="1"/>
      <protection locked="0"/>
    </xf>
    <xf numFmtId="0" fontId="59" fillId="2" borderId="0" xfId="0" applyFont="1" applyFill="1" applyAlignment="1" applyProtection="1">
      <alignment horizontal="center" vertical="center" wrapText="1"/>
      <protection locked="0"/>
    </xf>
    <xf numFmtId="0" fontId="59" fillId="9" borderId="3" xfId="0" applyFont="1" applyFill="1" applyBorder="1" applyAlignment="1" applyProtection="1">
      <alignment horizontal="justify" vertical="center" wrapText="1"/>
      <protection locked="0"/>
    </xf>
    <xf numFmtId="0" fontId="45" fillId="9" borderId="11" xfId="0" applyFont="1" applyFill="1" applyBorder="1" applyAlignment="1" applyProtection="1">
      <alignment horizontal="center" vertical="center" wrapText="1"/>
      <protection locked="0"/>
    </xf>
    <xf numFmtId="0" fontId="45" fillId="9" borderId="11" xfId="0" applyFont="1" applyFill="1" applyBorder="1" applyAlignment="1" applyProtection="1">
      <alignment horizontal="justify" vertical="center" wrapText="1"/>
      <protection locked="0"/>
    </xf>
    <xf numFmtId="9" fontId="45" fillId="9" borderId="11" xfId="0" applyNumberFormat="1" applyFont="1" applyFill="1" applyBorder="1" applyAlignment="1" applyProtection="1">
      <alignment horizontal="center" vertical="center" wrapText="1"/>
      <protection locked="0"/>
    </xf>
    <xf numFmtId="0" fontId="45" fillId="9" borderId="3" xfId="0" applyFont="1" applyFill="1" applyBorder="1" applyAlignment="1" applyProtection="1">
      <alignment horizontal="center" vertical="center" wrapText="1"/>
      <protection locked="0"/>
    </xf>
    <xf numFmtId="0" fontId="50" fillId="9" borderId="11" xfId="0" applyFont="1" applyFill="1" applyBorder="1" applyAlignment="1" applyProtection="1">
      <alignment horizontal="center" vertical="center" wrapText="1"/>
      <protection locked="0"/>
    </xf>
    <xf numFmtId="164" fontId="50" fillId="9" borderId="11" xfId="0" applyNumberFormat="1" applyFont="1" applyFill="1" applyBorder="1" applyAlignment="1" applyProtection="1">
      <alignment horizontal="center" vertical="center" wrapText="1"/>
      <protection locked="0"/>
    </xf>
    <xf numFmtId="0" fontId="58" fillId="8" borderId="3" xfId="0" applyFont="1" applyFill="1" applyBorder="1" applyAlignment="1" applyProtection="1">
      <alignment horizontal="center" vertical="center" wrapText="1"/>
      <protection locked="0"/>
    </xf>
    <xf numFmtId="0" fontId="58" fillId="8" borderId="3" xfId="0" applyFont="1" applyFill="1" applyBorder="1" applyAlignment="1" applyProtection="1">
      <alignment horizontal="justify" vertical="center" wrapText="1"/>
      <protection locked="0"/>
    </xf>
    <xf numFmtId="0" fontId="58" fillId="8" borderId="3" xfId="0" applyFont="1" applyFill="1" applyBorder="1" applyAlignment="1" applyProtection="1">
      <alignment horizontal="center" vertical="center" textRotation="90" wrapText="1"/>
      <protection locked="0"/>
    </xf>
    <xf numFmtId="16" fontId="58" fillId="8" borderId="3" xfId="0" applyNumberFormat="1" applyFont="1" applyFill="1" applyBorder="1" applyAlignment="1" applyProtection="1">
      <alignment horizontal="justify" vertical="center" wrapText="1"/>
      <protection locked="0"/>
    </xf>
    <xf numFmtId="0" fontId="38" fillId="8" borderId="3" xfId="0" applyFont="1" applyFill="1" applyBorder="1" applyAlignment="1" applyProtection="1">
      <alignment horizontal="center" vertical="center" wrapText="1"/>
      <protection locked="0"/>
    </xf>
    <xf numFmtId="0" fontId="68" fillId="2" borderId="3" xfId="0" applyFont="1" applyFill="1" applyBorder="1" applyAlignment="1" applyProtection="1">
      <alignment horizontal="center" vertical="center" wrapText="1"/>
      <protection locked="0"/>
    </xf>
    <xf numFmtId="0" fontId="50" fillId="8" borderId="3" xfId="0" applyFont="1" applyFill="1" applyBorder="1" applyAlignment="1" applyProtection="1">
      <alignment horizontal="center" vertical="center" wrapText="1"/>
      <protection locked="0"/>
    </xf>
    <xf numFmtId="164" fontId="50" fillId="8" borderId="3" xfId="0" applyNumberFormat="1" applyFont="1" applyFill="1" applyBorder="1" applyAlignment="1" applyProtection="1">
      <alignment horizontal="center" vertical="center" wrapText="1"/>
      <protection locked="0"/>
    </xf>
    <xf numFmtId="0" fontId="45" fillId="8" borderId="3" xfId="0" applyFont="1" applyFill="1" applyBorder="1" applyAlignment="1" applyProtection="1">
      <alignment horizontal="center" vertical="center" wrapText="1"/>
      <protection locked="0"/>
    </xf>
    <xf numFmtId="164" fontId="45" fillId="8" borderId="3" xfId="0" applyNumberFormat="1" applyFont="1" applyFill="1" applyBorder="1" applyAlignment="1" applyProtection="1">
      <alignment horizontal="center" vertical="center" wrapText="1"/>
      <protection locked="0"/>
    </xf>
    <xf numFmtId="0" fontId="58" fillId="2" borderId="0" xfId="0" applyFont="1" applyFill="1" applyAlignment="1" applyProtection="1">
      <alignment wrapText="1"/>
      <protection locked="0"/>
    </xf>
    <xf numFmtId="0" fontId="59" fillId="8" borderId="3" xfId="0" applyFont="1" applyFill="1" applyBorder="1" applyAlignment="1" applyProtection="1">
      <alignment horizontal="center" vertical="center" wrapText="1"/>
      <protection locked="0"/>
    </xf>
    <xf numFmtId="3" fontId="58" fillId="8" borderId="3" xfId="0" applyNumberFormat="1" applyFont="1" applyFill="1" applyBorder="1" applyAlignment="1" applyProtection="1">
      <alignment horizontal="center" vertical="center" wrapText="1"/>
      <protection locked="0"/>
    </xf>
    <xf numFmtId="0" fontId="58" fillId="2" borderId="4" xfId="0" applyFont="1" applyFill="1" applyBorder="1" applyAlignment="1" applyProtection="1">
      <alignment horizontal="justify" vertical="center" wrapText="1"/>
      <protection locked="0"/>
    </xf>
    <xf numFmtId="0" fontId="58" fillId="2" borderId="5" xfId="0" applyFont="1" applyFill="1" applyBorder="1" applyAlignment="1" applyProtection="1">
      <alignment horizontal="justify" vertical="center" wrapText="1"/>
      <protection locked="0"/>
    </xf>
    <xf numFmtId="0" fontId="58" fillId="2" borderId="2" xfId="0" applyFont="1" applyFill="1" applyBorder="1" applyAlignment="1" applyProtection="1">
      <alignment horizontal="justify" vertical="center" wrapText="1"/>
      <protection locked="0"/>
    </xf>
    <xf numFmtId="0" fontId="58" fillId="0" borderId="2" xfId="0" applyFont="1" applyBorder="1" applyAlignment="1" applyProtection="1">
      <alignment horizontal="justify" vertical="center" wrapText="1"/>
      <protection locked="0"/>
    </xf>
    <xf numFmtId="0" fontId="58" fillId="0" borderId="0" xfId="0" applyFont="1" applyAlignment="1" applyProtection="1">
      <alignment horizontal="justify" vertical="center" wrapText="1"/>
      <protection locked="0"/>
    </xf>
    <xf numFmtId="0" fontId="45" fillId="8" borderId="11" xfId="0" applyFont="1" applyFill="1" applyBorder="1" applyAlignment="1" applyProtection="1">
      <alignment horizontal="center" vertical="center" wrapText="1"/>
      <protection locked="0"/>
    </xf>
    <xf numFmtId="0" fontId="45" fillId="8" borderId="11" xfId="0" applyFont="1" applyFill="1" applyBorder="1" applyAlignment="1" applyProtection="1">
      <alignment horizontal="justify" vertical="center" wrapText="1"/>
      <protection locked="0"/>
    </xf>
    <xf numFmtId="9" fontId="45" fillId="8" borderId="11" xfId="0" applyNumberFormat="1" applyFont="1" applyFill="1" applyBorder="1" applyAlignment="1" applyProtection="1">
      <alignment horizontal="center" vertical="center" wrapText="1"/>
      <protection locked="0"/>
    </xf>
    <xf numFmtId="0" fontId="50" fillId="8" borderId="11" xfId="0" applyFont="1" applyFill="1" applyBorder="1" applyAlignment="1" applyProtection="1">
      <alignment horizontal="center" vertical="center" wrapText="1"/>
      <protection locked="0"/>
    </xf>
    <xf numFmtId="164" fontId="50" fillId="8" borderId="11" xfId="0" applyNumberFormat="1" applyFont="1" applyFill="1" applyBorder="1" applyAlignment="1" applyProtection="1">
      <alignment horizontal="center" vertical="center" wrapText="1"/>
      <protection locked="0"/>
    </xf>
    <xf numFmtId="0" fontId="58" fillId="27" borderId="3" xfId="0" applyFont="1" applyFill="1" applyBorder="1" applyAlignment="1" applyProtection="1">
      <alignment horizontal="center" vertical="center" wrapText="1"/>
      <protection locked="0"/>
    </xf>
    <xf numFmtId="0" fontId="59" fillId="27" borderId="3" xfId="0" applyFont="1" applyFill="1" applyBorder="1" applyAlignment="1" applyProtection="1">
      <alignment horizontal="justify" vertical="center" wrapText="1"/>
      <protection locked="0"/>
    </xf>
    <xf numFmtId="0" fontId="59" fillId="2" borderId="0" xfId="0" applyFont="1" applyFill="1" applyAlignment="1" applyProtection="1">
      <alignment horizontal="justify" vertical="center" wrapText="1"/>
      <protection locked="0"/>
    </xf>
    <xf numFmtId="0" fontId="58" fillId="27" borderId="3" xfId="0" applyFont="1" applyFill="1" applyBorder="1" applyAlignment="1" applyProtection="1">
      <alignment horizontal="center" vertical="center" textRotation="90" wrapText="1"/>
      <protection locked="0"/>
    </xf>
    <xf numFmtId="0" fontId="58" fillId="27" borderId="3" xfId="0" applyFont="1" applyFill="1" applyBorder="1" applyAlignment="1" applyProtection="1">
      <alignment horizontal="justify" vertical="center" wrapText="1"/>
      <protection locked="0"/>
    </xf>
    <xf numFmtId="0" fontId="63" fillId="27" borderId="3" xfId="0" applyFont="1" applyFill="1" applyBorder="1" applyAlignment="1" applyProtection="1">
      <alignment horizontal="center" vertical="center" wrapText="1"/>
      <protection locked="0"/>
    </xf>
    <xf numFmtId="0" fontId="38" fillId="27" borderId="3" xfId="0" applyFont="1" applyFill="1" applyBorder="1" applyAlignment="1" applyProtection="1">
      <alignment horizontal="center" vertical="center" wrapText="1"/>
      <protection locked="0"/>
    </xf>
    <xf numFmtId="0" fontId="50" fillId="27" borderId="3" xfId="0" applyFont="1" applyFill="1" applyBorder="1" applyAlignment="1" applyProtection="1">
      <alignment horizontal="center" vertical="center" wrapText="1"/>
      <protection locked="0"/>
    </xf>
    <xf numFmtId="164" fontId="50" fillId="27" borderId="3" xfId="0" applyNumberFormat="1" applyFont="1" applyFill="1" applyBorder="1" applyAlignment="1" applyProtection="1">
      <alignment horizontal="center" vertical="center" wrapText="1"/>
      <protection locked="0"/>
    </xf>
    <xf numFmtId="0" fontId="59" fillId="27" borderId="3" xfId="0" applyFont="1" applyFill="1" applyBorder="1" applyAlignment="1" applyProtection="1">
      <alignment horizontal="center" vertical="center" wrapText="1"/>
      <protection locked="0"/>
    </xf>
    <xf numFmtId="3" fontId="63" fillId="27" borderId="3" xfId="0" applyNumberFormat="1" applyFont="1" applyFill="1" applyBorder="1" applyAlignment="1" applyProtection="1">
      <alignment horizontal="center" vertical="center" wrapText="1"/>
      <protection locked="0"/>
    </xf>
    <xf numFmtId="3" fontId="58" fillId="27" borderId="3" xfId="0" applyNumberFormat="1" applyFont="1" applyFill="1" applyBorder="1" applyAlignment="1" applyProtection="1">
      <alignment horizontal="center" vertical="center" wrapText="1"/>
      <protection locked="0"/>
    </xf>
    <xf numFmtId="0" fontId="58" fillId="27" borderId="10" xfId="0" applyFont="1" applyFill="1" applyBorder="1" applyAlignment="1" applyProtection="1">
      <alignment horizontal="center" vertical="center" wrapText="1"/>
      <protection locked="0"/>
    </xf>
    <xf numFmtId="0" fontId="63" fillId="27" borderId="10" xfId="0" applyFont="1" applyFill="1" applyBorder="1" applyAlignment="1" applyProtection="1">
      <alignment horizontal="center" vertical="center" wrapText="1"/>
      <protection locked="0"/>
    </xf>
    <xf numFmtId="0" fontId="58" fillId="27" borderId="10" xfId="0" applyFont="1" applyFill="1" applyBorder="1" applyAlignment="1" applyProtection="1">
      <alignment horizontal="left" vertical="center" wrapText="1"/>
      <protection locked="0"/>
    </xf>
    <xf numFmtId="0" fontId="38" fillId="27" borderId="10" xfId="0" applyFont="1" applyFill="1" applyBorder="1" applyAlignment="1" applyProtection="1">
      <alignment horizontal="center" vertical="center" wrapText="1"/>
      <protection locked="0"/>
    </xf>
    <xf numFmtId="0" fontId="50" fillId="27" borderId="10" xfId="0" applyFont="1" applyFill="1" applyBorder="1" applyAlignment="1" applyProtection="1">
      <alignment horizontal="center" vertical="center" wrapText="1"/>
      <protection locked="0"/>
    </xf>
    <xf numFmtId="164" fontId="50" fillId="27" borderId="10" xfId="0" applyNumberFormat="1" applyFont="1" applyFill="1" applyBorder="1" applyAlignment="1" applyProtection="1">
      <alignment horizontal="center" vertical="center" wrapText="1"/>
      <protection locked="0"/>
    </xf>
    <xf numFmtId="0" fontId="45" fillId="27" borderId="11" xfId="0" applyFont="1" applyFill="1" applyBorder="1" applyAlignment="1" applyProtection="1">
      <alignment horizontal="center" vertical="center" wrapText="1"/>
      <protection locked="0"/>
    </xf>
    <xf numFmtId="0" fontId="45" fillId="27" borderId="11" xfId="0" applyFont="1" applyFill="1" applyBorder="1" applyAlignment="1" applyProtection="1">
      <alignment horizontal="justify" vertical="center" wrapText="1"/>
      <protection locked="0"/>
    </xf>
    <xf numFmtId="9" fontId="45" fillId="27" borderId="11" xfId="0" applyNumberFormat="1" applyFont="1" applyFill="1" applyBorder="1" applyAlignment="1" applyProtection="1">
      <alignment horizontal="center" vertical="center" wrapText="1"/>
      <protection locked="0"/>
    </xf>
    <xf numFmtId="0" fontId="45" fillId="27" borderId="3" xfId="0" applyFont="1" applyFill="1" applyBorder="1" applyAlignment="1" applyProtection="1">
      <alignment horizontal="center" vertical="center" wrapText="1"/>
      <protection locked="0"/>
    </xf>
    <xf numFmtId="0" fontId="50" fillId="27" borderId="11" xfId="0" applyFont="1" applyFill="1" applyBorder="1" applyAlignment="1" applyProtection="1">
      <alignment horizontal="center" vertical="center" wrapText="1"/>
      <protection locked="0"/>
    </xf>
    <xf numFmtId="164" fontId="50" fillId="27" borderId="11" xfId="0" applyNumberFormat="1" applyFont="1" applyFill="1" applyBorder="1" applyAlignment="1" applyProtection="1">
      <alignment horizontal="center" vertical="center" wrapText="1"/>
      <protection locked="0"/>
    </xf>
    <xf numFmtId="0" fontId="61" fillId="6" borderId="3" xfId="0" applyFont="1" applyFill="1" applyBorder="1" applyAlignment="1" applyProtection="1">
      <alignment horizontal="center" vertical="center" wrapText="1"/>
      <protection locked="0"/>
    </xf>
    <xf numFmtId="0" fontId="68" fillId="2" borderId="0" xfId="0" applyFont="1" applyFill="1" applyAlignment="1" applyProtection="1">
      <alignment horizontal="justify" vertical="center" wrapText="1"/>
      <protection locked="0"/>
    </xf>
    <xf numFmtId="0" fontId="58" fillId="6" borderId="10" xfId="0" applyFont="1" applyFill="1" applyBorder="1" applyAlignment="1" applyProtection="1">
      <alignment horizontal="center" vertical="center" wrapText="1"/>
      <protection locked="0"/>
    </xf>
    <xf numFmtId="0" fontId="58" fillId="6" borderId="10" xfId="0" applyFont="1" applyFill="1" applyBorder="1" applyAlignment="1" applyProtection="1">
      <alignment horizontal="center" vertical="center" textRotation="90" wrapText="1"/>
      <protection locked="0"/>
    </xf>
    <xf numFmtId="0" fontId="58" fillId="6" borderId="10" xfId="0" applyFont="1" applyFill="1" applyBorder="1" applyAlignment="1" applyProtection="1">
      <alignment horizontal="justify" vertical="center" wrapText="1"/>
      <protection locked="0"/>
    </xf>
    <xf numFmtId="0" fontId="59" fillId="6" borderId="10" xfId="0" applyFont="1" applyFill="1" applyBorder="1" applyAlignment="1" applyProtection="1">
      <alignment horizontal="center" vertical="center" wrapText="1"/>
      <protection locked="0"/>
    </xf>
    <xf numFmtId="0" fontId="38" fillId="6" borderId="3" xfId="0" applyFont="1" applyFill="1" applyBorder="1" applyAlignment="1" applyProtection="1">
      <alignment horizontal="center" vertical="center" wrapText="1"/>
      <protection locked="0"/>
    </xf>
    <xf numFmtId="0" fontId="50" fillId="6" borderId="3" xfId="0" applyFont="1" applyFill="1" applyBorder="1" applyAlignment="1" applyProtection="1">
      <alignment horizontal="center" vertical="center" wrapText="1"/>
      <protection locked="0"/>
    </xf>
    <xf numFmtId="164" fontId="50" fillId="6" borderId="3" xfId="0" applyNumberFormat="1" applyFont="1" applyFill="1" applyBorder="1" applyAlignment="1" applyProtection="1">
      <alignment horizontal="center" vertical="center" wrapText="1"/>
      <protection locked="0"/>
    </xf>
    <xf numFmtId="0" fontId="58" fillId="6" borderId="3" xfId="0" applyFont="1" applyFill="1" applyBorder="1" applyAlignment="1" applyProtection="1">
      <alignment horizontal="center" vertical="center" wrapText="1"/>
      <protection locked="0"/>
    </xf>
    <xf numFmtId="0" fontId="63" fillId="6" borderId="3" xfId="0" applyFont="1" applyFill="1" applyBorder="1" applyAlignment="1" applyProtection="1">
      <alignment horizontal="center" vertical="center" wrapText="1"/>
      <protection locked="0"/>
    </xf>
    <xf numFmtId="0" fontId="58" fillId="6" borderId="3" xfId="0" applyFont="1" applyFill="1" applyBorder="1" applyAlignment="1" applyProtection="1">
      <alignment horizontal="justify" vertical="center" wrapText="1"/>
      <protection locked="0"/>
    </xf>
    <xf numFmtId="0" fontId="59" fillId="6" borderId="3" xfId="0" applyFont="1" applyFill="1" applyBorder="1" applyAlignment="1" applyProtection="1">
      <alignment horizontal="center" vertical="center" wrapText="1"/>
      <protection locked="0"/>
    </xf>
    <xf numFmtId="16" fontId="58" fillId="6" borderId="10" xfId="0" applyNumberFormat="1" applyFont="1" applyFill="1" applyBorder="1" applyAlignment="1" applyProtection="1">
      <alignment vertical="center" wrapText="1"/>
      <protection locked="0"/>
    </xf>
    <xf numFmtId="3" fontId="58" fillId="6" borderId="10" xfId="0" applyNumberFormat="1" applyFont="1" applyFill="1" applyBorder="1" applyAlignment="1" applyProtection="1">
      <alignment horizontal="center" vertical="center" wrapText="1"/>
      <protection locked="0"/>
    </xf>
    <xf numFmtId="0" fontId="38" fillId="6" borderId="10" xfId="0" applyFont="1" applyFill="1" applyBorder="1" applyAlignment="1" applyProtection="1">
      <alignment horizontal="center" vertical="center" wrapText="1"/>
      <protection locked="0"/>
    </xf>
    <xf numFmtId="0" fontId="50" fillId="6" borderId="10" xfId="0" applyFont="1" applyFill="1" applyBorder="1" applyAlignment="1" applyProtection="1">
      <alignment horizontal="center" vertical="center" wrapText="1"/>
      <protection locked="0"/>
    </xf>
    <xf numFmtId="164" fontId="50" fillId="6" borderId="10" xfId="0" applyNumberFormat="1" applyFont="1" applyFill="1" applyBorder="1" applyAlignment="1" applyProtection="1">
      <alignment horizontal="center" vertical="center" wrapText="1"/>
      <protection locked="0"/>
    </xf>
    <xf numFmtId="0" fontId="58" fillId="6" borderId="3" xfId="0" applyFont="1" applyFill="1" applyBorder="1" applyAlignment="1" applyProtection="1">
      <alignment horizontal="center" vertical="center" textRotation="90" wrapText="1"/>
      <protection locked="0"/>
    </xf>
    <xf numFmtId="0" fontId="45" fillId="6" borderId="11" xfId="0" applyFont="1" applyFill="1" applyBorder="1" applyAlignment="1" applyProtection="1">
      <alignment horizontal="center" vertical="center" wrapText="1"/>
      <protection locked="0"/>
    </xf>
    <xf numFmtId="0" fontId="45" fillId="6" borderId="11" xfId="0" applyFont="1" applyFill="1" applyBorder="1" applyAlignment="1" applyProtection="1">
      <alignment horizontal="justify" vertical="center" wrapText="1"/>
      <protection locked="0"/>
    </xf>
    <xf numFmtId="9" fontId="45" fillId="6" borderId="11" xfId="0" applyNumberFormat="1" applyFont="1" applyFill="1" applyBorder="1" applyAlignment="1" applyProtection="1">
      <alignment horizontal="center" vertical="center" wrapText="1"/>
      <protection locked="0"/>
    </xf>
    <xf numFmtId="0" fontId="45" fillId="6" borderId="3" xfId="0" applyFont="1" applyFill="1" applyBorder="1" applyAlignment="1" applyProtection="1">
      <alignment horizontal="center" vertical="center" wrapText="1"/>
      <protection locked="0"/>
    </xf>
    <xf numFmtId="0" fontId="50" fillId="6" borderId="11" xfId="0" applyFont="1" applyFill="1" applyBorder="1" applyAlignment="1" applyProtection="1">
      <alignment horizontal="center" vertical="center" wrapText="1"/>
      <protection locked="0"/>
    </xf>
    <xf numFmtId="164" fontId="50" fillId="6" borderId="11" xfId="0" applyNumberFormat="1" applyFont="1" applyFill="1" applyBorder="1" applyAlignment="1" applyProtection="1">
      <alignment horizontal="center" vertical="center" wrapText="1"/>
      <protection locked="0"/>
    </xf>
    <xf numFmtId="0" fontId="58" fillId="5" borderId="10" xfId="0" applyFont="1" applyFill="1" applyBorder="1" applyAlignment="1" applyProtection="1">
      <alignment horizontal="center" vertical="center" wrapText="1"/>
      <protection locked="0"/>
    </xf>
    <xf numFmtId="0" fontId="58" fillId="5" borderId="3" xfId="0" applyFont="1" applyFill="1" applyBorder="1" applyAlignment="1" applyProtection="1">
      <alignment horizontal="center" vertical="center" wrapText="1"/>
      <protection locked="0"/>
    </xf>
    <xf numFmtId="0" fontId="58" fillId="2" borderId="3" xfId="0" applyFont="1" applyFill="1" applyBorder="1" applyAlignment="1" applyProtection="1">
      <alignment horizontal="justify" vertical="center" wrapText="1"/>
      <protection locked="0"/>
    </xf>
    <xf numFmtId="0" fontId="58" fillId="5" borderId="3" xfId="0" applyFont="1" applyFill="1" applyBorder="1" applyAlignment="1" applyProtection="1">
      <alignment horizontal="center" vertical="center" textRotation="90" wrapText="1"/>
      <protection locked="0"/>
    </xf>
    <xf numFmtId="0" fontId="58" fillId="5" borderId="3" xfId="0" applyFont="1" applyFill="1" applyBorder="1" applyAlignment="1" applyProtection="1">
      <alignment horizontal="justify" vertical="center" wrapText="1"/>
      <protection locked="0"/>
    </xf>
    <xf numFmtId="0" fontId="38" fillId="5" borderId="3" xfId="0" applyFont="1" applyFill="1" applyBorder="1" applyAlignment="1" applyProtection="1">
      <alignment horizontal="center" vertical="center" wrapText="1"/>
      <protection locked="0"/>
    </xf>
    <xf numFmtId="0" fontId="50" fillId="5" borderId="3" xfId="0" applyFont="1" applyFill="1" applyBorder="1" applyAlignment="1" applyProtection="1">
      <alignment horizontal="center" vertical="center" wrapText="1"/>
      <protection locked="0"/>
    </xf>
    <xf numFmtId="164" fontId="50" fillId="5" borderId="3" xfId="0" applyNumberFormat="1" applyFont="1" applyFill="1" applyBorder="1" applyAlignment="1" applyProtection="1">
      <alignment horizontal="center" vertical="center" wrapText="1"/>
      <protection locked="0"/>
    </xf>
    <xf numFmtId="0" fontId="59" fillId="5" borderId="3" xfId="0" applyFont="1" applyFill="1" applyBorder="1" applyAlignment="1" applyProtection="1">
      <alignment horizontal="center" vertical="center" wrapText="1"/>
      <protection locked="0"/>
    </xf>
    <xf numFmtId="3" fontId="58" fillId="5" borderId="3" xfId="0" applyNumberFormat="1" applyFont="1" applyFill="1" applyBorder="1" applyAlignment="1" applyProtection="1">
      <alignment horizontal="center" vertical="center" wrapText="1"/>
      <protection locked="0"/>
    </xf>
    <xf numFmtId="0" fontId="45" fillId="5" borderId="11" xfId="0" applyFont="1" applyFill="1" applyBorder="1" applyAlignment="1" applyProtection="1">
      <alignment horizontal="center" vertical="center" wrapText="1"/>
      <protection locked="0"/>
    </xf>
    <xf numFmtId="0" fontId="45" fillId="5" borderId="11" xfId="0" applyFont="1" applyFill="1" applyBorder="1" applyAlignment="1" applyProtection="1">
      <alignment horizontal="justify" vertical="center" wrapText="1"/>
      <protection locked="0"/>
    </xf>
    <xf numFmtId="9" fontId="45" fillId="5" borderId="11" xfId="0" applyNumberFormat="1" applyFont="1" applyFill="1" applyBorder="1" applyAlignment="1" applyProtection="1">
      <alignment horizontal="center" vertical="center" wrapText="1"/>
      <protection locked="0"/>
    </xf>
    <xf numFmtId="0" fontId="45" fillId="5" borderId="3" xfId="0" applyFont="1" applyFill="1" applyBorder="1" applyAlignment="1" applyProtection="1">
      <alignment horizontal="center" vertical="center" wrapText="1"/>
      <protection locked="0"/>
    </xf>
    <xf numFmtId="0" fontId="50" fillId="5" borderId="11" xfId="0" applyFont="1" applyFill="1" applyBorder="1" applyAlignment="1" applyProtection="1">
      <alignment horizontal="center" vertical="center" wrapText="1"/>
      <protection locked="0"/>
    </xf>
    <xf numFmtId="164" fontId="50" fillId="5" borderId="11" xfId="0" applyNumberFormat="1" applyFont="1" applyFill="1" applyBorder="1" applyAlignment="1" applyProtection="1">
      <alignment horizontal="center" vertical="center" wrapText="1"/>
      <protection locked="0"/>
    </xf>
    <xf numFmtId="0" fontId="58" fillId="17" borderId="3" xfId="0" applyFont="1" applyFill="1" applyBorder="1" applyAlignment="1" applyProtection="1">
      <alignment horizontal="center" vertical="center" wrapText="1"/>
      <protection locked="0"/>
    </xf>
    <xf numFmtId="0" fontId="58" fillId="17" borderId="10" xfId="0" applyFont="1" applyFill="1" applyBorder="1" applyAlignment="1" applyProtection="1">
      <alignment horizontal="center" vertical="center" wrapText="1"/>
      <protection locked="0"/>
    </xf>
    <xf numFmtId="0" fontId="58" fillId="17" borderId="3" xfId="0" applyFont="1" applyFill="1" applyBorder="1" applyAlignment="1" applyProtection="1">
      <alignment horizontal="justify" vertical="center" wrapText="1"/>
      <protection locked="0"/>
    </xf>
    <xf numFmtId="3" fontId="58" fillId="17" borderId="3" xfId="0" applyNumberFormat="1" applyFont="1" applyFill="1" applyBorder="1" applyAlignment="1" applyProtection="1">
      <alignment horizontal="center" vertical="center" wrapText="1"/>
      <protection locked="0"/>
    </xf>
    <xf numFmtId="0" fontId="58" fillId="17" borderId="10" xfId="0" applyFont="1" applyFill="1" applyBorder="1" applyAlignment="1" applyProtection="1">
      <alignment horizontal="justify" vertical="center" wrapText="1"/>
      <protection locked="0"/>
    </xf>
    <xf numFmtId="0" fontId="38" fillId="17" borderId="3" xfId="0" applyFont="1" applyFill="1" applyBorder="1" applyAlignment="1" applyProtection="1">
      <alignment horizontal="center" vertical="center" wrapText="1"/>
      <protection locked="0"/>
    </xf>
    <xf numFmtId="0" fontId="50" fillId="17" borderId="3" xfId="0" applyFont="1" applyFill="1" applyBorder="1" applyAlignment="1" applyProtection="1">
      <alignment horizontal="center" vertical="center" wrapText="1"/>
      <protection locked="0"/>
    </xf>
    <xf numFmtId="164" fontId="50" fillId="17" borderId="3" xfId="0" applyNumberFormat="1" applyFont="1" applyFill="1" applyBorder="1" applyAlignment="1" applyProtection="1">
      <alignment horizontal="center" vertical="center" wrapText="1"/>
      <protection locked="0"/>
    </xf>
    <xf numFmtId="16" fontId="58" fillId="17" borderId="10" xfId="0" applyNumberFormat="1" applyFont="1" applyFill="1" applyBorder="1" applyAlignment="1" applyProtection="1">
      <alignment vertical="center" wrapText="1"/>
      <protection locked="0"/>
    </xf>
    <xf numFmtId="0" fontId="59" fillId="17" borderId="3" xfId="0" applyFont="1" applyFill="1" applyBorder="1" applyAlignment="1" applyProtection="1">
      <alignment horizontal="center" vertical="center" wrapText="1"/>
      <protection locked="0"/>
    </xf>
    <xf numFmtId="3" fontId="58" fillId="17" borderId="10" xfId="0" applyNumberFormat="1" applyFont="1" applyFill="1" applyBorder="1" applyAlignment="1" applyProtection="1">
      <alignment horizontal="center" vertical="center" wrapText="1"/>
      <protection locked="0"/>
    </xf>
    <xf numFmtId="0" fontId="38" fillId="17" borderId="10" xfId="0" applyFont="1" applyFill="1" applyBorder="1" applyAlignment="1" applyProtection="1">
      <alignment horizontal="center" vertical="center" wrapText="1"/>
      <protection locked="0"/>
    </xf>
    <xf numFmtId="0" fontId="50" fillId="17" borderId="10" xfId="0" applyFont="1" applyFill="1" applyBorder="1" applyAlignment="1" applyProtection="1">
      <alignment horizontal="center" vertical="center" wrapText="1"/>
      <protection locked="0"/>
    </xf>
    <xf numFmtId="164" fontId="50" fillId="17" borderId="10" xfId="0" applyNumberFormat="1" applyFont="1" applyFill="1" applyBorder="1" applyAlignment="1" applyProtection="1">
      <alignment horizontal="center" vertical="center" wrapText="1"/>
      <protection locked="0"/>
    </xf>
    <xf numFmtId="0" fontId="63" fillId="17" borderId="3" xfId="0" applyFont="1" applyFill="1" applyBorder="1" applyAlignment="1" applyProtection="1">
      <alignment horizontal="center" vertical="center" wrapText="1"/>
      <protection locked="0"/>
    </xf>
    <xf numFmtId="3" fontId="63" fillId="17" borderId="10" xfId="0" applyNumberFormat="1" applyFont="1" applyFill="1" applyBorder="1" applyAlignment="1" applyProtection="1">
      <alignment horizontal="center" vertical="center" wrapText="1"/>
      <protection locked="0"/>
    </xf>
    <xf numFmtId="0" fontId="58" fillId="17" borderId="3" xfId="0" applyFont="1" applyFill="1" applyBorder="1" applyAlignment="1" applyProtection="1">
      <alignment horizontal="center" vertical="center" textRotation="90" wrapText="1"/>
      <protection locked="0"/>
    </xf>
    <xf numFmtId="3" fontId="63" fillId="17" borderId="3" xfId="0" applyNumberFormat="1" applyFont="1" applyFill="1" applyBorder="1" applyAlignment="1" applyProtection="1">
      <alignment horizontal="center" vertical="center" wrapText="1"/>
      <protection locked="0"/>
    </xf>
    <xf numFmtId="0" fontId="45" fillId="17" borderId="11" xfId="0" applyFont="1" applyFill="1" applyBorder="1" applyAlignment="1" applyProtection="1">
      <alignment horizontal="center" vertical="center" wrapText="1"/>
      <protection locked="0"/>
    </xf>
    <xf numFmtId="0" fontId="45" fillId="17" borderId="11" xfId="0" applyFont="1" applyFill="1" applyBorder="1" applyAlignment="1" applyProtection="1">
      <alignment horizontal="justify" vertical="center" wrapText="1"/>
      <protection locked="0"/>
    </xf>
    <xf numFmtId="9" fontId="45" fillId="17" borderId="11" xfId="0" applyNumberFormat="1" applyFont="1" applyFill="1" applyBorder="1" applyAlignment="1" applyProtection="1">
      <alignment horizontal="center" vertical="center" wrapText="1"/>
      <protection locked="0"/>
    </xf>
    <xf numFmtId="0" fontId="45" fillId="17" borderId="3" xfId="0" applyFont="1" applyFill="1" applyBorder="1" applyAlignment="1" applyProtection="1">
      <alignment horizontal="center" vertical="center" wrapText="1"/>
      <protection locked="0"/>
    </xf>
    <xf numFmtId="0" fontId="50" fillId="17" borderId="11" xfId="0" applyFont="1" applyFill="1" applyBorder="1" applyAlignment="1" applyProtection="1">
      <alignment horizontal="center" vertical="center" wrapText="1"/>
      <protection locked="0"/>
    </xf>
    <xf numFmtId="164" fontId="50" fillId="17" borderId="11" xfId="0" applyNumberFormat="1"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0" fontId="71" fillId="2" borderId="0" xfId="0" applyFont="1" applyFill="1" applyAlignment="1" applyProtection="1">
      <alignment horizontal="justify" vertical="center" wrapText="1"/>
      <protection locked="0"/>
    </xf>
    <xf numFmtId="0" fontId="71" fillId="2" borderId="0" xfId="0" applyFont="1" applyFill="1" applyAlignment="1" applyProtection="1">
      <alignment horizontal="center" vertical="center" textRotation="90" wrapText="1"/>
      <protection locked="0"/>
    </xf>
    <xf numFmtId="0" fontId="71" fillId="0" borderId="0" xfId="0" applyFont="1" applyAlignment="1" applyProtection="1">
      <alignment horizontal="center" vertical="center" wrapText="1"/>
      <protection locked="0"/>
    </xf>
    <xf numFmtId="0" fontId="72" fillId="2" borderId="0" xfId="0" applyFont="1" applyFill="1" applyAlignment="1" applyProtection="1">
      <alignment horizontal="center" vertical="center" wrapText="1"/>
      <protection locked="0"/>
    </xf>
    <xf numFmtId="0" fontId="73" fillId="2" borderId="0" xfId="0" applyFont="1" applyFill="1" applyAlignment="1" applyProtection="1">
      <alignment horizontal="center" vertical="center" wrapText="1"/>
      <protection locked="0"/>
    </xf>
    <xf numFmtId="0" fontId="74" fillId="2" borderId="0" xfId="0" applyFont="1" applyFill="1" applyAlignment="1" applyProtection="1">
      <alignment horizontal="center" vertical="center" wrapText="1"/>
      <protection locked="0"/>
    </xf>
    <xf numFmtId="0" fontId="71" fillId="2" borderId="6" xfId="0" applyFont="1" applyFill="1" applyBorder="1" applyAlignment="1" applyProtection="1">
      <alignment horizontal="center" vertical="center" wrapText="1"/>
      <protection locked="0"/>
    </xf>
    <xf numFmtId="0" fontId="71" fillId="2" borderId="6" xfId="0" applyFont="1" applyFill="1" applyBorder="1" applyAlignment="1" applyProtection="1">
      <alignment horizontal="center" vertical="center" textRotation="90" wrapText="1"/>
      <protection locked="0"/>
    </xf>
    <xf numFmtId="0" fontId="71" fillId="0" borderId="6" xfId="0" applyFont="1" applyBorder="1" applyAlignment="1" applyProtection="1">
      <alignment horizontal="center" vertical="center" wrapText="1"/>
      <protection locked="0"/>
    </xf>
    <xf numFmtId="0" fontId="71" fillId="2" borderId="6" xfId="0" applyFont="1" applyFill="1" applyBorder="1" applyAlignment="1" applyProtection="1">
      <alignment horizontal="justify" vertical="center" wrapText="1"/>
      <protection locked="0"/>
    </xf>
    <xf numFmtId="0" fontId="59" fillId="3" borderId="3" xfId="0" applyFont="1" applyFill="1" applyBorder="1" applyAlignment="1" applyProtection="1">
      <alignment horizontal="center" vertical="center" wrapText="1"/>
      <protection locked="0"/>
    </xf>
    <xf numFmtId="0" fontId="59" fillId="2" borderId="4" xfId="0" applyFont="1" applyFill="1" applyBorder="1" applyAlignment="1" applyProtection="1">
      <alignment horizontal="justify" vertical="center" wrapText="1"/>
      <protection locked="0"/>
    </xf>
    <xf numFmtId="0" fontId="59" fillId="2" borderId="5" xfId="0" applyFont="1" applyFill="1" applyBorder="1" applyAlignment="1" applyProtection="1">
      <alignment horizontal="justify" vertical="center" wrapText="1"/>
      <protection locked="0"/>
    </xf>
    <xf numFmtId="0" fontId="59" fillId="2" borderId="2" xfId="0" applyFont="1" applyFill="1" applyBorder="1" applyAlignment="1" applyProtection="1">
      <alignment horizontal="justify" vertical="center" wrapText="1"/>
      <protection locked="0"/>
    </xf>
    <xf numFmtId="0" fontId="59" fillId="3" borderId="3" xfId="0" applyFont="1" applyFill="1" applyBorder="1" applyAlignment="1" applyProtection="1">
      <alignment horizontal="center" vertical="center" textRotation="90" wrapText="1"/>
      <protection locked="0"/>
    </xf>
    <xf numFmtId="0" fontId="59" fillId="0" borderId="3" xfId="0" applyFont="1" applyBorder="1" applyAlignment="1" applyProtection="1">
      <alignment horizontal="center" vertical="center" wrapText="1"/>
      <protection locked="0"/>
    </xf>
    <xf numFmtId="0" fontId="59" fillId="3" borderId="3" xfId="0" applyFont="1" applyFill="1" applyBorder="1" applyAlignment="1" applyProtection="1">
      <alignment horizontal="justify" vertical="center" wrapText="1"/>
      <protection locked="0"/>
    </xf>
    <xf numFmtId="0" fontId="59" fillId="0" borderId="5" xfId="0" applyFont="1" applyBorder="1" applyAlignment="1" applyProtection="1">
      <alignment horizontal="justify" vertical="center" wrapText="1"/>
      <protection locked="0"/>
    </xf>
    <xf numFmtId="0" fontId="38" fillId="3" borderId="3" xfId="0" applyFont="1" applyFill="1" applyBorder="1" applyAlignment="1" applyProtection="1">
      <alignment horizontal="center" vertical="center" wrapText="1"/>
      <protection locked="0"/>
    </xf>
    <xf numFmtId="0" fontId="50" fillId="3" borderId="3" xfId="0" applyFont="1" applyFill="1" applyBorder="1" applyAlignment="1" applyProtection="1">
      <alignment horizontal="center" vertical="center" wrapText="1"/>
      <protection locked="0"/>
    </xf>
    <xf numFmtId="164" fontId="50" fillId="3" borderId="3" xfId="0" applyNumberFormat="1" applyFont="1" applyFill="1" applyBorder="1" applyAlignment="1" applyProtection="1">
      <alignment horizontal="center" vertical="center" wrapText="1"/>
      <protection locked="0"/>
    </xf>
    <xf numFmtId="0" fontId="59" fillId="2" borderId="4" xfId="0" applyFont="1" applyFill="1" applyBorder="1" applyAlignment="1" applyProtection="1">
      <alignment horizontal="center" vertical="center" wrapText="1"/>
      <protection locked="0"/>
    </xf>
    <xf numFmtId="0" fontId="59" fillId="2" borderId="5" xfId="0" applyFont="1" applyFill="1" applyBorder="1" applyAlignment="1" applyProtection="1">
      <alignment horizontal="center" vertical="center" wrapText="1"/>
      <protection locked="0"/>
    </xf>
    <xf numFmtId="0" fontId="59" fillId="2" borderId="2" xfId="0" applyFont="1" applyFill="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9" fillId="0" borderId="0" xfId="0" applyFont="1" applyAlignment="1" applyProtection="1">
      <alignment horizontal="center" vertical="center" wrapText="1"/>
      <protection locked="0"/>
    </xf>
    <xf numFmtId="0" fontId="59" fillId="0" borderId="2" xfId="0" applyFont="1" applyBorder="1" applyAlignment="1" applyProtection="1">
      <alignment horizontal="center" vertical="center" wrapText="1"/>
      <protection locked="0"/>
    </xf>
    <xf numFmtId="0" fontId="59" fillId="0" borderId="0" xfId="0" applyFont="1" applyAlignment="1" applyProtection="1">
      <alignment horizontal="justify" vertical="center" wrapText="1"/>
      <protection locked="0"/>
    </xf>
    <xf numFmtId="0" fontId="59" fillId="0" borderId="10" xfId="0" applyFont="1" applyBorder="1" applyAlignment="1" applyProtection="1">
      <alignment horizontal="center" vertical="center" wrapText="1"/>
      <protection locked="0"/>
    </xf>
    <xf numFmtId="0" fontId="76" fillId="3" borderId="11" xfId="0" applyFont="1" applyFill="1" applyBorder="1" applyAlignment="1" applyProtection="1">
      <alignment horizontal="center" vertical="center" wrapText="1"/>
      <protection locked="0"/>
    </xf>
    <xf numFmtId="0" fontId="76" fillId="3" borderId="11" xfId="0" applyFont="1" applyFill="1" applyBorder="1" applyAlignment="1" applyProtection="1">
      <alignment horizontal="justify" vertical="center" wrapText="1"/>
      <protection locked="0"/>
    </xf>
    <xf numFmtId="0" fontId="76" fillId="2" borderId="0" xfId="0" applyFont="1" applyFill="1" applyAlignment="1" applyProtection="1">
      <alignment horizontal="center" vertical="center" wrapText="1"/>
      <protection locked="0"/>
    </xf>
    <xf numFmtId="9" fontId="76" fillId="3" borderId="11" xfId="0" applyNumberFormat="1" applyFont="1" applyFill="1" applyBorder="1" applyAlignment="1" applyProtection="1">
      <alignment horizontal="center" vertical="center" wrapText="1"/>
      <protection locked="0"/>
    </xf>
    <xf numFmtId="0" fontId="76" fillId="2" borderId="0" xfId="0" applyFont="1" applyFill="1" applyAlignment="1" applyProtection="1">
      <alignment horizontal="center" vertical="center" textRotation="90" wrapText="1"/>
      <protection locked="0"/>
    </xf>
    <xf numFmtId="0" fontId="76" fillId="0" borderId="0" xfId="0" applyFont="1" applyAlignment="1" applyProtection="1">
      <alignment horizontal="center" vertical="center" wrapText="1"/>
      <protection locked="0"/>
    </xf>
    <xf numFmtId="0" fontId="76" fillId="3" borderId="3" xfId="0" applyFont="1" applyFill="1" applyBorder="1" applyAlignment="1" applyProtection="1">
      <alignment horizontal="center" vertical="center" wrapText="1"/>
      <protection locked="0"/>
    </xf>
    <xf numFmtId="0" fontId="74" fillId="3" borderId="11" xfId="0" applyFont="1" applyFill="1" applyBorder="1" applyAlignment="1" applyProtection="1">
      <alignment horizontal="center" vertical="center" wrapText="1"/>
      <protection locked="0"/>
    </xf>
    <xf numFmtId="164" fontId="74" fillId="3" borderId="11" xfId="0" applyNumberFormat="1" applyFont="1" applyFill="1" applyBorder="1" applyAlignment="1" applyProtection="1">
      <alignment horizontal="center" vertical="center" wrapText="1"/>
      <protection locked="0"/>
    </xf>
    <xf numFmtId="0" fontId="73" fillId="2" borderId="11" xfId="0" applyFont="1" applyFill="1" applyBorder="1" applyAlignment="1" applyProtection="1">
      <alignment horizontal="center" vertical="center" wrapText="1"/>
      <protection locked="0"/>
    </xf>
    <xf numFmtId="164" fontId="71" fillId="2" borderId="0" xfId="0" applyNumberFormat="1" applyFont="1" applyFill="1" applyAlignment="1" applyProtection="1">
      <alignment horizontal="center" vertical="center" wrapText="1"/>
      <protection locked="0"/>
    </xf>
    <xf numFmtId="0" fontId="70" fillId="4" borderId="3" xfId="0" applyFont="1" applyFill="1" applyBorder="1" applyAlignment="1" applyProtection="1">
      <alignment horizontal="center" vertical="center" wrapText="1"/>
      <protection locked="0"/>
    </xf>
    <xf numFmtId="0" fontId="78" fillId="2" borderId="0" xfId="0" applyFont="1" applyFill="1" applyAlignment="1" applyProtection="1">
      <alignment horizontal="justify" vertical="center" wrapText="1"/>
      <protection locked="0"/>
    </xf>
    <xf numFmtId="0" fontId="58" fillId="4" borderId="10" xfId="0" applyFont="1" applyFill="1" applyBorder="1" applyAlignment="1" applyProtection="1">
      <alignment horizontal="center" vertical="center" wrapText="1"/>
      <protection locked="0"/>
    </xf>
    <xf numFmtId="0" fontId="59" fillId="4" borderId="3" xfId="0" applyFont="1" applyFill="1" applyBorder="1" applyAlignment="1" applyProtection="1">
      <alignment horizontal="center" vertical="center" wrapText="1"/>
      <protection locked="0"/>
    </xf>
    <xf numFmtId="0" fontId="58" fillId="4" borderId="3" xfId="0" applyFont="1" applyFill="1" applyBorder="1" applyAlignment="1" applyProtection="1">
      <alignment horizontal="center" vertical="center" wrapText="1"/>
      <protection locked="0"/>
    </xf>
    <xf numFmtId="0" fontId="50" fillId="4" borderId="3" xfId="0" applyFont="1" applyFill="1" applyBorder="1" applyAlignment="1" applyProtection="1">
      <alignment horizontal="center" vertical="center" wrapText="1"/>
      <protection locked="0"/>
    </xf>
    <xf numFmtId="164" fontId="50" fillId="4" borderId="3" xfId="0" applyNumberFormat="1" applyFont="1" applyFill="1" applyBorder="1" applyAlignment="1" applyProtection="1">
      <alignment horizontal="center" vertical="center" wrapText="1"/>
      <protection locked="0"/>
    </xf>
    <xf numFmtId="0" fontId="58" fillId="4" borderId="3" xfId="0" applyFont="1" applyFill="1" applyBorder="1" applyAlignment="1" applyProtection="1">
      <alignment horizontal="center" vertical="center" textRotation="90" wrapText="1"/>
      <protection locked="0"/>
    </xf>
    <xf numFmtId="0" fontId="58" fillId="4" borderId="3" xfId="0" applyFont="1" applyFill="1" applyBorder="1" applyAlignment="1" applyProtection="1">
      <alignment horizontal="justify" vertical="center" wrapText="1"/>
      <protection locked="0"/>
    </xf>
    <xf numFmtId="0" fontId="59" fillId="4" borderId="10" xfId="0" applyFont="1" applyFill="1" applyBorder="1" applyAlignment="1" applyProtection="1">
      <alignment horizontal="center" vertical="center" wrapText="1"/>
      <protection locked="0"/>
    </xf>
    <xf numFmtId="0" fontId="59" fillId="4" borderId="10" xfId="0" applyFont="1" applyFill="1" applyBorder="1" applyAlignment="1" applyProtection="1">
      <alignment horizontal="center" vertical="center" textRotation="90" wrapText="1"/>
      <protection locked="0"/>
    </xf>
    <xf numFmtId="0" fontId="59" fillId="4" borderId="10" xfId="0" applyFont="1" applyFill="1" applyBorder="1" applyAlignment="1" applyProtection="1">
      <alignment horizontal="justify" vertical="center" wrapText="1"/>
      <protection locked="0"/>
    </xf>
    <xf numFmtId="0" fontId="59" fillId="4" borderId="10" xfId="0" applyFont="1" applyFill="1" applyBorder="1" applyAlignment="1" applyProtection="1">
      <alignment horizontal="left" vertical="center" wrapText="1"/>
      <protection locked="0"/>
    </xf>
    <xf numFmtId="0" fontId="50" fillId="4" borderId="10" xfId="0" applyFont="1" applyFill="1" applyBorder="1" applyAlignment="1" applyProtection="1">
      <alignment horizontal="center" vertical="center" wrapText="1"/>
      <protection locked="0"/>
    </xf>
    <xf numFmtId="164" fontId="50" fillId="4" borderId="10" xfId="0" applyNumberFormat="1" applyFont="1" applyFill="1" applyBorder="1" applyAlignment="1" applyProtection="1">
      <alignment horizontal="center" vertical="center" wrapText="1"/>
      <protection locked="0"/>
    </xf>
    <xf numFmtId="0" fontId="59" fillId="2" borderId="10" xfId="0" applyFont="1" applyFill="1" applyBorder="1" applyAlignment="1" applyProtection="1">
      <alignment horizontal="center" vertical="center" wrapText="1"/>
      <protection locked="0"/>
    </xf>
    <xf numFmtId="0" fontId="38" fillId="4" borderId="3" xfId="0" applyFont="1" applyFill="1" applyBorder="1" applyAlignment="1" applyProtection="1">
      <alignment horizontal="center" vertical="center" wrapText="1"/>
      <protection locked="0"/>
    </xf>
    <xf numFmtId="0" fontId="76" fillId="4" borderId="11" xfId="0" applyFont="1" applyFill="1" applyBorder="1" applyAlignment="1" applyProtection="1">
      <alignment horizontal="center" vertical="center" wrapText="1"/>
      <protection locked="0"/>
    </xf>
    <xf numFmtId="0" fontId="76" fillId="4" borderId="11" xfId="0" applyFont="1" applyFill="1" applyBorder="1" applyAlignment="1" applyProtection="1">
      <alignment horizontal="justify" vertical="center" wrapText="1"/>
      <protection locked="0"/>
    </xf>
    <xf numFmtId="9" fontId="76" fillId="4" borderId="11" xfId="0" applyNumberFormat="1" applyFont="1" applyFill="1" applyBorder="1" applyAlignment="1" applyProtection="1">
      <alignment horizontal="center" vertical="center" wrapText="1"/>
      <protection locked="0"/>
    </xf>
    <xf numFmtId="0" fontId="76" fillId="4" borderId="3" xfId="0" applyFont="1" applyFill="1" applyBorder="1" applyAlignment="1" applyProtection="1">
      <alignment horizontal="center" vertical="center" wrapText="1"/>
      <protection locked="0"/>
    </xf>
    <xf numFmtId="0" fontId="74" fillId="4" borderId="11" xfId="0" applyFont="1" applyFill="1" applyBorder="1" applyAlignment="1" applyProtection="1">
      <alignment horizontal="center" vertical="center" wrapText="1"/>
      <protection locked="0"/>
    </xf>
    <xf numFmtId="164" fontId="74" fillId="4" borderId="11" xfId="0" applyNumberFormat="1" applyFont="1" applyFill="1" applyBorder="1" applyAlignment="1" applyProtection="1">
      <alignment horizontal="center" vertical="center" wrapText="1"/>
      <protection locked="0"/>
    </xf>
    <xf numFmtId="0" fontId="58" fillId="5" borderId="10" xfId="0" applyFont="1" applyFill="1" applyBorder="1" applyAlignment="1" applyProtection="1">
      <alignment horizontal="justify" vertical="center" wrapText="1"/>
      <protection locked="0"/>
    </xf>
    <xf numFmtId="0" fontId="50" fillId="5" borderId="10" xfId="0" applyFont="1" applyFill="1" applyBorder="1" applyAlignment="1" applyProtection="1">
      <alignment horizontal="center" vertical="center" wrapText="1"/>
      <protection locked="0"/>
    </xf>
    <xf numFmtId="164" fontId="50" fillId="5" borderId="10" xfId="0" applyNumberFormat="1" applyFont="1" applyFill="1" applyBorder="1" applyAlignment="1" applyProtection="1">
      <alignment horizontal="center" vertical="center" wrapText="1"/>
      <protection locked="0"/>
    </xf>
    <xf numFmtId="0" fontId="58" fillId="2" borderId="10" xfId="0" applyFont="1" applyFill="1" applyBorder="1" applyAlignment="1" applyProtection="1">
      <alignment horizontal="center" vertical="center" wrapText="1"/>
      <protection locked="0"/>
    </xf>
    <xf numFmtId="0" fontId="76" fillId="5" borderId="11" xfId="0" applyFont="1" applyFill="1" applyBorder="1" applyAlignment="1" applyProtection="1">
      <alignment horizontal="center" vertical="center" wrapText="1"/>
      <protection locked="0"/>
    </xf>
    <xf numFmtId="0" fontId="76" fillId="5" borderId="11" xfId="0" applyFont="1" applyFill="1" applyBorder="1" applyAlignment="1" applyProtection="1">
      <alignment horizontal="justify" vertical="center" wrapText="1"/>
      <protection locked="0"/>
    </xf>
    <xf numFmtId="9" fontId="76" fillId="5" borderId="11" xfId="0" applyNumberFormat="1" applyFont="1" applyFill="1" applyBorder="1" applyAlignment="1" applyProtection="1">
      <alignment horizontal="center" vertical="center" wrapText="1"/>
      <protection locked="0"/>
    </xf>
    <xf numFmtId="0" fontId="76" fillId="5" borderId="3" xfId="0" applyFont="1" applyFill="1" applyBorder="1" applyAlignment="1" applyProtection="1">
      <alignment horizontal="center" vertical="center" wrapText="1"/>
      <protection locked="0"/>
    </xf>
    <xf numFmtId="0" fontId="74" fillId="5" borderId="11" xfId="0" applyFont="1" applyFill="1" applyBorder="1" applyAlignment="1" applyProtection="1">
      <alignment horizontal="center" vertical="center" wrapText="1"/>
      <protection locked="0"/>
    </xf>
    <xf numFmtId="164" fontId="74" fillId="5" borderId="11" xfId="0" applyNumberFormat="1" applyFont="1" applyFill="1" applyBorder="1" applyAlignment="1" applyProtection="1">
      <alignment horizontal="center" vertical="center" wrapText="1"/>
      <protection locked="0"/>
    </xf>
    <xf numFmtId="0" fontId="70" fillId="20" borderId="3" xfId="0" applyFont="1" applyFill="1" applyBorder="1" applyAlignment="1" applyProtection="1">
      <alignment horizontal="center" vertical="center" wrapText="1"/>
      <protection locked="0"/>
    </xf>
    <xf numFmtId="0" fontId="70" fillId="2" borderId="0" xfId="0" applyFont="1" applyFill="1" applyAlignment="1" applyProtection="1">
      <alignment horizontal="justify" vertical="center" wrapText="1"/>
      <protection locked="0"/>
    </xf>
    <xf numFmtId="0" fontId="58" fillId="20" borderId="3" xfId="0" applyFont="1" applyFill="1" applyBorder="1" applyAlignment="1" applyProtection="1">
      <alignment horizontal="center" vertical="center" wrapText="1"/>
      <protection locked="0"/>
    </xf>
    <xf numFmtId="0" fontId="58" fillId="20" borderId="3" xfId="0" applyFont="1" applyFill="1" applyBorder="1" applyAlignment="1" applyProtection="1">
      <alignment horizontal="center" vertical="center" textRotation="90" wrapText="1"/>
      <protection locked="0"/>
    </xf>
    <xf numFmtId="0" fontId="58" fillId="20" borderId="3" xfId="0" applyFont="1" applyFill="1" applyBorder="1" applyAlignment="1" applyProtection="1">
      <alignment horizontal="justify" vertical="center" wrapText="1"/>
      <protection locked="0"/>
    </xf>
    <xf numFmtId="0" fontId="59" fillId="20" borderId="3" xfId="0" applyFont="1" applyFill="1" applyBorder="1" applyAlignment="1" applyProtection="1">
      <alignment horizontal="center" vertical="center" wrapText="1"/>
      <protection locked="0"/>
    </xf>
    <xf numFmtId="0" fontId="50" fillId="20" borderId="3" xfId="0" applyFont="1" applyFill="1" applyBorder="1" applyAlignment="1" applyProtection="1">
      <alignment horizontal="center" vertical="center" wrapText="1"/>
      <protection locked="0"/>
    </xf>
    <xf numFmtId="164" fontId="50" fillId="20" borderId="3" xfId="0" applyNumberFormat="1" applyFont="1" applyFill="1" applyBorder="1" applyAlignment="1" applyProtection="1">
      <alignment horizontal="center" vertical="center" wrapText="1"/>
      <protection locked="0"/>
    </xf>
    <xf numFmtId="0" fontId="58" fillId="20" borderId="10" xfId="0" applyFont="1" applyFill="1" applyBorder="1" applyAlignment="1" applyProtection="1">
      <alignment horizontal="center" vertical="center" wrapText="1"/>
      <protection locked="0"/>
    </xf>
    <xf numFmtId="0" fontId="58" fillId="20" borderId="10" xfId="0" applyFont="1" applyFill="1" applyBorder="1" applyAlignment="1" applyProtection="1">
      <alignment horizontal="center" vertical="center" textRotation="90" wrapText="1"/>
      <protection locked="0"/>
    </xf>
    <xf numFmtId="0" fontId="58" fillId="20" borderId="10" xfId="0" applyFont="1" applyFill="1" applyBorder="1" applyAlignment="1" applyProtection="1">
      <alignment horizontal="justify" vertical="center" wrapText="1"/>
      <protection locked="0"/>
    </xf>
    <xf numFmtId="0" fontId="50" fillId="20" borderId="10" xfId="0" applyFont="1" applyFill="1" applyBorder="1" applyAlignment="1" applyProtection="1">
      <alignment horizontal="center" vertical="center" wrapText="1"/>
      <protection locked="0"/>
    </xf>
    <xf numFmtId="164" fontId="50" fillId="20" borderId="10" xfId="0" applyNumberFormat="1" applyFont="1" applyFill="1" applyBorder="1" applyAlignment="1" applyProtection="1">
      <alignment horizontal="center" vertical="center" wrapText="1"/>
      <protection locked="0"/>
    </xf>
    <xf numFmtId="0" fontId="58" fillId="0" borderId="5" xfId="0" applyFont="1" applyBorder="1" applyAlignment="1" applyProtection="1">
      <alignment horizontal="justify" vertical="center" wrapText="1"/>
      <protection locked="0"/>
    </xf>
    <xf numFmtId="0" fontId="63" fillId="20" borderId="3" xfId="0" applyFont="1" applyFill="1" applyBorder="1" applyAlignment="1" applyProtection="1">
      <alignment horizontal="center" vertical="center" wrapText="1"/>
      <protection locked="0"/>
    </xf>
    <xf numFmtId="0" fontId="59" fillId="2" borderId="3" xfId="0" applyFont="1" applyFill="1" applyBorder="1" applyAlignment="1" applyProtection="1">
      <alignment horizontal="center" vertical="center" wrapText="1"/>
      <protection locked="0"/>
    </xf>
    <xf numFmtId="0" fontId="76" fillId="20" borderId="11" xfId="0" applyFont="1" applyFill="1" applyBorder="1" applyAlignment="1" applyProtection="1">
      <alignment horizontal="center" vertical="center" wrapText="1"/>
      <protection locked="0"/>
    </xf>
    <xf numFmtId="0" fontId="76" fillId="20" borderId="11" xfId="0" applyFont="1" applyFill="1" applyBorder="1" applyAlignment="1" applyProtection="1">
      <alignment horizontal="justify" vertical="center" wrapText="1"/>
      <protection locked="0"/>
    </xf>
    <xf numFmtId="9" fontId="76" fillId="20" borderId="11" xfId="0" applyNumberFormat="1" applyFont="1" applyFill="1" applyBorder="1" applyAlignment="1" applyProtection="1">
      <alignment horizontal="center" vertical="center" wrapText="1"/>
      <protection locked="0"/>
    </xf>
    <xf numFmtId="0" fontId="76" fillId="20" borderId="3" xfId="0" applyFont="1" applyFill="1" applyBorder="1" applyAlignment="1" applyProtection="1">
      <alignment horizontal="center" vertical="center" wrapText="1"/>
      <protection locked="0"/>
    </xf>
    <xf numFmtId="0" fontId="74" fillId="20" borderId="11" xfId="0" applyFont="1" applyFill="1" applyBorder="1" applyAlignment="1" applyProtection="1">
      <alignment horizontal="center" vertical="center" wrapText="1"/>
      <protection locked="0"/>
    </xf>
    <xf numFmtId="164" fontId="74" fillId="20" borderId="11" xfId="0" applyNumberFormat="1" applyFont="1" applyFill="1" applyBorder="1" applyAlignment="1" applyProtection="1">
      <alignment horizontal="center" vertical="center" wrapText="1"/>
      <protection locked="0"/>
    </xf>
    <xf numFmtId="0" fontId="70" fillId="9" borderId="3" xfId="0" applyFont="1" applyFill="1" applyBorder="1" applyAlignment="1" applyProtection="1">
      <alignment horizontal="center" vertical="center" wrapText="1"/>
      <protection locked="0"/>
    </xf>
    <xf numFmtId="0" fontId="79" fillId="2" borderId="6" xfId="0" applyFont="1" applyFill="1" applyBorder="1" applyAlignment="1" applyProtection="1">
      <alignment horizontal="center" vertical="center" wrapText="1"/>
      <protection locked="0"/>
    </xf>
    <xf numFmtId="0" fontId="80" fillId="2" borderId="0" xfId="0" applyFont="1" applyFill="1" applyAlignment="1" applyProtection="1">
      <alignment horizontal="justify" vertical="center" wrapText="1"/>
      <protection locked="0"/>
    </xf>
    <xf numFmtId="0" fontId="58" fillId="2" borderId="0" xfId="0" applyFont="1" applyFill="1" applyAlignment="1" applyProtection="1">
      <alignment horizontal="left" vertical="center" wrapText="1"/>
      <protection locked="0"/>
    </xf>
    <xf numFmtId="0" fontId="76" fillId="9" borderId="11" xfId="0" applyFont="1" applyFill="1" applyBorder="1" applyAlignment="1" applyProtection="1">
      <alignment horizontal="center" vertical="center" wrapText="1"/>
      <protection locked="0"/>
    </xf>
    <xf numFmtId="0" fontId="76" fillId="9" borderId="11" xfId="0" applyFont="1" applyFill="1" applyBorder="1" applyAlignment="1" applyProtection="1">
      <alignment horizontal="justify" vertical="center" wrapText="1"/>
      <protection locked="0"/>
    </xf>
    <xf numFmtId="9" fontId="76" fillId="9" borderId="11" xfId="0" applyNumberFormat="1" applyFont="1" applyFill="1" applyBorder="1" applyAlignment="1" applyProtection="1">
      <alignment horizontal="center" vertical="center" wrapText="1"/>
      <protection locked="0"/>
    </xf>
    <xf numFmtId="0" fontId="76" fillId="9" borderId="3" xfId="0" applyFont="1" applyFill="1" applyBorder="1" applyAlignment="1" applyProtection="1">
      <alignment horizontal="center" vertical="center" wrapText="1"/>
      <protection locked="0"/>
    </xf>
    <xf numFmtId="0" fontId="74" fillId="9" borderId="11" xfId="0" applyFont="1" applyFill="1" applyBorder="1" applyAlignment="1" applyProtection="1">
      <alignment horizontal="center" vertical="center" wrapText="1"/>
      <protection locked="0"/>
    </xf>
    <xf numFmtId="164" fontId="74" fillId="9" borderId="11" xfId="0" applyNumberFormat="1" applyFont="1" applyFill="1" applyBorder="1" applyAlignment="1" applyProtection="1">
      <alignment horizontal="center" vertical="center" wrapText="1"/>
      <protection locked="0"/>
    </xf>
    <xf numFmtId="0" fontId="58" fillId="10" borderId="3" xfId="0" applyFont="1" applyFill="1" applyBorder="1" applyAlignment="1" applyProtection="1">
      <alignment horizontal="center" vertical="center" wrapText="1"/>
      <protection locked="0"/>
    </xf>
    <xf numFmtId="0" fontId="58" fillId="10" borderId="3" xfId="0" applyFont="1" applyFill="1" applyBorder="1" applyAlignment="1" applyProtection="1">
      <alignment horizontal="center" vertical="center" textRotation="90" wrapText="1"/>
      <protection locked="0"/>
    </xf>
    <xf numFmtId="0" fontId="58" fillId="10" borderId="3" xfId="0" applyFont="1" applyFill="1" applyBorder="1" applyAlignment="1" applyProtection="1">
      <alignment horizontal="justify" vertical="center" wrapText="1"/>
      <protection locked="0"/>
    </xf>
    <xf numFmtId="0" fontId="59" fillId="10" borderId="3" xfId="0" applyFont="1" applyFill="1" applyBorder="1" applyAlignment="1" applyProtection="1">
      <alignment horizontal="center" vertical="center" wrapText="1"/>
      <protection locked="0"/>
    </xf>
    <xf numFmtId="164" fontId="50" fillId="10" borderId="3" xfId="0" applyNumberFormat="1" applyFont="1" applyFill="1" applyBorder="1" applyAlignment="1" applyProtection="1">
      <alignment horizontal="center" vertical="center" wrapText="1"/>
      <protection locked="0"/>
    </xf>
    <xf numFmtId="0" fontId="58" fillId="10" borderId="10" xfId="0" applyFont="1" applyFill="1" applyBorder="1" applyAlignment="1" applyProtection="1">
      <alignment horizontal="center" vertical="center" wrapText="1"/>
      <protection locked="0"/>
    </xf>
    <xf numFmtId="0" fontId="58" fillId="10" borderId="10" xfId="0" applyFont="1" applyFill="1" applyBorder="1" applyAlignment="1" applyProtection="1">
      <alignment horizontal="center" vertical="center" textRotation="90" wrapText="1"/>
      <protection locked="0"/>
    </xf>
    <xf numFmtId="0" fontId="63" fillId="10" borderId="3" xfId="0" applyFont="1" applyFill="1" applyBorder="1" applyAlignment="1" applyProtection="1">
      <alignment horizontal="center" vertical="center" wrapText="1"/>
      <protection locked="0"/>
    </xf>
    <xf numFmtId="0" fontId="50" fillId="10" borderId="10" xfId="0" applyFont="1" applyFill="1" applyBorder="1" applyAlignment="1" applyProtection="1">
      <alignment horizontal="center" vertical="center" wrapText="1"/>
      <protection locked="0"/>
    </xf>
    <xf numFmtId="164" fontId="50" fillId="10" borderId="10" xfId="0" applyNumberFormat="1" applyFont="1" applyFill="1" applyBorder="1" applyAlignment="1" applyProtection="1">
      <alignment horizontal="center" vertical="center" wrapText="1"/>
      <protection locked="0"/>
    </xf>
    <xf numFmtId="0" fontId="76" fillId="10" borderId="11" xfId="0" applyFont="1" applyFill="1" applyBorder="1" applyAlignment="1" applyProtection="1">
      <alignment horizontal="center" vertical="center" wrapText="1"/>
      <protection locked="0"/>
    </xf>
    <xf numFmtId="0" fontId="76" fillId="10" borderId="11" xfId="0" applyFont="1" applyFill="1" applyBorder="1" applyAlignment="1" applyProtection="1">
      <alignment horizontal="justify" vertical="center" wrapText="1"/>
      <protection locked="0"/>
    </xf>
    <xf numFmtId="9" fontId="76" fillId="10" borderId="11" xfId="0" applyNumberFormat="1" applyFont="1" applyFill="1" applyBorder="1" applyAlignment="1" applyProtection="1">
      <alignment horizontal="center" vertical="center" wrapText="1"/>
      <protection locked="0"/>
    </xf>
    <xf numFmtId="0" fontId="76" fillId="10" borderId="3" xfId="0" applyFont="1" applyFill="1" applyBorder="1" applyAlignment="1" applyProtection="1">
      <alignment horizontal="center" vertical="center" wrapText="1"/>
      <protection locked="0"/>
    </xf>
    <xf numFmtId="0" fontId="74" fillId="10" borderId="11" xfId="0" applyFont="1" applyFill="1" applyBorder="1" applyAlignment="1" applyProtection="1">
      <alignment horizontal="center" vertical="center" wrapText="1"/>
      <protection locked="0"/>
    </xf>
    <xf numFmtId="164" fontId="74" fillId="10" borderId="11" xfId="0" applyNumberFormat="1" applyFont="1" applyFill="1" applyBorder="1" applyAlignment="1" applyProtection="1">
      <alignment horizontal="center" vertical="center" wrapText="1"/>
      <protection locked="0"/>
    </xf>
    <xf numFmtId="0" fontId="70" fillId="30" borderId="3" xfId="0" applyFont="1" applyFill="1" applyBorder="1" applyAlignment="1" applyProtection="1">
      <alignment horizontal="center" vertical="center" wrapText="1"/>
      <protection locked="0"/>
    </xf>
    <xf numFmtId="0" fontId="82" fillId="2" borderId="0" xfId="0" applyFont="1" applyFill="1" applyAlignment="1" applyProtection="1">
      <alignment horizontal="justify" vertical="center" wrapText="1"/>
      <protection locked="0"/>
    </xf>
    <xf numFmtId="0" fontId="58" fillId="30" borderId="3" xfId="0" applyFont="1" applyFill="1" applyBorder="1" applyAlignment="1" applyProtection="1">
      <alignment horizontal="center" vertical="center" wrapText="1"/>
      <protection locked="0"/>
    </xf>
    <xf numFmtId="0" fontId="58" fillId="30" borderId="3" xfId="0" applyFont="1" applyFill="1" applyBorder="1" applyAlignment="1" applyProtection="1">
      <alignment horizontal="center" vertical="center" textRotation="90" wrapText="1"/>
      <protection locked="0"/>
    </xf>
    <xf numFmtId="0" fontId="58" fillId="30" borderId="3" xfId="0" applyFont="1" applyFill="1" applyBorder="1" applyAlignment="1" applyProtection="1">
      <alignment horizontal="justify" vertical="center" wrapText="1"/>
      <protection locked="0"/>
    </xf>
    <xf numFmtId="0" fontId="59" fillId="30" borderId="3" xfId="0" applyFont="1" applyFill="1" applyBorder="1" applyAlignment="1" applyProtection="1">
      <alignment horizontal="center" vertical="center" wrapText="1"/>
      <protection locked="0"/>
    </xf>
    <xf numFmtId="0" fontId="50" fillId="30" borderId="3" xfId="0" applyFont="1" applyFill="1" applyBorder="1" applyAlignment="1" applyProtection="1">
      <alignment horizontal="center" vertical="center" wrapText="1"/>
      <protection locked="0"/>
    </xf>
    <xf numFmtId="164" fontId="50" fillId="30" borderId="3" xfId="0" applyNumberFormat="1" applyFont="1" applyFill="1" applyBorder="1" applyAlignment="1" applyProtection="1">
      <alignment horizontal="center" vertical="center" wrapText="1"/>
      <protection locked="0"/>
    </xf>
    <xf numFmtId="0" fontId="63" fillId="30" borderId="10" xfId="0" applyFont="1" applyFill="1" applyBorder="1" applyAlignment="1" applyProtection="1">
      <alignment horizontal="center" vertical="center" wrapText="1"/>
      <protection locked="0"/>
    </xf>
    <xf numFmtId="0" fontId="58" fillId="30" borderId="10" xfId="0" applyFont="1" applyFill="1" applyBorder="1" applyAlignment="1" applyProtection="1">
      <alignment horizontal="center" vertical="center" wrapText="1"/>
      <protection locked="0"/>
    </xf>
    <xf numFmtId="0" fontId="58" fillId="30" borderId="10" xfId="0" applyFont="1" applyFill="1" applyBorder="1" applyAlignment="1" applyProtection="1">
      <alignment horizontal="center" vertical="center" textRotation="90" wrapText="1"/>
      <protection locked="0"/>
    </xf>
    <xf numFmtId="0" fontId="58" fillId="30" borderId="10" xfId="0" applyFont="1" applyFill="1" applyBorder="1" applyAlignment="1" applyProtection="1">
      <alignment horizontal="justify" vertical="center" wrapText="1"/>
      <protection locked="0"/>
    </xf>
    <xf numFmtId="0" fontId="63" fillId="30" borderId="3" xfId="0" applyFont="1" applyFill="1" applyBorder="1" applyAlignment="1" applyProtection="1">
      <alignment horizontal="center" vertical="center" wrapText="1"/>
      <protection locked="0"/>
    </xf>
    <xf numFmtId="0" fontId="50" fillId="30" borderId="10" xfId="0" applyFont="1" applyFill="1" applyBorder="1" applyAlignment="1" applyProtection="1">
      <alignment horizontal="center" vertical="center" wrapText="1"/>
      <protection locked="0"/>
    </xf>
    <xf numFmtId="164" fontId="50" fillId="30" borderId="10" xfId="0" applyNumberFormat="1" applyFont="1" applyFill="1" applyBorder="1" applyAlignment="1" applyProtection="1">
      <alignment horizontal="center" vertical="center" wrapText="1"/>
      <protection locked="0"/>
    </xf>
    <xf numFmtId="16" fontId="58" fillId="30" borderId="3" xfId="0" applyNumberFormat="1" applyFont="1" applyFill="1" applyBorder="1" applyAlignment="1" applyProtection="1">
      <alignment horizontal="justify" vertical="center" wrapText="1"/>
      <protection locked="0"/>
    </xf>
    <xf numFmtId="0" fontId="38" fillId="30" borderId="3" xfId="0" applyFont="1" applyFill="1" applyBorder="1" applyAlignment="1" applyProtection="1">
      <alignment horizontal="center" vertical="center" wrapText="1"/>
      <protection locked="0"/>
    </xf>
    <xf numFmtId="3" fontId="58" fillId="30" borderId="3" xfId="0" applyNumberFormat="1" applyFont="1" applyFill="1" applyBorder="1" applyAlignment="1" applyProtection="1">
      <alignment horizontal="center" vertical="center" wrapText="1"/>
      <protection locked="0"/>
    </xf>
    <xf numFmtId="0" fontId="59" fillId="30" borderId="3" xfId="0" applyFont="1" applyFill="1" applyBorder="1" applyAlignment="1" applyProtection="1">
      <alignment horizontal="center" vertical="center" textRotation="90" wrapText="1"/>
      <protection locked="0"/>
    </xf>
    <xf numFmtId="0" fontId="59" fillId="30" borderId="3" xfId="0" applyFont="1" applyFill="1" applyBorder="1" applyAlignment="1" applyProtection="1">
      <alignment horizontal="justify" vertical="center" wrapText="1"/>
      <protection locked="0"/>
    </xf>
    <xf numFmtId="0" fontId="83" fillId="2" borderId="3" xfId="0" applyFont="1" applyFill="1" applyBorder="1" applyAlignment="1" applyProtection="1">
      <alignment horizontal="center" vertical="center" wrapText="1"/>
      <protection locked="0"/>
    </xf>
    <xf numFmtId="0" fontId="83" fillId="30" borderId="3" xfId="0" applyFont="1" applyFill="1" applyBorder="1" applyAlignment="1" applyProtection="1">
      <alignment horizontal="center" vertical="center" wrapText="1"/>
      <protection locked="0"/>
    </xf>
    <xf numFmtId="164" fontId="83" fillId="30" borderId="3" xfId="0" applyNumberFormat="1" applyFont="1" applyFill="1" applyBorder="1" applyAlignment="1" applyProtection="1">
      <alignment horizontal="center" vertical="center" wrapText="1"/>
      <protection locked="0"/>
    </xf>
    <xf numFmtId="0" fontId="76" fillId="30" borderId="11" xfId="0" applyFont="1" applyFill="1" applyBorder="1" applyAlignment="1" applyProtection="1">
      <alignment horizontal="center" vertical="center" wrapText="1"/>
      <protection locked="0"/>
    </xf>
    <xf numFmtId="0" fontId="76" fillId="30" borderId="11" xfId="0" applyFont="1" applyFill="1" applyBorder="1" applyAlignment="1" applyProtection="1">
      <alignment horizontal="justify" vertical="center" wrapText="1"/>
      <protection locked="0"/>
    </xf>
    <xf numFmtId="9" fontId="76" fillId="30" borderId="11" xfId="0" applyNumberFormat="1" applyFont="1" applyFill="1" applyBorder="1" applyAlignment="1" applyProtection="1">
      <alignment horizontal="center" vertical="center" wrapText="1"/>
      <protection locked="0"/>
    </xf>
    <xf numFmtId="0" fontId="76" fillId="30" borderId="3" xfId="0" applyFont="1" applyFill="1" applyBorder="1" applyAlignment="1" applyProtection="1">
      <alignment horizontal="center" vertical="center" wrapText="1"/>
      <protection locked="0"/>
    </xf>
    <xf numFmtId="0" fontId="74" fillId="30" borderId="11" xfId="0" applyFont="1" applyFill="1" applyBorder="1" applyAlignment="1" applyProtection="1">
      <alignment horizontal="center" vertical="center" wrapText="1"/>
      <protection locked="0"/>
    </xf>
    <xf numFmtId="164" fontId="74" fillId="30" borderId="11" xfId="0" applyNumberFormat="1" applyFont="1" applyFill="1" applyBorder="1" applyAlignment="1" applyProtection="1">
      <alignment horizontal="center" vertical="center" wrapText="1"/>
      <protection locked="0"/>
    </xf>
    <xf numFmtId="0" fontId="70" fillId="24" borderId="3" xfId="0" applyFont="1" applyFill="1" applyBorder="1" applyAlignment="1" applyProtection="1">
      <alignment horizontal="center" vertical="center" wrapText="1"/>
      <protection locked="0"/>
    </xf>
    <xf numFmtId="0" fontId="58" fillId="24" borderId="3" xfId="0" applyFont="1" applyFill="1" applyBorder="1" applyAlignment="1" applyProtection="1">
      <alignment horizontal="center" vertical="center" wrapText="1"/>
      <protection locked="0"/>
    </xf>
    <xf numFmtId="0" fontId="59" fillId="2" borderId="0" xfId="0" applyFont="1" applyFill="1" applyAlignment="1" applyProtection="1">
      <alignment horizontal="left" vertical="center" wrapText="1"/>
      <protection locked="0"/>
    </xf>
    <xf numFmtId="0" fontId="58" fillId="24" borderId="3" xfId="0" applyFont="1" applyFill="1" applyBorder="1" applyAlignment="1" applyProtection="1">
      <alignment horizontal="center" vertical="center" textRotation="90" wrapText="1"/>
      <protection locked="0"/>
    </xf>
    <xf numFmtId="0" fontId="58" fillId="24" borderId="3" xfId="0" applyFont="1" applyFill="1" applyBorder="1" applyAlignment="1" applyProtection="1">
      <alignment horizontal="justify" vertical="center" wrapText="1"/>
      <protection locked="0"/>
    </xf>
    <xf numFmtId="0" fontId="59" fillId="24" borderId="3" xfId="0" applyFont="1" applyFill="1" applyBorder="1" applyAlignment="1" applyProtection="1">
      <alignment horizontal="center" vertical="center" wrapText="1"/>
      <protection locked="0"/>
    </xf>
    <xf numFmtId="0" fontId="59" fillId="24" borderId="3" xfId="0" applyFont="1" applyFill="1" applyBorder="1" applyAlignment="1" applyProtection="1">
      <alignment horizontal="justify" vertical="center" wrapText="1"/>
      <protection locked="0"/>
    </xf>
    <xf numFmtId="0" fontId="50" fillId="24" borderId="3" xfId="0" applyFont="1" applyFill="1" applyBorder="1" applyAlignment="1" applyProtection="1">
      <alignment horizontal="center" vertical="center" wrapText="1"/>
      <protection locked="0"/>
    </xf>
    <xf numFmtId="164" fontId="50" fillId="24" borderId="3" xfId="0" applyNumberFormat="1" applyFont="1" applyFill="1" applyBorder="1" applyAlignment="1" applyProtection="1">
      <alignment horizontal="center" vertical="center" wrapText="1"/>
      <protection locked="0"/>
    </xf>
    <xf numFmtId="0" fontId="63" fillId="24" borderId="3" xfId="0" applyFont="1" applyFill="1" applyBorder="1" applyAlignment="1" applyProtection="1">
      <alignment horizontal="center" vertical="center" wrapText="1"/>
      <protection locked="0"/>
    </xf>
    <xf numFmtId="0" fontId="76" fillId="24" borderId="11" xfId="0" applyFont="1" applyFill="1" applyBorder="1" applyAlignment="1" applyProtection="1">
      <alignment horizontal="center" vertical="center" wrapText="1"/>
      <protection locked="0"/>
    </xf>
    <xf numFmtId="0" fontId="76" fillId="24" borderId="11" xfId="0" applyFont="1" applyFill="1" applyBorder="1" applyAlignment="1" applyProtection="1">
      <alignment horizontal="justify" vertical="center" wrapText="1"/>
      <protection locked="0"/>
    </xf>
    <xf numFmtId="9" fontId="76" fillId="24" borderId="11" xfId="0" applyNumberFormat="1" applyFont="1" applyFill="1" applyBorder="1" applyAlignment="1" applyProtection="1">
      <alignment horizontal="center" vertical="center" wrapText="1"/>
      <protection locked="0"/>
    </xf>
    <xf numFmtId="0" fontId="76" fillId="24" borderId="3" xfId="0" applyFont="1" applyFill="1" applyBorder="1" applyAlignment="1" applyProtection="1">
      <alignment horizontal="center" vertical="center" wrapText="1"/>
      <protection locked="0"/>
    </xf>
    <xf numFmtId="0" fontId="74" fillId="24" borderId="11" xfId="0" applyFont="1" applyFill="1" applyBorder="1" applyAlignment="1" applyProtection="1">
      <alignment horizontal="center" vertical="center" wrapText="1"/>
      <protection locked="0"/>
    </xf>
    <xf numFmtId="164" fontId="74" fillId="24" borderId="11" xfId="0" applyNumberFormat="1" applyFont="1" applyFill="1" applyBorder="1" applyAlignment="1" applyProtection="1">
      <alignment horizontal="center" vertical="center" wrapText="1"/>
      <protection locked="0"/>
    </xf>
    <xf numFmtId="0" fontId="70" fillId="22" borderId="3" xfId="0" applyFont="1" applyFill="1" applyBorder="1" applyAlignment="1" applyProtection="1">
      <alignment horizontal="center" vertical="center" wrapText="1"/>
      <protection locked="0"/>
    </xf>
    <xf numFmtId="0" fontId="63" fillId="22" borderId="3" xfId="0" applyFont="1" applyFill="1" applyBorder="1" applyAlignment="1" applyProtection="1">
      <alignment horizontal="center" vertical="center" wrapText="1"/>
      <protection locked="0"/>
    </xf>
    <xf numFmtId="0" fontId="58" fillId="22" borderId="3" xfId="0" applyFont="1" applyFill="1" applyBorder="1" applyAlignment="1" applyProtection="1">
      <alignment horizontal="center" vertical="center" wrapText="1"/>
      <protection locked="0"/>
    </xf>
    <xf numFmtId="0" fontId="58" fillId="22" borderId="3" xfId="0" applyFont="1" applyFill="1" applyBorder="1" applyAlignment="1" applyProtection="1">
      <alignment horizontal="center" vertical="center" textRotation="90" wrapText="1"/>
      <protection locked="0"/>
    </xf>
    <xf numFmtId="0" fontId="58" fillId="22" borderId="3" xfId="0" applyFont="1" applyFill="1" applyBorder="1" applyAlignment="1" applyProtection="1">
      <alignment horizontal="justify" vertical="center" wrapText="1"/>
      <protection locked="0"/>
    </xf>
    <xf numFmtId="0" fontId="59" fillId="22" borderId="3" xfId="0" applyFont="1" applyFill="1" applyBorder="1" applyAlignment="1" applyProtection="1">
      <alignment horizontal="justify" vertical="center" wrapText="1"/>
      <protection locked="0"/>
    </xf>
    <xf numFmtId="0" fontId="50" fillId="22" borderId="3" xfId="0" applyFont="1" applyFill="1" applyBorder="1" applyAlignment="1" applyProtection="1">
      <alignment horizontal="center" vertical="center" wrapText="1"/>
      <protection locked="0"/>
    </xf>
    <xf numFmtId="164" fontId="50" fillId="22" borderId="3" xfId="0" applyNumberFormat="1" applyFont="1" applyFill="1" applyBorder="1" applyAlignment="1" applyProtection="1">
      <alignment horizontal="center" vertical="center" wrapText="1"/>
      <protection locked="0"/>
    </xf>
    <xf numFmtId="0" fontId="76" fillId="22" borderId="11" xfId="0" applyFont="1" applyFill="1" applyBorder="1" applyAlignment="1" applyProtection="1">
      <alignment horizontal="center" vertical="center" wrapText="1"/>
      <protection locked="0"/>
    </xf>
    <xf numFmtId="0" fontId="76" fillId="22" borderId="11" xfId="0" applyFont="1" applyFill="1" applyBorder="1" applyAlignment="1" applyProtection="1">
      <alignment horizontal="justify" vertical="center" wrapText="1"/>
      <protection locked="0"/>
    </xf>
    <xf numFmtId="9" fontId="76" fillId="22" borderId="11" xfId="0" applyNumberFormat="1" applyFont="1" applyFill="1" applyBorder="1" applyAlignment="1" applyProtection="1">
      <alignment horizontal="center" vertical="center" wrapText="1"/>
      <protection locked="0"/>
    </xf>
    <xf numFmtId="0" fontId="76" fillId="22" borderId="3" xfId="0" applyFont="1" applyFill="1" applyBorder="1" applyAlignment="1" applyProtection="1">
      <alignment horizontal="center" vertical="center" wrapText="1"/>
      <protection locked="0"/>
    </xf>
    <xf numFmtId="0" fontId="74" fillId="22" borderId="11" xfId="0" applyFont="1" applyFill="1" applyBorder="1" applyAlignment="1" applyProtection="1">
      <alignment horizontal="center" vertical="center" wrapText="1"/>
      <protection locked="0"/>
    </xf>
    <xf numFmtId="164" fontId="74" fillId="22" borderId="11" xfId="0" applyNumberFormat="1" applyFont="1" applyFill="1" applyBorder="1" applyAlignment="1" applyProtection="1">
      <alignment horizontal="center" vertical="center" wrapText="1"/>
      <protection locked="0"/>
    </xf>
    <xf numFmtId="0" fontId="63" fillId="4" borderId="3" xfId="0" applyFont="1" applyFill="1" applyBorder="1" applyAlignment="1" applyProtection="1">
      <alignment horizontal="center" vertical="center" wrapText="1"/>
      <protection locked="0"/>
    </xf>
    <xf numFmtId="0" fontId="59" fillId="4" borderId="3" xfId="0" applyFont="1" applyFill="1" applyBorder="1" applyAlignment="1" applyProtection="1">
      <alignment horizontal="justify" vertical="center" wrapText="1"/>
      <protection locked="0"/>
    </xf>
    <xf numFmtId="3" fontId="58" fillId="4" borderId="3" xfId="0" applyNumberFormat="1" applyFont="1" applyFill="1" applyBorder="1" applyAlignment="1" applyProtection="1">
      <alignment horizontal="center" vertical="center" wrapText="1"/>
      <protection locked="0"/>
    </xf>
    <xf numFmtId="0" fontId="58" fillId="29" borderId="3" xfId="0" applyFont="1" applyFill="1" applyBorder="1" applyAlignment="1" applyProtection="1">
      <alignment horizontal="center" vertical="center" wrapText="1"/>
      <protection locked="0"/>
    </xf>
    <xf numFmtId="0" fontId="58" fillId="29" borderId="3" xfId="0" applyFont="1" applyFill="1" applyBorder="1" applyAlignment="1" applyProtection="1">
      <alignment horizontal="center" vertical="center" textRotation="90" wrapText="1"/>
      <protection locked="0"/>
    </xf>
    <xf numFmtId="0" fontId="58" fillId="29" borderId="3" xfId="0" applyFont="1" applyFill="1" applyBorder="1" applyAlignment="1" applyProtection="1">
      <alignment horizontal="justify" vertical="center" wrapText="1"/>
      <protection locked="0"/>
    </xf>
    <xf numFmtId="0" fontId="50" fillId="29" borderId="3" xfId="0" applyFont="1" applyFill="1" applyBorder="1" applyAlignment="1" applyProtection="1">
      <alignment horizontal="center" vertical="center" wrapText="1"/>
      <protection locked="0"/>
    </xf>
    <xf numFmtId="164" fontId="50" fillId="29" borderId="3" xfId="0" applyNumberFormat="1" applyFont="1" applyFill="1" applyBorder="1" applyAlignment="1" applyProtection="1">
      <alignment horizontal="center" vertical="center" wrapText="1"/>
      <protection locked="0"/>
    </xf>
    <xf numFmtId="0" fontId="58" fillId="29" borderId="10" xfId="0" applyFont="1" applyFill="1" applyBorder="1" applyAlignment="1" applyProtection="1">
      <alignment horizontal="center" vertical="center" wrapText="1"/>
      <protection locked="0"/>
    </xf>
    <xf numFmtId="0" fontId="58" fillId="29" borderId="10" xfId="0" applyFont="1" applyFill="1" applyBorder="1" applyAlignment="1" applyProtection="1">
      <alignment horizontal="center" vertical="center" textRotation="90" wrapText="1"/>
      <protection locked="0"/>
    </xf>
    <xf numFmtId="0" fontId="58" fillId="29" borderId="10" xfId="0" applyFont="1" applyFill="1" applyBorder="1" applyAlignment="1" applyProtection="1">
      <alignment horizontal="justify" vertical="center" wrapText="1"/>
      <protection locked="0"/>
    </xf>
    <xf numFmtId="0" fontId="50" fillId="29" borderId="10" xfId="0" applyFont="1" applyFill="1" applyBorder="1" applyAlignment="1" applyProtection="1">
      <alignment horizontal="center" vertical="center" wrapText="1"/>
      <protection locked="0"/>
    </xf>
    <xf numFmtId="164" fontId="50" fillId="29" borderId="10" xfId="0" applyNumberFormat="1" applyFont="1" applyFill="1" applyBorder="1" applyAlignment="1" applyProtection="1">
      <alignment horizontal="center" vertical="center" wrapText="1"/>
      <protection locked="0"/>
    </xf>
    <xf numFmtId="16" fontId="58" fillId="29" borderId="3" xfId="0" applyNumberFormat="1" applyFont="1" applyFill="1" applyBorder="1" applyAlignment="1" applyProtection="1">
      <alignment horizontal="justify" vertical="center" wrapText="1"/>
      <protection locked="0"/>
    </xf>
    <xf numFmtId="0" fontId="59" fillId="29" borderId="3" xfId="0" applyFont="1" applyFill="1" applyBorder="1" applyAlignment="1" applyProtection="1">
      <alignment horizontal="center" vertical="center" wrapText="1"/>
      <protection locked="0"/>
    </xf>
    <xf numFmtId="0" fontId="59" fillId="29" borderId="3" xfId="0" applyFont="1" applyFill="1" applyBorder="1" applyAlignment="1" applyProtection="1">
      <alignment horizontal="justify" vertical="center" wrapText="1"/>
      <protection locked="0"/>
    </xf>
    <xf numFmtId="0" fontId="76" fillId="29" borderId="11" xfId="0" applyFont="1" applyFill="1" applyBorder="1" applyAlignment="1" applyProtection="1">
      <alignment horizontal="center" vertical="center" wrapText="1"/>
      <protection locked="0"/>
    </xf>
    <xf numFmtId="0" fontId="76" fillId="29" borderId="11" xfId="0" applyFont="1" applyFill="1" applyBorder="1" applyAlignment="1" applyProtection="1">
      <alignment horizontal="justify" vertical="center" wrapText="1"/>
      <protection locked="0"/>
    </xf>
    <xf numFmtId="9" fontId="76" fillId="29" borderId="11" xfId="0" applyNumberFormat="1" applyFont="1" applyFill="1" applyBorder="1" applyAlignment="1" applyProtection="1">
      <alignment horizontal="center" vertical="center" wrapText="1"/>
      <protection locked="0"/>
    </xf>
    <xf numFmtId="0" fontId="76" fillId="29" borderId="3" xfId="0" applyFont="1" applyFill="1" applyBorder="1" applyAlignment="1" applyProtection="1">
      <alignment horizontal="center" vertical="center" wrapText="1"/>
      <protection locked="0"/>
    </xf>
    <xf numFmtId="0" fontId="74" fillId="29" borderId="11" xfId="0" applyFont="1" applyFill="1" applyBorder="1" applyAlignment="1" applyProtection="1">
      <alignment horizontal="center" vertical="center" wrapText="1"/>
      <protection locked="0"/>
    </xf>
    <xf numFmtId="164" fontId="74" fillId="29" borderId="11" xfId="0" applyNumberFormat="1" applyFont="1" applyFill="1" applyBorder="1" applyAlignment="1" applyProtection="1">
      <alignment horizontal="center" vertical="center" wrapText="1"/>
      <protection locked="0"/>
    </xf>
    <xf numFmtId="164" fontId="73" fillId="2" borderId="11" xfId="0" applyNumberFormat="1" applyFont="1" applyFill="1" applyBorder="1" applyAlignment="1" applyProtection="1">
      <alignment horizontal="center" vertical="center" wrapText="1"/>
      <protection locked="0"/>
    </xf>
    <xf numFmtId="0" fontId="79" fillId="2" borderId="0" xfId="0" applyFont="1" applyFill="1" applyAlignment="1" applyProtection="1">
      <alignment horizontal="justify" vertical="center" wrapText="1"/>
      <protection locked="0"/>
    </xf>
    <xf numFmtId="0" fontId="58" fillId="12" borderId="3" xfId="0" applyFont="1" applyFill="1" applyBorder="1" applyAlignment="1" applyProtection="1">
      <alignment horizontal="center" vertical="center" wrapText="1"/>
      <protection locked="0"/>
    </xf>
    <xf numFmtId="0" fontId="58" fillId="12" borderId="3" xfId="0" applyFont="1" applyFill="1" applyBorder="1" applyAlignment="1" applyProtection="1">
      <alignment horizontal="center" vertical="center" textRotation="90" wrapText="1"/>
      <protection locked="0"/>
    </xf>
    <xf numFmtId="0" fontId="58" fillId="12" borderId="3" xfId="0" applyFont="1" applyFill="1" applyBorder="1" applyAlignment="1" applyProtection="1">
      <alignment horizontal="justify" vertical="center" wrapText="1"/>
      <protection locked="0"/>
    </xf>
    <xf numFmtId="0" fontId="59" fillId="12" borderId="3" xfId="0" applyFont="1" applyFill="1" applyBorder="1" applyAlignment="1" applyProtection="1">
      <alignment horizontal="center" vertical="center" wrapText="1"/>
      <protection locked="0"/>
    </xf>
    <xf numFmtId="0" fontId="59" fillId="12" borderId="3" xfId="0" applyFont="1" applyFill="1" applyBorder="1" applyAlignment="1" applyProtection="1">
      <alignment horizontal="justify" vertical="center" wrapText="1"/>
      <protection locked="0"/>
    </xf>
    <xf numFmtId="0" fontId="50" fillId="12" borderId="3" xfId="0" applyFont="1" applyFill="1" applyBorder="1" applyAlignment="1" applyProtection="1">
      <alignment horizontal="center" vertical="center" wrapText="1"/>
      <protection locked="0"/>
    </xf>
    <xf numFmtId="164" fontId="50" fillId="12" borderId="3" xfId="0" applyNumberFormat="1" applyFont="1" applyFill="1" applyBorder="1" applyAlignment="1" applyProtection="1">
      <alignment horizontal="center" vertical="center" wrapText="1"/>
      <protection locked="0"/>
    </xf>
    <xf numFmtId="0" fontId="63" fillId="12" borderId="3" xfId="0" applyFont="1" applyFill="1" applyBorder="1" applyAlignment="1" applyProtection="1">
      <alignment horizontal="center" vertical="center" wrapText="1"/>
      <protection locked="0"/>
    </xf>
    <xf numFmtId="3" fontId="58" fillId="12" borderId="3" xfId="0" applyNumberFormat="1" applyFont="1" applyFill="1" applyBorder="1" applyAlignment="1" applyProtection="1">
      <alignment horizontal="center" vertical="center" wrapText="1"/>
      <protection locked="0"/>
    </xf>
    <xf numFmtId="0" fontId="76" fillId="12" borderId="11" xfId="0" applyFont="1" applyFill="1" applyBorder="1" applyAlignment="1" applyProtection="1">
      <alignment horizontal="center" vertical="center" wrapText="1"/>
      <protection locked="0"/>
    </xf>
    <xf numFmtId="0" fontId="76" fillId="12" borderId="11" xfId="0" applyFont="1" applyFill="1" applyBorder="1" applyAlignment="1" applyProtection="1">
      <alignment horizontal="justify" vertical="center" wrapText="1"/>
      <protection locked="0"/>
    </xf>
    <xf numFmtId="9" fontId="76" fillId="12" borderId="11" xfId="0" applyNumberFormat="1" applyFont="1" applyFill="1" applyBorder="1" applyAlignment="1" applyProtection="1">
      <alignment horizontal="center" vertical="center" wrapText="1"/>
      <protection locked="0"/>
    </xf>
    <xf numFmtId="0" fontId="76" fillId="12" borderId="3" xfId="0" applyFont="1" applyFill="1" applyBorder="1" applyAlignment="1" applyProtection="1">
      <alignment horizontal="center" vertical="center" wrapText="1"/>
      <protection locked="0"/>
    </xf>
    <xf numFmtId="0" fontId="74" fillId="12" borderId="11" xfId="0" applyFont="1" applyFill="1" applyBorder="1" applyAlignment="1" applyProtection="1">
      <alignment horizontal="center" vertical="center" wrapText="1"/>
      <protection locked="0"/>
    </xf>
    <xf numFmtId="164" fontId="74" fillId="12" borderId="11" xfId="0" applyNumberFormat="1" applyFont="1" applyFill="1" applyBorder="1" applyAlignment="1" applyProtection="1">
      <alignment horizontal="center" vertical="center" wrapText="1"/>
      <protection locked="0"/>
    </xf>
    <xf numFmtId="0" fontId="59" fillId="19" borderId="3" xfId="0" applyFont="1" applyFill="1" applyBorder="1" applyAlignment="1" applyProtection="1">
      <alignment horizontal="center" vertical="center" wrapText="1"/>
      <protection locked="0"/>
    </xf>
    <xf numFmtId="0" fontId="59" fillId="19" borderId="3" xfId="0" applyFont="1" applyFill="1" applyBorder="1" applyAlignment="1" applyProtection="1">
      <alignment horizontal="center" vertical="center" textRotation="90" wrapText="1"/>
      <protection locked="0"/>
    </xf>
    <xf numFmtId="0" fontId="59" fillId="19" borderId="3" xfId="0" applyFont="1" applyFill="1" applyBorder="1" applyAlignment="1" applyProtection="1">
      <alignment horizontal="justify" vertical="center" wrapText="1"/>
      <protection locked="0"/>
    </xf>
    <xf numFmtId="0" fontId="58" fillId="19" borderId="3" xfId="0" applyFont="1" applyFill="1" applyBorder="1" applyAlignment="1" applyProtection="1">
      <alignment horizontal="center" vertical="center" wrapText="1"/>
      <protection locked="0"/>
    </xf>
    <xf numFmtId="0" fontId="50" fillId="19" borderId="3" xfId="0" applyFont="1" applyFill="1" applyBorder="1" applyAlignment="1" applyProtection="1">
      <alignment horizontal="center" vertical="center" wrapText="1"/>
      <protection locked="0"/>
    </xf>
    <xf numFmtId="164" fontId="50" fillId="19" borderId="3" xfId="0" applyNumberFormat="1" applyFont="1" applyFill="1" applyBorder="1" applyAlignment="1" applyProtection="1">
      <alignment horizontal="center" vertical="center" wrapText="1"/>
      <protection locked="0"/>
    </xf>
    <xf numFmtId="0" fontId="63" fillId="19" borderId="3" xfId="0" applyFont="1" applyFill="1" applyBorder="1" applyAlignment="1" applyProtection="1">
      <alignment horizontal="center" vertical="center" wrapText="1"/>
      <protection locked="0"/>
    </xf>
    <xf numFmtId="0" fontId="76" fillId="19" borderId="11" xfId="0" applyFont="1" applyFill="1" applyBorder="1" applyAlignment="1" applyProtection="1">
      <alignment horizontal="center" vertical="center" wrapText="1"/>
      <protection locked="0"/>
    </xf>
    <xf numFmtId="0" fontId="76" fillId="19" borderId="11" xfId="0" applyFont="1" applyFill="1" applyBorder="1" applyAlignment="1" applyProtection="1">
      <alignment horizontal="justify" vertical="center" wrapText="1"/>
      <protection locked="0"/>
    </xf>
    <xf numFmtId="9" fontId="76" fillId="19" borderId="11" xfId="0" applyNumberFormat="1" applyFont="1" applyFill="1" applyBorder="1" applyAlignment="1" applyProtection="1">
      <alignment horizontal="center" vertical="center" wrapText="1"/>
      <protection locked="0"/>
    </xf>
    <xf numFmtId="0" fontId="76" fillId="19" borderId="3" xfId="0" applyFont="1" applyFill="1" applyBorder="1" applyAlignment="1" applyProtection="1">
      <alignment horizontal="center" vertical="center" wrapText="1"/>
      <protection locked="0"/>
    </xf>
    <xf numFmtId="0" fontId="74" fillId="19" borderId="11" xfId="0" applyFont="1" applyFill="1" applyBorder="1" applyAlignment="1" applyProtection="1">
      <alignment horizontal="center" vertical="center" wrapText="1"/>
      <protection locked="0"/>
    </xf>
    <xf numFmtId="164" fontId="74" fillId="19" borderId="11" xfId="0" applyNumberFormat="1" applyFont="1" applyFill="1" applyBorder="1" applyAlignment="1" applyProtection="1">
      <alignment horizontal="center" vertical="center" wrapText="1"/>
      <protection locked="0"/>
    </xf>
    <xf numFmtId="0" fontId="58" fillId="25" borderId="3" xfId="0" applyFont="1" applyFill="1" applyBorder="1" applyAlignment="1" applyProtection="1">
      <alignment horizontal="center" vertical="center" wrapText="1"/>
      <protection locked="0"/>
    </xf>
    <xf numFmtId="0" fontId="58" fillId="25" borderId="3" xfId="0" applyFont="1" applyFill="1" applyBorder="1" applyAlignment="1" applyProtection="1">
      <alignment horizontal="justify" vertical="center" wrapText="1"/>
      <protection locked="0"/>
    </xf>
    <xf numFmtId="0" fontId="50" fillId="25" borderId="3" xfId="0" applyFont="1" applyFill="1" applyBorder="1" applyAlignment="1" applyProtection="1">
      <alignment horizontal="center" vertical="center" wrapText="1"/>
      <protection locked="0"/>
    </xf>
    <xf numFmtId="164" fontId="50" fillId="25" borderId="3" xfId="0" applyNumberFormat="1" applyFont="1" applyFill="1" applyBorder="1" applyAlignment="1" applyProtection="1">
      <alignment horizontal="center" vertical="center" wrapText="1"/>
      <protection locked="0"/>
    </xf>
    <xf numFmtId="0" fontId="58" fillId="25" borderId="3" xfId="0" applyFont="1" applyFill="1" applyBorder="1" applyAlignment="1" applyProtection="1">
      <alignment horizontal="center" vertical="center" textRotation="90" wrapText="1"/>
      <protection locked="0"/>
    </xf>
    <xf numFmtId="0" fontId="76" fillId="25" borderId="11" xfId="0" applyFont="1" applyFill="1" applyBorder="1" applyAlignment="1" applyProtection="1">
      <alignment horizontal="center" vertical="center" wrapText="1"/>
      <protection locked="0"/>
    </xf>
    <xf numFmtId="0" fontId="76" fillId="25" borderId="11" xfId="0" applyFont="1" applyFill="1" applyBorder="1" applyAlignment="1" applyProtection="1">
      <alignment horizontal="justify" vertical="center" wrapText="1"/>
      <protection locked="0"/>
    </xf>
    <xf numFmtId="9" fontId="76" fillId="25" borderId="11" xfId="0" applyNumberFormat="1" applyFont="1" applyFill="1" applyBorder="1" applyAlignment="1" applyProtection="1">
      <alignment horizontal="center" vertical="center" wrapText="1"/>
      <protection locked="0"/>
    </xf>
    <xf numFmtId="0" fontId="76" fillId="25" borderId="3" xfId="0" applyFont="1" applyFill="1" applyBorder="1" applyAlignment="1" applyProtection="1">
      <alignment horizontal="center" vertical="center" wrapText="1"/>
      <protection locked="0"/>
    </xf>
    <xf numFmtId="0" fontId="74" fillId="25" borderId="11" xfId="0" applyFont="1" applyFill="1" applyBorder="1" applyAlignment="1" applyProtection="1">
      <alignment horizontal="center" vertical="center" wrapText="1"/>
      <protection locked="0"/>
    </xf>
    <xf numFmtId="164" fontId="74" fillId="25" borderId="11" xfId="0" applyNumberFormat="1" applyFont="1" applyFill="1" applyBorder="1" applyAlignment="1" applyProtection="1">
      <alignment horizontal="center" vertical="center" wrapText="1"/>
      <protection locked="0"/>
    </xf>
    <xf numFmtId="0" fontId="58" fillId="14" borderId="10" xfId="0" applyFont="1" applyFill="1" applyBorder="1" applyAlignment="1" applyProtection="1">
      <alignment horizontal="center" vertical="center" wrapText="1"/>
      <protection locked="0"/>
    </xf>
    <xf numFmtId="0" fontId="58" fillId="14" borderId="10" xfId="0" applyFont="1" applyFill="1" applyBorder="1" applyAlignment="1" applyProtection="1">
      <alignment horizontal="justify" vertical="center" wrapText="1"/>
      <protection locked="0"/>
    </xf>
    <xf numFmtId="0" fontId="63" fillId="14" borderId="3" xfId="0" applyFont="1" applyFill="1" applyBorder="1" applyAlignment="1" applyProtection="1">
      <alignment horizontal="center" vertical="center" wrapText="1"/>
      <protection locked="0"/>
    </xf>
    <xf numFmtId="0" fontId="58" fillId="14" borderId="3" xfId="0" applyFont="1" applyFill="1" applyBorder="1" applyAlignment="1" applyProtection="1">
      <alignment horizontal="center" vertical="center" wrapText="1"/>
      <protection locked="0"/>
    </xf>
    <xf numFmtId="0" fontId="50" fillId="14" borderId="10" xfId="0" applyFont="1" applyFill="1" applyBorder="1" applyAlignment="1" applyProtection="1">
      <alignment horizontal="center" vertical="center" wrapText="1"/>
      <protection locked="0"/>
    </xf>
    <xf numFmtId="164" fontId="50" fillId="14" borderId="10" xfId="0" applyNumberFormat="1" applyFont="1" applyFill="1" applyBorder="1" applyAlignment="1" applyProtection="1">
      <alignment horizontal="center" vertical="center" wrapText="1"/>
      <protection locked="0"/>
    </xf>
    <xf numFmtId="0" fontId="58" fillId="14" borderId="3" xfId="0" applyFont="1" applyFill="1" applyBorder="1" applyAlignment="1" applyProtection="1">
      <alignment horizontal="center" vertical="center" textRotation="90" wrapText="1"/>
      <protection locked="0"/>
    </xf>
    <xf numFmtId="0" fontId="58" fillId="14" borderId="3" xfId="0" applyFont="1" applyFill="1" applyBorder="1" applyAlignment="1" applyProtection="1">
      <alignment horizontal="justify" vertical="center" wrapText="1"/>
      <protection locked="0"/>
    </xf>
    <xf numFmtId="0" fontId="50" fillId="14" borderId="3" xfId="0" applyFont="1" applyFill="1" applyBorder="1" applyAlignment="1" applyProtection="1">
      <alignment horizontal="center" vertical="center" wrapText="1"/>
      <protection locked="0"/>
    </xf>
    <xf numFmtId="164" fontId="50" fillId="14" borderId="3" xfId="0" applyNumberFormat="1" applyFont="1" applyFill="1" applyBorder="1" applyAlignment="1" applyProtection="1">
      <alignment horizontal="center" vertical="center" wrapText="1"/>
      <protection locked="0"/>
    </xf>
    <xf numFmtId="0" fontId="76" fillId="14" borderId="11" xfId="0" applyFont="1" applyFill="1" applyBorder="1" applyAlignment="1" applyProtection="1">
      <alignment horizontal="center" vertical="center" wrapText="1"/>
      <protection locked="0"/>
    </xf>
    <xf numFmtId="0" fontId="76" fillId="14" borderId="11" xfId="0" applyFont="1" applyFill="1" applyBorder="1" applyAlignment="1" applyProtection="1">
      <alignment horizontal="justify" vertical="center" wrapText="1"/>
      <protection locked="0"/>
    </xf>
    <xf numFmtId="9" fontId="76" fillId="14" borderId="11" xfId="0" applyNumberFormat="1" applyFont="1" applyFill="1" applyBorder="1" applyAlignment="1" applyProtection="1">
      <alignment horizontal="center" vertical="center" wrapText="1"/>
      <protection locked="0"/>
    </xf>
    <xf numFmtId="0" fontId="74" fillId="14" borderId="11" xfId="0" applyFont="1" applyFill="1" applyBorder="1" applyAlignment="1" applyProtection="1">
      <alignment horizontal="center" vertical="center" wrapText="1"/>
      <protection locked="0"/>
    </xf>
    <xf numFmtId="164" fontId="74" fillId="14" borderId="11" xfId="0" applyNumberFormat="1" applyFont="1" applyFill="1" applyBorder="1" applyAlignment="1" applyProtection="1">
      <alignment horizontal="center" vertical="center" wrapText="1"/>
      <protection locked="0"/>
    </xf>
    <xf numFmtId="0" fontId="58" fillId="11" borderId="3" xfId="0" applyFont="1" applyFill="1" applyBorder="1" applyAlignment="1" applyProtection="1">
      <alignment horizontal="center" vertical="center" wrapText="1"/>
      <protection locked="0"/>
    </xf>
    <xf numFmtId="0" fontId="58" fillId="11" borderId="3" xfId="0" applyFont="1" applyFill="1" applyBorder="1" applyAlignment="1" applyProtection="1">
      <alignment horizontal="center" vertical="center" textRotation="90" wrapText="1"/>
      <protection locked="0"/>
    </xf>
    <xf numFmtId="0" fontId="58" fillId="11" borderId="3" xfId="0" applyFont="1" applyFill="1" applyBorder="1" applyAlignment="1" applyProtection="1">
      <alignment horizontal="justify" vertical="center" wrapText="1"/>
      <protection locked="0"/>
    </xf>
    <xf numFmtId="0" fontId="59" fillId="11" borderId="3" xfId="0" applyFont="1" applyFill="1" applyBorder="1" applyAlignment="1" applyProtection="1">
      <alignment horizontal="center" vertical="center" wrapText="1"/>
      <protection locked="0"/>
    </xf>
    <xf numFmtId="0" fontId="59" fillId="11" borderId="3" xfId="0" applyFont="1" applyFill="1" applyBorder="1" applyAlignment="1" applyProtection="1">
      <alignment horizontal="justify" vertical="center" wrapText="1"/>
      <protection locked="0"/>
    </xf>
    <xf numFmtId="0" fontId="50" fillId="11" borderId="3" xfId="0" applyFont="1" applyFill="1" applyBorder="1" applyAlignment="1" applyProtection="1">
      <alignment horizontal="center" vertical="center" wrapText="1"/>
      <protection locked="0"/>
    </xf>
    <xf numFmtId="164" fontId="50" fillId="11" borderId="3" xfId="0" applyNumberFormat="1" applyFont="1" applyFill="1" applyBorder="1" applyAlignment="1" applyProtection="1">
      <alignment horizontal="center" vertical="center" wrapText="1"/>
      <protection locked="0"/>
    </xf>
    <xf numFmtId="0" fontId="63" fillId="11" borderId="3" xfId="0" applyFont="1" applyFill="1" applyBorder="1" applyAlignment="1" applyProtection="1">
      <alignment horizontal="center" vertical="center" wrapText="1"/>
      <protection locked="0"/>
    </xf>
    <xf numFmtId="3" fontId="58" fillId="11" borderId="3" xfId="0" applyNumberFormat="1" applyFont="1" applyFill="1" applyBorder="1" applyAlignment="1" applyProtection="1">
      <alignment horizontal="center" vertical="center" wrapText="1"/>
      <protection locked="0"/>
    </xf>
    <xf numFmtId="3" fontId="59" fillId="11" borderId="3" xfId="0" applyNumberFormat="1" applyFont="1" applyFill="1" applyBorder="1" applyAlignment="1" applyProtection="1">
      <alignment horizontal="center" vertical="center" wrapText="1"/>
      <protection locked="0"/>
    </xf>
    <xf numFmtId="0" fontId="76" fillId="11" borderId="11" xfId="0" applyFont="1" applyFill="1" applyBorder="1" applyAlignment="1" applyProtection="1">
      <alignment horizontal="center" vertical="center" wrapText="1"/>
      <protection locked="0"/>
    </xf>
    <xf numFmtId="0" fontId="76" fillId="11" borderId="11" xfId="0" applyFont="1" applyFill="1" applyBorder="1" applyAlignment="1" applyProtection="1">
      <alignment horizontal="justify" vertical="center" wrapText="1"/>
      <protection locked="0"/>
    </xf>
    <xf numFmtId="9" fontId="76" fillId="11" borderId="11" xfId="0" applyNumberFormat="1" applyFont="1" applyFill="1" applyBorder="1" applyAlignment="1" applyProtection="1">
      <alignment horizontal="center" vertical="center" wrapText="1"/>
      <protection locked="0"/>
    </xf>
    <xf numFmtId="0" fontId="76" fillId="11" borderId="3" xfId="0" applyFont="1" applyFill="1" applyBorder="1" applyAlignment="1" applyProtection="1">
      <alignment horizontal="center" vertical="center" wrapText="1"/>
      <protection locked="0"/>
    </xf>
    <xf numFmtId="0" fontId="74" fillId="11" borderId="11" xfId="0" applyFont="1" applyFill="1" applyBorder="1" applyAlignment="1" applyProtection="1">
      <alignment horizontal="center" vertical="center" wrapText="1"/>
      <protection locked="0"/>
    </xf>
    <xf numFmtId="164" fontId="74" fillId="11" borderId="11" xfId="0" applyNumberFormat="1" applyFont="1" applyFill="1" applyBorder="1" applyAlignment="1" applyProtection="1">
      <alignment horizontal="center" vertical="center" wrapText="1"/>
      <protection locked="0"/>
    </xf>
    <xf numFmtId="0" fontId="88" fillId="2" borderId="0" xfId="0" applyFont="1" applyFill="1" applyAlignment="1" applyProtection="1">
      <alignment horizontal="justify" vertical="center" wrapText="1"/>
      <protection locked="0"/>
    </xf>
    <xf numFmtId="0" fontId="76" fillId="2" borderId="0" xfId="0" applyFont="1" applyFill="1" applyAlignment="1" applyProtection="1">
      <alignment horizontal="justify" vertical="center" wrapText="1"/>
      <protection locked="0"/>
    </xf>
    <xf numFmtId="0" fontId="45" fillId="2" borderId="3" xfId="0" applyFont="1" applyFill="1" applyBorder="1" applyAlignment="1" applyProtection="1">
      <alignment horizontal="center" vertical="center" wrapText="1"/>
      <protection locked="0"/>
    </xf>
    <xf numFmtId="164" fontId="45" fillId="17" borderId="3" xfId="0" applyNumberFormat="1" applyFont="1" applyFill="1" applyBorder="1" applyAlignment="1" applyProtection="1">
      <alignment horizontal="center" vertical="center" wrapText="1"/>
      <protection locked="0"/>
    </xf>
    <xf numFmtId="0" fontId="76" fillId="17" borderId="11" xfId="0" applyFont="1" applyFill="1" applyBorder="1" applyAlignment="1" applyProtection="1">
      <alignment horizontal="center" vertical="center" wrapText="1"/>
      <protection locked="0"/>
    </xf>
    <xf numFmtId="0" fontId="76" fillId="17" borderId="11" xfId="0" applyFont="1" applyFill="1" applyBorder="1" applyAlignment="1" applyProtection="1">
      <alignment horizontal="justify" vertical="center" wrapText="1"/>
      <protection locked="0"/>
    </xf>
    <xf numFmtId="9" fontId="76" fillId="17" borderId="11" xfId="0" applyNumberFormat="1" applyFont="1" applyFill="1" applyBorder="1" applyAlignment="1" applyProtection="1">
      <alignment horizontal="center" vertical="center" wrapText="1"/>
      <protection locked="0"/>
    </xf>
    <xf numFmtId="0" fontId="76" fillId="17" borderId="3" xfId="0" applyFont="1" applyFill="1" applyBorder="1" applyAlignment="1" applyProtection="1">
      <alignment horizontal="center" vertical="center" wrapText="1"/>
      <protection locked="0"/>
    </xf>
    <xf numFmtId="0" fontId="74" fillId="17" borderId="11" xfId="0" applyFont="1" applyFill="1" applyBorder="1" applyAlignment="1" applyProtection="1">
      <alignment horizontal="center" vertical="center" wrapText="1"/>
      <protection locked="0"/>
    </xf>
    <xf numFmtId="164" fontId="74" fillId="17" borderId="11" xfId="0" applyNumberFormat="1" applyFont="1" applyFill="1" applyBorder="1" applyAlignment="1" applyProtection="1">
      <alignment horizontal="center" vertical="center" wrapText="1"/>
      <protection locked="0"/>
    </xf>
    <xf numFmtId="0" fontId="70" fillId="18" borderId="3" xfId="0" applyFont="1" applyFill="1" applyBorder="1" applyAlignment="1" applyProtection="1">
      <alignment horizontal="center" vertical="center" wrapText="1"/>
      <protection locked="0"/>
    </xf>
    <xf numFmtId="0" fontId="58" fillId="18" borderId="3" xfId="0" applyFont="1" applyFill="1" applyBorder="1" applyAlignment="1" applyProtection="1">
      <alignment horizontal="center" vertical="center" wrapText="1"/>
      <protection locked="0"/>
    </xf>
    <xf numFmtId="0" fontId="58" fillId="18" borderId="3" xfId="0" applyFont="1" applyFill="1" applyBorder="1" applyAlignment="1" applyProtection="1">
      <alignment horizontal="center" vertical="center" textRotation="90" wrapText="1"/>
      <protection locked="0"/>
    </xf>
    <xf numFmtId="0" fontId="58" fillId="18" borderId="3" xfId="0" applyFont="1" applyFill="1" applyBorder="1" applyAlignment="1" applyProtection="1">
      <alignment horizontal="justify" vertical="center" wrapText="1"/>
      <protection locked="0"/>
    </xf>
    <xf numFmtId="0" fontId="50" fillId="18" borderId="3" xfId="0" applyFont="1" applyFill="1" applyBorder="1" applyAlignment="1" applyProtection="1">
      <alignment horizontal="center" vertical="center" wrapText="1"/>
      <protection locked="0"/>
    </xf>
    <xf numFmtId="164" fontId="50" fillId="18" borderId="3" xfId="0" applyNumberFormat="1" applyFont="1" applyFill="1" applyBorder="1" applyAlignment="1" applyProtection="1">
      <alignment horizontal="center" vertical="center" wrapText="1"/>
      <protection locked="0"/>
    </xf>
    <xf numFmtId="0" fontId="58" fillId="18" borderId="10" xfId="0" applyFont="1" applyFill="1" applyBorder="1" applyAlignment="1" applyProtection="1">
      <alignment horizontal="center" vertical="center" wrapText="1"/>
      <protection locked="0"/>
    </xf>
    <xf numFmtId="0" fontId="58" fillId="18" borderId="10" xfId="0" applyFont="1" applyFill="1" applyBorder="1" applyAlignment="1" applyProtection="1">
      <alignment horizontal="center" vertical="center" textRotation="90" wrapText="1"/>
      <protection locked="0"/>
    </xf>
    <xf numFmtId="3" fontId="58" fillId="18" borderId="3" xfId="0" applyNumberFormat="1" applyFont="1" applyFill="1" applyBorder="1" applyAlignment="1" applyProtection="1">
      <alignment horizontal="center" vertical="center" wrapText="1"/>
      <protection locked="0"/>
    </xf>
    <xf numFmtId="3" fontId="58" fillId="18" borderId="10" xfId="0" applyNumberFormat="1" applyFont="1" applyFill="1" applyBorder="1" applyAlignment="1" applyProtection="1">
      <alignment horizontal="center" vertical="center" wrapText="1"/>
      <protection locked="0"/>
    </xf>
    <xf numFmtId="0" fontId="50" fillId="18" borderId="10" xfId="0" applyFont="1" applyFill="1" applyBorder="1" applyAlignment="1" applyProtection="1">
      <alignment horizontal="center" vertical="center" wrapText="1"/>
      <protection locked="0"/>
    </xf>
    <xf numFmtId="164" fontId="50" fillId="18" borderId="10" xfId="0" applyNumberFormat="1" applyFont="1" applyFill="1" applyBorder="1" applyAlignment="1" applyProtection="1">
      <alignment horizontal="center" vertical="center" wrapText="1"/>
      <protection locked="0"/>
    </xf>
    <xf numFmtId="0" fontId="58" fillId="18" borderId="10" xfId="0" applyFont="1" applyFill="1" applyBorder="1" applyAlignment="1" applyProtection="1">
      <alignment horizontal="justify" vertical="center" wrapText="1"/>
      <protection locked="0"/>
    </xf>
    <xf numFmtId="0" fontId="83" fillId="18" borderId="10" xfId="0" applyFont="1" applyFill="1" applyBorder="1" applyAlignment="1" applyProtection="1">
      <alignment horizontal="center" vertical="center" wrapText="1"/>
      <protection locked="0"/>
    </xf>
    <xf numFmtId="3" fontId="58" fillId="2" borderId="0" xfId="0" applyNumberFormat="1" applyFont="1" applyFill="1" applyAlignment="1" applyProtection="1">
      <alignment horizontal="center" vertical="center" wrapText="1"/>
      <protection locked="0"/>
    </xf>
    <xf numFmtId="0" fontId="76" fillId="18" borderId="11" xfId="0" applyFont="1" applyFill="1" applyBorder="1" applyAlignment="1" applyProtection="1">
      <alignment horizontal="center" vertical="center" wrapText="1"/>
      <protection locked="0"/>
    </xf>
    <xf numFmtId="0" fontId="76" fillId="18" borderId="11" xfId="0" applyFont="1" applyFill="1" applyBorder="1" applyAlignment="1" applyProtection="1">
      <alignment horizontal="justify" vertical="center" wrapText="1"/>
      <protection locked="0"/>
    </xf>
    <xf numFmtId="9" fontId="76" fillId="18" borderId="11" xfId="0" applyNumberFormat="1" applyFont="1" applyFill="1" applyBorder="1" applyAlignment="1" applyProtection="1">
      <alignment horizontal="center" vertical="center" wrapText="1"/>
      <protection locked="0"/>
    </xf>
    <xf numFmtId="0" fontId="76" fillId="18" borderId="3" xfId="0" applyFont="1" applyFill="1" applyBorder="1" applyAlignment="1" applyProtection="1">
      <alignment horizontal="center" vertical="center" wrapText="1"/>
      <protection locked="0"/>
    </xf>
    <xf numFmtId="0" fontId="74" fillId="18" borderId="11" xfId="0" applyFont="1" applyFill="1" applyBorder="1" applyAlignment="1" applyProtection="1">
      <alignment horizontal="center" vertical="center" wrapText="1"/>
      <protection locked="0"/>
    </xf>
    <xf numFmtId="164" fontId="74" fillId="18" borderId="11" xfId="0" applyNumberFormat="1" applyFont="1" applyFill="1" applyBorder="1" applyAlignment="1" applyProtection="1">
      <alignment horizontal="center" vertical="center" wrapText="1"/>
      <protection locked="0"/>
    </xf>
    <xf numFmtId="0" fontId="70" fillId="2" borderId="10" xfId="0" applyFont="1" applyFill="1" applyBorder="1" applyAlignment="1" applyProtection="1">
      <alignment horizontal="center" vertical="center" wrapText="1"/>
      <protection locked="0"/>
    </xf>
    <xf numFmtId="0" fontId="71" fillId="2" borderId="10" xfId="0" applyFont="1" applyFill="1" applyBorder="1" applyAlignment="1" applyProtection="1">
      <alignment horizontal="center" vertical="center" wrapText="1"/>
      <protection locked="0"/>
    </xf>
    <xf numFmtId="0" fontId="58" fillId="26" borderId="3" xfId="0" applyFont="1" applyFill="1" applyBorder="1" applyAlignment="1" applyProtection="1">
      <alignment horizontal="center" vertical="center" wrapText="1"/>
      <protection locked="0"/>
    </xf>
    <xf numFmtId="165" fontId="89" fillId="26" borderId="3" xfId="0" applyNumberFormat="1" applyFont="1" applyFill="1" applyBorder="1" applyAlignment="1" applyProtection="1">
      <alignment horizontal="center" vertical="center" wrapText="1"/>
      <protection locked="0"/>
    </xf>
    <xf numFmtId="164" fontId="50" fillId="2" borderId="0" xfId="0" applyNumberFormat="1" applyFont="1" applyFill="1" applyAlignment="1" applyProtection="1">
      <alignment horizontal="center" vertical="center" wrapText="1"/>
      <protection locked="0"/>
    </xf>
    <xf numFmtId="165" fontId="89" fillId="2" borderId="3" xfId="0" applyNumberFormat="1" applyFont="1" applyFill="1" applyBorder="1" applyAlignment="1" applyProtection="1">
      <alignment horizontal="center" vertical="center" wrapText="1"/>
      <protection locked="0"/>
    </xf>
    <xf numFmtId="0" fontId="90" fillId="15" borderId="11" xfId="0" applyFont="1" applyFill="1" applyBorder="1" applyAlignment="1" applyProtection="1">
      <alignment horizontal="center" vertical="center" wrapText="1"/>
      <protection locked="0"/>
    </xf>
    <xf numFmtId="0" fontId="90" fillId="15" borderId="11" xfId="0" applyFont="1" applyFill="1" applyBorder="1" applyAlignment="1" applyProtection="1">
      <alignment horizontal="justify" vertical="center" wrapText="1"/>
      <protection locked="0"/>
    </xf>
    <xf numFmtId="0" fontId="91" fillId="2" borderId="0" xfId="0" applyFont="1" applyFill="1" applyAlignment="1" applyProtection="1">
      <alignment horizontal="center" vertical="center" wrapText="1"/>
      <protection locked="0"/>
    </xf>
    <xf numFmtId="0" fontId="90" fillId="2" borderId="0" xfId="0" applyFont="1" applyFill="1" applyAlignment="1" applyProtection="1">
      <alignment horizontal="justify" vertical="center" wrapText="1"/>
      <protection locked="0"/>
    </xf>
    <xf numFmtId="9" fontId="90" fillId="15" borderId="11" xfId="0" applyNumberFormat="1" applyFont="1" applyFill="1" applyBorder="1" applyAlignment="1" applyProtection="1">
      <alignment horizontal="center" vertical="center" wrapText="1"/>
      <protection locked="0"/>
    </xf>
    <xf numFmtId="0" fontId="92" fillId="2" borderId="0" xfId="0" applyFont="1" applyFill="1" applyAlignment="1" applyProtection="1">
      <alignment horizontal="center" vertical="center" wrapText="1"/>
      <protection locked="0"/>
    </xf>
    <xf numFmtId="0" fontId="90" fillId="2" borderId="0" xfId="0" applyFont="1" applyFill="1" applyAlignment="1" applyProtection="1">
      <alignment horizontal="center" vertical="center" textRotation="90" wrapText="1"/>
      <protection locked="0"/>
    </xf>
    <xf numFmtId="0" fontId="90" fillId="2" borderId="0" xfId="0" applyFont="1" applyFill="1" applyAlignment="1" applyProtection="1">
      <alignment horizontal="center" vertical="center" wrapText="1"/>
      <protection locked="0"/>
    </xf>
    <xf numFmtId="0" fontId="90" fillId="0" borderId="0" xfId="0" applyFont="1" applyAlignment="1" applyProtection="1">
      <alignment horizontal="center" vertical="center" wrapText="1"/>
      <protection locked="0"/>
    </xf>
    <xf numFmtId="0" fontId="91" fillId="0" borderId="0" xfId="0" applyFont="1" applyAlignment="1" applyProtection="1">
      <alignment horizontal="center" vertical="center" wrapText="1"/>
      <protection locked="0"/>
    </xf>
    <xf numFmtId="0" fontId="93" fillId="2" borderId="0" xfId="0" applyFont="1" applyFill="1" applyAlignment="1" applyProtection="1">
      <alignment horizontal="center" vertical="center" wrapText="1"/>
      <protection locked="0"/>
    </xf>
    <xf numFmtId="164" fontId="95" fillId="15" borderId="11" xfId="0" applyNumberFormat="1" applyFont="1" applyFill="1" applyBorder="1" applyAlignment="1" applyProtection="1">
      <alignment horizontal="center" vertical="center" wrapText="1"/>
      <protection locked="0"/>
    </xf>
    <xf numFmtId="0" fontId="96" fillId="2" borderId="0" xfId="0" applyFont="1" applyFill="1" applyAlignment="1" applyProtection="1">
      <alignment horizontal="center" vertical="center" wrapText="1"/>
      <protection locked="0"/>
    </xf>
    <xf numFmtId="164" fontId="92" fillId="2" borderId="0" xfId="0" applyNumberFormat="1" applyFont="1" applyFill="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0" xfId="0" applyFont="1" applyAlignment="1" applyProtection="1">
      <alignment horizontal="justify" vertical="center" wrapText="1"/>
      <protection locked="0"/>
    </xf>
    <xf numFmtId="0" fontId="99" fillId="0" borderId="0" xfId="0" applyFont="1" applyAlignment="1" applyProtection="1">
      <alignment horizontal="justify" vertical="center" wrapText="1"/>
      <protection locked="0"/>
    </xf>
    <xf numFmtId="0" fontId="35" fillId="2" borderId="0" xfId="0" applyFont="1" applyFill="1" applyAlignment="1" applyProtection="1">
      <alignment wrapText="1"/>
      <protection locked="0"/>
    </xf>
    <xf numFmtId="0" fontId="99" fillId="2" borderId="0" xfId="0" applyFont="1" applyFill="1" applyAlignment="1" applyProtection="1">
      <alignment horizontal="justify" vertical="center" wrapText="1"/>
      <protection locked="0"/>
    </xf>
    <xf numFmtId="0" fontId="99" fillId="0" borderId="0" xfId="0"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100" fillId="0" borderId="0" xfId="0" applyFont="1" applyAlignment="1" applyProtection="1">
      <alignment horizontal="center" vertical="center" wrapText="1"/>
      <protection locked="0"/>
    </xf>
    <xf numFmtId="0" fontId="99" fillId="0" borderId="0" xfId="0" applyFont="1" applyAlignment="1" applyProtection="1">
      <alignment horizontal="center" vertical="center" textRotation="90" wrapText="1"/>
      <protection locked="0"/>
    </xf>
    <xf numFmtId="0" fontId="97" fillId="2" borderId="21" xfId="0" applyFont="1" applyFill="1" applyBorder="1" applyAlignment="1" applyProtection="1">
      <alignment vertical="center" wrapText="1"/>
      <protection locked="0"/>
    </xf>
    <xf numFmtId="0" fontId="46" fillId="0" borderId="0" xfId="0" applyFont="1" applyAlignment="1" applyProtection="1">
      <alignment horizontal="justify" vertical="center" wrapText="1"/>
      <protection locked="0"/>
    </xf>
    <xf numFmtId="0" fontId="35" fillId="0" borderId="0" xfId="0" applyFont="1" applyAlignment="1" applyProtection="1">
      <alignment wrapText="1"/>
      <protection locked="0"/>
    </xf>
    <xf numFmtId="3" fontId="99" fillId="0" borderId="0" xfId="0" applyNumberFormat="1" applyFont="1" applyAlignment="1" applyProtection="1">
      <alignment horizontal="center" vertical="center" wrapText="1"/>
      <protection locked="0"/>
    </xf>
    <xf numFmtId="0" fontId="30" fillId="2" borderId="0" xfId="0" applyFont="1" applyFill="1" applyAlignment="1" applyProtection="1">
      <alignment wrapText="1"/>
      <protection locked="0"/>
    </xf>
    <xf numFmtId="0" fontId="51" fillId="0" borderId="0" xfId="0" applyFont="1" applyAlignment="1" applyProtection="1">
      <alignment horizontal="justify" vertical="center" wrapText="1"/>
      <protection locked="0"/>
    </xf>
    <xf numFmtId="0" fontId="30" fillId="2" borderId="0" xfId="0" applyFont="1" applyFill="1" applyAlignment="1" applyProtection="1">
      <alignment horizontal="center" vertical="center" wrapText="1"/>
      <protection locked="0"/>
    </xf>
    <xf numFmtId="0" fontId="101" fillId="2" borderId="0" xfId="0" applyFont="1" applyFill="1" applyAlignment="1" applyProtection="1">
      <alignment horizontal="center" vertical="center" wrapText="1"/>
      <protection locked="0"/>
    </xf>
    <xf numFmtId="0" fontId="102" fillId="2" borderId="0" xfId="0" applyFont="1" applyFill="1" applyAlignment="1" applyProtection="1">
      <alignment horizontal="center" vertical="center" wrapText="1"/>
      <protection locked="0"/>
    </xf>
    <xf numFmtId="0" fontId="59" fillId="17" borderId="10" xfId="0" applyFont="1" applyFill="1" applyBorder="1" applyAlignment="1" applyProtection="1">
      <alignment horizontal="center" vertical="center" wrapText="1"/>
      <protection locked="0"/>
    </xf>
    <xf numFmtId="0" fontId="61" fillId="2" borderId="0" xfId="0" applyFont="1" applyFill="1" applyAlignment="1" applyProtection="1">
      <alignment vertical="center" wrapText="1"/>
      <protection locked="0"/>
    </xf>
    <xf numFmtId="0" fontId="58" fillId="2" borderId="1" xfId="0" applyFont="1" applyFill="1" applyBorder="1" applyAlignment="1" applyProtection="1">
      <alignment horizontal="justify" vertical="center" wrapText="1"/>
      <protection locked="0"/>
    </xf>
    <xf numFmtId="0" fontId="58" fillId="7" borderId="3" xfId="0" applyFont="1" applyFill="1" applyBorder="1" applyAlignment="1" applyProtection="1">
      <alignment vertical="center" wrapText="1"/>
      <protection locked="0"/>
    </xf>
    <xf numFmtId="0" fontId="63" fillId="7" borderId="3" xfId="0" applyFont="1" applyFill="1" applyBorder="1" applyAlignment="1" applyProtection="1">
      <alignment vertical="center" wrapText="1"/>
      <protection locked="0"/>
    </xf>
    <xf numFmtId="3" fontId="63" fillId="9" borderId="3" xfId="0" applyNumberFormat="1" applyFont="1" applyFill="1" applyBorder="1" applyAlignment="1" applyProtection="1">
      <alignment horizontal="center" vertical="center" wrapText="1"/>
      <protection locked="0"/>
    </xf>
    <xf numFmtId="0" fontId="105" fillId="7" borderId="3" xfId="0" applyFont="1" applyFill="1" applyBorder="1" applyAlignment="1" applyProtection="1">
      <alignment horizontal="justify" vertical="center" wrapText="1"/>
      <protection locked="0"/>
    </xf>
    <xf numFmtId="0" fontId="59" fillId="9" borderId="10" xfId="0" applyFont="1" applyFill="1" applyBorder="1" applyAlignment="1" applyProtection="1">
      <alignment horizontal="center" vertical="center" wrapText="1"/>
      <protection locked="0"/>
    </xf>
    <xf numFmtId="0" fontId="58" fillId="7" borderId="10" xfId="0" applyFont="1" applyFill="1" applyBorder="1" applyAlignment="1" applyProtection="1">
      <alignment horizontal="center" vertical="center" wrapText="1"/>
      <protection locked="0"/>
    </xf>
    <xf numFmtId="0" fontId="63" fillId="5" borderId="10" xfId="0" applyFont="1" applyFill="1" applyBorder="1" applyAlignment="1" applyProtection="1">
      <alignment horizontal="center" vertical="center" wrapText="1"/>
      <protection locked="0"/>
    </xf>
    <xf numFmtId="16" fontId="59" fillId="9" borderId="10" xfId="0" applyNumberFormat="1" applyFont="1" applyFill="1" applyBorder="1" applyAlignment="1" applyProtection="1">
      <alignment horizontal="justify" vertical="center" wrapText="1"/>
      <protection locked="0"/>
    </xf>
    <xf numFmtId="0" fontId="63" fillId="8" borderId="3" xfId="0" applyFont="1" applyFill="1" applyBorder="1" applyAlignment="1" applyProtection="1">
      <alignment horizontal="center" vertical="center" wrapText="1"/>
      <protection locked="0"/>
    </xf>
    <xf numFmtId="0" fontId="63" fillId="17" borderId="10" xfId="0" applyFont="1" applyFill="1" applyBorder="1" applyAlignment="1" applyProtection="1">
      <alignment horizontal="center" vertical="center" wrapText="1"/>
      <protection locked="0"/>
    </xf>
    <xf numFmtId="0" fontId="58" fillId="25" borderId="10" xfId="0" applyFont="1" applyFill="1" applyBorder="1" applyAlignment="1" applyProtection="1">
      <alignment horizontal="center" vertical="center" wrapText="1"/>
      <protection locked="0"/>
    </xf>
    <xf numFmtId="0" fontId="58" fillId="25" borderId="10" xfId="0" applyFont="1" applyFill="1" applyBorder="1" applyAlignment="1" applyProtection="1">
      <alignment horizontal="justify" vertical="center" wrapText="1"/>
      <protection locked="0"/>
    </xf>
    <xf numFmtId="0" fontId="58" fillId="25" borderId="10" xfId="0" applyFont="1" applyFill="1" applyBorder="1" applyAlignment="1" applyProtection="1">
      <alignment horizontal="center" vertical="center" textRotation="90" wrapText="1"/>
      <protection locked="0"/>
    </xf>
    <xf numFmtId="3" fontId="58" fillId="14" borderId="10" xfId="0" applyNumberFormat="1" applyFont="1" applyFill="1" applyBorder="1" applyAlignment="1" applyProtection="1">
      <alignment horizontal="center" vertical="center" wrapText="1"/>
      <protection locked="0"/>
    </xf>
    <xf numFmtId="164" fontId="50" fillId="25" borderId="10" xfId="0" applyNumberFormat="1" applyFont="1" applyFill="1" applyBorder="1" applyAlignment="1" applyProtection="1">
      <alignment horizontal="center" vertical="center" wrapText="1"/>
      <protection locked="0"/>
    </xf>
    <xf numFmtId="0" fontId="50" fillId="25" borderId="10" xfId="0" applyFont="1" applyFill="1" applyBorder="1" applyAlignment="1" applyProtection="1">
      <alignment horizontal="center" vertical="center" wrapText="1"/>
      <protection locked="0"/>
    </xf>
    <xf numFmtId="0" fontId="13" fillId="2" borderId="3" xfId="1" applyFont="1" applyFill="1" applyBorder="1" applyAlignment="1">
      <alignment horizontal="center" vertical="center" wrapText="1"/>
    </xf>
    <xf numFmtId="0" fontId="39" fillId="0" borderId="0" xfId="0" applyFont="1" applyAlignment="1" applyProtection="1">
      <alignment horizontal="center" vertical="center" textRotation="90" wrapText="1"/>
      <protection locked="0"/>
    </xf>
    <xf numFmtId="0" fontId="37" fillId="0" borderId="0" xfId="0" applyFont="1" applyAlignment="1" applyProtection="1">
      <alignment horizontal="justify" vertical="center" wrapText="1"/>
      <protection locked="0"/>
    </xf>
    <xf numFmtId="0" fontId="56" fillId="0" borderId="0" xfId="0" applyFont="1" applyAlignment="1" applyProtection="1">
      <alignment horizontal="center" vertical="center" textRotation="90" wrapText="1"/>
      <protection locked="0"/>
    </xf>
    <xf numFmtId="0" fontId="37" fillId="0" borderId="0" xfId="0" applyFont="1" applyAlignment="1" applyProtection="1">
      <alignment horizontal="justify" vertical="center" textRotation="90" wrapText="1"/>
      <protection locked="0"/>
    </xf>
    <xf numFmtId="0" fontId="37" fillId="0" borderId="0" xfId="0" applyFont="1" applyAlignment="1" applyProtection="1">
      <alignment wrapText="1"/>
      <protection locked="0"/>
    </xf>
    <xf numFmtId="0" fontId="57" fillId="0" borderId="0" xfId="0" applyFont="1" applyAlignment="1" applyProtection="1">
      <alignment horizontal="center" vertical="center" textRotation="90" wrapText="1"/>
      <protection locked="0"/>
    </xf>
    <xf numFmtId="3" fontId="49" fillId="0" borderId="0" xfId="0" applyNumberFormat="1" applyFont="1" applyAlignment="1" applyProtection="1">
      <alignment horizontal="center" vertical="center" textRotation="90" wrapText="1"/>
      <protection locked="0"/>
    </xf>
    <xf numFmtId="0" fontId="43" fillId="0" borderId="0" xfId="0" applyFont="1" applyAlignment="1" applyProtection="1">
      <alignment horizontal="center" vertical="center" textRotation="90" wrapText="1"/>
      <protection locked="0"/>
    </xf>
    <xf numFmtId="0" fontId="42" fillId="0" borderId="0" xfId="0" applyFont="1" applyAlignment="1" applyProtection="1">
      <alignment horizontal="center" vertical="center" textRotation="90" wrapText="1"/>
      <protection locked="0"/>
    </xf>
    <xf numFmtId="0" fontId="50" fillId="0" borderId="0" xfId="0" applyFont="1" applyAlignment="1" applyProtection="1">
      <alignment horizontal="center" vertical="center" wrapText="1"/>
      <protection locked="0"/>
    </xf>
    <xf numFmtId="0" fontId="45" fillId="0" borderId="0" xfId="0" applyFont="1" applyAlignment="1" applyProtection="1">
      <alignment horizontal="center" vertical="center" textRotation="90" wrapText="1"/>
      <protection locked="0"/>
    </xf>
    <xf numFmtId="0" fontId="54" fillId="0" borderId="0" xfId="0" applyFont="1" applyAlignment="1" applyProtection="1">
      <alignment wrapText="1"/>
      <protection locked="0"/>
    </xf>
    <xf numFmtId="0" fontId="51" fillId="0" borderId="0" xfId="0" applyFont="1" applyAlignment="1" applyProtection="1">
      <alignment wrapText="1"/>
      <protection locked="0"/>
    </xf>
    <xf numFmtId="0" fontId="63" fillId="3" borderId="3" xfId="0" applyFont="1" applyFill="1" applyBorder="1" applyAlignment="1" applyProtection="1">
      <alignment horizontal="center" vertical="center" wrapText="1"/>
      <protection locked="0"/>
    </xf>
    <xf numFmtId="0" fontId="63" fillId="14" borderId="10" xfId="0" applyFont="1" applyFill="1" applyBorder="1" applyAlignment="1" applyProtection="1">
      <alignment horizontal="center" vertical="center" wrapText="1"/>
      <protection locked="0"/>
    </xf>
    <xf numFmtId="0" fontId="63" fillId="5" borderId="3" xfId="0" applyFont="1" applyFill="1" applyBorder="1" applyAlignment="1" applyProtection="1">
      <alignment horizontal="center" vertical="center" wrapText="1"/>
      <protection locked="0"/>
    </xf>
    <xf numFmtId="0" fontId="61" fillId="9" borderId="10" xfId="0" applyFont="1" applyFill="1" applyBorder="1" applyAlignment="1" applyProtection="1">
      <alignment horizontal="center" vertical="center" wrapText="1"/>
      <protection locked="0"/>
    </xf>
    <xf numFmtId="0" fontId="61" fillId="9" borderId="12" xfId="0" applyFont="1" applyFill="1" applyBorder="1" applyAlignment="1" applyProtection="1">
      <alignment horizontal="center" vertical="center" wrapText="1"/>
      <protection locked="0"/>
    </xf>
    <xf numFmtId="0" fontId="58" fillId="7" borderId="10" xfId="0" applyFont="1" applyFill="1" applyBorder="1" applyAlignment="1" applyProtection="1">
      <alignment horizontal="center" vertical="center" wrapText="1"/>
      <protection locked="0"/>
    </xf>
    <xf numFmtId="0" fontId="58" fillId="7" borderId="12" xfId="0" applyFont="1" applyFill="1" applyBorder="1" applyAlignment="1" applyProtection="1">
      <alignment horizontal="center" vertical="center" wrapText="1"/>
      <protection locked="0"/>
    </xf>
    <xf numFmtId="0" fontId="58" fillId="7" borderId="3" xfId="0" applyFont="1" applyFill="1" applyBorder="1" applyAlignment="1" applyProtection="1">
      <alignment horizontal="justify" vertical="center" wrapText="1"/>
      <protection locked="0"/>
    </xf>
    <xf numFmtId="0" fontId="58" fillId="9" borderId="13" xfId="0" applyFont="1" applyFill="1" applyBorder="1" applyAlignment="1" applyProtection="1">
      <alignment horizontal="justify" vertical="center" wrapText="1"/>
      <protection locked="0"/>
    </xf>
    <xf numFmtId="0" fontId="58" fillId="9" borderId="14" xfId="0" applyFont="1" applyFill="1" applyBorder="1" applyAlignment="1" applyProtection="1">
      <alignment horizontal="justify" vertical="center" wrapText="1"/>
      <protection locked="0"/>
    </xf>
    <xf numFmtId="0" fontId="45" fillId="7" borderId="11" xfId="0" applyFont="1" applyFill="1" applyBorder="1" applyAlignment="1" applyProtection="1">
      <alignment horizontal="center" vertical="center" wrapText="1"/>
      <protection locked="0"/>
    </xf>
    <xf numFmtId="49" fontId="31" fillId="2" borderId="8" xfId="0" applyNumberFormat="1" applyFont="1" applyFill="1" applyBorder="1" applyAlignment="1" applyProtection="1">
      <alignment horizontal="center" vertical="center" wrapText="1"/>
      <protection locked="0"/>
    </xf>
    <xf numFmtId="49" fontId="31" fillId="2" borderId="7" xfId="0" applyNumberFormat="1" applyFont="1" applyFill="1" applyBorder="1" applyAlignment="1" applyProtection="1">
      <alignment horizontal="center" vertical="center" wrapText="1"/>
      <protection locked="0"/>
    </xf>
    <xf numFmtId="49" fontId="31" fillId="2" borderId="9" xfId="0" applyNumberFormat="1" applyFont="1" applyFill="1" applyBorder="1" applyAlignment="1" applyProtection="1">
      <alignment horizontal="center" vertical="center" wrapText="1"/>
      <protection locked="0"/>
    </xf>
    <xf numFmtId="49" fontId="30" fillId="2" borderId="8" xfId="0" applyNumberFormat="1" applyFont="1" applyFill="1" applyBorder="1" applyAlignment="1" applyProtection="1">
      <alignment horizontal="center" vertical="center" wrapText="1"/>
      <protection locked="0"/>
    </xf>
    <xf numFmtId="49" fontId="30" fillId="2" borderId="9" xfId="0" applyNumberFormat="1" applyFont="1" applyFill="1" applyBorder="1" applyAlignment="1" applyProtection="1">
      <alignment horizontal="center" vertical="center" wrapText="1"/>
      <protection locked="0"/>
    </xf>
    <xf numFmtId="0" fontId="39" fillId="3" borderId="3" xfId="0" applyFont="1" applyFill="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61" fillId="2" borderId="0" xfId="0" applyFont="1" applyFill="1" applyAlignment="1" applyProtection="1">
      <alignment horizontal="center" vertical="center" wrapText="1"/>
      <protection locked="0"/>
    </xf>
    <xf numFmtId="0" fontId="61" fillId="2" borderId="6" xfId="0" applyFont="1" applyFill="1" applyBorder="1" applyAlignment="1" applyProtection="1">
      <alignment horizontal="center" vertical="center" wrapText="1"/>
      <protection locked="0"/>
    </xf>
    <xf numFmtId="0" fontId="45" fillId="3" borderId="10" xfId="0" applyFont="1" applyFill="1" applyBorder="1" applyAlignment="1" applyProtection="1">
      <alignment horizontal="center" vertical="center" wrapText="1"/>
      <protection locked="0"/>
    </xf>
    <xf numFmtId="0" fontId="45" fillId="3" borderId="2" xfId="0" applyFont="1" applyFill="1" applyBorder="1" applyAlignment="1" applyProtection="1">
      <alignment horizontal="center" vertical="center" wrapText="1"/>
      <protection locked="0"/>
    </xf>
    <xf numFmtId="0" fontId="45" fillId="3" borderId="12"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justify" vertical="center" wrapText="1"/>
      <protection locked="0"/>
    </xf>
    <xf numFmtId="0" fontId="23" fillId="7" borderId="12" xfId="0" applyFont="1" applyFill="1" applyBorder="1" applyAlignment="1" applyProtection="1">
      <alignment horizontal="justify" vertical="center" wrapText="1"/>
      <protection locked="0"/>
    </xf>
    <xf numFmtId="0" fontId="24" fillId="7" borderId="10" xfId="0" applyFont="1" applyFill="1" applyBorder="1" applyAlignment="1" applyProtection="1">
      <alignment horizontal="justify" vertical="center" wrapText="1"/>
      <protection locked="0"/>
    </xf>
    <xf numFmtId="0" fontId="24" fillId="7" borderId="2" xfId="0" applyFont="1" applyFill="1" applyBorder="1" applyAlignment="1" applyProtection="1">
      <alignment horizontal="justify" vertical="center" wrapText="1"/>
      <protection locked="0"/>
    </xf>
    <xf numFmtId="0" fontId="24" fillId="7" borderId="12" xfId="0" applyFont="1" applyFill="1" applyBorder="1" applyAlignment="1" applyProtection="1">
      <alignment horizontal="justify" vertical="center" wrapText="1"/>
      <protection locked="0"/>
    </xf>
    <xf numFmtId="0" fontId="105" fillId="7" borderId="10" xfId="0" applyFont="1" applyFill="1" applyBorder="1" applyAlignment="1" applyProtection="1">
      <alignment horizontal="justify" vertical="center" wrapText="1"/>
      <protection locked="0"/>
    </xf>
    <xf numFmtId="0" fontId="58" fillId="7" borderId="2" xfId="0" applyFont="1" applyFill="1" applyBorder="1" applyAlignment="1" applyProtection="1">
      <alignment horizontal="center" vertical="center" wrapText="1"/>
      <protection locked="0"/>
    </xf>
    <xf numFmtId="0" fontId="58" fillId="7" borderId="13" xfId="0" applyFont="1" applyFill="1" applyBorder="1" applyAlignment="1" applyProtection="1">
      <alignment horizontal="justify" vertical="center" wrapText="1"/>
      <protection locked="0"/>
    </xf>
    <xf numFmtId="0" fontId="58" fillId="7" borderId="14" xfId="0" applyFont="1" applyFill="1" applyBorder="1" applyAlignment="1" applyProtection="1">
      <alignment horizontal="justify" vertical="center" wrapText="1"/>
      <protection locked="0"/>
    </xf>
    <xf numFmtId="0" fontId="58" fillId="7" borderId="15" xfId="0" applyFont="1" applyFill="1" applyBorder="1" applyAlignment="1" applyProtection="1">
      <alignment horizontal="justify" vertical="center" wrapText="1"/>
      <protection locked="0"/>
    </xf>
    <xf numFmtId="0" fontId="58" fillId="7" borderId="16" xfId="0" applyFont="1" applyFill="1" applyBorder="1" applyAlignment="1" applyProtection="1">
      <alignment horizontal="justify" vertical="center" wrapText="1"/>
      <protection locked="0"/>
    </xf>
    <xf numFmtId="0" fontId="39" fillId="10" borderId="3" xfId="0" applyFont="1" applyFill="1" applyBorder="1" applyAlignment="1" applyProtection="1">
      <alignment horizontal="center" vertical="center" textRotation="90" wrapText="1"/>
      <protection locked="0"/>
    </xf>
    <xf numFmtId="3" fontId="49" fillId="3" borderId="3" xfId="0" applyNumberFormat="1" applyFont="1" applyFill="1" applyBorder="1" applyAlignment="1" applyProtection="1">
      <alignment horizontal="center" vertical="center" textRotation="90" wrapText="1"/>
      <protection locked="0"/>
    </xf>
    <xf numFmtId="0" fontId="60" fillId="2" borderId="10" xfId="0" applyFont="1" applyFill="1" applyBorder="1" applyAlignment="1" applyProtection="1">
      <alignment horizontal="center" vertical="center" wrapText="1"/>
      <protection locked="0"/>
    </xf>
    <xf numFmtId="0" fontId="60" fillId="2" borderId="2" xfId="0" applyFont="1" applyFill="1" applyBorder="1" applyAlignment="1" applyProtection="1">
      <alignment horizontal="center" vertical="center" wrapText="1"/>
      <protection locked="0"/>
    </xf>
    <xf numFmtId="0" fontId="60" fillId="2" borderId="12" xfId="0" applyFont="1" applyFill="1" applyBorder="1" applyAlignment="1" applyProtection="1">
      <alignment horizontal="center" vertical="center" wrapText="1"/>
      <protection locked="0"/>
    </xf>
    <xf numFmtId="0" fontId="38" fillId="7" borderId="10" xfId="0" applyFont="1" applyFill="1" applyBorder="1" applyAlignment="1" applyProtection="1">
      <alignment horizontal="center" vertical="center" wrapText="1"/>
      <protection locked="0"/>
    </xf>
    <xf numFmtId="0" fontId="38" fillId="7" borderId="2" xfId="0" applyFont="1" applyFill="1" applyBorder="1" applyAlignment="1" applyProtection="1">
      <alignment horizontal="center" vertical="center" wrapText="1"/>
      <protection locked="0"/>
    </xf>
    <xf numFmtId="0" fontId="38" fillId="7" borderId="12" xfId="0" applyFont="1" applyFill="1" applyBorder="1" applyAlignment="1" applyProtection="1">
      <alignment horizontal="center" vertical="center" wrapText="1"/>
      <protection locked="0"/>
    </xf>
    <xf numFmtId="0" fontId="58" fillId="5" borderId="8" xfId="0" applyFont="1" applyFill="1" applyBorder="1" applyAlignment="1" applyProtection="1">
      <alignment horizontal="justify" vertical="center" wrapText="1"/>
      <protection locked="0"/>
    </xf>
    <xf numFmtId="0" fontId="58" fillId="5" borderId="9" xfId="0" applyFont="1" applyFill="1" applyBorder="1" applyAlignment="1" applyProtection="1">
      <alignment horizontal="justify" vertical="center" wrapText="1"/>
      <protection locked="0"/>
    </xf>
    <xf numFmtId="0" fontId="73" fillId="2" borderId="17" xfId="0" applyFont="1" applyFill="1" applyBorder="1" applyAlignment="1" applyProtection="1">
      <alignment horizontal="center" vertical="center" wrapText="1"/>
      <protection locked="0"/>
    </xf>
    <xf numFmtId="0" fontId="73" fillId="2" borderId="18" xfId="0" applyFont="1" applyFill="1" applyBorder="1" applyAlignment="1" applyProtection="1">
      <alignment horizontal="center" vertical="center" wrapText="1"/>
      <protection locked="0"/>
    </xf>
    <xf numFmtId="0" fontId="59" fillId="3" borderId="3" xfId="0" applyFont="1" applyFill="1" applyBorder="1" applyAlignment="1" applyProtection="1">
      <alignment horizontal="justify" vertical="center" wrapText="1"/>
      <protection locked="0"/>
    </xf>
    <xf numFmtId="0" fontId="58" fillId="5" borderId="3" xfId="0" applyFont="1" applyFill="1" applyBorder="1" applyAlignment="1" applyProtection="1">
      <alignment horizontal="justify" vertical="center" wrapText="1"/>
      <protection locked="0"/>
    </xf>
    <xf numFmtId="0" fontId="63" fillId="7" borderId="10" xfId="0" applyFont="1" applyFill="1" applyBorder="1" applyAlignment="1" applyProtection="1">
      <alignment horizontal="center" vertical="center" wrapText="1"/>
      <protection locked="0"/>
    </xf>
    <xf numFmtId="0" fontId="63" fillId="7" borderId="12" xfId="0" applyFont="1" applyFill="1" applyBorder="1" applyAlignment="1" applyProtection="1">
      <alignment horizontal="center" vertical="center" wrapText="1"/>
      <protection locked="0"/>
    </xf>
    <xf numFmtId="0" fontId="58" fillId="17" borderId="8" xfId="0" applyFont="1" applyFill="1" applyBorder="1" applyAlignment="1" applyProtection="1">
      <alignment horizontal="justify" vertical="center" wrapText="1"/>
      <protection locked="0"/>
    </xf>
    <xf numFmtId="0" fontId="58" fillId="17" borderId="9" xfId="0" applyFont="1" applyFill="1" applyBorder="1" applyAlignment="1" applyProtection="1">
      <alignment horizontal="justify" vertical="center" wrapText="1"/>
      <protection locked="0"/>
    </xf>
    <xf numFmtId="0" fontId="58" fillId="7" borderId="10" xfId="0" applyFont="1" applyFill="1" applyBorder="1" applyAlignment="1" applyProtection="1">
      <alignment horizontal="center" vertical="center" textRotation="90" wrapText="1"/>
      <protection locked="0"/>
    </xf>
    <xf numFmtId="0" fontId="58" fillId="7" borderId="12" xfId="0" applyFont="1" applyFill="1" applyBorder="1" applyAlignment="1" applyProtection="1">
      <alignment horizontal="center" vertical="center" textRotation="90" wrapText="1"/>
      <protection locked="0"/>
    </xf>
    <xf numFmtId="0" fontId="59" fillId="4" borderId="3" xfId="0" applyFont="1" applyFill="1" applyBorder="1" applyAlignment="1" applyProtection="1">
      <alignment horizontal="justify" vertical="center" wrapText="1"/>
      <protection locked="0"/>
    </xf>
    <xf numFmtId="0" fontId="45" fillId="5" borderId="11" xfId="0" applyFont="1" applyFill="1" applyBorder="1" applyAlignment="1" applyProtection="1">
      <alignment horizontal="center" vertical="center" wrapText="1"/>
      <protection locked="0"/>
    </xf>
    <xf numFmtId="0" fontId="45" fillId="6" borderId="11" xfId="0" applyFont="1" applyFill="1" applyBorder="1" applyAlignment="1" applyProtection="1">
      <alignment horizontal="justify" vertical="center" wrapText="1"/>
      <protection locked="0"/>
    </xf>
    <xf numFmtId="0" fontId="58" fillId="9" borderId="8" xfId="0" applyFont="1" applyFill="1" applyBorder="1" applyAlignment="1" applyProtection="1">
      <alignment horizontal="justify" vertical="center" wrapText="1"/>
      <protection locked="0"/>
    </xf>
    <xf numFmtId="0" fontId="58" fillId="9" borderId="9" xfId="0" applyFont="1" applyFill="1" applyBorder="1" applyAlignment="1" applyProtection="1">
      <alignment horizontal="justify" vertical="center" wrapText="1"/>
      <protection locked="0"/>
    </xf>
    <xf numFmtId="0" fontId="60" fillId="2" borderId="17" xfId="0" applyFont="1" applyFill="1" applyBorder="1" applyAlignment="1" applyProtection="1">
      <alignment horizontal="center" vertical="center" wrapText="1"/>
      <protection locked="0"/>
    </xf>
    <xf numFmtId="0" fontId="60" fillId="2" borderId="18" xfId="0" applyFont="1" applyFill="1" applyBorder="1" applyAlignment="1" applyProtection="1">
      <alignment horizontal="center" vertical="center" wrapText="1"/>
      <protection locked="0"/>
    </xf>
    <xf numFmtId="164" fontId="45" fillId="17" borderId="11" xfId="0" applyNumberFormat="1" applyFont="1" applyFill="1" applyBorder="1" applyAlignment="1" applyProtection="1">
      <alignment horizontal="center" vertical="center" wrapText="1"/>
      <protection locked="0"/>
    </xf>
    <xf numFmtId="164" fontId="76" fillId="3" borderId="11" xfId="0" applyNumberFormat="1" applyFont="1" applyFill="1" applyBorder="1" applyAlignment="1" applyProtection="1">
      <alignment horizontal="center" vertical="center" wrapText="1"/>
      <protection locked="0"/>
    </xf>
    <xf numFmtId="0" fontId="45" fillId="17" borderId="11" xfId="0" applyFont="1" applyFill="1" applyBorder="1" applyAlignment="1" applyProtection="1">
      <alignment horizontal="center" vertical="center" wrapText="1"/>
      <protection locked="0"/>
    </xf>
    <xf numFmtId="0" fontId="58" fillId="7" borderId="10" xfId="0" applyFont="1" applyFill="1" applyBorder="1" applyAlignment="1" applyProtection="1">
      <alignment horizontal="justify" vertical="center" wrapText="1"/>
      <protection locked="0"/>
    </xf>
    <xf numFmtId="0" fontId="58" fillId="7" borderId="12" xfId="0" applyFont="1" applyFill="1" applyBorder="1" applyAlignment="1" applyProtection="1">
      <alignment horizontal="justify" vertical="center" wrapText="1"/>
      <protection locked="0"/>
    </xf>
    <xf numFmtId="164" fontId="74" fillId="9" borderId="11" xfId="0" applyNumberFormat="1" applyFont="1" applyFill="1" applyBorder="1" applyAlignment="1" applyProtection="1">
      <alignment horizontal="center" vertical="center" wrapText="1"/>
      <protection locked="0"/>
    </xf>
    <xf numFmtId="0" fontId="76" fillId="20" borderId="11" xfId="0" applyFont="1" applyFill="1" applyBorder="1" applyAlignment="1" applyProtection="1">
      <alignment horizontal="center" vertical="center" wrapText="1"/>
      <protection locked="0"/>
    </xf>
    <xf numFmtId="0" fontId="76" fillId="20" borderId="11" xfId="0" applyFont="1" applyFill="1" applyBorder="1" applyAlignment="1" applyProtection="1">
      <alignment horizontal="justify" vertical="center" wrapText="1"/>
      <protection locked="0"/>
    </xf>
    <xf numFmtId="0" fontId="73" fillId="2" borderId="11" xfId="0" applyFont="1" applyFill="1" applyBorder="1" applyAlignment="1" applyProtection="1">
      <alignment horizontal="center" vertical="center" wrapText="1"/>
      <protection locked="0"/>
    </xf>
    <xf numFmtId="0" fontId="76" fillId="10" borderId="11" xfId="0" applyFont="1" applyFill="1" applyBorder="1" applyAlignment="1" applyProtection="1">
      <alignment horizontal="center" vertical="center" wrapText="1"/>
      <protection locked="0"/>
    </xf>
    <xf numFmtId="0" fontId="76" fillId="4" borderId="11" xfId="0" applyFont="1" applyFill="1" applyBorder="1" applyAlignment="1" applyProtection="1">
      <alignment horizontal="center" vertical="center" wrapText="1"/>
      <protection locked="0"/>
    </xf>
    <xf numFmtId="0" fontId="76" fillId="3" borderId="11" xfId="0" applyFont="1" applyFill="1" applyBorder="1" applyAlignment="1" applyProtection="1">
      <alignment horizontal="center" vertical="center" wrapText="1"/>
      <protection locked="0"/>
    </xf>
    <xf numFmtId="164" fontId="76" fillId="24" borderId="11" xfId="0" applyNumberFormat="1" applyFont="1" applyFill="1" applyBorder="1" applyAlignment="1" applyProtection="1">
      <alignment horizontal="center" vertical="center" wrapText="1"/>
      <protection locked="0"/>
    </xf>
    <xf numFmtId="0" fontId="76" fillId="3" borderId="11" xfId="0" applyFont="1" applyFill="1" applyBorder="1" applyAlignment="1" applyProtection="1">
      <alignment horizontal="justify" vertical="center" wrapText="1"/>
      <protection locked="0"/>
    </xf>
    <xf numFmtId="0" fontId="76" fillId="22" borderId="11" xfId="0" applyFont="1" applyFill="1" applyBorder="1" applyAlignment="1" applyProtection="1">
      <alignment horizontal="justify" vertical="center" wrapText="1"/>
      <protection locked="0"/>
    </xf>
    <xf numFmtId="164" fontId="45" fillId="27" borderId="11" xfId="0" applyNumberFormat="1" applyFont="1" applyFill="1" applyBorder="1" applyAlignment="1" applyProtection="1">
      <alignment horizontal="center" vertical="center" wrapText="1"/>
      <protection locked="0"/>
    </xf>
    <xf numFmtId="0" fontId="45" fillId="6" borderId="11" xfId="0" applyFont="1" applyFill="1" applyBorder="1" applyAlignment="1" applyProtection="1">
      <alignment horizontal="center" vertical="center" wrapText="1"/>
      <protection locked="0"/>
    </xf>
    <xf numFmtId="164" fontId="76" fillId="10" borderId="11" xfId="0" applyNumberFormat="1" applyFont="1" applyFill="1" applyBorder="1" applyAlignment="1" applyProtection="1">
      <alignment horizontal="center" vertical="center" wrapText="1"/>
      <protection locked="0"/>
    </xf>
    <xf numFmtId="0" fontId="76" fillId="30" borderId="11" xfId="0" applyFont="1" applyFill="1" applyBorder="1" applyAlignment="1" applyProtection="1">
      <alignment horizontal="center" vertical="center" wrapText="1"/>
      <protection locked="0"/>
    </xf>
    <xf numFmtId="0" fontId="76" fillId="22" borderId="11" xfId="0" applyFont="1" applyFill="1" applyBorder="1" applyAlignment="1" applyProtection="1">
      <alignment horizontal="center" vertical="center" wrapText="1"/>
      <protection locked="0"/>
    </xf>
    <xf numFmtId="0" fontId="45" fillId="27" borderId="11" xfId="0" applyFont="1" applyFill="1" applyBorder="1" applyAlignment="1" applyProtection="1">
      <alignment horizontal="center" vertical="center" wrapText="1"/>
      <protection locked="0"/>
    </xf>
    <xf numFmtId="0" fontId="76" fillId="5" borderId="11" xfId="0" applyFont="1" applyFill="1" applyBorder="1" applyAlignment="1" applyProtection="1">
      <alignment horizontal="center" vertical="center" wrapText="1"/>
      <protection locked="0"/>
    </xf>
    <xf numFmtId="0" fontId="58" fillId="20" borderId="13" xfId="0" applyFont="1" applyFill="1" applyBorder="1" applyAlignment="1" applyProtection="1">
      <alignment horizontal="justify" vertical="center" wrapText="1"/>
      <protection locked="0"/>
    </xf>
    <xf numFmtId="0" fontId="58" fillId="20" borderId="14" xfId="0" applyFont="1" applyFill="1" applyBorder="1" applyAlignment="1" applyProtection="1">
      <alignment horizontal="justify" vertical="center" wrapText="1"/>
      <protection locked="0"/>
    </xf>
    <xf numFmtId="0" fontId="58" fillId="20" borderId="8" xfId="0" applyFont="1" applyFill="1" applyBorder="1" applyAlignment="1" applyProtection="1">
      <alignment horizontal="justify" vertical="center" wrapText="1"/>
      <protection locked="0"/>
    </xf>
    <xf numFmtId="0" fontId="58" fillId="20" borderId="9" xfId="0" applyFont="1" applyFill="1" applyBorder="1" applyAlignment="1" applyProtection="1">
      <alignment horizontal="justify" vertical="center" wrapText="1"/>
      <protection locked="0"/>
    </xf>
    <xf numFmtId="0" fontId="58" fillId="5" borderId="13" xfId="0" applyFont="1" applyFill="1" applyBorder="1" applyAlignment="1" applyProtection="1">
      <alignment horizontal="justify" vertical="center" wrapText="1"/>
      <protection locked="0"/>
    </xf>
    <xf numFmtId="0" fontId="58" fillId="5" borderId="14" xfId="0" applyFont="1" applyFill="1" applyBorder="1" applyAlignment="1" applyProtection="1">
      <alignment horizontal="justify" vertical="center" wrapText="1"/>
      <protection locked="0"/>
    </xf>
    <xf numFmtId="0" fontId="76" fillId="24" borderId="11" xfId="0" applyFont="1" applyFill="1" applyBorder="1" applyAlignment="1" applyProtection="1">
      <alignment horizontal="center" vertical="center" wrapText="1"/>
      <protection locked="0"/>
    </xf>
    <xf numFmtId="0" fontId="58" fillId="10" borderId="8" xfId="0" applyFont="1" applyFill="1" applyBorder="1" applyAlignment="1" applyProtection="1">
      <alignment horizontal="justify" vertical="center" wrapText="1"/>
      <protection locked="0"/>
    </xf>
    <xf numFmtId="0" fontId="58" fillId="10" borderId="9" xfId="0" applyFont="1" applyFill="1" applyBorder="1" applyAlignment="1" applyProtection="1">
      <alignment horizontal="justify" vertical="center" wrapText="1"/>
      <protection locked="0"/>
    </xf>
    <xf numFmtId="0" fontId="59" fillId="24" borderId="8" xfId="0" applyFont="1" applyFill="1" applyBorder="1" applyAlignment="1" applyProtection="1">
      <alignment horizontal="left" vertical="center" wrapText="1"/>
      <protection locked="0"/>
    </xf>
    <xf numFmtId="0" fontId="59" fillId="24" borderId="9" xfId="0" applyFont="1" applyFill="1" applyBorder="1" applyAlignment="1" applyProtection="1">
      <alignment horizontal="left" vertical="center" wrapText="1"/>
      <protection locked="0"/>
    </xf>
    <xf numFmtId="0" fontId="70" fillId="4" borderId="10" xfId="0" applyFont="1" applyFill="1" applyBorder="1" applyAlignment="1" applyProtection="1">
      <alignment horizontal="center" vertical="center" wrapText="1"/>
      <protection locked="0"/>
    </xf>
    <xf numFmtId="0" fontId="70" fillId="4" borderId="12" xfId="0" applyFont="1" applyFill="1" applyBorder="1" applyAlignment="1" applyProtection="1">
      <alignment horizontal="center" vertical="center" wrapText="1"/>
      <protection locked="0"/>
    </xf>
    <xf numFmtId="0" fontId="70" fillId="5" borderId="13" xfId="0" applyFont="1" applyFill="1" applyBorder="1" applyAlignment="1" applyProtection="1">
      <alignment horizontal="center" vertical="center" wrapText="1"/>
      <protection locked="0"/>
    </xf>
    <xf numFmtId="0" fontId="70" fillId="5" borderId="15" xfId="0" applyFont="1" applyFill="1" applyBorder="1" applyAlignment="1" applyProtection="1">
      <alignment horizontal="center" vertical="center" wrapText="1"/>
      <protection locked="0"/>
    </xf>
    <xf numFmtId="164" fontId="76" fillId="4" borderId="11" xfId="0" applyNumberFormat="1" applyFont="1" applyFill="1" applyBorder="1" applyAlignment="1" applyProtection="1">
      <alignment horizontal="center" vertical="center" wrapText="1"/>
      <protection locked="0"/>
    </xf>
    <xf numFmtId="0" fontId="58" fillId="30" borderId="8" xfId="0" applyFont="1" applyFill="1" applyBorder="1" applyAlignment="1" applyProtection="1">
      <alignment horizontal="justify" vertical="center" wrapText="1"/>
      <protection locked="0"/>
    </xf>
    <xf numFmtId="0" fontId="58" fillId="30" borderId="9" xfId="0" applyFont="1" applyFill="1" applyBorder="1" applyAlignment="1" applyProtection="1">
      <alignment horizontal="justify" vertical="center" wrapText="1"/>
      <protection locked="0"/>
    </xf>
    <xf numFmtId="0" fontId="59" fillId="30" borderId="8" xfId="0" applyFont="1" applyFill="1" applyBorder="1" applyAlignment="1" applyProtection="1">
      <alignment horizontal="justify" vertical="center" wrapText="1"/>
      <protection locked="0"/>
    </xf>
    <xf numFmtId="0" fontId="59" fillId="30" borderId="9" xfId="0" applyFont="1" applyFill="1" applyBorder="1" applyAlignment="1" applyProtection="1">
      <alignment horizontal="justify" vertical="center" wrapText="1"/>
      <protection locked="0"/>
    </xf>
    <xf numFmtId="0" fontId="76" fillId="9" borderId="11" xfId="0" applyFont="1" applyFill="1" applyBorder="1" applyAlignment="1" applyProtection="1">
      <alignment horizontal="center" vertical="center" wrapText="1"/>
      <protection locked="0"/>
    </xf>
    <xf numFmtId="0" fontId="77" fillId="10" borderId="8" xfId="0" applyFont="1" applyFill="1" applyBorder="1" applyAlignment="1" applyProtection="1">
      <alignment horizontal="justify" vertical="center" wrapText="1"/>
      <protection locked="0"/>
    </xf>
    <xf numFmtId="0" fontId="70" fillId="10" borderId="9" xfId="0" applyFont="1" applyFill="1" applyBorder="1" applyAlignment="1" applyProtection="1">
      <alignment horizontal="justify" vertical="center" wrapText="1"/>
      <protection locked="0"/>
    </xf>
    <xf numFmtId="16" fontId="76" fillId="2" borderId="0" xfId="0" applyNumberFormat="1" applyFont="1" applyFill="1" applyAlignment="1" applyProtection="1">
      <alignment horizontal="center" vertical="center" wrapText="1"/>
      <protection locked="0"/>
    </xf>
    <xf numFmtId="0" fontId="70" fillId="30" borderId="8" xfId="0" applyFont="1" applyFill="1" applyBorder="1" applyAlignment="1" applyProtection="1">
      <alignment horizontal="justify" vertical="center" wrapText="1"/>
      <protection locked="0"/>
    </xf>
    <xf numFmtId="0" fontId="70" fillId="30" borderId="9" xfId="0" applyFont="1" applyFill="1" applyBorder="1" applyAlignment="1" applyProtection="1">
      <alignment horizontal="justify" vertical="center" wrapText="1"/>
      <protection locked="0"/>
    </xf>
    <xf numFmtId="0" fontId="75" fillId="3" borderId="15" xfId="0" applyFont="1" applyFill="1" applyBorder="1" applyAlignment="1" applyProtection="1">
      <alignment horizontal="justify" vertical="center" wrapText="1"/>
      <protection locked="0"/>
    </xf>
    <xf numFmtId="0" fontId="70" fillId="3" borderId="16" xfId="0" applyFont="1" applyFill="1" applyBorder="1" applyAlignment="1" applyProtection="1">
      <alignment horizontal="justify" vertical="center" wrapText="1"/>
      <protection locked="0"/>
    </xf>
    <xf numFmtId="0" fontId="70" fillId="20" borderId="8" xfId="0" applyFont="1" applyFill="1" applyBorder="1" applyAlignment="1" applyProtection="1">
      <alignment horizontal="justify" vertical="center" wrapText="1"/>
      <protection locked="0"/>
    </xf>
    <xf numFmtId="0" fontId="70" fillId="20" borderId="9" xfId="0" applyFont="1" applyFill="1" applyBorder="1" applyAlignment="1" applyProtection="1">
      <alignment horizontal="justify" vertical="center" wrapText="1"/>
      <protection locked="0"/>
    </xf>
    <xf numFmtId="0" fontId="76" fillId="5" borderId="11" xfId="0" applyFont="1" applyFill="1" applyBorder="1" applyAlignment="1" applyProtection="1">
      <alignment horizontal="justify" vertical="center" wrapText="1"/>
      <protection locked="0"/>
    </xf>
    <xf numFmtId="164" fontId="76" fillId="20" borderId="11" xfId="0" applyNumberFormat="1" applyFont="1" applyFill="1" applyBorder="1" applyAlignment="1" applyProtection="1">
      <alignment horizontal="center" vertical="center" wrapText="1"/>
      <protection locked="0"/>
    </xf>
    <xf numFmtId="164" fontId="76" fillId="5" borderId="11" xfId="0" applyNumberFormat="1" applyFont="1" applyFill="1" applyBorder="1" applyAlignment="1" applyProtection="1">
      <alignment horizontal="center" vertical="center" wrapText="1"/>
      <protection locked="0"/>
    </xf>
    <xf numFmtId="0" fontId="76" fillId="9" borderId="11" xfId="0" applyFont="1" applyFill="1" applyBorder="1" applyAlignment="1" applyProtection="1">
      <alignment horizontal="justify" vertical="center" wrapText="1"/>
      <protection locked="0"/>
    </xf>
    <xf numFmtId="0" fontId="58" fillId="9" borderId="10" xfId="0" applyFont="1" applyFill="1" applyBorder="1" applyAlignment="1" applyProtection="1">
      <alignment horizontal="center" vertical="center" wrapText="1"/>
      <protection locked="0"/>
    </xf>
    <xf numFmtId="0" fontId="58" fillId="9" borderId="12" xfId="0" applyFont="1" applyFill="1" applyBorder="1" applyAlignment="1" applyProtection="1">
      <alignment horizontal="center" vertical="center" wrapText="1"/>
      <protection locked="0"/>
    </xf>
    <xf numFmtId="0" fontId="58" fillId="8" borderId="8" xfId="0" applyFont="1" applyFill="1" applyBorder="1" applyAlignment="1" applyProtection="1">
      <alignment horizontal="justify" vertical="center" wrapText="1"/>
      <protection locked="0"/>
    </xf>
    <xf numFmtId="0" fontId="58" fillId="8" borderId="9" xfId="0" applyFont="1" applyFill="1" applyBorder="1" applyAlignment="1" applyProtection="1">
      <alignment horizontal="justify" vertical="center" wrapText="1"/>
      <protection locked="0"/>
    </xf>
    <xf numFmtId="0" fontId="45" fillId="9" borderId="11" xfId="0" applyFont="1" applyFill="1" applyBorder="1" applyAlignment="1" applyProtection="1">
      <alignment horizontal="center" vertical="center" wrapText="1"/>
      <protection locked="0"/>
    </xf>
    <xf numFmtId="0" fontId="45" fillId="8" borderId="11" xfId="0" applyFont="1" applyFill="1" applyBorder="1" applyAlignment="1" applyProtection="1">
      <alignment horizontal="center" vertical="center" wrapText="1"/>
      <protection locked="0"/>
    </xf>
    <xf numFmtId="16" fontId="45" fillId="2" borderId="0" xfId="0" applyNumberFormat="1" applyFont="1" applyFill="1" applyAlignment="1" applyProtection="1">
      <alignment horizontal="center" vertical="center" wrapText="1"/>
      <protection locked="0"/>
    </xf>
    <xf numFmtId="0" fontId="61" fillId="6" borderId="8" xfId="0" applyFont="1" applyFill="1" applyBorder="1" applyAlignment="1" applyProtection="1">
      <alignment horizontal="justify" vertical="center" wrapText="1"/>
      <protection locked="0"/>
    </xf>
    <xf numFmtId="0" fontId="61" fillId="6" borderId="9" xfId="0" applyFont="1" applyFill="1" applyBorder="1" applyAlignment="1" applyProtection="1">
      <alignment horizontal="justify" vertical="center" wrapText="1"/>
      <protection locked="0"/>
    </xf>
    <xf numFmtId="0" fontId="58" fillId="27" borderId="8" xfId="0" applyFont="1" applyFill="1" applyBorder="1" applyAlignment="1" applyProtection="1">
      <alignment horizontal="justify" vertical="center" wrapText="1"/>
      <protection locked="0"/>
    </xf>
    <xf numFmtId="0" fontId="58" fillId="27" borderId="9" xfId="0" applyFont="1" applyFill="1" applyBorder="1" applyAlignment="1" applyProtection="1">
      <alignment horizontal="justify" vertical="center" wrapText="1"/>
      <protection locked="0"/>
    </xf>
    <xf numFmtId="0" fontId="61" fillId="17" borderId="10" xfId="0" applyFont="1" applyFill="1" applyBorder="1" applyAlignment="1" applyProtection="1">
      <alignment horizontal="center" vertical="center" wrapText="1"/>
      <protection locked="0"/>
    </xf>
    <xf numFmtId="0" fontId="61" fillId="17" borderId="12" xfId="0" applyFont="1" applyFill="1" applyBorder="1" applyAlignment="1" applyProtection="1">
      <alignment horizontal="center" vertical="center" wrapText="1"/>
      <protection locked="0"/>
    </xf>
    <xf numFmtId="0" fontId="61" fillId="27" borderId="13" xfId="0" applyFont="1" applyFill="1" applyBorder="1" applyAlignment="1" applyProtection="1">
      <alignment horizontal="left" vertical="center" wrapText="1"/>
      <protection locked="0"/>
    </xf>
    <xf numFmtId="0" fontId="61" fillId="27" borderId="14" xfId="0" applyFont="1" applyFill="1" applyBorder="1" applyAlignment="1" applyProtection="1">
      <alignment horizontal="left" vertical="center" wrapText="1"/>
      <protection locked="0"/>
    </xf>
    <xf numFmtId="0" fontId="61" fillId="8" borderId="10" xfId="0" applyFont="1" applyFill="1" applyBorder="1" applyAlignment="1" applyProtection="1">
      <alignment horizontal="center" vertical="center" wrapText="1"/>
      <protection locked="0"/>
    </xf>
    <xf numFmtId="0" fontId="61" fillId="8" borderId="12" xfId="0" applyFont="1" applyFill="1" applyBorder="1" applyAlignment="1" applyProtection="1">
      <alignment horizontal="center" vertical="center" wrapText="1"/>
      <protection locked="0"/>
    </xf>
    <xf numFmtId="0" fontId="61" fillId="5" borderId="13" xfId="0" applyFont="1" applyFill="1" applyBorder="1" applyAlignment="1" applyProtection="1">
      <alignment horizontal="justify" vertical="center" wrapText="1"/>
      <protection locked="0"/>
    </xf>
    <xf numFmtId="0" fontId="61" fillId="5" borderId="14" xfId="0" applyFont="1" applyFill="1" applyBorder="1" applyAlignment="1" applyProtection="1">
      <alignment horizontal="justify" vertical="center" wrapText="1"/>
      <protection locked="0"/>
    </xf>
    <xf numFmtId="0" fontId="58" fillId="6" borderId="8" xfId="0" applyFont="1" applyFill="1" applyBorder="1" applyAlignment="1" applyProtection="1">
      <alignment horizontal="justify" vertical="center" wrapText="1"/>
      <protection locked="0"/>
    </xf>
    <xf numFmtId="0" fontId="58" fillId="6" borderId="9" xfId="0" applyFont="1" applyFill="1" applyBorder="1" applyAlignment="1" applyProtection="1">
      <alignment horizontal="justify" vertical="center" wrapText="1"/>
      <protection locked="0"/>
    </xf>
    <xf numFmtId="0" fontId="62" fillId="17" borderId="15" xfId="0" applyFont="1" applyFill="1" applyBorder="1" applyAlignment="1" applyProtection="1">
      <alignment horizontal="justify" vertical="center" wrapText="1"/>
      <protection locked="0"/>
    </xf>
    <xf numFmtId="0" fontId="61" fillId="17" borderId="16" xfId="0" applyFont="1" applyFill="1" applyBorder="1" applyAlignment="1" applyProtection="1">
      <alignment horizontal="justify" vertical="center" wrapText="1"/>
      <protection locked="0"/>
    </xf>
    <xf numFmtId="0" fontId="61" fillId="17" borderId="13" xfId="0" applyFont="1" applyFill="1" applyBorder="1" applyAlignment="1" applyProtection="1">
      <alignment horizontal="justify" vertical="center" wrapText="1"/>
      <protection locked="0"/>
    </xf>
    <xf numFmtId="0" fontId="61" fillId="17" borderId="14" xfId="0" applyFont="1" applyFill="1" applyBorder="1" applyAlignment="1" applyProtection="1">
      <alignment horizontal="justify" vertical="center" wrapText="1"/>
      <protection locked="0"/>
    </xf>
    <xf numFmtId="0" fontId="38" fillId="2" borderId="10" xfId="0" applyFont="1" applyFill="1" applyBorder="1" applyAlignment="1" applyProtection="1">
      <alignment horizontal="center" vertical="center" wrapText="1"/>
      <protection locked="0"/>
    </xf>
    <xf numFmtId="0" fontId="38" fillId="2" borderId="12" xfId="0" applyFont="1" applyFill="1" applyBorder="1" applyAlignment="1" applyProtection="1">
      <alignment horizontal="center" vertical="center" wrapText="1"/>
      <protection locked="0"/>
    </xf>
    <xf numFmtId="0" fontId="74" fillId="3" borderId="11" xfId="0" applyFont="1" applyFill="1" applyBorder="1" applyAlignment="1" applyProtection="1">
      <alignment horizontal="center" vertical="center" wrapText="1"/>
      <protection locked="0"/>
    </xf>
    <xf numFmtId="0" fontId="50" fillId="7" borderId="10" xfId="0" applyFont="1" applyFill="1" applyBorder="1" applyAlignment="1" applyProtection="1">
      <alignment horizontal="center" vertical="center" wrapText="1"/>
      <protection locked="0"/>
    </xf>
    <xf numFmtId="0" fontId="50" fillId="7" borderId="12" xfId="0" applyFont="1" applyFill="1" applyBorder="1" applyAlignment="1" applyProtection="1">
      <alignment horizontal="center" vertical="center" wrapText="1"/>
      <protection locked="0"/>
    </xf>
    <xf numFmtId="0" fontId="76" fillId="19" borderId="11" xfId="0" applyFont="1" applyFill="1" applyBorder="1" applyAlignment="1" applyProtection="1">
      <alignment horizontal="center" vertical="center" wrapText="1"/>
      <protection locked="0"/>
    </xf>
    <xf numFmtId="164" fontId="45" fillId="5" borderId="11" xfId="0" applyNumberFormat="1" applyFont="1" applyFill="1" applyBorder="1" applyAlignment="1" applyProtection="1">
      <alignment horizontal="center" vertical="center" wrapText="1"/>
      <protection locked="0"/>
    </xf>
    <xf numFmtId="164" fontId="45" fillId="6" borderId="11" xfId="0" applyNumberFormat="1" applyFont="1" applyFill="1" applyBorder="1" applyAlignment="1" applyProtection="1">
      <alignment horizontal="center" vertical="center" wrapText="1"/>
      <protection locked="0"/>
    </xf>
    <xf numFmtId="164" fontId="45" fillId="8" borderId="11" xfId="0" applyNumberFormat="1" applyFont="1" applyFill="1" applyBorder="1" applyAlignment="1" applyProtection="1">
      <alignment horizontal="center" vertical="center" wrapText="1"/>
      <protection locked="0"/>
    </xf>
    <xf numFmtId="0" fontId="60" fillId="2" borderId="11" xfId="0" applyFont="1" applyFill="1" applyBorder="1" applyAlignment="1" applyProtection="1">
      <alignment horizontal="center" vertical="center" wrapText="1"/>
      <protection locked="0"/>
    </xf>
    <xf numFmtId="0" fontId="50" fillId="7" borderId="11" xfId="0" applyFont="1" applyFill="1" applyBorder="1" applyAlignment="1" applyProtection="1">
      <alignment horizontal="center" vertical="center" wrapText="1"/>
      <protection locked="0"/>
    </xf>
    <xf numFmtId="0" fontId="38" fillId="9" borderId="10" xfId="0" applyFont="1" applyFill="1" applyBorder="1" applyAlignment="1" applyProtection="1">
      <alignment horizontal="center" vertical="center" wrapText="1"/>
      <protection locked="0"/>
    </xf>
    <xf numFmtId="0" fontId="38" fillId="9" borderId="12" xfId="0" applyFont="1" applyFill="1" applyBorder="1" applyAlignment="1" applyProtection="1">
      <alignment horizontal="center" vertical="center" wrapText="1"/>
      <protection locked="0"/>
    </xf>
    <xf numFmtId="164" fontId="74" fillId="4" borderId="11" xfId="0" applyNumberFormat="1" applyFont="1" applyFill="1" applyBorder="1" applyAlignment="1" applyProtection="1">
      <alignment horizontal="center" vertical="center" wrapText="1"/>
      <protection locked="0"/>
    </xf>
    <xf numFmtId="0" fontId="45" fillId="7" borderId="11" xfId="0" applyFont="1" applyFill="1" applyBorder="1" applyAlignment="1" applyProtection="1">
      <alignment horizontal="justify" vertical="center" wrapText="1"/>
      <protection locked="0"/>
    </xf>
    <xf numFmtId="0" fontId="90" fillId="15" borderId="11" xfId="0" applyFont="1" applyFill="1" applyBorder="1" applyAlignment="1" applyProtection="1">
      <alignment horizontal="center" vertical="center" wrapText="1"/>
      <protection locked="0"/>
    </xf>
    <xf numFmtId="3" fontId="90" fillId="15" borderId="11" xfId="0" applyNumberFormat="1" applyFont="1" applyFill="1" applyBorder="1" applyAlignment="1" applyProtection="1">
      <alignment horizontal="center" vertical="center" wrapText="1"/>
      <protection locked="0"/>
    </xf>
    <xf numFmtId="0" fontId="71" fillId="17" borderId="8" xfId="0" applyFont="1" applyFill="1" applyBorder="1" applyAlignment="1" applyProtection="1">
      <alignment horizontal="justify" vertical="center" wrapText="1"/>
      <protection locked="0"/>
    </xf>
    <xf numFmtId="0" fontId="71" fillId="17" borderId="9" xfId="0" applyFont="1" applyFill="1" applyBorder="1" applyAlignment="1" applyProtection="1">
      <alignment horizontal="justify" vertical="center" wrapText="1"/>
      <protection locked="0"/>
    </xf>
    <xf numFmtId="0" fontId="97" fillId="15" borderId="11" xfId="0" applyFont="1" applyFill="1" applyBorder="1" applyAlignment="1" applyProtection="1">
      <alignment horizontal="center" vertical="center" wrapText="1"/>
      <protection locked="0"/>
    </xf>
    <xf numFmtId="16" fontId="90" fillId="2" borderId="0" xfId="0" applyNumberFormat="1" applyFont="1" applyFill="1" applyAlignment="1" applyProtection="1">
      <alignment horizontal="center" vertical="center" wrapText="1"/>
      <protection locked="0"/>
    </xf>
    <xf numFmtId="164" fontId="98" fillId="15" borderId="11" xfId="0" applyNumberFormat="1" applyFont="1" applyFill="1" applyBorder="1" applyAlignment="1" applyProtection="1">
      <alignment horizontal="center" vertical="center" wrapText="1"/>
      <protection locked="0"/>
    </xf>
    <xf numFmtId="0" fontId="58" fillId="18" borderId="8" xfId="0" applyFont="1" applyFill="1" applyBorder="1" applyAlignment="1" applyProtection="1">
      <alignment horizontal="justify" vertical="center" wrapText="1"/>
      <protection locked="0"/>
    </xf>
    <xf numFmtId="0" fontId="58" fillId="18" borderId="9" xfId="0" applyFont="1" applyFill="1" applyBorder="1" applyAlignment="1" applyProtection="1">
      <alignment horizontal="justify" vertical="center" wrapText="1"/>
      <protection locked="0"/>
    </xf>
    <xf numFmtId="0" fontId="76" fillId="18" borderId="11" xfId="0" applyFont="1" applyFill="1" applyBorder="1" applyAlignment="1" applyProtection="1">
      <alignment horizontal="center" vertical="center" wrapText="1"/>
      <protection locked="0"/>
    </xf>
    <xf numFmtId="3" fontId="76" fillId="18" borderId="11" xfId="0" applyNumberFormat="1" applyFont="1" applyFill="1" applyBorder="1" applyAlignment="1" applyProtection="1">
      <alignment horizontal="center" vertical="center" wrapText="1"/>
      <protection locked="0"/>
    </xf>
    <xf numFmtId="0" fontId="76" fillId="18" borderId="11" xfId="0" applyFont="1" applyFill="1" applyBorder="1" applyAlignment="1" applyProtection="1">
      <alignment horizontal="justify" vertical="center" wrapText="1"/>
      <protection locked="0"/>
    </xf>
    <xf numFmtId="0" fontId="59" fillId="26" borderId="8" xfId="0" applyFont="1" applyFill="1" applyBorder="1" applyAlignment="1" applyProtection="1">
      <alignment horizontal="justify" vertical="center" wrapText="1"/>
      <protection locked="0"/>
    </xf>
    <xf numFmtId="0" fontId="59" fillId="26" borderId="9" xfId="0" applyFont="1" applyFill="1" applyBorder="1" applyAlignment="1" applyProtection="1">
      <alignment horizontal="justify" vertical="center" wrapText="1"/>
      <protection locked="0"/>
    </xf>
    <xf numFmtId="0" fontId="59" fillId="2" borderId="8" xfId="0" applyFont="1" applyFill="1" applyBorder="1" applyAlignment="1" applyProtection="1">
      <alignment horizontal="justify" vertical="center" wrapText="1"/>
      <protection locked="0"/>
    </xf>
    <xf numFmtId="0" fontId="59" fillId="2" borderId="9" xfId="0" applyFont="1" applyFill="1" applyBorder="1" applyAlignment="1" applyProtection="1">
      <alignment horizontal="justify" vertical="center" wrapText="1"/>
      <protection locked="0"/>
    </xf>
    <xf numFmtId="0" fontId="76" fillId="17" borderId="11" xfId="0" applyFont="1" applyFill="1" applyBorder="1" applyAlignment="1" applyProtection="1">
      <alignment horizontal="center" vertical="center" wrapText="1"/>
      <protection locked="0"/>
    </xf>
    <xf numFmtId="0" fontId="58" fillId="18" borderId="3" xfId="0" applyFont="1" applyFill="1" applyBorder="1" applyAlignment="1" applyProtection="1">
      <alignment horizontal="justify" vertical="center" wrapText="1"/>
      <protection locked="0"/>
    </xf>
    <xf numFmtId="0" fontId="58" fillId="9" borderId="3" xfId="0" applyFont="1" applyFill="1" applyBorder="1" applyAlignment="1" applyProtection="1">
      <alignment horizontal="left" vertical="center" wrapText="1"/>
      <protection locked="0"/>
    </xf>
    <xf numFmtId="0" fontId="59" fillId="19" borderId="8" xfId="0" applyFont="1" applyFill="1" applyBorder="1" applyAlignment="1" applyProtection="1">
      <alignment horizontal="justify" vertical="center" wrapText="1"/>
      <protection locked="0"/>
    </xf>
    <xf numFmtId="0" fontId="59" fillId="19" borderId="9" xfId="0" applyFont="1" applyFill="1" applyBorder="1" applyAlignment="1" applyProtection="1">
      <alignment horizontal="justify" vertical="center" wrapText="1"/>
      <protection locked="0"/>
    </xf>
    <xf numFmtId="0" fontId="62" fillId="5" borderId="15" xfId="0" applyFont="1" applyFill="1" applyBorder="1" applyAlignment="1" applyProtection="1">
      <alignment horizontal="justify" vertical="center" wrapText="1"/>
      <protection locked="0"/>
    </xf>
    <xf numFmtId="0" fontId="61" fillId="5" borderId="16" xfId="0" applyFont="1" applyFill="1" applyBorder="1" applyAlignment="1" applyProtection="1">
      <alignment horizontal="justify" vertical="center" wrapText="1"/>
      <protection locked="0"/>
    </xf>
    <xf numFmtId="0" fontId="59" fillId="9" borderId="8" xfId="0" applyFont="1" applyFill="1" applyBorder="1" applyAlignment="1" applyProtection="1">
      <alignment horizontal="justify" vertical="center" wrapText="1"/>
      <protection locked="0"/>
    </xf>
    <xf numFmtId="0" fontId="59" fillId="9" borderId="9" xfId="0" applyFont="1" applyFill="1" applyBorder="1" applyAlignment="1" applyProtection="1">
      <alignment horizontal="justify" vertical="center" wrapText="1"/>
      <protection locked="0"/>
    </xf>
    <xf numFmtId="0" fontId="70" fillId="10" borderId="8" xfId="0" applyFont="1" applyFill="1" applyBorder="1" applyAlignment="1" applyProtection="1">
      <alignment horizontal="justify" vertical="center" wrapText="1"/>
      <protection locked="0"/>
    </xf>
    <xf numFmtId="0" fontId="58" fillId="6" borderId="13" xfId="0" applyFont="1" applyFill="1" applyBorder="1" applyAlignment="1" applyProtection="1">
      <alignment horizontal="justify" vertical="center" wrapText="1"/>
      <protection locked="0"/>
    </xf>
    <xf numFmtId="0" fontId="58" fillId="6" borderId="14" xfId="0" applyFont="1" applyFill="1" applyBorder="1" applyAlignment="1" applyProtection="1">
      <alignment horizontal="justify" vertical="center" wrapText="1"/>
      <protection locked="0"/>
    </xf>
    <xf numFmtId="0" fontId="62" fillId="27" borderId="15" xfId="0" applyFont="1" applyFill="1" applyBorder="1" applyAlignment="1" applyProtection="1">
      <alignment horizontal="left" vertical="center" wrapText="1"/>
      <protection locked="0"/>
    </xf>
    <xf numFmtId="0" fontId="61" fillId="27" borderId="16" xfId="0" applyFont="1" applyFill="1" applyBorder="1" applyAlignment="1" applyProtection="1">
      <alignment horizontal="left" vertical="center" wrapText="1"/>
      <protection locked="0"/>
    </xf>
    <xf numFmtId="0" fontId="61" fillId="5" borderId="10" xfId="0" applyFont="1" applyFill="1" applyBorder="1" applyAlignment="1" applyProtection="1">
      <alignment horizontal="center" vertical="center" wrapText="1"/>
      <protection locked="0"/>
    </xf>
    <xf numFmtId="0" fontId="61" fillId="5" borderId="12" xfId="0" applyFont="1" applyFill="1" applyBorder="1" applyAlignment="1" applyProtection="1">
      <alignment horizontal="center" vertical="center" wrapText="1"/>
      <protection locked="0"/>
    </xf>
    <xf numFmtId="0" fontId="78" fillId="17" borderId="8" xfId="0" applyFont="1" applyFill="1" applyBorder="1" applyAlignment="1" applyProtection="1">
      <alignment horizontal="justify" vertical="center" wrapText="1"/>
      <protection locked="0"/>
    </xf>
    <xf numFmtId="0" fontId="78" fillId="17" borderId="9" xfId="0" applyFont="1" applyFill="1" applyBorder="1" applyAlignment="1" applyProtection="1">
      <alignment horizontal="justify" vertical="center" wrapText="1"/>
      <protection locked="0"/>
    </xf>
    <xf numFmtId="0" fontId="58" fillId="5" borderId="15" xfId="0" applyFont="1" applyFill="1" applyBorder="1" applyAlignment="1" applyProtection="1">
      <alignment horizontal="justify" vertical="center" wrapText="1"/>
      <protection locked="0"/>
    </xf>
    <xf numFmtId="0" fontId="58" fillId="5" borderId="16" xfId="0" applyFont="1" applyFill="1" applyBorder="1" applyAlignment="1" applyProtection="1">
      <alignment horizontal="justify" vertical="center" wrapText="1"/>
      <protection locked="0"/>
    </xf>
    <xf numFmtId="0" fontId="71" fillId="4" borderId="8" xfId="0" applyFont="1" applyFill="1" applyBorder="1" applyAlignment="1" applyProtection="1">
      <alignment horizontal="justify" vertical="center" wrapText="1"/>
      <protection locked="0"/>
    </xf>
    <xf numFmtId="0" fontId="70" fillId="4" borderId="9" xfId="0" applyFont="1" applyFill="1" applyBorder="1" applyAlignment="1" applyProtection="1">
      <alignment horizontal="justify" vertical="center" wrapText="1"/>
      <protection locked="0"/>
    </xf>
    <xf numFmtId="0" fontId="59" fillId="12" borderId="3" xfId="0" applyFont="1" applyFill="1" applyBorder="1" applyAlignment="1" applyProtection="1">
      <alignment horizontal="justify" vertical="center" wrapText="1"/>
      <protection locked="0"/>
    </xf>
    <xf numFmtId="0" fontId="59" fillId="11" borderId="8" xfId="0" applyFont="1" applyFill="1" applyBorder="1" applyAlignment="1" applyProtection="1">
      <alignment horizontal="justify" vertical="center" wrapText="1"/>
      <protection locked="0"/>
    </xf>
    <xf numFmtId="0" fontId="59" fillId="11" borderId="9" xfId="0" applyFont="1" applyFill="1" applyBorder="1" applyAlignment="1" applyProtection="1">
      <alignment horizontal="justify" vertical="center" wrapText="1"/>
      <protection locked="0"/>
    </xf>
    <xf numFmtId="0" fontId="76" fillId="12" borderId="11" xfId="0" applyFont="1" applyFill="1" applyBorder="1" applyAlignment="1" applyProtection="1">
      <alignment horizontal="center" vertical="center" wrapText="1"/>
      <protection locked="0"/>
    </xf>
    <xf numFmtId="0" fontId="61" fillId="27" borderId="10" xfId="0" applyFont="1" applyFill="1" applyBorder="1" applyAlignment="1" applyProtection="1">
      <alignment horizontal="center" vertical="center" wrapText="1"/>
      <protection locked="0"/>
    </xf>
    <xf numFmtId="0" fontId="61" fillId="27" borderId="12" xfId="0" applyFont="1" applyFill="1" applyBorder="1" applyAlignment="1" applyProtection="1">
      <alignment horizontal="center" vertical="center" wrapText="1"/>
      <protection locked="0"/>
    </xf>
    <xf numFmtId="0" fontId="58" fillId="14" borderId="8" xfId="0" applyFont="1" applyFill="1" applyBorder="1" applyAlignment="1" applyProtection="1">
      <alignment horizontal="left" vertical="center" wrapText="1"/>
      <protection locked="0"/>
    </xf>
    <xf numFmtId="0" fontId="58" fillId="14" borderId="9" xfId="0" applyFont="1" applyFill="1" applyBorder="1" applyAlignment="1" applyProtection="1">
      <alignment horizontal="left" vertical="center" wrapText="1"/>
      <protection locked="0"/>
    </xf>
    <xf numFmtId="3" fontId="58" fillId="7" borderId="10" xfId="0" applyNumberFormat="1" applyFont="1" applyFill="1" applyBorder="1" applyAlignment="1" applyProtection="1">
      <alignment horizontal="center" vertical="center" wrapText="1"/>
      <protection locked="0"/>
    </xf>
    <xf numFmtId="0" fontId="58" fillId="14" borderId="3" xfId="0" applyFont="1" applyFill="1" applyBorder="1" applyAlignment="1" applyProtection="1">
      <alignment horizontal="left" vertical="center" wrapText="1"/>
      <protection locked="0"/>
    </xf>
    <xf numFmtId="0" fontId="86" fillId="12" borderId="15" xfId="0" applyFont="1" applyFill="1" applyBorder="1" applyAlignment="1" applyProtection="1">
      <alignment horizontal="justify" vertical="center" wrapText="1"/>
      <protection locked="0"/>
    </xf>
    <xf numFmtId="0" fontId="70" fillId="12" borderId="16" xfId="0" applyFont="1" applyFill="1" applyBorder="1" applyAlignment="1" applyProtection="1">
      <alignment horizontal="justify" vertical="center" wrapText="1"/>
      <protection locked="0"/>
    </xf>
    <xf numFmtId="0" fontId="59" fillId="12" borderId="8" xfId="0" applyFont="1" applyFill="1" applyBorder="1" applyAlignment="1" applyProtection="1">
      <alignment horizontal="justify" vertical="center" wrapText="1"/>
      <protection locked="0"/>
    </xf>
    <xf numFmtId="0" fontId="59" fillId="12" borderId="9" xfId="0" applyFont="1" applyFill="1" applyBorder="1" applyAlignment="1" applyProtection="1">
      <alignment horizontal="justify" vertical="center" wrapText="1"/>
      <protection locked="0"/>
    </xf>
    <xf numFmtId="0" fontId="76" fillId="29" borderId="11" xfId="0" applyFont="1" applyFill="1" applyBorder="1" applyAlignment="1" applyProtection="1">
      <alignment horizontal="center" vertical="center" wrapText="1"/>
      <protection locked="0"/>
    </xf>
    <xf numFmtId="0" fontId="70" fillId="9" borderId="8" xfId="0" applyFont="1" applyFill="1" applyBorder="1" applyAlignment="1" applyProtection="1">
      <alignment horizontal="justify" vertical="center" wrapText="1"/>
      <protection locked="0"/>
    </xf>
    <xf numFmtId="0" fontId="70" fillId="9" borderId="9" xfId="0" applyFont="1" applyFill="1" applyBorder="1" applyAlignment="1" applyProtection="1">
      <alignment horizontal="justify" vertical="center" wrapText="1"/>
      <protection locked="0"/>
    </xf>
    <xf numFmtId="0" fontId="70" fillId="3" borderId="13" xfId="0" applyFont="1" applyFill="1" applyBorder="1" applyAlignment="1" applyProtection="1">
      <alignment horizontal="justify" vertical="center" wrapText="1"/>
      <protection locked="0"/>
    </xf>
    <xf numFmtId="0" fontId="70" fillId="3" borderId="14" xfId="0" applyFont="1" applyFill="1" applyBorder="1" applyAlignment="1" applyProtection="1">
      <alignment horizontal="justify" vertical="center" wrapText="1"/>
      <protection locked="0"/>
    </xf>
    <xf numFmtId="0" fontId="70" fillId="4" borderId="8" xfId="0" applyFont="1" applyFill="1" applyBorder="1" applyAlignment="1" applyProtection="1">
      <alignment horizontal="justify" vertical="center" wrapText="1"/>
      <protection locked="0"/>
    </xf>
    <xf numFmtId="0" fontId="61" fillId="8" borderId="15" xfId="0" applyFont="1" applyFill="1" applyBorder="1" applyAlignment="1" applyProtection="1">
      <alignment horizontal="justify" vertical="center" wrapText="1"/>
      <protection locked="0"/>
    </xf>
    <xf numFmtId="0" fontId="61" fillId="8" borderId="16" xfId="0" applyFont="1" applyFill="1" applyBorder="1" applyAlignment="1" applyProtection="1">
      <alignment horizontal="justify" vertical="center" wrapText="1"/>
      <protection locked="0"/>
    </xf>
    <xf numFmtId="0" fontId="39" fillId="3" borderId="3" xfId="0" applyFont="1" applyFill="1" applyBorder="1" applyAlignment="1" applyProtection="1">
      <alignment horizontal="center" vertical="center" textRotation="90" wrapText="1"/>
      <protection locked="0"/>
    </xf>
    <xf numFmtId="0" fontId="58" fillId="7" borderId="3" xfId="0" applyFont="1" applyFill="1" applyBorder="1" applyAlignment="1" applyProtection="1">
      <alignment horizontal="center" vertical="center" wrapText="1"/>
      <protection locked="0"/>
    </xf>
    <xf numFmtId="0" fontId="58" fillId="7" borderId="2" xfId="0" applyFont="1" applyFill="1" applyBorder="1" applyAlignment="1" applyProtection="1">
      <alignment horizontal="center" vertical="center" textRotation="90" wrapText="1"/>
      <protection locked="0"/>
    </xf>
    <xf numFmtId="0" fontId="45" fillId="3" borderId="3" xfId="0" applyFont="1" applyFill="1" applyBorder="1" applyAlignment="1" applyProtection="1">
      <alignment horizontal="center" vertical="center" wrapText="1"/>
      <protection locked="0"/>
    </xf>
    <xf numFmtId="0" fontId="39" fillId="10" borderId="3" xfId="0" applyFont="1" applyFill="1" applyBorder="1" applyAlignment="1" applyProtection="1">
      <alignment horizontal="center" vertical="center" wrapText="1"/>
      <protection locked="0"/>
    </xf>
    <xf numFmtId="0" fontId="62" fillId="7" borderId="3" xfId="0" applyFont="1" applyFill="1" applyBorder="1" applyAlignment="1" applyProtection="1">
      <alignment horizontal="justify" vertical="center" wrapText="1"/>
      <protection locked="0"/>
    </xf>
    <xf numFmtId="0" fontId="61" fillId="7" borderId="3" xfId="0" applyFont="1" applyFill="1" applyBorder="1" applyAlignment="1" applyProtection="1">
      <alignment horizontal="justify" vertical="center" wrapText="1"/>
      <protection locked="0"/>
    </xf>
    <xf numFmtId="0" fontId="61" fillId="7" borderId="3" xfId="0" applyFont="1" applyFill="1" applyBorder="1" applyAlignment="1" applyProtection="1">
      <alignment horizontal="left" vertical="center" wrapText="1"/>
      <protection locked="0"/>
    </xf>
    <xf numFmtId="0" fontId="45" fillId="3" borderId="3" xfId="0" applyFont="1" applyFill="1" applyBorder="1" applyAlignment="1" applyProtection="1">
      <alignment horizontal="center" vertical="center" textRotation="90" wrapText="1"/>
      <protection locked="0"/>
    </xf>
    <xf numFmtId="0" fontId="58" fillId="9" borderId="15" xfId="0" applyFont="1" applyFill="1" applyBorder="1" applyAlignment="1" applyProtection="1">
      <alignment horizontal="justify" vertical="center" wrapText="1"/>
      <protection locked="0"/>
    </xf>
    <xf numFmtId="0" fontId="58" fillId="9" borderId="16" xfId="0" applyFont="1" applyFill="1" applyBorder="1" applyAlignment="1" applyProtection="1">
      <alignment horizontal="justify" vertical="center" wrapText="1"/>
      <protection locked="0"/>
    </xf>
    <xf numFmtId="0" fontId="61" fillId="9" borderId="13" xfId="0" applyFont="1" applyFill="1" applyBorder="1" applyAlignment="1" applyProtection="1">
      <alignment horizontal="justify" vertical="center" wrapText="1"/>
      <protection locked="0"/>
    </xf>
    <xf numFmtId="0" fontId="61" fillId="9" borderId="14" xfId="0" applyFont="1" applyFill="1" applyBorder="1" applyAlignment="1" applyProtection="1">
      <alignment horizontal="justify" vertical="center" wrapText="1"/>
      <protection locked="0"/>
    </xf>
    <xf numFmtId="0" fontId="62" fillId="9" borderId="15" xfId="0" applyFont="1" applyFill="1" applyBorder="1" applyAlignment="1" applyProtection="1">
      <alignment horizontal="justify" vertical="center" wrapText="1"/>
      <protection locked="0"/>
    </xf>
    <xf numFmtId="0" fontId="61" fillId="9" borderId="16" xfId="0" applyFont="1" applyFill="1" applyBorder="1" applyAlignment="1" applyProtection="1">
      <alignment horizontal="justify" vertical="center" wrapText="1"/>
      <protection locked="0"/>
    </xf>
    <xf numFmtId="0" fontId="58" fillId="7" borderId="8" xfId="0" applyFont="1" applyFill="1" applyBorder="1" applyAlignment="1" applyProtection="1">
      <alignment horizontal="justify" vertical="center" wrapText="1"/>
      <protection locked="0"/>
    </xf>
    <xf numFmtId="0" fontId="58" fillId="7" borderId="9" xfId="0" applyFont="1" applyFill="1" applyBorder="1" applyAlignment="1" applyProtection="1">
      <alignment horizontal="justify" vertical="center" wrapText="1"/>
      <protection locked="0"/>
    </xf>
    <xf numFmtId="0" fontId="61" fillId="7" borderId="3" xfId="0" applyFont="1" applyFill="1" applyBorder="1" applyAlignment="1" applyProtection="1">
      <alignment horizontal="center" vertical="center" wrapText="1"/>
      <protection locked="0"/>
    </xf>
    <xf numFmtId="0" fontId="59" fillId="7" borderId="13" xfId="0" applyFont="1" applyFill="1" applyBorder="1" applyAlignment="1" applyProtection="1">
      <alignment horizontal="justify" vertical="center" wrapText="1"/>
      <protection locked="0"/>
    </xf>
    <xf numFmtId="0" fontId="59" fillId="7" borderId="14" xfId="0" applyFont="1" applyFill="1" applyBorder="1" applyAlignment="1" applyProtection="1">
      <alignment horizontal="justify" vertical="center" wrapText="1"/>
      <protection locked="0"/>
    </xf>
    <xf numFmtId="0" fontId="59" fillId="7" borderId="4" xfId="0" applyFont="1" applyFill="1" applyBorder="1" applyAlignment="1" applyProtection="1">
      <alignment horizontal="justify" vertical="center" wrapText="1"/>
      <protection locked="0"/>
    </xf>
    <xf numFmtId="0" fontId="59" fillId="7" borderId="5" xfId="0" applyFont="1" applyFill="1" applyBorder="1" applyAlignment="1" applyProtection="1">
      <alignment horizontal="justify" vertical="center" wrapText="1"/>
      <protection locked="0"/>
    </xf>
    <xf numFmtId="0" fontId="59" fillId="7" borderId="15" xfId="0" applyFont="1" applyFill="1" applyBorder="1" applyAlignment="1" applyProtection="1">
      <alignment horizontal="justify" vertical="center" wrapText="1"/>
      <protection locked="0"/>
    </xf>
    <xf numFmtId="0" fontId="59" fillId="7" borderId="16" xfId="0" applyFont="1" applyFill="1" applyBorder="1" applyAlignment="1" applyProtection="1">
      <alignment horizontal="justify" vertical="center" wrapText="1"/>
      <protection locked="0"/>
    </xf>
    <xf numFmtId="0" fontId="67" fillId="8" borderId="15" xfId="0" applyFont="1" applyFill="1" applyBorder="1" applyAlignment="1" applyProtection="1">
      <alignment horizontal="justify" vertical="center" wrapText="1"/>
      <protection locked="0"/>
    </xf>
    <xf numFmtId="0" fontId="70" fillId="3" borderId="10" xfId="0" applyFont="1" applyFill="1" applyBorder="1" applyAlignment="1" applyProtection="1">
      <alignment horizontal="center" vertical="center" wrapText="1"/>
      <protection locked="0"/>
    </xf>
    <xf numFmtId="0" fontId="70" fillId="3" borderId="12" xfId="0" applyFont="1" applyFill="1" applyBorder="1" applyAlignment="1" applyProtection="1">
      <alignment horizontal="center" vertical="center" wrapText="1"/>
      <protection locked="0"/>
    </xf>
    <xf numFmtId="0" fontId="76" fillId="14" borderId="11" xfId="0" applyFont="1" applyFill="1" applyBorder="1" applyAlignment="1" applyProtection="1">
      <alignment horizontal="center" vertical="center" wrapText="1"/>
      <protection locked="0"/>
    </xf>
    <xf numFmtId="0" fontId="58" fillId="9" borderId="3" xfId="0" applyFont="1" applyFill="1" applyBorder="1" applyAlignment="1" applyProtection="1">
      <alignment horizontal="center" vertical="center" wrapText="1"/>
      <protection locked="0"/>
    </xf>
    <xf numFmtId="0" fontId="77" fillId="19" borderId="15" xfId="0" applyFont="1" applyFill="1" applyBorder="1" applyAlignment="1" applyProtection="1">
      <alignment horizontal="justify" vertical="center" wrapText="1"/>
      <protection locked="0"/>
    </xf>
    <xf numFmtId="0" fontId="70" fillId="19" borderId="16" xfId="0" applyFont="1" applyFill="1" applyBorder="1" applyAlignment="1" applyProtection="1">
      <alignment horizontal="justify" vertical="center" wrapText="1"/>
      <protection locked="0"/>
    </xf>
    <xf numFmtId="0" fontId="59" fillId="22" borderId="8" xfId="0" applyFont="1" applyFill="1" applyBorder="1" applyAlignment="1" applyProtection="1">
      <alignment horizontal="left" vertical="center" wrapText="1"/>
      <protection locked="0"/>
    </xf>
    <xf numFmtId="0" fontId="59" fillId="22" borderId="9" xfId="0" applyFont="1" applyFill="1" applyBorder="1" applyAlignment="1" applyProtection="1">
      <alignment horizontal="left" vertical="center" wrapText="1"/>
      <protection locked="0"/>
    </xf>
    <xf numFmtId="0" fontId="58" fillId="9" borderId="10" xfId="0" applyFont="1" applyFill="1" applyBorder="1" applyAlignment="1" applyProtection="1">
      <alignment horizontal="center" vertical="center" textRotation="90" wrapText="1"/>
      <protection locked="0"/>
    </xf>
    <xf numFmtId="0" fontId="58" fillId="9" borderId="12" xfId="0" applyFont="1" applyFill="1" applyBorder="1" applyAlignment="1" applyProtection="1">
      <alignment horizontal="center" vertical="center" textRotation="90" wrapText="1"/>
      <protection locked="0"/>
    </xf>
    <xf numFmtId="0" fontId="70" fillId="10" borderId="10" xfId="0" applyFont="1" applyFill="1" applyBorder="1" applyAlignment="1" applyProtection="1">
      <alignment horizontal="center" vertical="center" wrapText="1"/>
      <protection locked="0"/>
    </xf>
    <xf numFmtId="0" fontId="70" fillId="10" borderId="12" xfId="0" applyFont="1" applyFill="1" applyBorder="1" applyAlignment="1" applyProtection="1">
      <alignment horizontal="center" vertical="center" wrapText="1"/>
      <protection locked="0"/>
    </xf>
    <xf numFmtId="0" fontId="59" fillId="4" borderId="8" xfId="0" applyFont="1" applyFill="1" applyBorder="1" applyAlignment="1" applyProtection="1">
      <alignment horizontal="left" vertical="center" wrapText="1"/>
      <protection locked="0"/>
    </xf>
    <xf numFmtId="0" fontId="59" fillId="4" borderId="9" xfId="0" applyFont="1" applyFill="1" applyBorder="1" applyAlignment="1" applyProtection="1">
      <alignment horizontal="left" vertical="center" wrapText="1"/>
      <protection locked="0"/>
    </xf>
    <xf numFmtId="0" fontId="58" fillId="30" borderId="13" xfId="0" applyFont="1" applyFill="1" applyBorder="1" applyAlignment="1" applyProtection="1">
      <alignment horizontal="justify" vertical="center" wrapText="1"/>
      <protection locked="0"/>
    </xf>
    <xf numFmtId="0" fontId="58" fillId="30" borderId="14" xfId="0" applyFont="1" applyFill="1" applyBorder="1" applyAlignment="1" applyProtection="1">
      <alignment horizontal="justify" vertical="center" wrapText="1"/>
      <protection locked="0"/>
    </xf>
    <xf numFmtId="0" fontId="85" fillId="5" borderId="15" xfId="0" applyFont="1" applyFill="1" applyBorder="1" applyAlignment="1" applyProtection="1">
      <alignment horizontal="justify" vertical="center" wrapText="1"/>
      <protection locked="0"/>
    </xf>
    <xf numFmtId="0" fontId="85" fillId="5" borderId="16" xfId="0" applyFont="1" applyFill="1" applyBorder="1" applyAlignment="1" applyProtection="1">
      <alignment horizontal="justify" vertical="center" wrapText="1"/>
      <protection locked="0"/>
    </xf>
    <xf numFmtId="0" fontId="58" fillId="29" borderId="8" xfId="0" applyFont="1" applyFill="1" applyBorder="1" applyAlignment="1" applyProtection="1">
      <alignment horizontal="justify" vertical="center" wrapText="1"/>
      <protection locked="0"/>
    </xf>
    <xf numFmtId="0" fontId="58" fillId="29" borderId="9" xfId="0" applyFont="1" applyFill="1" applyBorder="1" applyAlignment="1" applyProtection="1">
      <alignment horizontal="justify" vertical="center" wrapText="1"/>
      <protection locked="0"/>
    </xf>
    <xf numFmtId="0" fontId="80" fillId="9" borderId="8" xfId="0" applyFont="1" applyFill="1" applyBorder="1" applyAlignment="1" applyProtection="1">
      <alignment horizontal="justify" vertical="center" wrapText="1"/>
      <protection locked="0"/>
    </xf>
    <xf numFmtId="0" fontId="80" fillId="9" borderId="9" xfId="0" applyFont="1" applyFill="1" applyBorder="1" applyAlignment="1" applyProtection="1">
      <alignment horizontal="justify" vertical="center" wrapText="1"/>
      <protection locked="0"/>
    </xf>
    <xf numFmtId="0" fontId="45" fillId="17" borderId="11" xfId="0" applyFont="1" applyFill="1" applyBorder="1" applyAlignment="1" applyProtection="1">
      <alignment horizontal="justify" vertical="center" wrapText="1"/>
      <protection locked="0"/>
    </xf>
    <xf numFmtId="0" fontId="45" fillId="8" borderId="11" xfId="0" applyFont="1" applyFill="1" applyBorder="1" applyAlignment="1" applyProtection="1">
      <alignment horizontal="justify" vertical="center" wrapText="1"/>
      <protection locked="0"/>
    </xf>
    <xf numFmtId="164" fontId="45" fillId="9" borderId="11" xfId="0" applyNumberFormat="1" applyFont="1" applyFill="1" applyBorder="1" applyAlignment="1" applyProtection="1">
      <alignment horizontal="center" vertical="center" wrapText="1"/>
      <protection locked="0"/>
    </xf>
    <xf numFmtId="0" fontId="45" fillId="5" borderId="11" xfId="0" applyFont="1" applyFill="1" applyBorder="1" applyAlignment="1" applyProtection="1">
      <alignment horizontal="justify" vertical="center" wrapText="1"/>
      <protection locked="0"/>
    </xf>
    <xf numFmtId="0" fontId="45" fillId="27" borderId="11" xfId="0" applyFont="1" applyFill="1" applyBorder="1" applyAlignment="1" applyProtection="1">
      <alignment horizontal="justify" vertical="center" wrapText="1"/>
      <protection locked="0"/>
    </xf>
    <xf numFmtId="164" fontId="45" fillId="7" borderId="11" xfId="0" applyNumberFormat="1" applyFont="1" applyFill="1" applyBorder="1" applyAlignment="1" applyProtection="1">
      <alignment horizontal="center" vertical="center" wrapText="1"/>
      <protection locked="0"/>
    </xf>
    <xf numFmtId="0" fontId="58" fillId="9" borderId="10" xfId="0" applyFont="1" applyFill="1" applyBorder="1" applyAlignment="1" applyProtection="1">
      <alignment horizontal="justify" vertical="center" wrapText="1"/>
      <protection locked="0"/>
    </xf>
    <xf numFmtId="0" fontId="58" fillId="9" borderId="12" xfId="0" applyFont="1" applyFill="1" applyBorder="1" applyAlignment="1" applyProtection="1">
      <alignment horizontal="justify" vertical="center" wrapText="1"/>
      <protection locked="0"/>
    </xf>
    <xf numFmtId="0" fontId="74" fillId="5" borderId="11" xfId="0" applyFont="1" applyFill="1" applyBorder="1" applyAlignment="1" applyProtection="1">
      <alignment horizontal="center" vertical="center" wrapText="1"/>
      <protection locked="0"/>
    </xf>
    <xf numFmtId="0" fontId="45" fillId="9" borderId="11" xfId="0" applyFont="1" applyFill="1" applyBorder="1" applyAlignment="1" applyProtection="1">
      <alignment horizontal="justify" vertical="center" wrapText="1"/>
      <protection locked="0"/>
    </xf>
    <xf numFmtId="0" fontId="76" fillId="4" borderId="11" xfId="0" applyFont="1" applyFill="1" applyBorder="1" applyAlignment="1" applyProtection="1">
      <alignment horizontal="justify" vertical="center" wrapText="1"/>
      <protection locked="0"/>
    </xf>
    <xf numFmtId="164" fontId="50" fillId="7" borderId="10" xfId="0" applyNumberFormat="1" applyFont="1" applyFill="1" applyBorder="1" applyAlignment="1" applyProtection="1">
      <alignment horizontal="center" vertical="center" wrapText="1"/>
      <protection locked="0"/>
    </xf>
    <xf numFmtId="164" fontId="50" fillId="7" borderId="12" xfId="0" applyNumberFormat="1" applyFont="1" applyFill="1" applyBorder="1" applyAlignment="1" applyProtection="1">
      <alignment horizontal="center" vertical="center" wrapText="1"/>
      <protection locked="0"/>
    </xf>
    <xf numFmtId="0" fontId="50" fillId="9" borderId="11" xfId="0" applyFont="1" applyFill="1" applyBorder="1" applyAlignment="1" applyProtection="1">
      <alignment horizontal="center" vertical="center" wrapText="1"/>
      <protection locked="0"/>
    </xf>
    <xf numFmtId="164" fontId="50" fillId="9" borderId="11" xfId="0" applyNumberFormat="1" applyFont="1" applyFill="1" applyBorder="1" applyAlignment="1" applyProtection="1">
      <alignment horizontal="center" vertical="center" wrapText="1"/>
      <protection locked="0"/>
    </xf>
    <xf numFmtId="164" fontId="50" fillId="5" borderId="11" xfId="0" applyNumberFormat="1" applyFont="1" applyFill="1" applyBorder="1" applyAlignment="1" applyProtection="1">
      <alignment horizontal="center" vertical="center" wrapText="1"/>
      <protection locked="0"/>
    </xf>
    <xf numFmtId="0" fontId="50" fillId="27" borderId="11" xfId="0" applyFont="1" applyFill="1" applyBorder="1" applyAlignment="1" applyProtection="1">
      <alignment horizontal="center" vertical="center" wrapText="1"/>
      <protection locked="0"/>
    </xf>
    <xf numFmtId="164" fontId="50" fillId="27" borderId="11" xfId="0" applyNumberFormat="1" applyFont="1" applyFill="1" applyBorder="1" applyAlignment="1" applyProtection="1">
      <alignment horizontal="center" vertical="center" wrapText="1"/>
      <protection locked="0"/>
    </xf>
    <xf numFmtId="0" fontId="50" fillId="5" borderId="11" xfId="0" applyFont="1" applyFill="1" applyBorder="1" applyAlignment="1" applyProtection="1">
      <alignment horizontal="center" vertical="center" wrapText="1"/>
      <protection locked="0"/>
    </xf>
    <xf numFmtId="0" fontId="50" fillId="8" borderId="11" xfId="0" applyFont="1" applyFill="1" applyBorder="1" applyAlignment="1" applyProtection="1">
      <alignment horizontal="center" vertical="center" wrapText="1"/>
      <protection locked="0"/>
    </xf>
    <xf numFmtId="0" fontId="50" fillId="7" borderId="2" xfId="0" applyFont="1" applyFill="1" applyBorder="1" applyAlignment="1" applyProtection="1">
      <alignment horizontal="center" vertical="center" wrapText="1"/>
      <protection locked="0"/>
    </xf>
    <xf numFmtId="164" fontId="50" fillId="7" borderId="2" xfId="0" applyNumberFormat="1" applyFont="1" applyFill="1" applyBorder="1" applyAlignment="1" applyProtection="1">
      <alignment horizontal="center" vertical="center" wrapText="1"/>
      <protection locked="0"/>
    </xf>
    <xf numFmtId="0" fontId="50" fillId="9" borderId="10" xfId="0" applyFont="1" applyFill="1" applyBorder="1" applyAlignment="1" applyProtection="1">
      <alignment horizontal="center" vertical="center" wrapText="1"/>
      <protection locked="0"/>
    </xf>
    <xf numFmtId="0" fontId="50" fillId="9" borderId="12" xfId="0" applyFont="1" applyFill="1" applyBorder="1" applyAlignment="1" applyProtection="1">
      <alignment horizontal="center" vertical="center" wrapText="1"/>
      <protection locked="0"/>
    </xf>
    <xf numFmtId="0" fontId="50" fillId="17" borderId="11" xfId="0" applyFont="1" applyFill="1" applyBorder="1" applyAlignment="1" applyProtection="1">
      <alignment horizontal="center" vertical="center" wrapText="1"/>
      <protection locked="0"/>
    </xf>
    <xf numFmtId="0" fontId="50" fillId="6" borderId="11" xfId="0" applyFont="1" applyFill="1" applyBorder="1" applyAlignment="1" applyProtection="1">
      <alignment horizontal="center" vertical="center" wrapText="1"/>
      <protection locked="0"/>
    </xf>
    <xf numFmtId="164" fontId="74" fillId="10" borderId="11" xfId="0" applyNumberFormat="1" applyFont="1" applyFill="1" applyBorder="1" applyAlignment="1" applyProtection="1">
      <alignment horizontal="center" vertical="center" wrapText="1"/>
      <protection locked="0"/>
    </xf>
    <xf numFmtId="0" fontId="74" fillId="4" borderId="11" xfId="0" applyFont="1" applyFill="1" applyBorder="1" applyAlignment="1" applyProtection="1">
      <alignment horizontal="center" vertical="center" wrapText="1"/>
      <protection locked="0"/>
    </xf>
    <xf numFmtId="49" fontId="33" fillId="2" borderId="8" xfId="0" applyNumberFormat="1" applyFont="1" applyFill="1" applyBorder="1" applyAlignment="1" applyProtection="1">
      <alignment horizontal="center" vertical="center" wrapText="1"/>
      <protection locked="0"/>
    </xf>
    <xf numFmtId="49" fontId="33" fillId="2" borderId="7" xfId="0" applyNumberFormat="1" applyFont="1" applyFill="1" applyBorder="1" applyAlignment="1" applyProtection="1">
      <alignment horizontal="center" vertical="center" wrapText="1"/>
      <protection locked="0"/>
    </xf>
    <xf numFmtId="49" fontId="33" fillId="2" borderId="9" xfId="0" applyNumberFormat="1" applyFont="1" applyFill="1" applyBorder="1" applyAlignment="1" applyProtection="1">
      <alignment horizontal="center" vertical="center" wrapText="1"/>
      <protection locked="0"/>
    </xf>
    <xf numFmtId="0" fontId="43" fillId="3" borderId="3" xfId="0" applyFont="1" applyFill="1" applyBorder="1" applyAlignment="1" applyProtection="1">
      <alignment horizontal="center" vertical="center" textRotation="90" wrapText="1"/>
      <protection locked="0"/>
    </xf>
    <xf numFmtId="0" fontId="43" fillId="3" borderId="10" xfId="0" applyFont="1" applyFill="1" applyBorder="1" applyAlignment="1" applyProtection="1">
      <alignment horizontal="center" vertical="center" textRotation="90" wrapText="1"/>
      <protection locked="0"/>
    </xf>
    <xf numFmtId="0" fontId="43" fillId="3" borderId="12" xfId="0" applyFont="1" applyFill="1" applyBorder="1" applyAlignment="1" applyProtection="1">
      <alignment horizontal="center" vertical="center" textRotation="90" wrapText="1"/>
      <protection locked="0"/>
    </xf>
    <xf numFmtId="0" fontId="43" fillId="3" borderId="13" xfId="0" applyFont="1" applyFill="1" applyBorder="1" applyAlignment="1" applyProtection="1">
      <alignment horizontal="center" vertical="center" textRotation="90" wrapText="1"/>
      <protection locked="0"/>
    </xf>
    <xf numFmtId="0" fontId="43" fillId="3" borderId="14" xfId="0" applyFont="1" applyFill="1" applyBorder="1" applyAlignment="1" applyProtection="1">
      <alignment horizontal="center" vertical="center" textRotation="90" wrapText="1"/>
      <protection locked="0"/>
    </xf>
    <xf numFmtId="0" fontId="43" fillId="3" borderId="15" xfId="0" applyFont="1" applyFill="1" applyBorder="1" applyAlignment="1" applyProtection="1">
      <alignment horizontal="center" vertical="center" textRotation="90" wrapText="1"/>
      <protection locked="0"/>
    </xf>
    <xf numFmtId="0" fontId="43" fillId="3" borderId="16" xfId="0" applyFont="1" applyFill="1" applyBorder="1" applyAlignment="1" applyProtection="1">
      <alignment horizontal="center" vertical="center" textRotation="90" wrapText="1"/>
      <protection locked="0"/>
    </xf>
    <xf numFmtId="0" fontId="50" fillId="10" borderId="3" xfId="0" applyFont="1" applyFill="1" applyBorder="1" applyAlignment="1" applyProtection="1">
      <alignment horizontal="center" vertical="center" wrapText="1"/>
      <protection locked="0"/>
    </xf>
    <xf numFmtId="0" fontId="42" fillId="2" borderId="10" xfId="0" applyFont="1" applyFill="1" applyBorder="1" applyAlignment="1" applyProtection="1">
      <alignment horizontal="center" vertical="center" textRotation="90" wrapText="1"/>
      <protection locked="0"/>
    </xf>
    <xf numFmtId="0" fontId="42" fillId="2" borderId="12" xfId="0" applyFont="1" applyFill="1" applyBorder="1" applyAlignment="1" applyProtection="1">
      <alignment horizontal="center" vertical="center" textRotation="90" wrapText="1"/>
      <protection locked="0"/>
    </xf>
    <xf numFmtId="0" fontId="50" fillId="3" borderId="8" xfId="0" applyFont="1" applyFill="1" applyBorder="1" applyAlignment="1" applyProtection="1">
      <alignment horizontal="center" vertical="center" wrapText="1"/>
      <protection locked="0"/>
    </xf>
    <xf numFmtId="0" fontId="50" fillId="3" borderId="7" xfId="0" applyFont="1" applyFill="1" applyBorder="1" applyAlignment="1" applyProtection="1">
      <alignment horizontal="center" vertical="center" wrapText="1"/>
      <protection locked="0"/>
    </xf>
    <xf numFmtId="0" fontId="50" fillId="3" borderId="9" xfId="0" applyFont="1" applyFill="1" applyBorder="1" applyAlignment="1" applyProtection="1">
      <alignment horizontal="center" vertical="center" wrapText="1"/>
      <protection locked="0"/>
    </xf>
    <xf numFmtId="0" fontId="42" fillId="2" borderId="3" xfId="0" applyFont="1" applyFill="1" applyBorder="1" applyAlignment="1" applyProtection="1">
      <alignment horizontal="center" vertical="center" textRotation="90" wrapText="1"/>
      <protection locked="0"/>
    </xf>
    <xf numFmtId="0" fontId="44" fillId="2" borderId="0" xfId="0" applyFont="1" applyFill="1" applyAlignment="1" applyProtection="1">
      <alignment horizontal="center" vertical="center" wrapText="1"/>
      <protection locked="0"/>
    </xf>
    <xf numFmtId="164" fontId="95" fillId="15" borderId="11" xfId="0" applyNumberFormat="1" applyFont="1" applyFill="1" applyBorder="1" applyAlignment="1" applyProtection="1">
      <alignment horizontal="center" vertical="center" wrapText="1"/>
      <protection locked="0"/>
    </xf>
    <xf numFmtId="0" fontId="74" fillId="18" borderId="11" xfId="0" applyFont="1" applyFill="1" applyBorder="1" applyAlignment="1" applyProtection="1">
      <alignment horizontal="center" vertical="center" wrapText="1"/>
      <protection locked="0"/>
    </xf>
    <xf numFmtId="164" fontId="74" fillId="18" borderId="11" xfId="0" applyNumberFormat="1" applyFont="1" applyFill="1" applyBorder="1" applyAlignment="1" applyProtection="1">
      <alignment horizontal="center" vertical="center" wrapText="1"/>
      <protection locked="0"/>
    </xf>
    <xf numFmtId="0" fontId="94" fillId="2" borderId="1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164" fontId="74" fillId="17" borderId="11" xfId="0" applyNumberFormat="1" applyFont="1" applyFill="1" applyBorder="1" applyAlignment="1" applyProtection="1">
      <alignment horizontal="center" vertical="center" wrapText="1"/>
      <protection locked="0"/>
    </xf>
    <xf numFmtId="164" fontId="50" fillId="7" borderId="11" xfId="0" applyNumberFormat="1" applyFont="1" applyFill="1" applyBorder="1" applyAlignment="1" applyProtection="1">
      <alignment horizontal="center" vertical="center" wrapText="1"/>
      <protection locked="0"/>
    </xf>
    <xf numFmtId="164" fontId="50" fillId="17" borderId="11" xfId="0" applyNumberFormat="1" applyFont="1" applyFill="1" applyBorder="1" applyAlignment="1" applyProtection="1">
      <alignment horizontal="center" vertical="center" wrapText="1"/>
      <protection locked="0"/>
    </xf>
    <xf numFmtId="0" fontId="74" fillId="10" borderId="11" xfId="0" applyFont="1" applyFill="1" applyBorder="1" applyAlignment="1" applyProtection="1">
      <alignment horizontal="center" vertical="center" wrapText="1"/>
      <protection locked="0"/>
    </xf>
    <xf numFmtId="0" fontId="74" fillId="9" borderId="11" xfId="0" applyFont="1" applyFill="1" applyBorder="1" applyAlignment="1" applyProtection="1">
      <alignment horizontal="center" vertical="center" wrapText="1"/>
      <protection locked="0"/>
    </xf>
    <xf numFmtId="164" fontId="50" fillId="8" borderId="11" xfId="0" applyNumberFormat="1" applyFont="1" applyFill="1" applyBorder="1" applyAlignment="1" applyProtection="1">
      <alignment horizontal="center" vertical="center" wrapText="1"/>
      <protection locked="0"/>
    </xf>
    <xf numFmtId="164" fontId="50" fillId="9" borderId="10" xfId="0" applyNumberFormat="1" applyFont="1" applyFill="1" applyBorder="1" applyAlignment="1" applyProtection="1">
      <alignment horizontal="center" vertical="center" wrapText="1"/>
      <protection locked="0"/>
    </xf>
    <xf numFmtId="164" fontId="50" fillId="9" borderId="12" xfId="0" applyNumberFormat="1" applyFont="1" applyFill="1" applyBorder="1" applyAlignment="1" applyProtection="1">
      <alignment horizontal="center" vertical="center" wrapText="1"/>
      <protection locked="0"/>
    </xf>
    <xf numFmtId="164" fontId="74" fillId="3" borderId="11" xfId="0" applyNumberFormat="1" applyFont="1" applyFill="1" applyBorder="1" applyAlignment="1" applyProtection="1">
      <alignment horizontal="center" vertical="center" wrapText="1"/>
      <protection locked="0"/>
    </xf>
    <xf numFmtId="164" fontId="50" fillId="6" borderId="11" xfId="0" applyNumberFormat="1" applyFont="1" applyFill="1" applyBorder="1" applyAlignment="1" applyProtection="1">
      <alignment horizontal="center" vertical="center" wrapText="1"/>
      <protection locked="0"/>
    </xf>
    <xf numFmtId="0" fontId="74" fillId="22" borderId="11" xfId="0" applyFont="1" applyFill="1" applyBorder="1" applyAlignment="1" applyProtection="1">
      <alignment horizontal="center" vertical="center" wrapText="1"/>
      <protection locked="0"/>
    </xf>
    <xf numFmtId="0" fontId="74" fillId="29" borderId="11" xfId="0" applyFont="1" applyFill="1" applyBorder="1" applyAlignment="1" applyProtection="1">
      <alignment horizontal="center" vertical="center" wrapText="1"/>
      <protection locked="0"/>
    </xf>
    <xf numFmtId="164" fontId="74" fillId="22" borderId="11" xfId="0" applyNumberFormat="1" applyFont="1" applyFill="1" applyBorder="1" applyAlignment="1" applyProtection="1">
      <alignment horizontal="center" vertical="center" wrapText="1"/>
      <protection locked="0"/>
    </xf>
    <xf numFmtId="164" fontId="74" fillId="20" borderId="11" xfId="0" applyNumberFormat="1" applyFont="1" applyFill="1" applyBorder="1" applyAlignment="1" applyProtection="1">
      <alignment horizontal="center" vertical="center" wrapText="1"/>
      <protection locked="0"/>
    </xf>
    <xf numFmtId="0" fontId="74" fillId="20" borderId="11" xfId="0" applyFont="1" applyFill="1" applyBorder="1" applyAlignment="1" applyProtection="1">
      <alignment horizontal="center" vertical="center" wrapText="1"/>
      <protection locked="0"/>
    </xf>
    <xf numFmtId="164" fontId="74" fillId="5" borderId="11" xfId="0" applyNumberFormat="1" applyFont="1" applyFill="1" applyBorder="1" applyAlignment="1" applyProtection="1">
      <alignment horizontal="center" vertical="center" wrapText="1"/>
      <protection locked="0"/>
    </xf>
    <xf numFmtId="164" fontId="74" fillId="14" borderId="11" xfId="0" applyNumberFormat="1" applyFont="1" applyFill="1" applyBorder="1" applyAlignment="1" applyProtection="1">
      <alignment horizontal="center" vertical="center" wrapText="1"/>
      <protection locked="0"/>
    </xf>
    <xf numFmtId="0" fontId="74" fillId="11" borderId="11" xfId="0" applyFont="1" applyFill="1" applyBorder="1" applyAlignment="1" applyProtection="1">
      <alignment horizontal="center" vertical="center" wrapText="1"/>
      <protection locked="0"/>
    </xf>
    <xf numFmtId="0" fontId="74" fillId="12" borderId="11" xfId="0" applyFont="1" applyFill="1" applyBorder="1" applyAlignment="1" applyProtection="1">
      <alignment horizontal="center" vertical="center" wrapText="1"/>
      <protection locked="0"/>
    </xf>
    <xf numFmtId="0" fontId="74" fillId="14" borderId="11" xfId="0" applyFont="1" applyFill="1" applyBorder="1" applyAlignment="1" applyProtection="1">
      <alignment horizontal="center" vertical="center" wrapText="1"/>
      <protection locked="0"/>
    </xf>
    <xf numFmtId="0" fontId="74" fillId="19" borderId="11" xfId="0" applyFont="1" applyFill="1" applyBorder="1" applyAlignment="1" applyProtection="1">
      <alignment horizontal="center" vertical="center" wrapText="1"/>
      <protection locked="0"/>
    </xf>
    <xf numFmtId="0" fontId="74" fillId="17" borderId="11" xfId="0" applyFont="1" applyFill="1" applyBorder="1" applyAlignment="1" applyProtection="1">
      <alignment horizontal="center" vertical="center" wrapText="1"/>
      <protection locked="0"/>
    </xf>
    <xf numFmtId="164" fontId="74" fillId="11" borderId="11" xfId="0" applyNumberFormat="1" applyFont="1" applyFill="1" applyBorder="1" applyAlignment="1" applyProtection="1">
      <alignment horizontal="center" vertical="center" wrapText="1"/>
      <protection locked="0"/>
    </xf>
    <xf numFmtId="0" fontId="74" fillId="24" borderId="11" xfId="0" applyFont="1" applyFill="1" applyBorder="1" applyAlignment="1" applyProtection="1">
      <alignment horizontal="center" vertical="center" wrapText="1"/>
      <protection locked="0"/>
    </xf>
    <xf numFmtId="0" fontId="74" fillId="30" borderId="11" xfId="0" applyFont="1" applyFill="1" applyBorder="1" applyAlignment="1" applyProtection="1">
      <alignment horizontal="center" vertical="center" wrapText="1"/>
      <protection locked="0"/>
    </xf>
    <xf numFmtId="164" fontId="74" fillId="24" borderId="11" xfId="0" applyNumberFormat="1" applyFont="1" applyFill="1" applyBorder="1" applyAlignment="1" applyProtection="1">
      <alignment horizontal="center" vertical="center" wrapText="1"/>
      <protection locked="0"/>
    </xf>
    <xf numFmtId="164" fontId="74" fillId="19" borderId="11" xfId="0" applyNumberFormat="1" applyFont="1" applyFill="1" applyBorder="1" applyAlignment="1" applyProtection="1">
      <alignment horizontal="center" vertical="center" wrapText="1"/>
      <protection locked="0"/>
    </xf>
    <xf numFmtId="164" fontId="74" fillId="30" borderId="11" xfId="0" applyNumberFormat="1" applyFont="1" applyFill="1" applyBorder="1" applyAlignment="1" applyProtection="1">
      <alignment horizontal="center" vertical="center" wrapText="1"/>
      <protection locked="0"/>
    </xf>
    <xf numFmtId="164" fontId="74" fillId="29" borderId="11" xfId="0" applyNumberFormat="1" applyFont="1" applyFill="1" applyBorder="1" applyAlignment="1" applyProtection="1">
      <alignment horizontal="center" vertical="center" wrapText="1"/>
      <protection locked="0"/>
    </xf>
    <xf numFmtId="164" fontId="74" fillId="12" borderId="11" xfId="0" applyNumberFormat="1" applyFont="1" applyFill="1" applyBorder="1" applyAlignment="1" applyProtection="1">
      <alignment horizontal="center" vertical="center" wrapText="1"/>
      <protection locked="0"/>
    </xf>
    <xf numFmtId="164" fontId="74" fillId="25" borderId="11" xfId="0" applyNumberFormat="1" applyFont="1" applyFill="1" applyBorder="1" applyAlignment="1" applyProtection="1">
      <alignment horizontal="center" vertical="center" wrapText="1"/>
      <protection locked="0"/>
    </xf>
    <xf numFmtId="164" fontId="76" fillId="11" borderId="11" xfId="0" applyNumberFormat="1" applyFont="1" applyFill="1" applyBorder="1" applyAlignment="1" applyProtection="1">
      <alignment horizontal="center" vertical="center" wrapText="1"/>
      <protection locked="0"/>
    </xf>
    <xf numFmtId="164" fontId="76" fillId="14" borderId="11" xfId="0" applyNumberFormat="1" applyFont="1" applyFill="1" applyBorder="1" applyAlignment="1" applyProtection="1">
      <alignment horizontal="center" vertical="center" wrapText="1"/>
      <protection locked="0"/>
    </xf>
    <xf numFmtId="0" fontId="74" fillId="25" borderId="11" xfId="0" applyFont="1" applyFill="1" applyBorder="1" applyAlignment="1" applyProtection="1">
      <alignment horizontal="center" vertical="center" wrapText="1"/>
      <protection locked="0"/>
    </xf>
    <xf numFmtId="164" fontId="76" fillId="18" borderId="11" xfId="0" applyNumberFormat="1" applyFont="1" applyFill="1" applyBorder="1" applyAlignment="1" applyProtection="1">
      <alignment horizontal="center" vertical="center" wrapText="1"/>
      <protection locked="0"/>
    </xf>
    <xf numFmtId="164" fontId="76" fillId="22" borderId="11" xfId="0" applyNumberFormat="1" applyFont="1" applyFill="1" applyBorder="1" applyAlignment="1" applyProtection="1">
      <alignment horizontal="center" vertical="center" wrapText="1"/>
      <protection locked="0"/>
    </xf>
    <xf numFmtId="164" fontId="76" fillId="17" borderId="11" xfId="0" applyNumberFormat="1" applyFont="1" applyFill="1" applyBorder="1" applyAlignment="1" applyProtection="1">
      <alignment horizontal="center" vertical="center" wrapText="1"/>
      <protection locked="0"/>
    </xf>
    <xf numFmtId="164" fontId="76" fillId="30" borderId="11" xfId="0" applyNumberFormat="1" applyFont="1" applyFill="1" applyBorder="1" applyAlignment="1" applyProtection="1">
      <alignment horizontal="center" vertical="center" wrapText="1"/>
      <protection locked="0"/>
    </xf>
    <xf numFmtId="164" fontId="76" fillId="19" borderId="11" xfId="0" applyNumberFormat="1" applyFont="1" applyFill="1" applyBorder="1" applyAlignment="1" applyProtection="1">
      <alignment horizontal="center" vertical="center" wrapText="1"/>
      <protection locked="0"/>
    </xf>
    <xf numFmtId="0" fontId="70" fillId="17" borderId="13" xfId="0" applyFont="1" applyFill="1" applyBorder="1" applyAlignment="1" applyProtection="1">
      <alignment horizontal="justify" vertical="center" wrapText="1"/>
      <protection locked="0"/>
    </xf>
    <xf numFmtId="0" fontId="70" fillId="17" borderId="14" xfId="0" applyFont="1" applyFill="1" applyBorder="1" applyAlignment="1" applyProtection="1">
      <alignment horizontal="justify" vertical="center" wrapText="1"/>
      <protection locked="0"/>
    </xf>
    <xf numFmtId="0" fontId="70" fillId="17" borderId="10" xfId="0" applyFont="1" applyFill="1" applyBorder="1" applyAlignment="1" applyProtection="1">
      <alignment horizontal="center" vertical="center" wrapText="1"/>
      <protection locked="0"/>
    </xf>
    <xf numFmtId="0" fontId="70" fillId="17" borderId="12" xfId="0" applyFont="1" applyFill="1" applyBorder="1" applyAlignment="1" applyProtection="1">
      <alignment horizontal="center" vertical="center" wrapText="1"/>
      <protection locked="0"/>
    </xf>
    <xf numFmtId="0" fontId="70" fillId="11" borderId="13" xfId="0" applyFont="1" applyFill="1" applyBorder="1" applyAlignment="1" applyProtection="1">
      <alignment horizontal="justify" vertical="center" wrapText="1"/>
      <protection locked="0"/>
    </xf>
    <xf numFmtId="0" fontId="70" fillId="11" borderId="14" xfId="0" applyFont="1" applyFill="1" applyBorder="1" applyAlignment="1" applyProtection="1">
      <alignment horizontal="justify" vertical="center" wrapText="1"/>
      <protection locked="0"/>
    </xf>
    <xf numFmtId="0" fontId="70" fillId="11" borderId="10" xfId="0" applyFont="1" applyFill="1" applyBorder="1" applyAlignment="1" applyProtection="1">
      <alignment horizontal="center" vertical="center" wrapText="1"/>
      <protection locked="0"/>
    </xf>
    <xf numFmtId="0" fontId="70" fillId="11" borderId="12" xfId="0" applyFont="1" applyFill="1" applyBorder="1" applyAlignment="1" applyProtection="1">
      <alignment horizontal="center" vertical="center" wrapText="1"/>
      <protection locked="0"/>
    </xf>
    <xf numFmtId="0" fontId="70" fillId="2" borderId="8" xfId="0" applyFont="1" applyFill="1" applyBorder="1" applyAlignment="1" applyProtection="1">
      <alignment horizontal="justify" vertical="center" wrapText="1"/>
      <protection locked="0"/>
    </xf>
    <xf numFmtId="0" fontId="70" fillId="2" borderId="9" xfId="0" applyFont="1" applyFill="1" applyBorder="1" applyAlignment="1" applyProtection="1">
      <alignment horizontal="justify" vertical="center" wrapText="1"/>
      <protection locked="0"/>
    </xf>
    <xf numFmtId="0" fontId="59" fillId="18" borderId="13" xfId="0" applyFont="1" applyFill="1" applyBorder="1" applyAlignment="1" applyProtection="1">
      <alignment horizontal="justify" vertical="center" wrapText="1"/>
      <protection locked="0"/>
    </xf>
    <xf numFmtId="0" fontId="59" fillId="18" borderId="14" xfId="0" applyFont="1" applyFill="1" applyBorder="1" applyAlignment="1" applyProtection="1">
      <alignment horizontal="justify" vertical="center" wrapText="1"/>
      <protection locked="0"/>
    </xf>
    <xf numFmtId="0" fontId="76" fillId="11" borderId="11" xfId="0" applyFont="1" applyFill="1" applyBorder="1" applyAlignment="1" applyProtection="1">
      <alignment horizontal="center" vertical="center" wrapText="1"/>
      <protection locked="0"/>
    </xf>
    <xf numFmtId="0" fontId="70" fillId="12" borderId="10" xfId="0" applyFont="1" applyFill="1" applyBorder="1" applyAlignment="1" applyProtection="1">
      <alignment horizontal="center" vertical="center" wrapText="1"/>
      <protection locked="0"/>
    </xf>
    <xf numFmtId="0" fontId="70" fillId="12" borderId="12" xfId="0" applyFont="1" applyFill="1" applyBorder="1" applyAlignment="1" applyProtection="1">
      <alignment horizontal="center" vertical="center" wrapText="1"/>
      <protection locked="0"/>
    </xf>
    <xf numFmtId="0" fontId="70" fillId="14" borderId="13" xfId="0" applyFont="1" applyFill="1" applyBorder="1" applyAlignment="1" applyProtection="1">
      <alignment horizontal="justify" vertical="center" wrapText="1"/>
      <protection locked="0"/>
    </xf>
    <xf numFmtId="0" fontId="70" fillId="14" borderId="14" xfId="0" applyFont="1" applyFill="1" applyBorder="1" applyAlignment="1" applyProtection="1">
      <alignment horizontal="justify" vertical="center" wrapText="1"/>
      <protection locked="0"/>
    </xf>
    <xf numFmtId="0" fontId="77" fillId="14" borderId="15" xfId="0" applyFont="1" applyFill="1" applyBorder="1" applyAlignment="1" applyProtection="1">
      <alignment horizontal="justify" vertical="center" wrapText="1"/>
      <protection locked="0"/>
    </xf>
    <xf numFmtId="0" fontId="70" fillId="14" borderId="16" xfId="0" applyFont="1" applyFill="1" applyBorder="1" applyAlignment="1" applyProtection="1">
      <alignment horizontal="justify" vertical="center" wrapText="1"/>
      <protection locked="0"/>
    </xf>
    <xf numFmtId="0" fontId="85" fillId="12" borderId="15" xfId="0" applyFont="1" applyFill="1" applyBorder="1" applyAlignment="1" applyProtection="1">
      <alignment horizontal="justify" vertical="center" wrapText="1"/>
      <protection locked="0"/>
    </xf>
    <xf numFmtId="0" fontId="76" fillId="12" borderId="11" xfId="0" applyFont="1" applyFill="1" applyBorder="1" applyAlignment="1" applyProtection="1">
      <alignment horizontal="justify" vertical="center" wrapText="1"/>
      <protection locked="0"/>
    </xf>
    <xf numFmtId="0" fontId="70" fillId="18" borderId="8" xfId="0" applyFont="1" applyFill="1" applyBorder="1" applyAlignment="1" applyProtection="1">
      <alignment horizontal="justify" vertical="center" wrapText="1"/>
      <protection locked="0"/>
    </xf>
    <xf numFmtId="0" fontId="70" fillId="18" borderId="9" xfId="0" applyFont="1" applyFill="1" applyBorder="1" applyAlignment="1" applyProtection="1">
      <alignment horizontal="justify" vertical="center" wrapText="1"/>
      <protection locked="0"/>
    </xf>
    <xf numFmtId="0" fontId="76" fillId="11" borderId="11" xfId="0" applyFont="1" applyFill="1" applyBorder="1" applyAlignment="1" applyProtection="1">
      <alignment horizontal="justify" vertical="center" wrapText="1"/>
      <protection locked="0"/>
    </xf>
    <xf numFmtId="0" fontId="76" fillId="25" borderId="11" xfId="0" applyFont="1" applyFill="1" applyBorder="1" applyAlignment="1" applyProtection="1">
      <alignment horizontal="center" vertical="center" wrapText="1"/>
      <protection locked="0"/>
    </xf>
    <xf numFmtId="0" fontId="76" fillId="17" borderId="11" xfId="0" applyFont="1" applyFill="1" applyBorder="1" applyAlignment="1" applyProtection="1">
      <alignment horizontal="justify" vertical="center" wrapText="1"/>
      <protection locked="0"/>
    </xf>
    <xf numFmtId="0" fontId="87" fillId="11" borderId="15" xfId="0" applyFont="1" applyFill="1" applyBorder="1" applyAlignment="1" applyProtection="1">
      <alignment horizontal="justify" vertical="center" wrapText="1"/>
      <protection locked="0"/>
    </xf>
    <xf numFmtId="0" fontId="70" fillId="11" borderId="16" xfId="0" applyFont="1" applyFill="1" applyBorder="1" applyAlignment="1" applyProtection="1">
      <alignment horizontal="justify" vertical="center" wrapText="1"/>
      <protection locked="0"/>
    </xf>
    <xf numFmtId="0" fontId="70" fillId="14" borderId="10" xfId="0" applyFont="1" applyFill="1" applyBorder="1" applyAlignment="1" applyProtection="1">
      <alignment horizontal="center" vertical="center" wrapText="1"/>
      <protection locked="0"/>
    </xf>
    <xf numFmtId="0" fontId="70" fillId="14" borderId="12" xfId="0" applyFont="1" applyFill="1" applyBorder="1" applyAlignment="1" applyProtection="1">
      <alignment horizontal="center" vertical="center" wrapText="1"/>
      <protection locked="0"/>
    </xf>
    <xf numFmtId="0" fontId="76" fillId="24" borderId="11" xfId="0" applyFont="1" applyFill="1" applyBorder="1" applyAlignment="1" applyProtection="1">
      <alignment horizontal="justify" vertical="center" wrapText="1"/>
      <protection locked="0"/>
    </xf>
    <xf numFmtId="0" fontId="76" fillId="10" borderId="11" xfId="0" applyFont="1" applyFill="1" applyBorder="1" applyAlignment="1" applyProtection="1">
      <alignment horizontal="justify" vertical="center" wrapText="1"/>
      <protection locked="0"/>
    </xf>
    <xf numFmtId="0" fontId="76" fillId="29" borderId="11" xfId="0" applyFont="1" applyFill="1" applyBorder="1" applyAlignment="1" applyProtection="1">
      <alignment horizontal="justify" vertical="center" wrapText="1"/>
      <protection locked="0"/>
    </xf>
    <xf numFmtId="0" fontId="76" fillId="30" borderId="11" xfId="0" applyFont="1" applyFill="1" applyBorder="1" applyAlignment="1" applyProtection="1">
      <alignment horizontal="justify" vertical="center" wrapText="1"/>
      <protection locked="0"/>
    </xf>
    <xf numFmtId="0" fontId="76" fillId="25" borderId="11" xfId="0" applyFont="1" applyFill="1" applyBorder="1" applyAlignment="1" applyProtection="1">
      <alignment horizontal="justify" vertical="center" wrapText="1"/>
      <protection locked="0"/>
    </xf>
    <xf numFmtId="164" fontId="76" fillId="9" borderId="11" xfId="0" applyNumberFormat="1" applyFont="1" applyFill="1" applyBorder="1" applyAlignment="1" applyProtection="1">
      <alignment horizontal="center" vertical="center" wrapText="1"/>
      <protection locked="0"/>
    </xf>
    <xf numFmtId="164" fontId="76" fillId="29" borderId="11" xfId="0" applyNumberFormat="1" applyFont="1" applyFill="1" applyBorder="1" applyAlignment="1" applyProtection="1">
      <alignment horizontal="center" vertical="center" wrapText="1"/>
      <protection locked="0"/>
    </xf>
    <xf numFmtId="164" fontId="76" fillId="12" borderId="11" xfId="0" applyNumberFormat="1" applyFont="1" applyFill="1" applyBorder="1" applyAlignment="1" applyProtection="1">
      <alignment horizontal="center" vertical="center" wrapText="1"/>
      <protection locked="0"/>
    </xf>
    <xf numFmtId="0" fontId="76" fillId="19" borderId="11" xfId="0" applyFont="1" applyFill="1" applyBorder="1" applyAlignment="1" applyProtection="1">
      <alignment horizontal="justify" vertical="center" wrapText="1"/>
      <protection locked="0"/>
    </xf>
    <xf numFmtId="164" fontId="76" fillId="25" borderId="11" xfId="0" applyNumberFormat="1" applyFont="1" applyFill="1" applyBorder="1" applyAlignment="1" applyProtection="1">
      <alignment horizontal="center" vertical="center" wrapText="1"/>
      <protection locked="0"/>
    </xf>
    <xf numFmtId="0" fontId="76" fillId="14" borderId="11" xfId="0" applyFont="1" applyFill="1" applyBorder="1" applyAlignment="1" applyProtection="1">
      <alignment horizontal="justify" vertical="center" wrapText="1"/>
      <protection locked="0"/>
    </xf>
    <xf numFmtId="0" fontId="58" fillId="18" borderId="13" xfId="0" applyFont="1" applyFill="1" applyBorder="1" applyAlignment="1" applyProtection="1">
      <alignment horizontal="justify" vertical="center" wrapText="1"/>
      <protection locked="0"/>
    </xf>
    <xf numFmtId="0" fontId="58" fillId="18" borderId="14" xfId="0" applyFont="1" applyFill="1" applyBorder="1" applyAlignment="1" applyProtection="1">
      <alignment horizontal="justify" vertical="center" wrapText="1"/>
      <protection locked="0"/>
    </xf>
    <xf numFmtId="0" fontId="70" fillId="29" borderId="13" xfId="0" applyFont="1" applyFill="1" applyBorder="1" applyAlignment="1" applyProtection="1">
      <alignment horizontal="justify" vertical="center" wrapText="1"/>
      <protection locked="0"/>
    </xf>
    <xf numFmtId="0" fontId="70" fillId="29" borderId="14" xfId="0" applyFont="1" applyFill="1" applyBorder="1" applyAlignment="1" applyProtection="1">
      <alignment horizontal="justify" vertical="center" wrapText="1"/>
      <protection locked="0"/>
    </xf>
    <xf numFmtId="0" fontId="70" fillId="12" borderId="13" xfId="0" applyFont="1" applyFill="1" applyBorder="1" applyAlignment="1" applyProtection="1">
      <alignment horizontal="justify" vertical="center" wrapText="1"/>
      <protection locked="0"/>
    </xf>
    <xf numFmtId="0" fontId="70" fillId="12" borderId="14" xfId="0" applyFont="1" applyFill="1" applyBorder="1" applyAlignment="1" applyProtection="1">
      <alignment horizontal="justify" vertical="center" wrapText="1"/>
      <protection locked="0"/>
    </xf>
    <xf numFmtId="0" fontId="70" fillId="22" borderId="8" xfId="0" applyFont="1" applyFill="1" applyBorder="1" applyAlignment="1" applyProtection="1">
      <alignment horizontal="justify" vertical="center" wrapText="1"/>
      <protection locked="0"/>
    </xf>
    <xf numFmtId="0" fontId="70" fillId="22" borderId="9" xfId="0" applyFont="1" applyFill="1" applyBorder="1" applyAlignment="1" applyProtection="1">
      <alignment horizontal="justify" vertical="center" wrapText="1"/>
      <protection locked="0"/>
    </xf>
    <xf numFmtId="0" fontId="77" fillId="25" borderId="15" xfId="0" applyFont="1" applyFill="1" applyBorder="1" applyAlignment="1" applyProtection="1">
      <alignment horizontal="justify" vertical="center" wrapText="1"/>
      <protection locked="0"/>
    </xf>
    <xf numFmtId="0" fontId="70" fillId="25" borderId="16" xfId="0" applyFont="1" applyFill="1" applyBorder="1" applyAlignment="1" applyProtection="1">
      <alignment horizontal="justify" vertical="center" wrapText="1"/>
      <protection locked="0"/>
    </xf>
    <xf numFmtId="0" fontId="72" fillId="17" borderId="8" xfId="0" applyFont="1" applyFill="1" applyBorder="1" applyAlignment="1" applyProtection="1">
      <alignment horizontal="justify" vertical="center" wrapText="1"/>
      <protection locked="0"/>
    </xf>
    <xf numFmtId="0" fontId="72" fillId="17" borderId="9" xfId="0" applyFont="1" applyFill="1" applyBorder="1" applyAlignment="1" applyProtection="1">
      <alignment horizontal="justify" vertical="center" wrapText="1"/>
      <protection locked="0"/>
    </xf>
    <xf numFmtId="0" fontId="70" fillId="29" borderId="10" xfId="0" applyFont="1" applyFill="1" applyBorder="1" applyAlignment="1" applyProtection="1">
      <alignment horizontal="center" vertical="center" wrapText="1"/>
      <protection locked="0"/>
    </xf>
    <xf numFmtId="0" fontId="70" fillId="29" borderId="12" xfId="0" applyFont="1" applyFill="1" applyBorder="1" applyAlignment="1" applyProtection="1">
      <alignment horizontal="center" vertical="center" wrapText="1"/>
      <protection locked="0"/>
    </xf>
    <xf numFmtId="0" fontId="77" fillId="17" borderId="15" xfId="0" applyFont="1" applyFill="1" applyBorder="1" applyAlignment="1" applyProtection="1">
      <alignment horizontal="justify" vertical="center" wrapText="1"/>
      <protection locked="0"/>
    </xf>
    <xf numFmtId="0" fontId="70" fillId="17" borderId="16" xfId="0" applyFont="1" applyFill="1" applyBorder="1" applyAlignment="1" applyProtection="1">
      <alignment horizontal="justify" vertical="center" wrapText="1"/>
      <protection locked="0"/>
    </xf>
    <xf numFmtId="0" fontId="70" fillId="25" borderId="10" xfId="0" applyFont="1" applyFill="1" applyBorder="1" applyAlignment="1" applyProtection="1">
      <alignment horizontal="center" vertical="center" wrapText="1"/>
      <protection locked="0"/>
    </xf>
    <xf numFmtId="0" fontId="70" fillId="25" borderId="12" xfId="0" applyFont="1" applyFill="1" applyBorder="1" applyAlignment="1" applyProtection="1">
      <alignment horizontal="center" vertical="center" wrapText="1"/>
      <protection locked="0"/>
    </xf>
    <xf numFmtId="0" fontId="58" fillId="29" borderId="13" xfId="0" applyFont="1" applyFill="1" applyBorder="1" applyAlignment="1" applyProtection="1">
      <alignment horizontal="justify" vertical="center" wrapText="1"/>
      <protection locked="0"/>
    </xf>
    <xf numFmtId="0" fontId="58" fillId="29" borderId="14" xfId="0" applyFont="1" applyFill="1" applyBorder="1" applyAlignment="1" applyProtection="1">
      <alignment horizontal="justify" vertical="center" wrapText="1"/>
      <protection locked="0"/>
    </xf>
    <xf numFmtId="0" fontId="70" fillId="24" borderId="8" xfId="0" applyFont="1" applyFill="1" applyBorder="1" applyAlignment="1" applyProtection="1">
      <alignment horizontal="justify" vertical="center" wrapText="1"/>
      <protection locked="0"/>
    </xf>
    <xf numFmtId="0" fontId="70" fillId="24" borderId="9" xfId="0" applyFont="1" applyFill="1" applyBorder="1" applyAlignment="1" applyProtection="1">
      <alignment horizontal="justify" vertical="center" wrapText="1"/>
      <protection locked="0"/>
    </xf>
    <xf numFmtId="0" fontId="70" fillId="19" borderId="13" xfId="0" applyFont="1" applyFill="1" applyBorder="1" applyAlignment="1" applyProtection="1">
      <alignment horizontal="justify" vertical="center" wrapText="1"/>
      <protection locked="0"/>
    </xf>
    <xf numFmtId="0" fontId="70" fillId="19" borderId="14" xfId="0" applyFont="1" applyFill="1" applyBorder="1" applyAlignment="1" applyProtection="1">
      <alignment horizontal="justify" vertical="center" wrapText="1"/>
      <protection locked="0"/>
    </xf>
    <xf numFmtId="0" fontId="58" fillId="25" borderId="8" xfId="0" applyFont="1" applyFill="1" applyBorder="1" applyAlignment="1" applyProtection="1">
      <alignment horizontal="justify" vertical="center" wrapText="1"/>
      <protection locked="0"/>
    </xf>
    <xf numFmtId="0" fontId="58" fillId="25" borderId="9" xfId="0" applyFont="1" applyFill="1" applyBorder="1" applyAlignment="1" applyProtection="1">
      <alignment horizontal="justify" vertical="center" wrapText="1"/>
      <protection locked="0"/>
    </xf>
    <xf numFmtId="0" fontId="58" fillId="25" borderId="13" xfId="0" applyFont="1" applyFill="1" applyBorder="1" applyAlignment="1" applyProtection="1">
      <alignment horizontal="justify" vertical="center" wrapText="1"/>
      <protection locked="0"/>
    </xf>
    <xf numFmtId="0" fontId="58" fillId="25" borderId="14" xfId="0" applyFont="1" applyFill="1" applyBorder="1" applyAlignment="1" applyProtection="1">
      <alignment horizontal="justify" vertical="center" wrapText="1"/>
      <protection locked="0"/>
    </xf>
    <xf numFmtId="0" fontId="70" fillId="5" borderId="13" xfId="0" applyFont="1" applyFill="1" applyBorder="1" applyAlignment="1" applyProtection="1">
      <alignment horizontal="justify" vertical="center" wrapText="1"/>
      <protection locked="0"/>
    </xf>
    <xf numFmtId="0" fontId="70" fillId="5" borderId="14" xfId="0" applyFont="1" applyFill="1" applyBorder="1" applyAlignment="1" applyProtection="1">
      <alignment horizontal="justify" vertical="center" wrapText="1"/>
      <protection locked="0"/>
    </xf>
    <xf numFmtId="0" fontId="77" fillId="29" borderId="15" xfId="0" applyFont="1" applyFill="1" applyBorder="1" applyAlignment="1" applyProtection="1">
      <alignment horizontal="justify" vertical="center" wrapText="1"/>
      <protection locked="0"/>
    </xf>
    <xf numFmtId="0" fontId="70" fillId="29" borderId="16" xfId="0" applyFont="1" applyFill="1" applyBorder="1" applyAlignment="1" applyProtection="1">
      <alignment horizontal="justify" vertical="center" wrapText="1"/>
      <protection locked="0"/>
    </xf>
    <xf numFmtId="0" fontId="70" fillId="19" borderId="10" xfId="0" applyFont="1" applyFill="1" applyBorder="1" applyAlignment="1" applyProtection="1">
      <alignment horizontal="center" vertical="center" wrapText="1"/>
      <protection locked="0"/>
    </xf>
    <xf numFmtId="0" fontId="70" fillId="19" borderId="12" xfId="0" applyFont="1" applyFill="1" applyBorder="1" applyAlignment="1" applyProtection="1">
      <alignment horizontal="center" vertical="center" wrapText="1"/>
      <protection locked="0"/>
    </xf>
    <xf numFmtId="0" fontId="70" fillId="25" borderId="13" xfId="0" applyFont="1" applyFill="1" applyBorder="1" applyAlignment="1" applyProtection="1">
      <alignment horizontal="justify" vertical="center" wrapText="1"/>
      <protection locked="0"/>
    </xf>
    <xf numFmtId="0" fontId="70" fillId="25" borderId="14" xfId="0" applyFont="1" applyFill="1" applyBorder="1" applyAlignment="1" applyProtection="1">
      <alignment horizontal="justify" vertical="center" wrapText="1"/>
      <protection locked="0"/>
    </xf>
    <xf numFmtId="0" fontId="59" fillId="29" borderId="8" xfId="0" applyFont="1" applyFill="1" applyBorder="1" applyAlignment="1" applyProtection="1">
      <alignment horizontal="justify" vertical="center" wrapText="1"/>
      <protection locked="0"/>
    </xf>
    <xf numFmtId="0" fontId="59" fillId="29" borderId="9" xfId="0" applyFont="1" applyFill="1" applyBorder="1" applyAlignment="1" applyProtection="1">
      <alignment horizontal="justify" vertical="center" wrapText="1"/>
      <protection locked="0"/>
    </xf>
    <xf numFmtId="0" fontId="27" fillId="10" borderId="3" xfId="1" applyFont="1" applyFill="1" applyBorder="1" applyAlignment="1">
      <alignment horizontal="center" vertical="center" wrapText="1"/>
    </xf>
    <xf numFmtId="0" fontId="27" fillId="3" borderId="3" xfId="1" applyFont="1" applyFill="1" applyBorder="1" applyAlignment="1">
      <alignment horizontal="justify" vertical="center" wrapText="1"/>
    </xf>
    <xf numFmtId="0" fontId="26" fillId="2" borderId="0" xfId="1" applyFont="1" applyFill="1" applyAlignment="1">
      <alignment horizontal="center" vertical="center" wrapText="1"/>
    </xf>
    <xf numFmtId="0" fontId="26" fillId="0" borderId="0" xfId="1" applyFont="1" applyAlignment="1">
      <alignment horizontal="justify" vertical="center" wrapText="1"/>
    </xf>
    <xf numFmtId="0" fontId="26" fillId="0" borderId="0" xfId="1" applyFont="1" applyAlignment="1">
      <alignment horizontal="center" vertical="center" wrapText="1"/>
    </xf>
    <xf numFmtId="0" fontId="27" fillId="10" borderId="13" xfId="1" applyFont="1" applyFill="1" applyBorder="1" applyAlignment="1">
      <alignment horizontal="center" vertical="center" wrapText="1"/>
    </xf>
    <xf numFmtId="0" fontId="27" fillId="10" borderId="1" xfId="1" applyFont="1" applyFill="1" applyBorder="1" applyAlignment="1">
      <alignment horizontal="center" vertical="center" wrapText="1"/>
    </xf>
    <xf numFmtId="0" fontId="27" fillId="10" borderId="15" xfId="1" applyFont="1" applyFill="1" applyBorder="1" applyAlignment="1">
      <alignment horizontal="center" vertical="center" wrapText="1"/>
    </xf>
    <xf numFmtId="0" fontId="27" fillId="10" borderId="6" xfId="1" applyFont="1" applyFill="1" applyBorder="1" applyAlignment="1">
      <alignment horizontal="center" vertical="center" wrapText="1"/>
    </xf>
    <xf numFmtId="0" fontId="27" fillId="10" borderId="10" xfId="1" applyFont="1" applyFill="1" applyBorder="1" applyAlignment="1">
      <alignment horizontal="center" vertical="center" wrapText="1"/>
    </xf>
    <xf numFmtId="0" fontId="27" fillId="10" borderId="12" xfId="1" applyFont="1" applyFill="1" applyBorder="1" applyAlignment="1">
      <alignment horizontal="center" vertical="center" wrapText="1"/>
    </xf>
    <xf numFmtId="0" fontId="27" fillId="10" borderId="14" xfId="1" applyFont="1" applyFill="1" applyBorder="1" applyAlignment="1">
      <alignment horizontal="center" vertical="center" wrapText="1"/>
    </xf>
    <xf numFmtId="0" fontId="27" fillId="10" borderId="16" xfId="1" applyFont="1" applyFill="1" applyBorder="1" applyAlignment="1">
      <alignment horizontal="center" vertical="center" wrapText="1"/>
    </xf>
    <xf numFmtId="0" fontId="27" fillId="28" borderId="10" xfId="1" applyFont="1" applyFill="1" applyBorder="1" applyAlignment="1">
      <alignment horizontal="center" vertical="center" wrapText="1"/>
    </xf>
    <xf numFmtId="0" fontId="27" fillId="28" borderId="12" xfId="1" applyFont="1" applyFill="1" applyBorder="1" applyAlignment="1">
      <alignment horizontal="center" vertical="center" wrapText="1"/>
    </xf>
    <xf numFmtId="0" fontId="27" fillId="29" borderId="13" xfId="1" applyFont="1" applyFill="1" applyBorder="1" applyAlignment="1">
      <alignment horizontal="center" vertical="center" wrapText="1"/>
    </xf>
    <xf numFmtId="0" fontId="27" fillId="29" borderId="14" xfId="1" applyFont="1" applyFill="1" applyBorder="1" applyAlignment="1">
      <alignment horizontal="center" vertical="center" wrapText="1"/>
    </xf>
    <xf numFmtId="0" fontId="27" fillId="29" borderId="15" xfId="1" applyFont="1" applyFill="1" applyBorder="1" applyAlignment="1">
      <alignment horizontal="center" vertical="center" wrapText="1"/>
    </xf>
    <xf numFmtId="0" fontId="27" fillId="29" borderId="16"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7" fillId="29" borderId="10" xfId="1" applyFont="1" applyFill="1" applyBorder="1" applyAlignment="1">
      <alignment horizontal="center" vertical="center" wrapText="1"/>
    </xf>
    <xf numFmtId="0" fontId="27" fillId="29" borderId="12" xfId="1" applyFont="1" applyFill="1" applyBorder="1" applyAlignment="1">
      <alignment horizontal="center" vertical="center" wrapText="1"/>
    </xf>
    <xf numFmtId="0" fontId="27" fillId="28" borderId="10" xfId="1" applyFont="1" applyFill="1" applyBorder="1" applyAlignment="1">
      <alignment horizontal="center" vertical="center" textRotation="90" wrapText="1"/>
    </xf>
    <xf numFmtId="0" fontId="27" fillId="28" borderId="12" xfId="1" applyFont="1" applyFill="1" applyBorder="1" applyAlignment="1">
      <alignment horizontal="center" vertical="center" textRotation="90" wrapText="1"/>
    </xf>
    <xf numFmtId="0" fontId="27" fillId="10" borderId="8" xfId="1" applyFont="1" applyFill="1" applyBorder="1" applyAlignment="1">
      <alignment horizontal="center" vertical="center" wrapText="1"/>
    </xf>
    <xf numFmtId="0" fontId="27" fillId="10" borderId="7" xfId="1" applyFont="1" applyFill="1" applyBorder="1" applyAlignment="1">
      <alignment horizontal="center" vertical="center" wrapText="1"/>
    </xf>
    <xf numFmtId="0" fontId="27" fillId="10" borderId="9" xfId="1" applyFont="1" applyFill="1" applyBorder="1" applyAlignment="1">
      <alignment horizontal="center" vertical="center" wrapText="1"/>
    </xf>
    <xf numFmtId="0" fontId="27" fillId="12" borderId="8" xfId="1" applyFont="1" applyFill="1" applyBorder="1" applyAlignment="1">
      <alignment horizontal="center" vertical="center" wrapText="1"/>
    </xf>
    <xf numFmtId="0" fontId="27" fillId="12" borderId="7" xfId="1" applyFont="1" applyFill="1" applyBorder="1" applyAlignment="1">
      <alignment horizontal="center" vertical="center" wrapText="1"/>
    </xf>
    <xf numFmtId="0" fontId="27" fillId="12" borderId="9"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11" fillId="3" borderId="9" xfId="1" applyFont="1" applyFill="1" applyBorder="1" applyAlignment="1">
      <alignment horizontal="center" vertical="center" wrapText="1"/>
    </xf>
    <xf numFmtId="15" fontId="14" fillId="0" borderId="3" xfId="2" applyNumberFormat="1" applyFont="1" applyBorder="1" applyAlignment="1">
      <alignment horizontal="center" vertical="center" wrapText="1"/>
    </xf>
    <xf numFmtId="0" fontId="14" fillId="23" borderId="3" xfId="2"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9" defaultPivotStyle="PivotStyleLight16"/>
  <colors>
    <mruColors>
      <color rgb="FF0000FF"/>
      <color rgb="FFFFFF66"/>
      <color rgb="FF99FFCC"/>
      <color rgb="FFFFCCCC"/>
      <color rgb="FFFFFF99"/>
      <color rgb="FFEAEAEA"/>
      <color rgb="FFDDDDDD"/>
      <color rgb="FFFFFFCC"/>
      <color rgb="FF66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257175</xdr:rowOff>
    </xdr:from>
    <xdr:to>
      <xdr:col>1</xdr:col>
      <xdr:colOff>2266950</xdr:colOff>
      <xdr:row>0</xdr:row>
      <xdr:rowOff>1533525</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392" t="24193" r="9424" b="24194"/>
        <a:stretch>
          <a:fillRect/>
        </a:stretch>
      </xdr:blipFill>
      <xdr:spPr bwMode="auto">
        <a:xfrm>
          <a:off x="180975" y="257175"/>
          <a:ext cx="3038475" cy="12763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53"/>
  <sheetViews>
    <sheetView showGridLines="0" tabSelected="1" topLeftCell="A5" zoomScale="55" zoomScaleNormal="55" workbookViewId="0">
      <pane xSplit="4" ySplit="6" topLeftCell="Q526" activePane="bottomRight" state="frozen"/>
      <selection activeCell="A5" sqref="A5"/>
      <selection pane="topRight" activeCell="E5" sqref="E5"/>
      <selection pane="bottomLeft" activeCell="A11" sqref="A11"/>
      <selection pane="bottomRight" activeCell="B518" sqref="B518:C518"/>
    </sheetView>
  </sheetViews>
  <sheetFormatPr baseColWidth="10" defaultColWidth="0" defaultRowHeight="23.25" x14ac:dyDescent="0.2"/>
  <cols>
    <col min="1" max="1" width="14.28515625" style="648" customWidth="1"/>
    <col min="2" max="2" width="36" style="649" customWidth="1"/>
    <col min="3" max="3" width="68.28515625" style="650" customWidth="1"/>
    <col min="4" max="4" width="1.42578125" style="659" customWidth="1"/>
    <col min="5" max="5" width="92.7109375" style="650" hidden="1" customWidth="1"/>
    <col min="6" max="6" width="1.42578125" style="659" customWidth="1"/>
    <col min="7" max="7" width="19.140625" style="653" customWidth="1"/>
    <col min="8" max="8" width="1.42578125" style="654" customWidth="1"/>
    <col min="9" max="9" width="19.28515625" style="653" customWidth="1"/>
    <col min="10" max="10" width="1.42578125" style="654" customWidth="1"/>
    <col min="11" max="15" width="10.140625" style="648" customWidth="1"/>
    <col min="16" max="16" width="1.42578125" style="655" customWidth="1"/>
    <col min="17" max="20" width="10.140625" style="648" customWidth="1"/>
    <col min="21" max="21" width="1.42578125" style="654" customWidth="1"/>
    <col min="22" max="22" width="10.7109375" style="656" customWidth="1"/>
    <col min="23" max="23" width="15.42578125" style="653" customWidth="1"/>
    <col min="24" max="24" width="1.42578125" style="653" customWidth="1"/>
    <col min="25" max="26" width="16.28515625" style="653" customWidth="1"/>
    <col min="27" max="27" width="1.28515625" style="654" customWidth="1"/>
    <col min="28" max="28" width="30" style="658" customWidth="1"/>
    <col min="29" max="29" width="1.140625" style="654" customWidth="1"/>
    <col min="30" max="30" width="33" style="648" customWidth="1"/>
    <col min="31" max="31" width="1.42578125" style="659" customWidth="1"/>
    <col min="32" max="32" width="35" style="134" customWidth="1"/>
    <col min="33" max="33" width="1.28515625" style="651" customWidth="1"/>
    <col min="34" max="40" width="8.7109375" style="660" customWidth="1"/>
    <col min="41" max="41" width="8" style="660" customWidth="1"/>
    <col min="42" max="45" width="8.7109375" style="660" customWidth="1"/>
    <col min="46" max="46" width="1.85546875" style="661" customWidth="1"/>
    <col min="47" max="47" width="11.28515625" style="648" customWidth="1"/>
    <col min="48" max="48" width="1.85546875" style="661" customWidth="1"/>
    <col min="49" max="49" width="40.42578125" style="662" customWidth="1"/>
    <col min="50" max="50" width="2.5703125" style="654" customWidth="1"/>
    <col min="51" max="52" width="15.7109375" style="653" customWidth="1"/>
    <col min="53" max="53" width="1.85546875" style="661" customWidth="1"/>
    <col min="54" max="54" width="15.42578125" style="653" customWidth="1"/>
    <col min="55" max="55" width="2.85546875" style="661" customWidth="1"/>
    <col min="56" max="56" width="19.140625" style="663" hidden="1" customWidth="1"/>
    <col min="57" max="57" width="19.140625" style="664" hidden="1" customWidth="1"/>
    <col min="58" max="58" width="19.140625" style="663" hidden="1" customWidth="1"/>
    <col min="59" max="59" width="19.140625" style="664" hidden="1" customWidth="1"/>
    <col min="60" max="60" width="19.140625" style="663" hidden="1" customWidth="1"/>
    <col min="61" max="61" width="19.140625" style="664" hidden="1" customWidth="1"/>
    <col min="62" max="62" width="19.140625" style="663" hidden="1" customWidth="1"/>
    <col min="63" max="63" width="19.140625" style="664" hidden="1" customWidth="1"/>
    <col min="64" max="64" width="11.42578125" style="665" hidden="1" customWidth="1"/>
    <col min="65" max="65" width="18.140625" style="665" hidden="1" customWidth="1"/>
    <col min="66" max="66" width="17.140625" style="664" hidden="1" customWidth="1"/>
    <col min="67" max="67" width="2.5703125" style="661" hidden="1" customWidth="1"/>
    <col min="68" max="68" width="46" style="104" hidden="1" customWidth="1"/>
    <col min="69" max="16384" width="11.42578125" style="661" hidden="1"/>
  </cols>
  <sheetData>
    <row r="1" spans="1:68" s="99" customFormat="1" ht="151.5" customHeight="1" x14ac:dyDescent="0.2">
      <c r="A1" s="713" t="s">
        <v>594</v>
      </c>
      <c r="B1" s="714"/>
      <c r="C1" s="710" t="s">
        <v>1092</v>
      </c>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711"/>
      <c r="AL1" s="711"/>
      <c r="AM1" s="711"/>
      <c r="AN1" s="711"/>
      <c r="AO1" s="711"/>
      <c r="AP1" s="711"/>
      <c r="AQ1" s="711"/>
      <c r="AR1" s="711"/>
      <c r="AS1" s="711"/>
      <c r="AT1" s="711"/>
      <c r="AU1" s="711"/>
      <c r="AV1" s="711"/>
      <c r="AW1" s="711"/>
      <c r="AX1" s="711"/>
      <c r="AY1" s="711"/>
      <c r="AZ1" s="711"/>
      <c r="BA1" s="711"/>
      <c r="BB1" s="712"/>
      <c r="BD1" s="992" t="s">
        <v>243</v>
      </c>
      <c r="BE1" s="993"/>
      <c r="BF1" s="993"/>
      <c r="BG1" s="993"/>
      <c r="BH1" s="993"/>
      <c r="BI1" s="993"/>
      <c r="BJ1" s="993"/>
      <c r="BK1" s="993"/>
      <c r="BL1" s="993"/>
      <c r="BM1" s="993"/>
      <c r="BN1" s="993"/>
      <c r="BO1" s="993"/>
      <c r="BP1" s="994"/>
    </row>
    <row r="2" spans="1:68" s="100" customFormat="1" ht="9" customHeight="1" x14ac:dyDescent="0.2">
      <c r="A2" s="717"/>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c r="AK2" s="717"/>
      <c r="AL2" s="717"/>
      <c r="AM2" s="717"/>
      <c r="AN2" s="717"/>
      <c r="AO2" s="717"/>
      <c r="AP2" s="717"/>
      <c r="AQ2" s="717"/>
      <c r="AR2" s="717"/>
      <c r="AS2" s="717"/>
      <c r="AT2" s="717"/>
      <c r="AU2" s="717"/>
      <c r="AV2" s="717"/>
      <c r="AW2" s="717"/>
      <c r="AX2" s="717"/>
      <c r="AY2" s="717"/>
      <c r="AZ2" s="717"/>
      <c r="BA2" s="717"/>
      <c r="BB2" s="717"/>
      <c r="BD2" s="101"/>
      <c r="BE2" s="102"/>
      <c r="BF2" s="101"/>
      <c r="BG2" s="102"/>
      <c r="BH2" s="101"/>
      <c r="BI2" s="102"/>
      <c r="BJ2" s="101"/>
      <c r="BK2" s="102"/>
      <c r="BL2" s="103"/>
      <c r="BM2" s="103"/>
      <c r="BN2" s="102"/>
      <c r="BP2" s="104"/>
    </row>
    <row r="3" spans="1:68" s="106" customFormat="1" ht="144" customHeight="1" x14ac:dyDescent="0.2">
      <c r="A3" s="715" t="s">
        <v>740</v>
      </c>
      <c r="B3" s="715"/>
      <c r="C3" s="715"/>
      <c r="D3" s="715"/>
      <c r="E3" s="715"/>
      <c r="F3" s="715"/>
      <c r="G3" s="715"/>
      <c r="H3" s="715"/>
      <c r="I3" s="715"/>
      <c r="J3" s="715"/>
      <c r="K3" s="715"/>
      <c r="L3" s="715"/>
      <c r="M3" s="715"/>
      <c r="N3" s="715"/>
      <c r="O3" s="715"/>
      <c r="P3" s="715"/>
      <c r="Q3" s="715"/>
      <c r="R3" s="715"/>
      <c r="S3" s="715"/>
      <c r="T3" s="715"/>
      <c r="U3" s="715"/>
      <c r="V3" s="715"/>
      <c r="W3" s="715"/>
      <c r="X3" s="105"/>
      <c r="Y3" s="715" t="s">
        <v>741</v>
      </c>
      <c r="Z3" s="715"/>
      <c r="AA3" s="715"/>
      <c r="AB3" s="715"/>
      <c r="AC3" s="715"/>
      <c r="AD3" s="715"/>
      <c r="AE3" s="715"/>
      <c r="AF3" s="715"/>
      <c r="AG3" s="715"/>
      <c r="AH3" s="715"/>
      <c r="AI3" s="715"/>
      <c r="AJ3" s="715"/>
      <c r="AK3" s="715"/>
      <c r="AL3" s="715"/>
      <c r="AM3" s="715"/>
      <c r="AN3" s="715"/>
      <c r="AO3" s="715"/>
      <c r="AP3" s="715"/>
      <c r="AQ3" s="715"/>
      <c r="AR3" s="715"/>
      <c r="AS3" s="715"/>
      <c r="AT3" s="715"/>
      <c r="AU3" s="715"/>
      <c r="AV3" s="715"/>
      <c r="AW3" s="715"/>
      <c r="AX3" s="715"/>
      <c r="AY3" s="715"/>
      <c r="AZ3" s="715"/>
      <c r="BA3" s="715"/>
      <c r="BB3" s="715"/>
      <c r="BD3" s="107"/>
      <c r="BE3" s="108"/>
      <c r="BF3" s="107"/>
      <c r="BG3" s="108"/>
      <c r="BH3" s="107"/>
      <c r="BI3" s="108"/>
      <c r="BJ3" s="107"/>
      <c r="BK3" s="108"/>
      <c r="BL3" s="109"/>
      <c r="BM3" s="109"/>
      <c r="BN3" s="108"/>
      <c r="BP3" s="104"/>
    </row>
    <row r="4" spans="1:68" s="106" customFormat="1" ht="81" customHeight="1" x14ac:dyDescent="0.2">
      <c r="A4" s="715" t="s">
        <v>742</v>
      </c>
      <c r="B4" s="715"/>
      <c r="C4" s="715"/>
      <c r="D4" s="715"/>
      <c r="E4" s="715"/>
      <c r="F4" s="715"/>
      <c r="G4" s="715"/>
      <c r="H4" s="715"/>
      <c r="I4" s="715"/>
      <c r="J4" s="715"/>
      <c r="K4" s="715"/>
      <c r="L4" s="715"/>
      <c r="M4" s="715"/>
      <c r="N4" s="715"/>
      <c r="O4" s="715"/>
      <c r="P4" s="715"/>
      <c r="Q4" s="715"/>
      <c r="R4" s="715"/>
      <c r="S4" s="715"/>
      <c r="T4" s="715"/>
      <c r="U4" s="715"/>
      <c r="V4" s="715"/>
      <c r="W4" s="715"/>
      <c r="X4" s="105"/>
      <c r="Y4" s="715" t="s">
        <v>743</v>
      </c>
      <c r="Z4" s="715"/>
      <c r="AA4" s="715"/>
      <c r="AB4" s="715"/>
      <c r="AC4" s="715"/>
      <c r="AD4" s="715"/>
      <c r="AE4" s="715"/>
      <c r="AF4" s="715"/>
      <c r="AG4" s="715"/>
      <c r="AH4" s="715"/>
      <c r="AI4" s="715"/>
      <c r="AJ4" s="715"/>
      <c r="AK4" s="715"/>
      <c r="AL4" s="715"/>
      <c r="AM4" s="715"/>
      <c r="AN4" s="715"/>
      <c r="AO4" s="715"/>
      <c r="AP4" s="715"/>
      <c r="AQ4" s="715"/>
      <c r="AR4" s="715"/>
      <c r="AS4" s="715"/>
      <c r="AT4" s="715"/>
      <c r="AU4" s="715"/>
      <c r="AV4" s="715"/>
      <c r="AW4" s="715"/>
      <c r="AX4" s="715"/>
      <c r="AY4" s="715"/>
      <c r="AZ4" s="715"/>
      <c r="BA4" s="715"/>
      <c r="BB4" s="715"/>
      <c r="BD4" s="1009"/>
      <c r="BE4" s="1009"/>
      <c r="BF4" s="1009"/>
      <c r="BG4" s="1009"/>
      <c r="BH4" s="1009"/>
      <c r="BI4" s="1009"/>
      <c r="BJ4" s="1009"/>
      <c r="BK4" s="1009"/>
      <c r="BL4" s="1009"/>
      <c r="BM4" s="1009"/>
      <c r="BN4" s="1009"/>
      <c r="BO4" s="1009"/>
      <c r="BP4" s="1009"/>
    </row>
    <row r="5" spans="1:68" s="100" customFormat="1" ht="7.5" customHeight="1" x14ac:dyDescent="0.2">
      <c r="A5" s="716"/>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6"/>
      <c r="AL5" s="716"/>
      <c r="AM5" s="716"/>
      <c r="AN5" s="716"/>
      <c r="AO5" s="716"/>
      <c r="AP5" s="716"/>
      <c r="AQ5" s="716"/>
      <c r="AR5" s="716"/>
      <c r="AS5" s="716"/>
      <c r="AT5" s="716"/>
      <c r="AU5" s="716"/>
      <c r="AV5" s="716"/>
      <c r="AW5" s="716"/>
      <c r="AX5" s="716"/>
      <c r="AY5" s="716"/>
      <c r="AZ5" s="716"/>
      <c r="BA5" s="716"/>
      <c r="BB5" s="716"/>
      <c r="BD5" s="101"/>
      <c r="BE5" s="102"/>
      <c r="BF5" s="101"/>
      <c r="BG5" s="102"/>
      <c r="BH5" s="101"/>
      <c r="BI5" s="102"/>
      <c r="BJ5" s="101"/>
      <c r="BK5" s="102"/>
      <c r="BL5" s="103"/>
      <c r="BM5" s="103"/>
      <c r="BN5" s="102"/>
      <c r="BP5" s="104"/>
    </row>
    <row r="6" spans="1:68" s="100" customFormat="1" ht="61.5" customHeight="1" x14ac:dyDescent="0.2">
      <c r="A6" s="925" t="s">
        <v>1</v>
      </c>
      <c r="B6" s="920" t="s">
        <v>424</v>
      </c>
      <c r="C6" s="920"/>
      <c r="D6" s="110"/>
      <c r="E6" s="720" t="s">
        <v>1034</v>
      </c>
      <c r="F6" s="110"/>
      <c r="G6" s="734" t="s">
        <v>464</v>
      </c>
      <c r="H6" s="110"/>
      <c r="I6" s="734" t="s">
        <v>465</v>
      </c>
      <c r="J6" s="110"/>
      <c r="K6" s="715" t="s">
        <v>112</v>
      </c>
      <c r="L6" s="715"/>
      <c r="M6" s="715"/>
      <c r="N6" s="715"/>
      <c r="O6" s="715"/>
      <c r="P6" s="111"/>
      <c r="Q6" s="921" t="s">
        <v>123</v>
      </c>
      <c r="R6" s="921"/>
      <c r="S6" s="921"/>
      <c r="T6" s="921"/>
      <c r="U6" s="112"/>
      <c r="V6" s="917" t="s">
        <v>201</v>
      </c>
      <c r="W6" s="734" t="s">
        <v>238</v>
      </c>
      <c r="X6" s="686"/>
      <c r="Y6" s="715" t="s">
        <v>558</v>
      </c>
      <c r="Z6" s="715"/>
      <c r="AA6" s="110"/>
      <c r="AB6" s="921" t="s">
        <v>189</v>
      </c>
      <c r="AC6" s="112"/>
      <c r="AD6" s="715" t="s">
        <v>806</v>
      </c>
      <c r="AE6" s="112"/>
      <c r="AF6" s="921" t="s">
        <v>744</v>
      </c>
      <c r="AG6" s="112"/>
      <c r="AH6" s="735" t="s">
        <v>8</v>
      </c>
      <c r="AI6" s="735" t="s">
        <v>9</v>
      </c>
      <c r="AJ6" s="735" t="s">
        <v>10</v>
      </c>
      <c r="AK6" s="735" t="s">
        <v>11</v>
      </c>
      <c r="AL6" s="735" t="s">
        <v>12</v>
      </c>
      <c r="AM6" s="735" t="s">
        <v>13</v>
      </c>
      <c r="AN6" s="735" t="s">
        <v>14</v>
      </c>
      <c r="AO6" s="735" t="s">
        <v>15</v>
      </c>
      <c r="AP6" s="735" t="s">
        <v>16</v>
      </c>
      <c r="AQ6" s="735" t="s">
        <v>17</v>
      </c>
      <c r="AR6" s="735" t="s">
        <v>18</v>
      </c>
      <c r="AS6" s="735" t="s">
        <v>19</v>
      </c>
      <c r="AU6" s="734" t="s">
        <v>0</v>
      </c>
      <c r="AW6" s="920" t="s">
        <v>837</v>
      </c>
      <c r="AX6" s="112"/>
      <c r="AY6" s="734" t="s">
        <v>1097</v>
      </c>
      <c r="AZ6" s="917" t="s">
        <v>1096</v>
      </c>
      <c r="BB6" s="734" t="s">
        <v>233</v>
      </c>
      <c r="BD6" s="1005" t="s">
        <v>244</v>
      </c>
      <c r="BE6" s="1006"/>
      <c r="BF6" s="1006"/>
      <c r="BG6" s="1006"/>
      <c r="BH6" s="1006"/>
      <c r="BI6" s="1006"/>
      <c r="BJ6" s="1006"/>
      <c r="BK6" s="1006"/>
      <c r="BL6" s="1006"/>
      <c r="BM6" s="1006"/>
      <c r="BN6" s="1007"/>
      <c r="BO6" s="113"/>
      <c r="BP6" s="1002" t="s">
        <v>245</v>
      </c>
    </row>
    <row r="7" spans="1:68" s="120" customFormat="1" ht="26.45" customHeight="1" x14ac:dyDescent="0.2">
      <c r="A7" s="925"/>
      <c r="B7" s="920"/>
      <c r="C7" s="920"/>
      <c r="D7" s="115"/>
      <c r="E7" s="721"/>
      <c r="F7" s="115"/>
      <c r="G7" s="734"/>
      <c r="H7" s="115"/>
      <c r="I7" s="734"/>
      <c r="J7" s="115"/>
      <c r="K7" s="116">
        <v>1</v>
      </c>
      <c r="L7" s="116">
        <v>2</v>
      </c>
      <c r="M7" s="116">
        <v>3</v>
      </c>
      <c r="N7" s="116">
        <v>4</v>
      </c>
      <c r="O7" s="116">
        <v>5</v>
      </c>
      <c r="P7" s="117"/>
      <c r="Q7" s="118">
        <v>1</v>
      </c>
      <c r="R7" s="118">
        <v>2</v>
      </c>
      <c r="S7" s="118">
        <v>3</v>
      </c>
      <c r="T7" s="118">
        <v>4</v>
      </c>
      <c r="U7" s="119"/>
      <c r="V7" s="917"/>
      <c r="W7" s="734"/>
      <c r="X7" s="686"/>
      <c r="Y7" s="715"/>
      <c r="Z7" s="715"/>
      <c r="AA7" s="115"/>
      <c r="AB7" s="921"/>
      <c r="AC7" s="119"/>
      <c r="AD7" s="715"/>
      <c r="AE7" s="119"/>
      <c r="AF7" s="921"/>
      <c r="AG7" s="119"/>
      <c r="AH7" s="735"/>
      <c r="AI7" s="735"/>
      <c r="AJ7" s="735"/>
      <c r="AK7" s="735"/>
      <c r="AL7" s="735"/>
      <c r="AM7" s="735"/>
      <c r="AN7" s="735"/>
      <c r="AO7" s="735"/>
      <c r="AP7" s="735"/>
      <c r="AQ7" s="735"/>
      <c r="AR7" s="735"/>
      <c r="AS7" s="735"/>
      <c r="AU7" s="734"/>
      <c r="AW7" s="920"/>
      <c r="AX7" s="119"/>
      <c r="AY7" s="734"/>
      <c r="AZ7" s="917"/>
      <c r="BB7" s="734"/>
      <c r="BD7" s="995" t="s">
        <v>265</v>
      </c>
      <c r="BE7" s="1008" t="s">
        <v>266</v>
      </c>
      <c r="BF7" s="996" t="s">
        <v>267</v>
      </c>
      <c r="BG7" s="1003" t="s">
        <v>258</v>
      </c>
      <c r="BH7" s="996" t="s">
        <v>259</v>
      </c>
      <c r="BI7" s="1003" t="s">
        <v>260</v>
      </c>
      <c r="BJ7" s="996" t="s">
        <v>261</v>
      </c>
      <c r="BK7" s="1003" t="s">
        <v>262</v>
      </c>
      <c r="BL7" s="998" t="s">
        <v>263</v>
      </c>
      <c r="BM7" s="999"/>
      <c r="BN7" s="1008" t="s">
        <v>264</v>
      </c>
      <c r="BO7" s="121"/>
      <c r="BP7" s="1002"/>
    </row>
    <row r="8" spans="1:68" s="128" customFormat="1" ht="91.15" customHeight="1" x14ac:dyDescent="0.2">
      <c r="A8" s="925"/>
      <c r="B8" s="920"/>
      <c r="C8" s="920"/>
      <c r="D8" s="122"/>
      <c r="E8" s="722"/>
      <c r="F8" s="122"/>
      <c r="G8" s="734"/>
      <c r="H8" s="122"/>
      <c r="I8" s="734"/>
      <c r="J8" s="122"/>
      <c r="K8" s="123" t="s">
        <v>113</v>
      </c>
      <c r="L8" s="123" t="s">
        <v>114</v>
      </c>
      <c r="M8" s="123" t="s">
        <v>115</v>
      </c>
      <c r="N8" s="123" t="s">
        <v>25</v>
      </c>
      <c r="O8" s="123" t="s">
        <v>117</v>
      </c>
      <c r="P8" s="124"/>
      <c r="Q8" s="125" t="s">
        <v>4</v>
      </c>
      <c r="R8" s="125" t="s">
        <v>5</v>
      </c>
      <c r="S8" s="125" t="s">
        <v>6</v>
      </c>
      <c r="T8" s="125" t="s">
        <v>7</v>
      </c>
      <c r="U8" s="126"/>
      <c r="V8" s="917"/>
      <c r="W8" s="734"/>
      <c r="X8" s="686"/>
      <c r="Y8" s="127">
        <v>2023</v>
      </c>
      <c r="Z8" s="127">
        <v>2024</v>
      </c>
      <c r="AA8" s="122"/>
      <c r="AB8" s="921"/>
      <c r="AC8" s="126"/>
      <c r="AD8" s="715"/>
      <c r="AE8" s="126"/>
      <c r="AF8" s="921"/>
      <c r="AG8" s="126"/>
      <c r="AH8" s="735"/>
      <c r="AI8" s="735"/>
      <c r="AJ8" s="735"/>
      <c r="AK8" s="735"/>
      <c r="AL8" s="735"/>
      <c r="AM8" s="735"/>
      <c r="AN8" s="735"/>
      <c r="AO8" s="735"/>
      <c r="AP8" s="735"/>
      <c r="AQ8" s="735"/>
      <c r="AR8" s="735"/>
      <c r="AS8" s="735"/>
      <c r="AU8" s="734"/>
      <c r="AW8" s="920"/>
      <c r="AX8" s="126"/>
      <c r="AY8" s="734"/>
      <c r="AZ8" s="917"/>
      <c r="BB8" s="734"/>
      <c r="BD8" s="995"/>
      <c r="BE8" s="1008"/>
      <c r="BF8" s="997"/>
      <c r="BG8" s="1004"/>
      <c r="BH8" s="997"/>
      <c r="BI8" s="1004"/>
      <c r="BJ8" s="997"/>
      <c r="BK8" s="1004"/>
      <c r="BL8" s="1000"/>
      <c r="BM8" s="1001"/>
      <c r="BN8" s="1008"/>
      <c r="BO8" s="113"/>
      <c r="BP8" s="1002"/>
    </row>
    <row r="9" spans="1:68" s="697" customFormat="1" ht="6" customHeight="1" x14ac:dyDescent="0.2">
      <c r="A9" s="696"/>
      <c r="B9" s="169"/>
      <c r="C9" s="169"/>
      <c r="D9" s="687"/>
      <c r="E9" s="169"/>
      <c r="F9" s="687"/>
      <c r="G9" s="686"/>
      <c r="H9" s="687"/>
      <c r="I9" s="686"/>
      <c r="J9" s="687"/>
      <c r="K9" s="688"/>
      <c r="L9" s="688"/>
      <c r="M9" s="688"/>
      <c r="N9" s="688"/>
      <c r="O9" s="688"/>
      <c r="P9" s="689"/>
      <c r="Q9" s="688"/>
      <c r="R9" s="688"/>
      <c r="S9" s="688"/>
      <c r="T9" s="688"/>
      <c r="U9" s="690"/>
      <c r="V9" s="686"/>
      <c r="W9" s="686"/>
      <c r="X9" s="686"/>
      <c r="Y9" s="691"/>
      <c r="Z9" s="691"/>
      <c r="AA9" s="687"/>
      <c r="AB9" s="105"/>
      <c r="AC9" s="690"/>
      <c r="AD9" s="105"/>
      <c r="AE9" s="690"/>
      <c r="AF9" s="105"/>
      <c r="AG9" s="690"/>
      <c r="AH9" s="692"/>
      <c r="AI9" s="692"/>
      <c r="AJ9" s="692"/>
      <c r="AK9" s="692"/>
      <c r="AL9" s="692"/>
      <c r="AM9" s="692"/>
      <c r="AN9" s="692"/>
      <c r="AO9" s="692"/>
      <c r="AP9" s="692"/>
      <c r="AQ9" s="692"/>
      <c r="AR9" s="692"/>
      <c r="AS9" s="692"/>
      <c r="AU9" s="686"/>
      <c r="AW9" s="169"/>
      <c r="AX9" s="690"/>
      <c r="AY9" s="686"/>
      <c r="AZ9" s="686"/>
      <c r="BB9" s="686"/>
      <c r="BD9" s="693"/>
      <c r="BE9" s="694"/>
      <c r="BF9" s="693"/>
      <c r="BG9" s="694"/>
      <c r="BH9" s="693"/>
      <c r="BI9" s="694"/>
      <c r="BJ9" s="693"/>
      <c r="BK9" s="694"/>
      <c r="BL9" s="693"/>
      <c r="BM9" s="693"/>
      <c r="BN9" s="694"/>
      <c r="BO9" s="698"/>
      <c r="BP9" s="695"/>
    </row>
    <row r="10" spans="1:68" s="697" customFormat="1" ht="6" customHeight="1" x14ac:dyDescent="0.2">
      <c r="A10" s="696"/>
      <c r="B10" s="169"/>
      <c r="C10" s="169"/>
      <c r="D10" s="687"/>
      <c r="E10" s="169"/>
      <c r="F10" s="687"/>
      <c r="G10" s="686"/>
      <c r="H10" s="687"/>
      <c r="I10" s="686"/>
      <c r="J10" s="687"/>
      <c r="K10" s="688"/>
      <c r="L10" s="688"/>
      <c r="M10" s="688"/>
      <c r="N10" s="688"/>
      <c r="O10" s="688"/>
      <c r="P10" s="689"/>
      <c r="Q10" s="688"/>
      <c r="R10" s="688"/>
      <c r="S10" s="688"/>
      <c r="T10" s="688"/>
      <c r="U10" s="690"/>
      <c r="V10" s="686"/>
      <c r="W10" s="686"/>
      <c r="X10" s="686"/>
      <c r="Y10" s="691"/>
      <c r="Z10" s="691"/>
      <c r="AA10" s="687"/>
      <c r="AB10" s="105"/>
      <c r="AC10" s="690"/>
      <c r="AD10" s="105"/>
      <c r="AE10" s="690"/>
      <c r="AF10" s="105"/>
      <c r="AG10" s="690"/>
      <c r="AH10" s="692"/>
      <c r="AI10" s="692"/>
      <c r="AJ10" s="692"/>
      <c r="AK10" s="692"/>
      <c r="AL10" s="692"/>
      <c r="AM10" s="692"/>
      <c r="AN10" s="692"/>
      <c r="AO10" s="692"/>
      <c r="AP10" s="692"/>
      <c r="AQ10" s="692"/>
      <c r="AR10" s="692"/>
      <c r="AS10" s="692"/>
      <c r="AU10" s="686"/>
      <c r="AW10" s="169"/>
      <c r="AX10" s="690"/>
      <c r="AY10" s="686"/>
      <c r="AZ10" s="686"/>
      <c r="BB10" s="686"/>
      <c r="BD10" s="693"/>
      <c r="BE10" s="694"/>
      <c r="BF10" s="693"/>
      <c r="BG10" s="694"/>
      <c r="BH10" s="693"/>
      <c r="BI10" s="694"/>
      <c r="BJ10" s="693"/>
      <c r="BK10" s="694"/>
      <c r="BL10" s="693"/>
      <c r="BM10" s="693"/>
      <c r="BN10" s="694"/>
      <c r="BO10" s="698"/>
      <c r="BP10" s="695"/>
    </row>
    <row r="11" spans="1:68" s="104" customFormat="1" ht="42.6" customHeight="1" x14ac:dyDescent="0.2">
      <c r="A11" s="934">
        <v>1</v>
      </c>
      <c r="B11" s="924" t="s">
        <v>433</v>
      </c>
      <c r="C11" s="924"/>
      <c r="D11" s="131"/>
      <c r="E11" s="718"/>
      <c r="F11" s="131"/>
      <c r="G11" s="131"/>
      <c r="H11" s="131"/>
      <c r="I11" s="131"/>
      <c r="J11" s="131"/>
      <c r="K11" s="131"/>
      <c r="L11" s="131"/>
      <c r="M11" s="131"/>
      <c r="N11" s="131"/>
      <c r="O11" s="131"/>
      <c r="P11" s="131"/>
      <c r="Q11" s="131"/>
      <c r="R11" s="131"/>
      <c r="S11" s="131"/>
      <c r="T11" s="131"/>
      <c r="U11" s="131"/>
      <c r="V11" s="133"/>
      <c r="W11" s="131"/>
      <c r="X11" s="134"/>
      <c r="Y11" s="131"/>
      <c r="Z11" s="131"/>
      <c r="AA11" s="131"/>
      <c r="AB11" s="138"/>
      <c r="AC11" s="134"/>
      <c r="AD11" s="131"/>
      <c r="AE11" s="131"/>
      <c r="AF11" s="131"/>
      <c r="AG11" s="131"/>
      <c r="AH11" s="131"/>
      <c r="AI11" s="131"/>
      <c r="AJ11" s="131"/>
      <c r="AK11" s="131"/>
      <c r="AL11" s="131"/>
      <c r="AM11" s="131"/>
      <c r="AN11" s="131"/>
      <c r="AO11" s="131"/>
      <c r="AP11" s="131"/>
      <c r="AQ11" s="131"/>
      <c r="AR11" s="131"/>
      <c r="AS11" s="131"/>
      <c r="AU11" s="131"/>
      <c r="AW11" s="132"/>
      <c r="AX11" s="131"/>
      <c r="AY11" s="131"/>
      <c r="AZ11" s="131"/>
      <c r="BB11" s="131"/>
      <c r="BE11" s="136"/>
      <c r="BG11" s="136"/>
      <c r="BI11" s="136"/>
      <c r="BK11" s="136"/>
      <c r="BL11" s="137"/>
      <c r="BM11" s="137"/>
      <c r="BN11" s="136"/>
    </row>
    <row r="12" spans="1:68" s="104" customFormat="1" ht="69.599999999999994" customHeight="1" x14ac:dyDescent="0.2">
      <c r="A12" s="934"/>
      <c r="B12" s="922" t="s">
        <v>444</v>
      </c>
      <c r="C12" s="923"/>
      <c r="D12" s="131"/>
      <c r="E12" s="719"/>
      <c r="F12" s="131"/>
      <c r="G12" s="129"/>
      <c r="H12" s="131"/>
      <c r="I12" s="129"/>
      <c r="J12" s="131"/>
      <c r="K12" s="129"/>
      <c r="L12" s="129"/>
      <c r="M12" s="129"/>
      <c r="N12" s="129"/>
      <c r="O12" s="129"/>
      <c r="P12" s="131"/>
      <c r="Q12" s="129"/>
      <c r="R12" s="129"/>
      <c r="S12" s="129"/>
      <c r="T12" s="129"/>
      <c r="U12" s="131"/>
      <c r="V12" s="139"/>
      <c r="W12" s="129"/>
      <c r="X12" s="140"/>
      <c r="Y12" s="129"/>
      <c r="Z12" s="129"/>
      <c r="AA12" s="131"/>
      <c r="AB12" s="130"/>
      <c r="AC12" s="134"/>
      <c r="AD12" s="129"/>
      <c r="AE12" s="131"/>
      <c r="AF12" s="129"/>
      <c r="AG12" s="131"/>
      <c r="AH12" s="129"/>
      <c r="AI12" s="129"/>
      <c r="AJ12" s="129"/>
      <c r="AK12" s="129"/>
      <c r="AL12" s="129"/>
      <c r="AM12" s="129"/>
      <c r="AN12" s="129"/>
      <c r="AO12" s="129"/>
      <c r="AP12" s="129"/>
      <c r="AQ12" s="129"/>
      <c r="AR12" s="129"/>
      <c r="AS12" s="129"/>
      <c r="AU12" s="129"/>
      <c r="AW12" s="130"/>
      <c r="AX12" s="131"/>
      <c r="AY12" s="129"/>
      <c r="AZ12" s="129"/>
      <c r="BB12" s="129"/>
      <c r="BE12" s="136"/>
      <c r="BG12" s="136"/>
      <c r="BI12" s="136"/>
      <c r="BK12" s="136"/>
      <c r="BL12" s="137"/>
      <c r="BM12" s="137"/>
      <c r="BN12" s="136"/>
    </row>
    <row r="13" spans="1:68" s="104" customFormat="1" ht="135.6" customHeight="1" x14ac:dyDescent="0.35">
      <c r="A13" s="141" t="s">
        <v>440</v>
      </c>
      <c r="B13" s="932" t="s">
        <v>805</v>
      </c>
      <c r="C13" s="933"/>
      <c r="D13" s="131"/>
      <c r="E13" s="142" t="s">
        <v>814</v>
      </c>
      <c r="F13" s="131"/>
      <c r="G13" s="141" t="s">
        <v>30</v>
      </c>
      <c r="H13" s="131"/>
      <c r="I13" s="141" t="s">
        <v>475</v>
      </c>
      <c r="J13" s="131"/>
      <c r="K13" s="141"/>
      <c r="L13" s="141"/>
      <c r="M13" s="141"/>
      <c r="N13" s="141">
        <v>1</v>
      </c>
      <c r="O13" s="141"/>
      <c r="P13" s="131"/>
      <c r="Q13" s="141"/>
      <c r="R13" s="141"/>
      <c r="S13" s="141">
        <v>1</v>
      </c>
      <c r="T13" s="141"/>
      <c r="U13" s="131"/>
      <c r="V13" s="143" t="s">
        <v>202</v>
      </c>
      <c r="W13" s="141">
        <v>1</v>
      </c>
      <c r="X13" s="144"/>
      <c r="Y13" s="141"/>
      <c r="Z13" s="141"/>
      <c r="AA13" s="131"/>
      <c r="AB13" s="145">
        <v>42794</v>
      </c>
      <c r="AC13" s="134"/>
      <c r="AD13" s="141"/>
      <c r="AE13" s="131"/>
      <c r="AF13" s="141" t="s">
        <v>597</v>
      </c>
      <c r="AG13" s="131"/>
      <c r="AH13" s="141"/>
      <c r="AI13" s="141">
        <v>1</v>
      </c>
      <c r="AJ13" s="141"/>
      <c r="AK13" s="141"/>
      <c r="AL13" s="141"/>
      <c r="AM13" s="141"/>
      <c r="AN13" s="141"/>
      <c r="AO13" s="141"/>
      <c r="AP13" s="141"/>
      <c r="AQ13" s="141"/>
      <c r="AR13" s="141"/>
      <c r="AS13" s="141"/>
      <c r="AU13" s="141">
        <f t="shared" ref="AU13:AU16" si="0">SUM(AH13:AS13)</f>
        <v>1</v>
      </c>
      <c r="AW13" s="142" t="s">
        <v>630</v>
      </c>
      <c r="AX13" s="131"/>
      <c r="AY13" s="141">
        <v>1</v>
      </c>
      <c r="AZ13" s="141">
        <f>IF(AU13&lt;&gt;0,1," ")</f>
        <v>1</v>
      </c>
      <c r="BB13" s="141" t="s">
        <v>186</v>
      </c>
      <c r="BD13" s="146"/>
      <c r="BE13" s="147"/>
      <c r="BF13" s="146"/>
      <c r="BG13" s="147"/>
      <c r="BH13" s="146"/>
      <c r="BI13" s="147"/>
      <c r="BJ13" s="146"/>
      <c r="BK13" s="147"/>
      <c r="BL13" s="148">
        <f t="shared" ref="BL13:BL23" si="1">BD13+BF13+BH13+BJ13</f>
        <v>0</v>
      </c>
      <c r="BM13" s="149">
        <f t="shared" ref="BM13:BM23" si="2">BL13/AU13</f>
        <v>0</v>
      </c>
      <c r="BN13" s="147">
        <f t="shared" ref="BN13:BN23" si="3">BE13+BG13+BI13+BK13</f>
        <v>0</v>
      </c>
      <c r="BO13" s="150"/>
      <c r="BP13" s="151"/>
    </row>
    <row r="14" spans="1:68" s="104" customFormat="1" ht="94.15" customHeight="1" x14ac:dyDescent="0.35">
      <c r="A14" s="748" t="s">
        <v>33</v>
      </c>
      <c r="B14" s="730" t="s">
        <v>592</v>
      </c>
      <c r="C14" s="731"/>
      <c r="D14" s="131"/>
      <c r="E14" s="723" t="s">
        <v>812</v>
      </c>
      <c r="F14" s="131"/>
      <c r="G14" s="704" t="s">
        <v>241</v>
      </c>
      <c r="H14" s="131"/>
      <c r="I14" s="704" t="s">
        <v>475</v>
      </c>
      <c r="J14" s="131"/>
      <c r="K14" s="704"/>
      <c r="L14" s="704"/>
      <c r="M14" s="704"/>
      <c r="N14" s="704">
        <v>1</v>
      </c>
      <c r="O14" s="704"/>
      <c r="P14" s="131"/>
      <c r="Q14" s="704">
        <v>1</v>
      </c>
      <c r="R14" s="704">
        <v>1</v>
      </c>
      <c r="S14" s="704">
        <v>1</v>
      </c>
      <c r="T14" s="704">
        <v>1</v>
      </c>
      <c r="U14" s="131"/>
      <c r="V14" s="752" t="s">
        <v>202</v>
      </c>
      <c r="W14" s="704">
        <v>1</v>
      </c>
      <c r="X14" s="152"/>
      <c r="Y14" s="918"/>
      <c r="Z14" s="918"/>
      <c r="AA14" s="131"/>
      <c r="AB14" s="145" t="s">
        <v>427</v>
      </c>
      <c r="AC14" s="134"/>
      <c r="AD14" s="748" t="s">
        <v>599</v>
      </c>
      <c r="AE14" s="131"/>
      <c r="AF14" s="160" t="s">
        <v>598</v>
      </c>
      <c r="AG14" s="131"/>
      <c r="AH14" s="903"/>
      <c r="AI14" s="903"/>
      <c r="AJ14" s="903"/>
      <c r="AK14" s="903"/>
      <c r="AL14" s="903"/>
      <c r="AM14" s="903">
        <v>1</v>
      </c>
      <c r="AN14" s="903"/>
      <c r="AO14" s="903"/>
      <c r="AP14" s="903"/>
      <c r="AQ14" s="903"/>
      <c r="AR14" s="903">
        <v>1</v>
      </c>
      <c r="AS14" s="903"/>
      <c r="AU14" s="704">
        <f t="shared" si="0"/>
        <v>2</v>
      </c>
      <c r="AW14" s="764" t="s">
        <v>23</v>
      </c>
      <c r="AX14" s="131"/>
      <c r="AY14" s="704">
        <v>1</v>
      </c>
      <c r="AZ14" s="704">
        <f>IF(AU14&lt;&gt;0,1," ")</f>
        <v>1</v>
      </c>
      <c r="BB14" s="704" t="s">
        <v>186</v>
      </c>
      <c r="BD14" s="739"/>
      <c r="BE14" s="736"/>
      <c r="BF14" s="739"/>
      <c r="BG14" s="736"/>
      <c r="BH14" s="739"/>
      <c r="BI14" s="736"/>
      <c r="BJ14" s="739"/>
      <c r="BK14" s="736"/>
      <c r="BL14" s="845">
        <f t="shared" si="1"/>
        <v>0</v>
      </c>
      <c r="BM14" s="975">
        <f t="shared" si="2"/>
        <v>0</v>
      </c>
      <c r="BN14" s="736">
        <f t="shared" si="3"/>
        <v>0</v>
      </c>
      <c r="BO14" s="150"/>
      <c r="BP14" s="842"/>
    </row>
    <row r="15" spans="1:68" s="104" customFormat="1" ht="94.15" customHeight="1" x14ac:dyDescent="0.35">
      <c r="A15" s="705"/>
      <c r="B15" s="732"/>
      <c r="C15" s="733"/>
      <c r="D15" s="131"/>
      <c r="E15" s="724"/>
      <c r="F15" s="131"/>
      <c r="G15" s="705"/>
      <c r="H15" s="131"/>
      <c r="I15" s="705"/>
      <c r="J15" s="131"/>
      <c r="K15" s="705"/>
      <c r="L15" s="705"/>
      <c r="M15" s="705"/>
      <c r="N15" s="705"/>
      <c r="O15" s="705"/>
      <c r="P15" s="131"/>
      <c r="Q15" s="705"/>
      <c r="R15" s="705"/>
      <c r="S15" s="705"/>
      <c r="T15" s="705"/>
      <c r="U15" s="131"/>
      <c r="V15" s="753"/>
      <c r="W15" s="705"/>
      <c r="X15" s="156"/>
      <c r="Y15" s="918"/>
      <c r="Z15" s="918"/>
      <c r="AA15" s="131"/>
      <c r="AB15" s="145" t="s">
        <v>428</v>
      </c>
      <c r="AC15" s="134"/>
      <c r="AD15" s="749"/>
      <c r="AE15" s="131"/>
      <c r="AF15" s="160" t="s">
        <v>598</v>
      </c>
      <c r="AG15" s="131"/>
      <c r="AH15" s="705"/>
      <c r="AI15" s="705"/>
      <c r="AJ15" s="705"/>
      <c r="AK15" s="705"/>
      <c r="AL15" s="705"/>
      <c r="AM15" s="705"/>
      <c r="AN15" s="705"/>
      <c r="AO15" s="705"/>
      <c r="AP15" s="705"/>
      <c r="AQ15" s="705"/>
      <c r="AR15" s="705"/>
      <c r="AS15" s="705"/>
      <c r="AU15" s="705"/>
      <c r="AW15" s="765"/>
      <c r="AX15" s="131"/>
      <c r="AY15" s="705"/>
      <c r="AZ15" s="705"/>
      <c r="BB15" s="705"/>
      <c r="BD15" s="741"/>
      <c r="BE15" s="738"/>
      <c r="BF15" s="741"/>
      <c r="BG15" s="738"/>
      <c r="BH15" s="741"/>
      <c r="BI15" s="738"/>
      <c r="BJ15" s="741"/>
      <c r="BK15" s="738"/>
      <c r="BL15" s="846"/>
      <c r="BM15" s="976"/>
      <c r="BN15" s="738"/>
      <c r="BO15" s="150"/>
      <c r="BP15" s="843"/>
    </row>
    <row r="16" spans="1:68" s="104" customFormat="1" ht="153.6" customHeight="1" x14ac:dyDescent="0.35">
      <c r="A16" s="141" t="s">
        <v>239</v>
      </c>
      <c r="B16" s="932" t="s">
        <v>803</v>
      </c>
      <c r="C16" s="933"/>
      <c r="D16" s="131"/>
      <c r="E16" s="672" t="s">
        <v>815</v>
      </c>
      <c r="F16" s="131"/>
      <c r="G16" s="141" t="s">
        <v>241</v>
      </c>
      <c r="H16" s="131"/>
      <c r="I16" s="141" t="s">
        <v>475</v>
      </c>
      <c r="J16" s="131"/>
      <c r="K16" s="141"/>
      <c r="L16" s="141"/>
      <c r="M16" s="141"/>
      <c r="N16" s="141">
        <v>1</v>
      </c>
      <c r="O16" s="141"/>
      <c r="P16" s="131"/>
      <c r="Q16" s="141"/>
      <c r="R16" s="141"/>
      <c r="S16" s="141">
        <v>1</v>
      </c>
      <c r="T16" s="141"/>
      <c r="U16" s="131"/>
      <c r="V16" s="143" t="s">
        <v>202</v>
      </c>
      <c r="W16" s="141">
        <v>1</v>
      </c>
      <c r="X16" s="144"/>
      <c r="Y16" s="141"/>
      <c r="Z16" s="141"/>
      <c r="AA16" s="131"/>
      <c r="AB16" s="145" t="s">
        <v>479</v>
      </c>
      <c r="AC16" s="134"/>
      <c r="AD16" s="141" t="s">
        <v>597</v>
      </c>
      <c r="AE16" s="131"/>
      <c r="AF16" s="141" t="s">
        <v>596</v>
      </c>
      <c r="AG16" s="131"/>
      <c r="AH16" s="157"/>
      <c r="AI16" s="157"/>
      <c r="AJ16" s="157">
        <v>1</v>
      </c>
      <c r="AK16" s="157"/>
      <c r="AL16" s="157"/>
      <c r="AM16" s="157"/>
      <c r="AN16" s="157"/>
      <c r="AO16" s="157"/>
      <c r="AP16" s="157"/>
      <c r="AQ16" s="157"/>
      <c r="AR16" s="157"/>
      <c r="AS16" s="157"/>
      <c r="AU16" s="141">
        <f t="shared" si="0"/>
        <v>1</v>
      </c>
      <c r="AW16" s="142" t="s">
        <v>610</v>
      </c>
      <c r="AX16" s="131"/>
      <c r="AY16" s="141">
        <v>1</v>
      </c>
      <c r="AZ16" s="141">
        <f>IF(AU16&lt;&gt;0,1," ")</f>
        <v>1</v>
      </c>
      <c r="BB16" s="141" t="s">
        <v>186</v>
      </c>
      <c r="BD16" s="146"/>
      <c r="BE16" s="147"/>
      <c r="BF16" s="146"/>
      <c r="BG16" s="147"/>
      <c r="BH16" s="146"/>
      <c r="BI16" s="147"/>
      <c r="BJ16" s="146"/>
      <c r="BK16" s="147"/>
      <c r="BL16" s="148">
        <f t="shared" si="1"/>
        <v>0</v>
      </c>
      <c r="BM16" s="149">
        <f t="shared" si="2"/>
        <v>0</v>
      </c>
      <c r="BN16" s="147">
        <f t="shared" si="3"/>
        <v>0</v>
      </c>
      <c r="BO16" s="150"/>
      <c r="BP16" s="151"/>
    </row>
    <row r="17" spans="1:68" s="104" customFormat="1" ht="79.150000000000006" customHeight="1" x14ac:dyDescent="0.35">
      <c r="A17" s="141" t="s">
        <v>34</v>
      </c>
      <c r="B17" s="935" t="s">
        <v>807</v>
      </c>
      <c r="C17" s="936"/>
      <c r="D17" s="131"/>
      <c r="E17" s="725" t="s">
        <v>816</v>
      </c>
      <c r="F17" s="131"/>
      <c r="G17" s="704" t="s">
        <v>27</v>
      </c>
      <c r="H17" s="131"/>
      <c r="I17" s="704" t="s">
        <v>475</v>
      </c>
      <c r="J17" s="131"/>
      <c r="K17" s="704">
        <v>1</v>
      </c>
      <c r="L17" s="704"/>
      <c r="M17" s="704"/>
      <c r="N17" s="704">
        <v>1</v>
      </c>
      <c r="O17" s="704"/>
      <c r="P17" s="131"/>
      <c r="Q17" s="704">
        <v>1</v>
      </c>
      <c r="R17" s="704"/>
      <c r="S17" s="704"/>
      <c r="T17" s="704"/>
      <c r="U17" s="131"/>
      <c r="V17" s="752" t="s">
        <v>202</v>
      </c>
      <c r="W17" s="704">
        <v>1</v>
      </c>
      <c r="X17" s="152"/>
      <c r="Y17" s="918"/>
      <c r="Z17" s="918"/>
      <c r="AA17" s="131"/>
      <c r="AB17" s="158">
        <v>42751</v>
      </c>
      <c r="AC17" s="134"/>
      <c r="AD17" s="141"/>
      <c r="AE17" s="131"/>
      <c r="AF17" s="159" t="s">
        <v>597</v>
      </c>
      <c r="AG17" s="131"/>
      <c r="AH17" s="159">
        <v>1</v>
      </c>
      <c r="AI17" s="159"/>
      <c r="AJ17" s="159"/>
      <c r="AK17" s="159"/>
      <c r="AL17" s="159"/>
      <c r="AM17" s="159"/>
      <c r="AN17" s="159"/>
      <c r="AO17" s="159"/>
      <c r="AP17" s="159"/>
      <c r="AQ17" s="159"/>
      <c r="AR17" s="159"/>
      <c r="AS17" s="159"/>
      <c r="AU17" s="704">
        <f>SUM(AH17:AS19)</f>
        <v>3</v>
      </c>
      <c r="AW17" s="153" t="s">
        <v>609</v>
      </c>
      <c r="AX17" s="131"/>
      <c r="AY17" s="704">
        <v>1</v>
      </c>
      <c r="AZ17" s="704">
        <f>IF(AU17&lt;&gt;0,1," ")</f>
        <v>1</v>
      </c>
      <c r="BB17" s="141" t="s">
        <v>186</v>
      </c>
      <c r="BD17" s="739"/>
      <c r="BE17" s="736"/>
      <c r="BF17" s="739"/>
      <c r="BG17" s="736"/>
      <c r="BH17" s="739"/>
      <c r="BI17" s="736"/>
      <c r="BJ17" s="739"/>
      <c r="BK17" s="736"/>
      <c r="BL17" s="845">
        <f t="shared" ref="BL17" si="4">BD17+BF17+BH17+BJ17</f>
        <v>0</v>
      </c>
      <c r="BM17" s="975">
        <f t="shared" ref="BM17" si="5">BL17/AU17</f>
        <v>0</v>
      </c>
      <c r="BN17" s="736">
        <f t="shared" ref="BN17" si="6">BE17+BG17+BI17+BK17</f>
        <v>0</v>
      </c>
      <c r="BO17" s="150"/>
      <c r="BP17" s="842"/>
    </row>
    <row r="18" spans="1:68" s="104" customFormat="1" ht="79.150000000000006" customHeight="1" x14ac:dyDescent="0.35">
      <c r="A18" s="159" t="s">
        <v>34</v>
      </c>
      <c r="B18" s="937"/>
      <c r="C18" s="938"/>
      <c r="D18" s="131"/>
      <c r="E18" s="726"/>
      <c r="F18" s="131"/>
      <c r="G18" s="729"/>
      <c r="H18" s="131"/>
      <c r="I18" s="729"/>
      <c r="J18" s="131"/>
      <c r="K18" s="729"/>
      <c r="L18" s="729"/>
      <c r="M18" s="729"/>
      <c r="N18" s="729"/>
      <c r="O18" s="729"/>
      <c r="P18" s="131"/>
      <c r="Q18" s="729"/>
      <c r="R18" s="729"/>
      <c r="S18" s="729"/>
      <c r="T18" s="729"/>
      <c r="U18" s="131"/>
      <c r="V18" s="919"/>
      <c r="W18" s="729"/>
      <c r="X18" s="161"/>
      <c r="Y18" s="918"/>
      <c r="Z18" s="918"/>
      <c r="AA18" s="131"/>
      <c r="AB18" s="145">
        <v>42871</v>
      </c>
      <c r="AC18" s="134"/>
      <c r="AD18" s="669"/>
      <c r="AE18" s="131"/>
      <c r="AF18" s="159" t="s">
        <v>597</v>
      </c>
      <c r="AG18" s="131"/>
      <c r="AH18" s="159"/>
      <c r="AI18" s="159"/>
      <c r="AJ18" s="159"/>
      <c r="AK18" s="159"/>
      <c r="AL18" s="159">
        <v>1</v>
      </c>
      <c r="AM18" s="159"/>
      <c r="AN18" s="159"/>
      <c r="AO18" s="159"/>
      <c r="AP18" s="159"/>
      <c r="AQ18" s="159"/>
      <c r="AR18" s="159"/>
      <c r="AS18" s="159"/>
      <c r="AU18" s="729"/>
      <c r="AW18" s="764" t="s">
        <v>23</v>
      </c>
      <c r="AX18" s="131"/>
      <c r="AY18" s="729"/>
      <c r="AZ18" s="729"/>
      <c r="BB18" s="141" t="s">
        <v>186</v>
      </c>
      <c r="BD18" s="740"/>
      <c r="BE18" s="737"/>
      <c r="BF18" s="740"/>
      <c r="BG18" s="737"/>
      <c r="BH18" s="740"/>
      <c r="BI18" s="737"/>
      <c r="BJ18" s="740"/>
      <c r="BK18" s="737"/>
      <c r="BL18" s="984"/>
      <c r="BM18" s="985"/>
      <c r="BN18" s="737"/>
      <c r="BO18" s="150"/>
      <c r="BP18" s="1014"/>
    </row>
    <row r="19" spans="1:68" s="104" customFormat="1" ht="79.150000000000006" customHeight="1" x14ac:dyDescent="0.35">
      <c r="A19" s="159" t="s">
        <v>34</v>
      </c>
      <c r="B19" s="939"/>
      <c r="C19" s="940"/>
      <c r="D19" s="131"/>
      <c r="E19" s="727"/>
      <c r="F19" s="131"/>
      <c r="G19" s="705"/>
      <c r="H19" s="131"/>
      <c r="I19" s="705"/>
      <c r="J19" s="131"/>
      <c r="K19" s="705"/>
      <c r="L19" s="705"/>
      <c r="M19" s="705"/>
      <c r="N19" s="705"/>
      <c r="O19" s="705"/>
      <c r="P19" s="131"/>
      <c r="Q19" s="705"/>
      <c r="R19" s="705"/>
      <c r="S19" s="705"/>
      <c r="T19" s="705"/>
      <c r="U19" s="131"/>
      <c r="V19" s="753"/>
      <c r="W19" s="705"/>
      <c r="X19" s="156"/>
      <c r="Y19" s="918"/>
      <c r="Z19" s="918"/>
      <c r="AA19" s="131"/>
      <c r="AB19" s="145">
        <v>42991</v>
      </c>
      <c r="AC19" s="134"/>
      <c r="AD19" s="669"/>
      <c r="AE19" s="131"/>
      <c r="AF19" s="159" t="s">
        <v>597</v>
      </c>
      <c r="AG19" s="131"/>
      <c r="AH19" s="159"/>
      <c r="AI19" s="159"/>
      <c r="AJ19" s="159"/>
      <c r="AK19" s="159"/>
      <c r="AL19" s="159"/>
      <c r="AM19" s="159"/>
      <c r="AN19" s="159"/>
      <c r="AO19" s="159"/>
      <c r="AP19" s="159">
        <v>1</v>
      </c>
      <c r="AQ19" s="159"/>
      <c r="AR19" s="159"/>
      <c r="AS19" s="159"/>
      <c r="AU19" s="705"/>
      <c r="AW19" s="765"/>
      <c r="AX19" s="131"/>
      <c r="AY19" s="705"/>
      <c r="AZ19" s="705"/>
      <c r="BB19" s="141" t="s">
        <v>186</v>
      </c>
      <c r="BD19" s="741"/>
      <c r="BE19" s="738"/>
      <c r="BF19" s="741"/>
      <c r="BG19" s="738"/>
      <c r="BH19" s="741"/>
      <c r="BI19" s="738"/>
      <c r="BJ19" s="741"/>
      <c r="BK19" s="738"/>
      <c r="BL19" s="846"/>
      <c r="BM19" s="976"/>
      <c r="BN19" s="738"/>
      <c r="BO19" s="150"/>
      <c r="BP19" s="843"/>
    </row>
    <row r="20" spans="1:68" s="104" customFormat="1" ht="93.6" customHeight="1" x14ac:dyDescent="0.35">
      <c r="A20" s="141" t="s">
        <v>35</v>
      </c>
      <c r="B20" s="935" t="s">
        <v>1042</v>
      </c>
      <c r="C20" s="936"/>
      <c r="D20" s="131"/>
      <c r="E20" s="725" t="s">
        <v>816</v>
      </c>
      <c r="F20" s="131"/>
      <c r="G20" s="704" t="s">
        <v>27</v>
      </c>
      <c r="H20" s="131"/>
      <c r="I20" s="704" t="s">
        <v>475</v>
      </c>
      <c r="J20" s="131"/>
      <c r="K20" s="704">
        <v>1</v>
      </c>
      <c r="L20" s="704"/>
      <c r="M20" s="704"/>
      <c r="N20" s="704">
        <v>1</v>
      </c>
      <c r="O20" s="704"/>
      <c r="P20" s="131"/>
      <c r="Q20" s="704">
        <v>1</v>
      </c>
      <c r="R20" s="704"/>
      <c r="S20" s="704"/>
      <c r="T20" s="704"/>
      <c r="U20" s="131"/>
      <c r="V20" s="752" t="s">
        <v>202</v>
      </c>
      <c r="W20" s="704">
        <v>1</v>
      </c>
      <c r="X20" s="152"/>
      <c r="Y20" s="918"/>
      <c r="Z20" s="918"/>
      <c r="AA20" s="131"/>
      <c r="AB20" s="158">
        <v>42751</v>
      </c>
      <c r="AC20" s="134"/>
      <c r="AD20" s="141"/>
      <c r="AE20" s="131"/>
      <c r="AF20" s="159" t="s">
        <v>597</v>
      </c>
      <c r="AG20" s="131"/>
      <c r="AH20" s="141">
        <v>1</v>
      </c>
      <c r="AI20" s="141"/>
      <c r="AJ20" s="141"/>
      <c r="AK20" s="141"/>
      <c r="AL20" s="160"/>
      <c r="AM20" s="159"/>
      <c r="AN20" s="159"/>
      <c r="AO20" s="159"/>
      <c r="AP20" s="160"/>
      <c r="AQ20" s="141"/>
      <c r="AR20" s="141"/>
      <c r="AS20" s="141"/>
      <c r="AU20" s="704">
        <f>SUM(AH20:AS22)</f>
        <v>3</v>
      </c>
      <c r="AW20" s="153" t="s">
        <v>609</v>
      </c>
      <c r="AX20" s="131"/>
      <c r="AY20" s="704">
        <v>1</v>
      </c>
      <c r="AZ20" s="704">
        <f>IF(AU20&lt;&gt;0,1," ")</f>
        <v>1</v>
      </c>
      <c r="BB20" s="141" t="s">
        <v>186</v>
      </c>
      <c r="BD20" s="739"/>
      <c r="BE20" s="736"/>
      <c r="BF20" s="739"/>
      <c r="BG20" s="736"/>
      <c r="BH20" s="739"/>
      <c r="BI20" s="736"/>
      <c r="BJ20" s="739"/>
      <c r="BK20" s="736"/>
      <c r="BL20" s="845">
        <f t="shared" si="1"/>
        <v>0</v>
      </c>
      <c r="BM20" s="975">
        <f t="shared" si="2"/>
        <v>0</v>
      </c>
      <c r="BN20" s="736">
        <f t="shared" si="3"/>
        <v>0</v>
      </c>
      <c r="BO20" s="150"/>
      <c r="BP20" s="842"/>
    </row>
    <row r="21" spans="1:68" s="104" customFormat="1" ht="93.6" customHeight="1" x14ac:dyDescent="0.35">
      <c r="A21" s="160" t="s">
        <v>35</v>
      </c>
      <c r="B21" s="937"/>
      <c r="C21" s="938"/>
      <c r="D21" s="131"/>
      <c r="E21" s="726"/>
      <c r="F21" s="131"/>
      <c r="G21" s="729"/>
      <c r="H21" s="131"/>
      <c r="I21" s="729"/>
      <c r="J21" s="131"/>
      <c r="K21" s="729"/>
      <c r="L21" s="729"/>
      <c r="M21" s="729"/>
      <c r="N21" s="729"/>
      <c r="O21" s="729"/>
      <c r="P21" s="131"/>
      <c r="Q21" s="729"/>
      <c r="R21" s="729"/>
      <c r="S21" s="729"/>
      <c r="T21" s="729"/>
      <c r="U21" s="131"/>
      <c r="V21" s="919"/>
      <c r="W21" s="729"/>
      <c r="X21" s="161"/>
      <c r="Y21" s="918"/>
      <c r="Z21" s="918"/>
      <c r="AA21" s="131"/>
      <c r="AB21" s="145">
        <v>45428</v>
      </c>
      <c r="AC21" s="134"/>
      <c r="AD21" s="669"/>
      <c r="AE21" s="131"/>
      <c r="AF21" s="160" t="s">
        <v>598</v>
      </c>
      <c r="AG21" s="131"/>
      <c r="AH21" s="141"/>
      <c r="AI21" s="141"/>
      <c r="AJ21" s="141"/>
      <c r="AK21" s="141"/>
      <c r="AL21" s="160">
        <v>1</v>
      </c>
      <c r="AM21" s="159"/>
      <c r="AN21" s="159"/>
      <c r="AO21" s="159"/>
      <c r="AP21" s="160"/>
      <c r="AQ21" s="141"/>
      <c r="AR21" s="141"/>
      <c r="AS21" s="141"/>
      <c r="AU21" s="729"/>
      <c r="AW21" s="764" t="s">
        <v>23</v>
      </c>
      <c r="AX21" s="131"/>
      <c r="AY21" s="729"/>
      <c r="AZ21" s="729"/>
      <c r="BB21" s="141" t="s">
        <v>3</v>
      </c>
      <c r="BD21" s="740"/>
      <c r="BE21" s="737"/>
      <c r="BF21" s="740"/>
      <c r="BG21" s="737"/>
      <c r="BH21" s="740"/>
      <c r="BI21" s="737"/>
      <c r="BJ21" s="740"/>
      <c r="BK21" s="737"/>
      <c r="BL21" s="984"/>
      <c r="BM21" s="985"/>
      <c r="BN21" s="737"/>
      <c r="BO21" s="150"/>
      <c r="BP21" s="1014"/>
    </row>
    <row r="22" spans="1:68" s="104" customFormat="1" ht="93.6" customHeight="1" x14ac:dyDescent="0.35">
      <c r="A22" s="160" t="s">
        <v>35</v>
      </c>
      <c r="B22" s="939"/>
      <c r="C22" s="940"/>
      <c r="D22" s="131"/>
      <c r="E22" s="727"/>
      <c r="F22" s="131"/>
      <c r="G22" s="705"/>
      <c r="H22" s="131"/>
      <c r="I22" s="705"/>
      <c r="J22" s="131"/>
      <c r="K22" s="705"/>
      <c r="L22" s="705"/>
      <c r="M22" s="705"/>
      <c r="N22" s="705"/>
      <c r="O22" s="705"/>
      <c r="P22" s="131"/>
      <c r="Q22" s="705"/>
      <c r="R22" s="705"/>
      <c r="S22" s="705"/>
      <c r="T22" s="705"/>
      <c r="U22" s="131"/>
      <c r="V22" s="753"/>
      <c r="W22" s="705"/>
      <c r="X22" s="156"/>
      <c r="Y22" s="918"/>
      <c r="Z22" s="918"/>
      <c r="AA22" s="131"/>
      <c r="AB22" s="145">
        <v>45548</v>
      </c>
      <c r="AC22" s="134"/>
      <c r="AD22" s="160" t="s">
        <v>599</v>
      </c>
      <c r="AE22" s="131"/>
      <c r="AF22" s="160" t="s">
        <v>598</v>
      </c>
      <c r="AG22" s="131"/>
      <c r="AH22" s="141"/>
      <c r="AI22" s="141"/>
      <c r="AJ22" s="141"/>
      <c r="AK22" s="141"/>
      <c r="AL22" s="160"/>
      <c r="AM22" s="159"/>
      <c r="AN22" s="159"/>
      <c r="AO22" s="159"/>
      <c r="AP22" s="160">
        <v>1</v>
      </c>
      <c r="AQ22" s="141"/>
      <c r="AR22" s="141"/>
      <c r="AS22" s="141"/>
      <c r="AU22" s="705"/>
      <c r="AW22" s="765"/>
      <c r="AX22" s="131"/>
      <c r="AY22" s="705"/>
      <c r="AZ22" s="705"/>
      <c r="BB22" s="141" t="s">
        <v>3</v>
      </c>
      <c r="BD22" s="741"/>
      <c r="BE22" s="738"/>
      <c r="BF22" s="741"/>
      <c r="BG22" s="738"/>
      <c r="BH22" s="741"/>
      <c r="BI22" s="738"/>
      <c r="BJ22" s="741"/>
      <c r="BK22" s="738"/>
      <c r="BL22" s="846"/>
      <c r="BM22" s="976"/>
      <c r="BN22" s="738"/>
      <c r="BO22" s="150"/>
      <c r="BP22" s="843"/>
    </row>
    <row r="23" spans="1:68" s="104" customFormat="1" ht="89.25" customHeight="1" x14ac:dyDescent="0.35">
      <c r="A23" s="704" t="s">
        <v>36</v>
      </c>
      <c r="B23" s="730" t="s">
        <v>808</v>
      </c>
      <c r="C23" s="731"/>
      <c r="D23" s="131"/>
      <c r="E23" s="706" t="s">
        <v>817</v>
      </c>
      <c r="F23" s="131"/>
      <c r="G23" s="704" t="s">
        <v>26</v>
      </c>
      <c r="H23" s="131"/>
      <c r="I23" s="704" t="s">
        <v>475</v>
      </c>
      <c r="J23" s="131"/>
      <c r="K23" s="704">
        <v>1</v>
      </c>
      <c r="L23" s="704"/>
      <c r="M23" s="704"/>
      <c r="N23" s="704">
        <v>1</v>
      </c>
      <c r="O23" s="704"/>
      <c r="P23" s="131"/>
      <c r="Q23" s="704">
        <v>1</v>
      </c>
      <c r="R23" s="704">
        <v>1</v>
      </c>
      <c r="S23" s="704">
        <v>1</v>
      </c>
      <c r="T23" s="704">
        <v>1</v>
      </c>
      <c r="U23" s="131"/>
      <c r="V23" s="752" t="s">
        <v>202</v>
      </c>
      <c r="W23" s="704">
        <v>1</v>
      </c>
      <c r="X23" s="152"/>
      <c r="Y23" s="918"/>
      <c r="Z23" s="918"/>
      <c r="AA23" s="131"/>
      <c r="AB23" s="158">
        <v>43496</v>
      </c>
      <c r="AC23" s="134"/>
      <c r="AD23" s="159"/>
      <c r="AE23" s="202"/>
      <c r="AF23" s="159" t="s">
        <v>597</v>
      </c>
      <c r="AG23" s="131"/>
      <c r="AH23" s="903">
        <v>1</v>
      </c>
      <c r="AI23" s="903"/>
      <c r="AJ23" s="903"/>
      <c r="AK23" s="903"/>
      <c r="AL23" s="903"/>
      <c r="AM23" s="903"/>
      <c r="AN23" s="903">
        <v>1</v>
      </c>
      <c r="AO23" s="903"/>
      <c r="AP23" s="903"/>
      <c r="AQ23" s="903"/>
      <c r="AR23" s="903"/>
      <c r="AS23" s="903"/>
      <c r="AU23" s="704">
        <f>SUM(AH23:AS24)</f>
        <v>2</v>
      </c>
      <c r="AW23" s="764" t="s">
        <v>23</v>
      </c>
      <c r="AX23" s="131"/>
      <c r="AY23" s="704">
        <v>1</v>
      </c>
      <c r="AZ23" s="704">
        <f>IF(AU23&lt;&gt;0,1," ")</f>
        <v>1</v>
      </c>
      <c r="BB23" s="141" t="s">
        <v>186</v>
      </c>
      <c r="BD23" s="739"/>
      <c r="BE23" s="736"/>
      <c r="BF23" s="739"/>
      <c r="BG23" s="736"/>
      <c r="BH23" s="739"/>
      <c r="BI23" s="736"/>
      <c r="BJ23" s="739"/>
      <c r="BK23" s="736"/>
      <c r="BL23" s="845">
        <f t="shared" si="1"/>
        <v>0</v>
      </c>
      <c r="BM23" s="975">
        <f t="shared" si="2"/>
        <v>0</v>
      </c>
      <c r="BN23" s="736">
        <f t="shared" si="3"/>
        <v>0</v>
      </c>
      <c r="BO23" s="150"/>
      <c r="BP23" s="842"/>
    </row>
    <row r="24" spans="1:68" s="104" customFormat="1" ht="89.25" customHeight="1" x14ac:dyDescent="0.35">
      <c r="A24" s="705"/>
      <c r="B24" s="732"/>
      <c r="C24" s="733"/>
      <c r="D24" s="131"/>
      <c r="E24" s="706"/>
      <c r="F24" s="131"/>
      <c r="G24" s="705"/>
      <c r="H24" s="131"/>
      <c r="I24" s="705"/>
      <c r="J24" s="131"/>
      <c r="K24" s="705"/>
      <c r="L24" s="705"/>
      <c r="M24" s="705"/>
      <c r="N24" s="705"/>
      <c r="O24" s="705"/>
      <c r="P24" s="131"/>
      <c r="Q24" s="705"/>
      <c r="R24" s="705"/>
      <c r="S24" s="705"/>
      <c r="T24" s="705"/>
      <c r="U24" s="131"/>
      <c r="V24" s="753"/>
      <c r="W24" s="705"/>
      <c r="X24" s="156"/>
      <c r="Y24" s="918"/>
      <c r="Z24" s="918"/>
      <c r="AA24" s="131"/>
      <c r="AB24" s="145">
        <v>44407</v>
      </c>
      <c r="AC24" s="134"/>
      <c r="AD24" s="160" t="s">
        <v>599</v>
      </c>
      <c r="AE24" s="202"/>
      <c r="AF24" s="159" t="s">
        <v>597</v>
      </c>
      <c r="AG24" s="131"/>
      <c r="AH24" s="705"/>
      <c r="AI24" s="705"/>
      <c r="AJ24" s="705"/>
      <c r="AK24" s="705"/>
      <c r="AL24" s="705"/>
      <c r="AM24" s="705"/>
      <c r="AN24" s="705"/>
      <c r="AO24" s="705"/>
      <c r="AP24" s="705"/>
      <c r="AQ24" s="705"/>
      <c r="AR24" s="705"/>
      <c r="AS24" s="705"/>
      <c r="AU24" s="705"/>
      <c r="AW24" s="765"/>
      <c r="AX24" s="131"/>
      <c r="AY24" s="705"/>
      <c r="AZ24" s="705"/>
      <c r="BB24" s="141" t="s">
        <v>809</v>
      </c>
      <c r="BD24" s="741"/>
      <c r="BE24" s="738"/>
      <c r="BF24" s="741"/>
      <c r="BG24" s="738"/>
      <c r="BH24" s="741"/>
      <c r="BI24" s="738"/>
      <c r="BJ24" s="741"/>
      <c r="BK24" s="738"/>
      <c r="BL24" s="846"/>
      <c r="BM24" s="976"/>
      <c r="BN24" s="738"/>
      <c r="BO24" s="150"/>
      <c r="BP24" s="843"/>
    </row>
    <row r="25" spans="1:68" s="104" customFormat="1" ht="60.6" customHeight="1" x14ac:dyDescent="0.35">
      <c r="A25" s="748" t="s">
        <v>37</v>
      </c>
      <c r="B25" s="730" t="s">
        <v>61</v>
      </c>
      <c r="C25" s="731"/>
      <c r="D25" s="131"/>
      <c r="E25" s="728" t="s">
        <v>819</v>
      </c>
      <c r="F25" s="131"/>
      <c r="G25" s="704" t="s">
        <v>27</v>
      </c>
      <c r="H25" s="131"/>
      <c r="I25" s="704" t="s">
        <v>475</v>
      </c>
      <c r="J25" s="131"/>
      <c r="K25" s="704"/>
      <c r="L25" s="704"/>
      <c r="M25" s="704"/>
      <c r="N25" s="704">
        <v>1</v>
      </c>
      <c r="O25" s="704"/>
      <c r="P25" s="131"/>
      <c r="Q25" s="704"/>
      <c r="R25" s="704"/>
      <c r="S25" s="704">
        <v>1</v>
      </c>
      <c r="T25" s="704"/>
      <c r="U25" s="131"/>
      <c r="V25" s="752" t="s">
        <v>202</v>
      </c>
      <c r="W25" s="704">
        <v>1</v>
      </c>
      <c r="X25" s="152"/>
      <c r="Y25" s="918"/>
      <c r="Z25" s="918"/>
      <c r="AA25" s="131"/>
      <c r="AB25" s="145">
        <v>45344</v>
      </c>
      <c r="AC25" s="134"/>
      <c r="AD25" s="669"/>
      <c r="AE25" s="131"/>
      <c r="AF25" s="670" t="s">
        <v>598</v>
      </c>
      <c r="AG25" s="131"/>
      <c r="AH25" s="748"/>
      <c r="AI25" s="748">
        <v>1</v>
      </c>
      <c r="AJ25" s="748"/>
      <c r="AK25" s="748"/>
      <c r="AL25" s="748"/>
      <c r="AM25" s="748"/>
      <c r="AN25" s="748"/>
      <c r="AO25" s="748">
        <v>1</v>
      </c>
      <c r="AP25" s="748"/>
      <c r="AQ25" s="748"/>
      <c r="AR25" s="748"/>
      <c r="AS25" s="748"/>
      <c r="AU25" s="704">
        <f t="shared" ref="AU25" si="7">SUM(AH25:AS25)</f>
        <v>2</v>
      </c>
      <c r="AW25" s="764" t="s">
        <v>22</v>
      </c>
      <c r="AX25" s="131"/>
      <c r="AY25" s="704">
        <v>1</v>
      </c>
      <c r="AZ25" s="704">
        <f>IF(AU25&lt;&gt;0,1," ")</f>
        <v>1</v>
      </c>
      <c r="BB25" s="141" t="s">
        <v>3</v>
      </c>
      <c r="BD25" s="739"/>
      <c r="BE25" s="736"/>
      <c r="BF25" s="739"/>
      <c r="BG25" s="736"/>
      <c r="BH25" s="739"/>
      <c r="BI25" s="736"/>
      <c r="BJ25" s="739"/>
      <c r="BK25" s="736"/>
      <c r="BL25" s="845">
        <f t="shared" ref="BL25" si="8">BD25+BF25+BH25+BJ25</f>
        <v>0</v>
      </c>
      <c r="BM25" s="975">
        <f t="shared" ref="BM25" si="9">BL25/AU25</f>
        <v>0</v>
      </c>
      <c r="BN25" s="736">
        <f t="shared" ref="BN25" si="10">BE25+BG25+BI25+BK25</f>
        <v>0</v>
      </c>
      <c r="BO25" s="150"/>
      <c r="BP25" s="842"/>
    </row>
    <row r="26" spans="1:68" s="104" customFormat="1" ht="60.6" customHeight="1" x14ac:dyDescent="0.35">
      <c r="A26" s="705"/>
      <c r="B26" s="732"/>
      <c r="C26" s="733"/>
      <c r="D26" s="131"/>
      <c r="E26" s="724"/>
      <c r="F26" s="131"/>
      <c r="G26" s="705"/>
      <c r="H26" s="131"/>
      <c r="I26" s="705"/>
      <c r="J26" s="131"/>
      <c r="K26" s="705"/>
      <c r="L26" s="705"/>
      <c r="M26" s="705"/>
      <c r="N26" s="705"/>
      <c r="O26" s="705"/>
      <c r="P26" s="131"/>
      <c r="Q26" s="705"/>
      <c r="R26" s="705"/>
      <c r="S26" s="705"/>
      <c r="T26" s="705"/>
      <c r="U26" s="131"/>
      <c r="V26" s="753"/>
      <c r="W26" s="705"/>
      <c r="X26" s="156"/>
      <c r="Y26" s="918"/>
      <c r="Z26" s="918"/>
      <c r="AA26" s="131"/>
      <c r="AB26" s="145">
        <v>45534</v>
      </c>
      <c r="AC26" s="134"/>
      <c r="AD26" s="670" t="s">
        <v>599</v>
      </c>
      <c r="AE26" s="131"/>
      <c r="AF26" s="670" t="s">
        <v>598</v>
      </c>
      <c r="AG26" s="131"/>
      <c r="AH26" s="749"/>
      <c r="AI26" s="749"/>
      <c r="AJ26" s="749"/>
      <c r="AK26" s="749"/>
      <c r="AL26" s="749"/>
      <c r="AM26" s="749"/>
      <c r="AN26" s="749"/>
      <c r="AO26" s="749"/>
      <c r="AP26" s="749"/>
      <c r="AQ26" s="749"/>
      <c r="AR26" s="749"/>
      <c r="AS26" s="749"/>
      <c r="AU26" s="705"/>
      <c r="AW26" s="765"/>
      <c r="AX26" s="131"/>
      <c r="AY26" s="705"/>
      <c r="AZ26" s="705"/>
      <c r="BB26" s="141" t="s">
        <v>3</v>
      </c>
      <c r="BD26" s="741"/>
      <c r="BE26" s="738"/>
      <c r="BF26" s="741"/>
      <c r="BG26" s="738"/>
      <c r="BH26" s="741"/>
      <c r="BI26" s="738"/>
      <c r="BJ26" s="741"/>
      <c r="BK26" s="738"/>
      <c r="BL26" s="846"/>
      <c r="BM26" s="976"/>
      <c r="BN26" s="738"/>
      <c r="BO26" s="150"/>
      <c r="BP26" s="843"/>
    </row>
    <row r="27" spans="1:68" s="104" customFormat="1" ht="199.15" customHeight="1" x14ac:dyDescent="0.35">
      <c r="A27" s="141" t="s">
        <v>576</v>
      </c>
      <c r="B27" s="706" t="s">
        <v>745</v>
      </c>
      <c r="C27" s="706"/>
      <c r="D27" s="131"/>
      <c r="E27" s="41" t="s">
        <v>820</v>
      </c>
      <c r="F27" s="131"/>
      <c r="G27" s="141" t="s">
        <v>27</v>
      </c>
      <c r="H27" s="131"/>
      <c r="I27" s="141" t="s">
        <v>470</v>
      </c>
      <c r="J27" s="131"/>
      <c r="K27" s="141"/>
      <c r="L27" s="141"/>
      <c r="M27" s="141"/>
      <c r="N27" s="141">
        <v>1</v>
      </c>
      <c r="O27" s="141">
        <v>1</v>
      </c>
      <c r="P27" s="131"/>
      <c r="Q27" s="141">
        <v>1</v>
      </c>
      <c r="R27" s="141">
        <v>1</v>
      </c>
      <c r="S27" s="141">
        <v>1</v>
      </c>
      <c r="T27" s="141">
        <v>1</v>
      </c>
      <c r="U27" s="131"/>
      <c r="V27" s="143" t="s">
        <v>202</v>
      </c>
      <c r="W27" s="141">
        <v>1</v>
      </c>
      <c r="X27" s="144"/>
      <c r="Y27" s="141"/>
      <c r="Z27" s="141"/>
      <c r="AA27" s="131"/>
      <c r="AB27" s="162" t="s">
        <v>439</v>
      </c>
      <c r="AC27" s="134"/>
      <c r="AD27" s="141" t="s">
        <v>596</v>
      </c>
      <c r="AE27" s="131"/>
      <c r="AF27" s="141" t="s">
        <v>597</v>
      </c>
      <c r="AG27" s="131"/>
      <c r="AH27" s="141">
        <v>1</v>
      </c>
      <c r="AI27" s="141"/>
      <c r="AJ27" s="141"/>
      <c r="AK27" s="141"/>
      <c r="AL27" s="141"/>
      <c r="AM27" s="141"/>
      <c r="AN27" s="141">
        <v>1</v>
      </c>
      <c r="AO27" s="141"/>
      <c r="AP27" s="141"/>
      <c r="AQ27" s="141"/>
      <c r="AR27" s="141"/>
      <c r="AS27" s="141"/>
      <c r="AU27" s="141">
        <f>SUM(AH27:AS27)</f>
        <v>2</v>
      </c>
      <c r="AW27" s="142" t="s">
        <v>23</v>
      </c>
      <c r="AX27" s="131"/>
      <c r="AY27" s="141">
        <v>1</v>
      </c>
      <c r="AZ27" s="141">
        <f>IF(AU27&lt;&gt;0,1," ")</f>
        <v>1</v>
      </c>
      <c r="BB27" s="141" t="s">
        <v>186</v>
      </c>
      <c r="BD27" s="146"/>
      <c r="BE27" s="147"/>
      <c r="BF27" s="146"/>
      <c r="BG27" s="147"/>
      <c r="BH27" s="146"/>
      <c r="BI27" s="147"/>
      <c r="BJ27" s="146"/>
      <c r="BK27" s="147"/>
      <c r="BL27" s="148">
        <f>BD27+BF27+BH27+BJ27</f>
        <v>0</v>
      </c>
      <c r="BM27" s="149">
        <f>BL27/AU27</f>
        <v>0</v>
      </c>
      <c r="BN27" s="147">
        <f>BE27+BG27+BI27+BK27</f>
        <v>0</v>
      </c>
      <c r="BO27" s="150"/>
      <c r="BP27" s="151"/>
    </row>
    <row r="28" spans="1:68" s="104" customFormat="1" ht="9" customHeight="1" thickBot="1" x14ac:dyDescent="0.25">
      <c r="A28" s="131"/>
      <c r="B28" s="132"/>
      <c r="C28" s="132"/>
      <c r="D28" s="131"/>
      <c r="E28" s="132"/>
      <c r="F28" s="131"/>
      <c r="G28" s="131"/>
      <c r="H28" s="131"/>
      <c r="I28" s="131"/>
      <c r="J28" s="131"/>
      <c r="K28" s="131"/>
      <c r="L28" s="131"/>
      <c r="M28" s="131"/>
      <c r="N28" s="131"/>
      <c r="O28" s="131"/>
      <c r="P28" s="131"/>
      <c r="Q28" s="131"/>
      <c r="R28" s="131"/>
      <c r="S28" s="131"/>
      <c r="T28" s="131"/>
      <c r="U28" s="131"/>
      <c r="V28" s="133"/>
      <c r="W28" s="131"/>
      <c r="X28" s="134"/>
      <c r="Y28" s="131"/>
      <c r="Z28" s="131"/>
      <c r="AA28" s="131"/>
      <c r="AB28" s="135"/>
      <c r="AC28" s="134"/>
      <c r="AD28" s="131"/>
      <c r="AE28" s="131"/>
      <c r="AF28" s="131"/>
      <c r="AG28" s="131"/>
      <c r="AH28" s="131"/>
      <c r="AI28" s="131"/>
      <c r="AJ28" s="131"/>
      <c r="AK28" s="131"/>
      <c r="AL28" s="131"/>
      <c r="AM28" s="131"/>
      <c r="AN28" s="131"/>
      <c r="AO28" s="131"/>
      <c r="AP28" s="131"/>
      <c r="AQ28" s="131"/>
      <c r="AR28" s="131"/>
      <c r="AS28" s="131"/>
      <c r="AU28" s="131"/>
      <c r="AW28" s="132"/>
      <c r="AX28" s="131"/>
      <c r="AY28" s="131"/>
      <c r="AZ28" s="131"/>
      <c r="BB28" s="131"/>
      <c r="BE28" s="136"/>
      <c r="BG28" s="136"/>
      <c r="BI28" s="136"/>
      <c r="BK28" s="136"/>
      <c r="BL28" s="137"/>
      <c r="BM28" s="137"/>
      <c r="BN28" s="136"/>
    </row>
    <row r="29" spans="1:68" s="137" customFormat="1" ht="59.45" customHeight="1" thickTop="1" thickBot="1" x14ac:dyDescent="0.25">
      <c r="A29" s="709" t="str">
        <f>B11</f>
        <v>AUDITORÍAS DE LEY CON FECHA DE ENTREGA</v>
      </c>
      <c r="B29" s="709"/>
      <c r="C29" s="164" t="s">
        <v>187</v>
      </c>
      <c r="D29" s="165"/>
      <c r="E29" s="166"/>
      <c r="F29" s="165"/>
      <c r="G29" s="163">
        <f>COUNTIF(BB13:BB27,"P")</f>
        <v>10</v>
      </c>
      <c r="H29" s="165"/>
      <c r="I29" s="167">
        <f>G29/(G29+G30)</f>
        <v>0.7142857142857143</v>
      </c>
      <c r="J29" s="165"/>
      <c r="K29" s="163">
        <f>SUM(K13:K27)</f>
        <v>3</v>
      </c>
      <c r="L29" s="163">
        <f>SUM(L13:L27)</f>
        <v>0</v>
      </c>
      <c r="M29" s="163">
        <f>SUM(M13:M27)</f>
        <v>0</v>
      </c>
      <c r="N29" s="163">
        <f>SUM(N13:N27)</f>
        <v>8</v>
      </c>
      <c r="O29" s="163">
        <f>SUM(O13:O27)</f>
        <v>1</v>
      </c>
      <c r="P29" s="131"/>
      <c r="Q29" s="163">
        <f>SUM(Q13:Q27)</f>
        <v>5</v>
      </c>
      <c r="R29" s="163">
        <f>SUM(R13:R27)</f>
        <v>3</v>
      </c>
      <c r="S29" s="163">
        <f>SUM(S13:S27)</f>
        <v>6</v>
      </c>
      <c r="T29" s="163">
        <f>SUM(T13:T27)</f>
        <v>3</v>
      </c>
      <c r="U29" s="165"/>
      <c r="V29" s="168"/>
      <c r="W29" s="165"/>
      <c r="X29" s="169"/>
      <c r="Y29" s="170">
        <f>SUM(Y13:Y27)</f>
        <v>0</v>
      </c>
      <c r="Z29" s="170">
        <f>SUM(Z13:Z27)</f>
        <v>0</v>
      </c>
      <c r="AA29" s="165"/>
      <c r="AB29" s="823"/>
      <c r="AC29" s="169"/>
      <c r="AD29" s="165"/>
      <c r="AE29" s="165"/>
      <c r="AF29" s="163" t="s">
        <v>136</v>
      </c>
      <c r="AG29" s="165"/>
      <c r="AH29" s="709">
        <f>SUM(AH13:AJ27)</f>
        <v>7</v>
      </c>
      <c r="AI29" s="709"/>
      <c r="AJ29" s="709"/>
      <c r="AK29" s="709">
        <f>SUM(AK13:AM27)</f>
        <v>3</v>
      </c>
      <c r="AL29" s="709"/>
      <c r="AM29" s="709"/>
      <c r="AN29" s="709">
        <f>SUM(AN13:AP27)</f>
        <v>5</v>
      </c>
      <c r="AO29" s="709"/>
      <c r="AP29" s="709"/>
      <c r="AQ29" s="709">
        <f>SUM(AQ13:AS27)</f>
        <v>1</v>
      </c>
      <c r="AR29" s="709"/>
      <c r="AS29" s="709"/>
      <c r="AU29" s="709">
        <f>SUM(AU13:AU27)</f>
        <v>16</v>
      </c>
      <c r="AW29" s="856" t="s">
        <v>139</v>
      </c>
      <c r="AX29" s="165"/>
      <c r="AY29" s="163">
        <f>SUM(AY13:AY27)</f>
        <v>8</v>
      </c>
      <c r="AZ29" s="163">
        <f>SUM(AZ13:AZ27)</f>
        <v>8</v>
      </c>
      <c r="BB29" s="131"/>
      <c r="BD29" s="171">
        <f t="shared" ref="BD29:BL29" si="11">SUM(BD13:BD27)</f>
        <v>0</v>
      </c>
      <c r="BE29" s="759">
        <f t="shared" si="11"/>
        <v>0</v>
      </c>
      <c r="BF29" s="171">
        <f t="shared" si="11"/>
        <v>0</v>
      </c>
      <c r="BG29" s="759">
        <f t="shared" si="11"/>
        <v>0</v>
      </c>
      <c r="BH29" s="171">
        <f t="shared" si="11"/>
        <v>0</v>
      </c>
      <c r="BI29" s="759">
        <f t="shared" si="11"/>
        <v>0</v>
      </c>
      <c r="BJ29" s="171">
        <f t="shared" si="11"/>
        <v>0</v>
      </c>
      <c r="BK29" s="759">
        <f t="shared" si="11"/>
        <v>0</v>
      </c>
      <c r="BL29" s="852">
        <f t="shared" si="11"/>
        <v>0</v>
      </c>
      <c r="BM29" s="1016">
        <f>BL29/AU29</f>
        <v>0</v>
      </c>
      <c r="BN29" s="851">
        <f>SUM(BN13:BN27)</f>
        <v>0</v>
      </c>
      <c r="BO29" s="104"/>
      <c r="BP29" s="104"/>
    </row>
    <row r="30" spans="1:68" s="137" customFormat="1" ht="59.45" customHeight="1" thickTop="1" thickBot="1" x14ac:dyDescent="0.25">
      <c r="A30" s="709"/>
      <c r="B30" s="709"/>
      <c r="C30" s="164" t="s">
        <v>188</v>
      </c>
      <c r="D30" s="165"/>
      <c r="E30" s="166"/>
      <c r="F30" s="165"/>
      <c r="G30" s="163">
        <f>COUNTIF(BB13:BB27,"C")</f>
        <v>4</v>
      </c>
      <c r="H30" s="165"/>
      <c r="I30" s="167">
        <f>G30/(G29+G30)</f>
        <v>0.2857142857142857</v>
      </c>
      <c r="J30" s="165"/>
      <c r="K30" s="709">
        <f>SUM(K29:O29)</f>
        <v>12</v>
      </c>
      <c r="L30" s="709"/>
      <c r="M30" s="709"/>
      <c r="N30" s="709"/>
      <c r="O30" s="709"/>
      <c r="P30" s="134"/>
      <c r="Q30" s="709">
        <f>SUM(Q29:T29)</f>
        <v>17</v>
      </c>
      <c r="R30" s="709"/>
      <c r="S30" s="709"/>
      <c r="T30" s="709"/>
      <c r="U30" s="165"/>
      <c r="V30" s="168"/>
      <c r="W30" s="165"/>
      <c r="X30" s="169"/>
      <c r="Y30" s="165"/>
      <c r="Z30" s="165"/>
      <c r="AA30" s="165"/>
      <c r="AB30" s="823"/>
      <c r="AC30" s="169"/>
      <c r="AD30" s="165"/>
      <c r="AE30" s="165"/>
      <c r="AF30" s="163" t="s">
        <v>441</v>
      </c>
      <c r="AG30" s="165"/>
      <c r="AH30" s="709">
        <f>AH29+AK29+AN29+AQ29</f>
        <v>16</v>
      </c>
      <c r="AI30" s="709"/>
      <c r="AJ30" s="709"/>
      <c r="AK30" s="709"/>
      <c r="AL30" s="709"/>
      <c r="AM30" s="709"/>
      <c r="AN30" s="709"/>
      <c r="AO30" s="709"/>
      <c r="AP30" s="709"/>
      <c r="AQ30" s="709"/>
      <c r="AR30" s="709"/>
      <c r="AS30" s="709"/>
      <c r="AU30" s="709"/>
      <c r="AW30" s="856"/>
      <c r="AX30" s="165"/>
      <c r="AY30" s="969">
        <f>AZ29/AY29</f>
        <v>1</v>
      </c>
      <c r="AZ30" s="969"/>
      <c r="BB30" s="173"/>
      <c r="BD30" s="172">
        <f>BD29/AH29</f>
        <v>0</v>
      </c>
      <c r="BE30" s="760"/>
      <c r="BF30" s="172">
        <f>BF29/AK29</f>
        <v>0</v>
      </c>
      <c r="BG30" s="760"/>
      <c r="BH30" s="172">
        <f>BH29/AN29</f>
        <v>0</v>
      </c>
      <c r="BI30" s="760"/>
      <c r="BJ30" s="172">
        <f>BJ29/AQ29</f>
        <v>0</v>
      </c>
      <c r="BK30" s="760"/>
      <c r="BL30" s="852"/>
      <c r="BM30" s="1016"/>
      <c r="BN30" s="851"/>
      <c r="BO30" s="104"/>
      <c r="BP30" s="104"/>
    </row>
    <row r="31" spans="1:68" s="104" customFormat="1" ht="24" thickTop="1" x14ac:dyDescent="0.2">
      <c r="A31" s="129"/>
      <c r="B31" s="130"/>
      <c r="C31" s="130"/>
      <c r="D31" s="131"/>
      <c r="E31" s="132"/>
      <c r="F31" s="131"/>
      <c r="G31" s="131"/>
      <c r="H31" s="131"/>
      <c r="I31" s="131"/>
      <c r="J31" s="131"/>
      <c r="K31" s="131"/>
      <c r="L31" s="131"/>
      <c r="M31" s="131"/>
      <c r="N31" s="131"/>
      <c r="O31" s="131"/>
      <c r="P31" s="131"/>
      <c r="Q31" s="131"/>
      <c r="R31" s="131"/>
      <c r="S31" s="131"/>
      <c r="T31" s="131"/>
      <c r="U31" s="131"/>
      <c r="V31" s="133"/>
      <c r="W31" s="131"/>
      <c r="X31" s="134"/>
      <c r="Y31" s="131"/>
      <c r="Z31" s="131"/>
      <c r="AA31" s="131"/>
      <c r="AB31" s="135"/>
      <c r="AC31" s="134"/>
      <c r="AD31" s="131"/>
      <c r="AE31" s="131"/>
      <c r="AF31" s="131"/>
      <c r="AG31" s="131"/>
      <c r="AH31" s="131"/>
      <c r="AI31" s="131"/>
      <c r="AJ31" s="131"/>
      <c r="AK31" s="131"/>
      <c r="AL31" s="131"/>
      <c r="AM31" s="131"/>
      <c r="AN31" s="131"/>
      <c r="AO31" s="131"/>
      <c r="AP31" s="131"/>
      <c r="AQ31" s="131"/>
      <c r="AR31" s="131"/>
      <c r="AS31" s="131"/>
      <c r="AU31" s="131"/>
      <c r="AW31" s="132"/>
      <c r="AX31" s="131"/>
      <c r="AY31" s="131"/>
      <c r="AZ31" s="131"/>
      <c r="BB31" s="131"/>
      <c r="BE31" s="136"/>
      <c r="BG31" s="136"/>
      <c r="BI31" s="136"/>
      <c r="BK31" s="136"/>
      <c r="BL31" s="137"/>
      <c r="BM31" s="137"/>
      <c r="BN31" s="136"/>
    </row>
    <row r="32" spans="1:68" s="104" customFormat="1" ht="55.15" customHeight="1" x14ac:dyDescent="0.2">
      <c r="A32" s="702">
        <v>2</v>
      </c>
      <c r="B32" s="928" t="s">
        <v>434</v>
      </c>
      <c r="C32" s="929"/>
      <c r="D32" s="131"/>
      <c r="E32" s="718"/>
      <c r="F32" s="131"/>
      <c r="G32" s="131"/>
      <c r="H32" s="131"/>
      <c r="I32" s="131"/>
      <c r="J32" s="131"/>
      <c r="K32" s="131"/>
      <c r="L32" s="131"/>
      <c r="M32" s="131"/>
      <c r="N32" s="131"/>
      <c r="O32" s="131"/>
      <c r="P32" s="131"/>
      <c r="Q32" s="131"/>
      <c r="R32" s="131"/>
      <c r="S32" s="131"/>
      <c r="T32" s="131"/>
      <c r="U32" s="131"/>
      <c r="V32" s="133"/>
      <c r="W32" s="131"/>
      <c r="X32" s="134"/>
      <c r="Y32" s="131"/>
      <c r="Z32" s="131"/>
      <c r="AA32" s="131"/>
      <c r="AB32" s="132"/>
      <c r="AC32" s="134"/>
      <c r="AD32" s="131"/>
      <c r="AE32" s="131"/>
      <c r="AF32" s="131"/>
      <c r="AG32" s="131"/>
      <c r="AH32" s="131"/>
      <c r="AI32" s="131"/>
      <c r="AJ32" s="131"/>
      <c r="AK32" s="131"/>
      <c r="AL32" s="131"/>
      <c r="AM32" s="131"/>
      <c r="AN32" s="131"/>
      <c r="AO32" s="131"/>
      <c r="AP32" s="131"/>
      <c r="AQ32" s="131"/>
      <c r="AR32" s="131"/>
      <c r="AS32" s="131"/>
      <c r="AU32" s="131"/>
      <c r="AW32" s="132"/>
      <c r="AX32" s="131"/>
      <c r="AY32" s="131"/>
      <c r="AZ32" s="131"/>
      <c r="BB32" s="131"/>
      <c r="BE32" s="136"/>
      <c r="BG32" s="136"/>
      <c r="BI32" s="136"/>
      <c r="BK32" s="136"/>
      <c r="BL32" s="137"/>
      <c r="BM32" s="137"/>
      <c r="BN32" s="136"/>
    </row>
    <row r="33" spans="1:68" s="104" customFormat="1" ht="69.599999999999994" customHeight="1" x14ac:dyDescent="0.2">
      <c r="A33" s="703"/>
      <c r="B33" s="930" t="s">
        <v>445</v>
      </c>
      <c r="C33" s="931"/>
      <c r="D33" s="131"/>
      <c r="E33" s="719"/>
      <c r="F33" s="131"/>
      <c r="G33" s="129"/>
      <c r="H33" s="131"/>
      <c r="I33" s="129"/>
      <c r="J33" s="131"/>
      <c r="K33" s="129"/>
      <c r="L33" s="129"/>
      <c r="M33" s="129"/>
      <c r="N33" s="129"/>
      <c r="O33" s="129"/>
      <c r="P33" s="131"/>
      <c r="Q33" s="129"/>
      <c r="R33" s="129"/>
      <c r="S33" s="129"/>
      <c r="T33" s="129"/>
      <c r="U33" s="131"/>
      <c r="V33" s="139"/>
      <c r="W33" s="129"/>
      <c r="X33" s="140"/>
      <c r="Y33" s="129"/>
      <c r="Z33" s="129"/>
      <c r="AA33" s="131"/>
      <c r="AB33" s="130"/>
      <c r="AC33" s="134"/>
      <c r="AD33" s="129"/>
      <c r="AE33" s="131"/>
      <c r="AF33" s="129"/>
      <c r="AG33" s="131"/>
      <c r="AH33" s="129"/>
      <c r="AI33" s="129"/>
      <c r="AJ33" s="129"/>
      <c r="AK33" s="129"/>
      <c r="AL33" s="129"/>
      <c r="AM33" s="129"/>
      <c r="AN33" s="129"/>
      <c r="AO33" s="129"/>
      <c r="AP33" s="129"/>
      <c r="AQ33" s="129"/>
      <c r="AR33" s="129"/>
      <c r="AS33" s="129"/>
      <c r="AU33" s="129"/>
      <c r="AW33" s="130"/>
      <c r="AX33" s="131"/>
      <c r="AY33" s="129"/>
      <c r="AZ33" s="129"/>
      <c r="BB33" s="129"/>
      <c r="BE33" s="136"/>
      <c r="BG33" s="136"/>
      <c r="BI33" s="136"/>
      <c r="BK33" s="136"/>
      <c r="BL33" s="137"/>
      <c r="BM33" s="137"/>
      <c r="BN33" s="136"/>
    </row>
    <row r="34" spans="1:68" s="104" customFormat="1" ht="135.6" customHeight="1" x14ac:dyDescent="0.35">
      <c r="A34" s="185" t="s">
        <v>246</v>
      </c>
      <c r="B34" s="757" t="s">
        <v>746</v>
      </c>
      <c r="C34" s="758"/>
      <c r="D34" s="131"/>
      <c r="E34" s="42" t="s">
        <v>821</v>
      </c>
      <c r="F34" s="131"/>
      <c r="G34" s="174" t="s">
        <v>30</v>
      </c>
      <c r="H34" s="131"/>
      <c r="I34" s="182" t="s">
        <v>470</v>
      </c>
      <c r="J34" s="131"/>
      <c r="K34" s="174"/>
      <c r="L34" s="174"/>
      <c r="M34" s="174"/>
      <c r="N34" s="174">
        <v>1</v>
      </c>
      <c r="O34" s="174"/>
      <c r="P34" s="131"/>
      <c r="Q34" s="174"/>
      <c r="R34" s="174"/>
      <c r="S34" s="174">
        <v>1</v>
      </c>
      <c r="T34" s="174"/>
      <c r="U34" s="131"/>
      <c r="V34" s="176" t="s">
        <v>202</v>
      </c>
      <c r="W34" s="174">
        <v>1</v>
      </c>
      <c r="X34" s="144"/>
      <c r="Y34" s="174"/>
      <c r="Z34" s="174"/>
      <c r="AA34" s="131"/>
      <c r="AB34" s="177" t="s">
        <v>124</v>
      </c>
      <c r="AC34" s="134"/>
      <c r="AD34" s="174" t="s">
        <v>597</v>
      </c>
      <c r="AE34" s="131"/>
      <c r="AF34" s="185" t="s">
        <v>599</v>
      </c>
      <c r="AG34" s="131"/>
      <c r="AH34" s="185"/>
      <c r="AI34" s="185"/>
      <c r="AJ34" s="185"/>
      <c r="AK34" s="185"/>
      <c r="AL34" s="185"/>
      <c r="AM34" s="185"/>
      <c r="AN34" s="185"/>
      <c r="AO34" s="185">
        <v>1</v>
      </c>
      <c r="AP34" s="185"/>
      <c r="AQ34" s="185"/>
      <c r="AR34" s="185"/>
      <c r="AS34" s="185"/>
      <c r="AU34" s="174">
        <f>SUM(AH34:AS34)</f>
        <v>1</v>
      </c>
      <c r="AW34" s="175" t="s">
        <v>628</v>
      </c>
      <c r="AX34" s="131"/>
      <c r="AY34" s="174">
        <v>1</v>
      </c>
      <c r="AZ34" s="174">
        <f>IF(AU34&lt;&gt;0,1," ")</f>
        <v>1</v>
      </c>
      <c r="BB34" s="174" t="s">
        <v>3</v>
      </c>
      <c r="BD34" s="179"/>
      <c r="BE34" s="147"/>
      <c r="BF34" s="179"/>
      <c r="BG34" s="147"/>
      <c r="BH34" s="179"/>
      <c r="BI34" s="147"/>
      <c r="BJ34" s="179"/>
      <c r="BK34" s="147"/>
      <c r="BL34" s="180">
        <f>BD34+BF34+BH34+BJ34</f>
        <v>0</v>
      </c>
      <c r="BM34" s="181">
        <f>BL34/AU34</f>
        <v>0</v>
      </c>
      <c r="BN34" s="147">
        <f>BE34+BG34+BI34+BK34</f>
        <v>0</v>
      </c>
      <c r="BO34" s="150"/>
      <c r="BP34" s="151"/>
    </row>
    <row r="35" spans="1:68" s="104" customFormat="1" ht="177" customHeight="1" x14ac:dyDescent="0.35">
      <c r="A35" s="182" t="s">
        <v>38</v>
      </c>
      <c r="B35" s="707" t="s">
        <v>823</v>
      </c>
      <c r="C35" s="708"/>
      <c r="D35" s="131"/>
      <c r="E35" s="42" t="s">
        <v>818</v>
      </c>
      <c r="F35" s="131"/>
      <c r="G35" s="182" t="s">
        <v>27</v>
      </c>
      <c r="H35" s="131"/>
      <c r="I35" s="182" t="s">
        <v>470</v>
      </c>
      <c r="J35" s="131"/>
      <c r="K35" s="182"/>
      <c r="L35" s="182"/>
      <c r="M35" s="182"/>
      <c r="N35" s="182">
        <v>1</v>
      </c>
      <c r="O35" s="182"/>
      <c r="P35" s="131"/>
      <c r="Q35" s="182"/>
      <c r="R35" s="182"/>
      <c r="S35" s="182">
        <v>1</v>
      </c>
      <c r="T35" s="182"/>
      <c r="U35" s="131"/>
      <c r="V35" s="183" t="s">
        <v>202</v>
      </c>
      <c r="W35" s="182">
        <v>1</v>
      </c>
      <c r="X35" s="152"/>
      <c r="Y35" s="182"/>
      <c r="Z35" s="182"/>
      <c r="AA35" s="131"/>
      <c r="AB35" s="184" t="s">
        <v>124</v>
      </c>
      <c r="AC35" s="134"/>
      <c r="AD35" s="193" t="s">
        <v>598</v>
      </c>
      <c r="AE35" s="131"/>
      <c r="AF35" s="174" t="s">
        <v>596</v>
      </c>
      <c r="AG35" s="131"/>
      <c r="AH35" s="186"/>
      <c r="AI35" s="186"/>
      <c r="AJ35" s="186"/>
      <c r="AK35" s="186"/>
      <c r="AL35" s="186"/>
      <c r="AM35" s="186"/>
      <c r="AN35" s="186"/>
      <c r="AO35" s="186"/>
      <c r="AP35" s="199">
        <v>1</v>
      </c>
      <c r="AQ35" s="186"/>
      <c r="AR35" s="186"/>
      <c r="AS35" s="186"/>
      <c r="AU35" s="182">
        <f t="shared" ref="AU35" si="12">SUM(AH35:AS35)</f>
        <v>1</v>
      </c>
      <c r="AW35" s="187" t="s">
        <v>22</v>
      </c>
      <c r="AX35" s="131"/>
      <c r="AY35" s="182">
        <v>1</v>
      </c>
      <c r="AZ35" s="174">
        <f t="shared" ref="AZ35" si="13">IF(AU35&lt;&gt;0,1," ")</f>
        <v>1</v>
      </c>
      <c r="BB35" s="174" t="s">
        <v>3</v>
      </c>
      <c r="BD35" s="188"/>
      <c r="BE35" s="154"/>
      <c r="BF35" s="188"/>
      <c r="BG35" s="154"/>
      <c r="BH35" s="188"/>
      <c r="BI35" s="154"/>
      <c r="BJ35" s="188"/>
      <c r="BK35" s="154"/>
      <c r="BL35" s="189">
        <f t="shared" ref="BL35" si="14">BD35+BF35+BH35+BJ35</f>
        <v>0</v>
      </c>
      <c r="BM35" s="190">
        <f t="shared" ref="BM35" si="15">BL35/AU35</f>
        <v>0</v>
      </c>
      <c r="BN35" s="154">
        <f t="shared" ref="BN35" si="16">BE35+BG35+BI35+BK35</f>
        <v>0</v>
      </c>
      <c r="BO35" s="150"/>
      <c r="BP35" s="155"/>
    </row>
    <row r="36" spans="1:68" s="104" customFormat="1" ht="177" customHeight="1" x14ac:dyDescent="0.35">
      <c r="A36" s="182" t="s">
        <v>824</v>
      </c>
      <c r="B36" s="707" t="s">
        <v>747</v>
      </c>
      <c r="C36" s="708"/>
      <c r="D36" s="131"/>
      <c r="E36" s="42" t="s">
        <v>798</v>
      </c>
      <c r="F36" s="131"/>
      <c r="G36" s="182" t="s">
        <v>27</v>
      </c>
      <c r="H36" s="131"/>
      <c r="I36" s="182" t="s">
        <v>470</v>
      </c>
      <c r="J36" s="131"/>
      <c r="K36" s="182"/>
      <c r="L36" s="182"/>
      <c r="M36" s="182"/>
      <c r="N36" s="182">
        <v>1</v>
      </c>
      <c r="O36" s="182"/>
      <c r="P36" s="131"/>
      <c r="Q36" s="182">
        <v>1</v>
      </c>
      <c r="R36" s="182"/>
      <c r="S36" s="182">
        <v>1</v>
      </c>
      <c r="T36" s="182"/>
      <c r="U36" s="131"/>
      <c r="V36" s="183" t="s">
        <v>202</v>
      </c>
      <c r="W36" s="182">
        <v>1</v>
      </c>
      <c r="X36" s="152"/>
      <c r="Y36" s="182"/>
      <c r="Z36" s="182"/>
      <c r="AA36" s="131"/>
      <c r="AB36" s="184" t="s">
        <v>124</v>
      </c>
      <c r="AC36" s="134"/>
      <c r="AD36" s="182"/>
      <c r="AE36" s="131"/>
      <c r="AF36" s="174" t="s">
        <v>603</v>
      </c>
      <c r="AG36" s="131"/>
      <c r="AH36" s="186"/>
      <c r="AI36" s="186"/>
      <c r="AJ36" s="186"/>
      <c r="AK36" s="186"/>
      <c r="AL36" s="186"/>
      <c r="AM36" s="186"/>
      <c r="AN36" s="186"/>
      <c r="AO36" s="186"/>
      <c r="AP36" s="186"/>
      <c r="AQ36" s="186"/>
      <c r="AR36" s="186"/>
      <c r="AS36" s="186"/>
      <c r="AU36" s="182">
        <f t="shared" ref="AU36" si="17">SUM(AH36:AS36)</f>
        <v>0</v>
      </c>
      <c r="AW36" s="187" t="s">
        <v>631</v>
      </c>
      <c r="AX36" s="131"/>
      <c r="AY36" s="182">
        <v>1</v>
      </c>
      <c r="AZ36" s="174" t="str">
        <f t="shared" ref="AZ36:AZ49" si="18">IF(AU36&lt;&gt;0,1," ")</f>
        <v xml:space="preserve"> </v>
      </c>
      <c r="BB36" s="174"/>
      <c r="BD36" s="188"/>
      <c r="BE36" s="154"/>
      <c r="BF36" s="188"/>
      <c r="BG36" s="154"/>
      <c r="BH36" s="188"/>
      <c r="BI36" s="154"/>
      <c r="BJ36" s="188"/>
      <c r="BK36" s="154"/>
      <c r="BL36" s="189">
        <f t="shared" ref="BL36" si="19">BD36+BF36+BH36+BJ36</f>
        <v>0</v>
      </c>
      <c r="BM36" s="190" t="e">
        <f t="shared" ref="BM36" si="20">BL36/AU36</f>
        <v>#DIV/0!</v>
      </c>
      <c r="BN36" s="154">
        <f t="shared" ref="BN36" si="21">BE36+BG36+BI36+BK36</f>
        <v>0</v>
      </c>
      <c r="BO36" s="150"/>
      <c r="BP36" s="155"/>
    </row>
    <row r="37" spans="1:68" s="104" customFormat="1" ht="195" customHeight="1" x14ac:dyDescent="0.35">
      <c r="A37" s="174" t="s">
        <v>39</v>
      </c>
      <c r="B37" s="757" t="s">
        <v>748</v>
      </c>
      <c r="C37" s="758"/>
      <c r="D37" s="131"/>
      <c r="E37" s="42" t="s">
        <v>813</v>
      </c>
      <c r="F37" s="131"/>
      <c r="G37" s="174" t="s">
        <v>2</v>
      </c>
      <c r="H37" s="131"/>
      <c r="I37" s="174" t="s">
        <v>476</v>
      </c>
      <c r="J37" s="131"/>
      <c r="K37" s="174">
        <v>1</v>
      </c>
      <c r="L37" s="174"/>
      <c r="M37" s="174"/>
      <c r="N37" s="174">
        <v>1</v>
      </c>
      <c r="O37" s="174"/>
      <c r="P37" s="131"/>
      <c r="Q37" s="174">
        <v>1</v>
      </c>
      <c r="R37" s="174">
        <v>1</v>
      </c>
      <c r="S37" s="174">
        <v>1</v>
      </c>
      <c r="T37" s="174">
        <v>1</v>
      </c>
      <c r="U37" s="131"/>
      <c r="V37" s="176" t="s">
        <v>202</v>
      </c>
      <c r="W37" s="174">
        <v>1</v>
      </c>
      <c r="X37" s="144"/>
      <c r="Y37" s="174"/>
      <c r="Z37" s="174"/>
      <c r="AA37" s="131"/>
      <c r="AB37" s="191" t="s">
        <v>125</v>
      </c>
      <c r="AC37" s="134"/>
      <c r="AD37" s="174"/>
      <c r="AE37" s="131"/>
      <c r="AF37" s="174" t="s">
        <v>597</v>
      </c>
      <c r="AG37" s="131"/>
      <c r="AH37" s="192"/>
      <c r="AI37" s="192"/>
      <c r="AJ37" s="192"/>
      <c r="AK37" s="192"/>
      <c r="AL37" s="192">
        <v>1</v>
      </c>
      <c r="AM37" s="192"/>
      <c r="AN37" s="192"/>
      <c r="AO37" s="192"/>
      <c r="AP37" s="192"/>
      <c r="AQ37" s="192"/>
      <c r="AR37" s="192"/>
      <c r="AS37" s="192"/>
      <c r="AU37" s="174">
        <f t="shared" ref="AU37:AU42" si="22">SUM(AH37:AS37)</f>
        <v>1</v>
      </c>
      <c r="AW37" s="174" t="s">
        <v>622</v>
      </c>
      <c r="AX37" s="131"/>
      <c r="AY37" s="174">
        <v>1</v>
      </c>
      <c r="AZ37" s="174">
        <f t="shared" si="18"/>
        <v>1</v>
      </c>
      <c r="BB37" s="174" t="s">
        <v>186</v>
      </c>
      <c r="BD37" s="179"/>
      <c r="BE37" s="147"/>
      <c r="BF37" s="179"/>
      <c r="BG37" s="147"/>
      <c r="BH37" s="179"/>
      <c r="BI37" s="147"/>
      <c r="BJ37" s="179"/>
      <c r="BK37" s="147"/>
      <c r="BL37" s="180">
        <f t="shared" ref="BL37:BL42" si="23">BD37+BF37+BH37+BJ37</f>
        <v>0</v>
      </c>
      <c r="BM37" s="181">
        <f t="shared" ref="BM37:BM42" si="24">BL37/AU37</f>
        <v>0</v>
      </c>
      <c r="BN37" s="147">
        <f t="shared" ref="BN37:BN42" si="25">BE37+BG37+BI37+BK37</f>
        <v>0</v>
      </c>
      <c r="BO37" s="150"/>
      <c r="BP37" s="151"/>
    </row>
    <row r="38" spans="1:68" s="131" customFormat="1" ht="194.45" customHeight="1" x14ac:dyDescent="0.35">
      <c r="A38" s="182" t="s">
        <v>40</v>
      </c>
      <c r="B38" s="707" t="s">
        <v>691</v>
      </c>
      <c r="C38" s="708"/>
      <c r="E38" s="174" t="s">
        <v>810</v>
      </c>
      <c r="G38" s="182" t="s">
        <v>27</v>
      </c>
      <c r="I38" s="182" t="s">
        <v>475</v>
      </c>
      <c r="K38" s="182"/>
      <c r="L38" s="182"/>
      <c r="M38" s="182"/>
      <c r="N38" s="182">
        <v>1</v>
      </c>
      <c r="O38" s="182"/>
      <c r="P38" s="674"/>
      <c r="Q38" s="182"/>
      <c r="R38" s="182"/>
      <c r="S38" s="182">
        <v>1</v>
      </c>
      <c r="T38" s="182"/>
      <c r="V38" s="183" t="s">
        <v>202</v>
      </c>
      <c r="W38" s="182">
        <v>1</v>
      </c>
      <c r="X38" s="152"/>
      <c r="Y38" s="182"/>
      <c r="Z38" s="182"/>
      <c r="AB38" s="676" t="s">
        <v>124</v>
      </c>
      <c r="AC38" s="134"/>
      <c r="AD38" s="193" t="s">
        <v>598</v>
      </c>
      <c r="AF38" s="182" t="s">
        <v>597</v>
      </c>
      <c r="AH38" s="673"/>
      <c r="AI38" s="673"/>
      <c r="AJ38" s="673"/>
      <c r="AK38" s="673"/>
      <c r="AL38" s="673"/>
      <c r="AM38" s="673"/>
      <c r="AN38" s="673"/>
      <c r="AO38" s="673"/>
      <c r="AP38" s="673">
        <v>1</v>
      </c>
      <c r="AQ38" s="673"/>
      <c r="AR38" s="673"/>
      <c r="AS38" s="673">
        <v>1</v>
      </c>
      <c r="AU38" s="182">
        <f t="shared" si="22"/>
        <v>2</v>
      </c>
      <c r="AW38" s="182" t="s">
        <v>23</v>
      </c>
      <c r="AY38" s="182">
        <v>1</v>
      </c>
      <c r="AZ38" s="182">
        <f>IF(AU38&lt;&gt;0,1," ")</f>
        <v>1</v>
      </c>
      <c r="BB38" s="174" t="s">
        <v>186</v>
      </c>
      <c r="BD38" s="188"/>
      <c r="BE38" s="154"/>
      <c r="BF38" s="188"/>
      <c r="BG38" s="154"/>
      <c r="BH38" s="188"/>
      <c r="BI38" s="154"/>
      <c r="BJ38" s="188"/>
      <c r="BK38" s="154"/>
      <c r="BL38" s="189">
        <f t="shared" si="23"/>
        <v>0</v>
      </c>
      <c r="BM38" s="190">
        <f t="shared" si="24"/>
        <v>0</v>
      </c>
      <c r="BN38" s="154">
        <f t="shared" si="25"/>
        <v>0</v>
      </c>
      <c r="BO38" s="150"/>
      <c r="BP38" s="155"/>
    </row>
    <row r="39" spans="1:68" s="131" customFormat="1" ht="174.6" customHeight="1" x14ac:dyDescent="0.35">
      <c r="A39" s="193" t="s">
        <v>41</v>
      </c>
      <c r="B39" s="707" t="s">
        <v>904</v>
      </c>
      <c r="C39" s="708"/>
      <c r="E39" s="174" t="s">
        <v>810</v>
      </c>
      <c r="G39" s="182" t="s">
        <v>27</v>
      </c>
      <c r="I39" s="182" t="s">
        <v>470</v>
      </c>
      <c r="K39" s="182"/>
      <c r="L39" s="182"/>
      <c r="M39" s="182"/>
      <c r="N39" s="182">
        <v>1</v>
      </c>
      <c r="O39" s="182"/>
      <c r="P39" s="674"/>
      <c r="Q39" s="182"/>
      <c r="R39" s="182"/>
      <c r="S39" s="182">
        <v>1</v>
      </c>
      <c r="T39" s="182"/>
      <c r="V39" s="183" t="s">
        <v>202</v>
      </c>
      <c r="W39" s="182">
        <v>1</v>
      </c>
      <c r="X39" s="152"/>
      <c r="Y39" s="182"/>
      <c r="Z39" s="182"/>
      <c r="AB39" s="676" t="s">
        <v>124</v>
      </c>
      <c r="AC39" s="134"/>
      <c r="AD39" s="182" t="s">
        <v>597</v>
      </c>
      <c r="AF39" s="193" t="s">
        <v>599</v>
      </c>
      <c r="AH39" s="673"/>
      <c r="AI39" s="673"/>
      <c r="AJ39" s="673"/>
      <c r="AK39" s="673"/>
      <c r="AL39" s="673"/>
      <c r="AM39" s="193"/>
      <c r="AN39" s="673"/>
      <c r="AO39" s="673"/>
      <c r="AP39" s="193">
        <v>1</v>
      </c>
      <c r="AQ39" s="673"/>
      <c r="AR39" s="673"/>
      <c r="AS39" s="193">
        <v>1</v>
      </c>
      <c r="AU39" s="182">
        <f t="shared" ref="AU39" si="26">SUM(AH39:AS39)</f>
        <v>2</v>
      </c>
      <c r="AW39" s="182" t="s">
        <v>23</v>
      </c>
      <c r="AY39" s="182">
        <v>1</v>
      </c>
      <c r="AZ39" s="182">
        <f>IF(AU39&lt;&gt;0,1," ")</f>
        <v>1</v>
      </c>
      <c r="BB39" s="174" t="s">
        <v>3</v>
      </c>
      <c r="BD39" s="188"/>
      <c r="BE39" s="154"/>
      <c r="BF39" s="188"/>
      <c r="BG39" s="154"/>
      <c r="BH39" s="188"/>
      <c r="BI39" s="154"/>
      <c r="BJ39" s="188"/>
      <c r="BK39" s="154"/>
      <c r="BL39" s="189">
        <f t="shared" ref="BL39" si="27">BD39+BF39+BH39+BJ39</f>
        <v>0</v>
      </c>
      <c r="BM39" s="190">
        <f t="shared" ref="BM39" si="28">BL39/AU39</f>
        <v>0</v>
      </c>
      <c r="BN39" s="154">
        <f t="shared" ref="BN39" si="29">BE39+BG39+BI39+BK39</f>
        <v>0</v>
      </c>
      <c r="BO39" s="150"/>
      <c r="BP39" s="155"/>
    </row>
    <row r="40" spans="1:68" s="104" customFormat="1" ht="171" customHeight="1" x14ac:dyDescent="0.35">
      <c r="A40" s="185" t="s">
        <v>42</v>
      </c>
      <c r="B40" s="757" t="s">
        <v>811</v>
      </c>
      <c r="C40" s="758"/>
      <c r="D40" s="131"/>
      <c r="E40" s="175"/>
      <c r="F40" s="131"/>
      <c r="G40" s="174" t="s">
        <v>3</v>
      </c>
      <c r="H40" s="131"/>
      <c r="I40" s="174" t="s">
        <v>470</v>
      </c>
      <c r="J40" s="131"/>
      <c r="K40" s="174">
        <v>1</v>
      </c>
      <c r="L40" s="174"/>
      <c r="M40" s="174"/>
      <c r="N40" s="174"/>
      <c r="O40" s="174"/>
      <c r="P40" s="131"/>
      <c r="Q40" s="174">
        <v>1</v>
      </c>
      <c r="R40" s="174"/>
      <c r="S40" s="174"/>
      <c r="T40" s="174"/>
      <c r="U40" s="131"/>
      <c r="V40" s="176" t="s">
        <v>202</v>
      </c>
      <c r="W40" s="174">
        <v>1</v>
      </c>
      <c r="X40" s="144"/>
      <c r="Y40" s="174"/>
      <c r="Z40" s="174"/>
      <c r="AA40" s="131"/>
      <c r="AB40" s="191" t="s">
        <v>135</v>
      </c>
      <c r="AC40" s="134"/>
      <c r="AD40" s="174" t="s">
        <v>596</v>
      </c>
      <c r="AE40" s="131"/>
      <c r="AF40" s="185" t="s">
        <v>598</v>
      </c>
      <c r="AG40" s="131"/>
      <c r="AH40" s="185"/>
      <c r="AI40" s="185"/>
      <c r="AJ40" s="185"/>
      <c r="AK40" s="185"/>
      <c r="AL40" s="185"/>
      <c r="AM40" s="185">
        <v>1</v>
      </c>
      <c r="AN40" s="185"/>
      <c r="AO40" s="185"/>
      <c r="AP40" s="185"/>
      <c r="AQ40" s="185"/>
      <c r="AR40" s="185">
        <v>1</v>
      </c>
      <c r="AS40" s="185"/>
      <c r="AU40" s="174">
        <f t="shared" si="22"/>
        <v>2</v>
      </c>
      <c r="AW40" s="174" t="s">
        <v>622</v>
      </c>
      <c r="AX40" s="131"/>
      <c r="AY40" s="174">
        <v>1</v>
      </c>
      <c r="AZ40" s="174">
        <f t="shared" si="18"/>
        <v>1</v>
      </c>
      <c r="BB40" s="174" t="s">
        <v>3</v>
      </c>
      <c r="BD40" s="179"/>
      <c r="BE40" s="147"/>
      <c r="BF40" s="179"/>
      <c r="BG40" s="147"/>
      <c r="BH40" s="179"/>
      <c r="BI40" s="147"/>
      <c r="BJ40" s="179"/>
      <c r="BK40" s="147"/>
      <c r="BL40" s="180">
        <f t="shared" si="23"/>
        <v>0</v>
      </c>
      <c r="BM40" s="181">
        <f t="shared" si="24"/>
        <v>0</v>
      </c>
      <c r="BN40" s="147">
        <f t="shared" si="25"/>
        <v>0</v>
      </c>
      <c r="BO40" s="150"/>
      <c r="BP40" s="151"/>
    </row>
    <row r="41" spans="1:68" s="131" customFormat="1" ht="157.9" customHeight="1" x14ac:dyDescent="0.35">
      <c r="A41" s="193" t="s">
        <v>825</v>
      </c>
      <c r="B41" s="757" t="s">
        <v>749</v>
      </c>
      <c r="C41" s="758"/>
      <c r="E41" s="175" t="s">
        <v>799</v>
      </c>
      <c r="G41" s="174" t="s">
        <v>241</v>
      </c>
      <c r="I41" s="174" t="s">
        <v>470</v>
      </c>
      <c r="K41" s="174"/>
      <c r="L41" s="174"/>
      <c r="M41" s="174"/>
      <c r="N41" s="174">
        <v>1</v>
      </c>
      <c r="O41" s="174"/>
      <c r="Q41" s="174">
        <v>1</v>
      </c>
      <c r="R41" s="174">
        <v>1</v>
      </c>
      <c r="S41" s="174">
        <v>1</v>
      </c>
      <c r="T41" s="174">
        <v>1</v>
      </c>
      <c r="V41" s="176" t="s">
        <v>202</v>
      </c>
      <c r="W41" s="174">
        <v>1</v>
      </c>
      <c r="X41" s="144"/>
      <c r="Y41" s="174"/>
      <c r="Z41" s="174"/>
      <c r="AB41" s="177" t="s">
        <v>124</v>
      </c>
      <c r="AC41" s="134"/>
      <c r="AD41" s="174" t="s">
        <v>597</v>
      </c>
      <c r="AF41" s="185" t="s">
        <v>599</v>
      </c>
      <c r="AH41" s="671"/>
      <c r="AI41" s="671"/>
      <c r="AJ41" s="671"/>
      <c r="AK41" s="671"/>
      <c r="AL41" s="671"/>
      <c r="AM41" s="671">
        <v>1</v>
      </c>
      <c r="AN41" s="671"/>
      <c r="AO41" s="671"/>
      <c r="AP41" s="671"/>
      <c r="AQ41" s="671">
        <v>1</v>
      </c>
      <c r="AR41" s="671"/>
      <c r="AS41" s="671"/>
      <c r="AU41" s="174">
        <f t="shared" si="22"/>
        <v>2</v>
      </c>
      <c r="AW41" s="174" t="s">
        <v>23</v>
      </c>
      <c r="AY41" s="174">
        <v>1</v>
      </c>
      <c r="AZ41" s="174">
        <f t="shared" si="18"/>
        <v>1</v>
      </c>
      <c r="BB41" s="174" t="s">
        <v>3</v>
      </c>
      <c r="BD41" s="179"/>
      <c r="BE41" s="147"/>
      <c r="BF41" s="179"/>
      <c r="BG41" s="147"/>
      <c r="BH41" s="179"/>
      <c r="BI41" s="147"/>
      <c r="BJ41" s="179"/>
      <c r="BK41" s="147"/>
      <c r="BL41" s="180">
        <f t="shared" si="23"/>
        <v>0</v>
      </c>
      <c r="BM41" s="181">
        <f t="shared" si="24"/>
        <v>0</v>
      </c>
      <c r="BN41" s="147">
        <f t="shared" si="25"/>
        <v>0</v>
      </c>
      <c r="BO41" s="150"/>
      <c r="BP41" s="151"/>
    </row>
    <row r="42" spans="1:68" s="131" customFormat="1" ht="123.6" customHeight="1" x14ac:dyDescent="0.35">
      <c r="A42" s="182" t="s">
        <v>43</v>
      </c>
      <c r="B42" s="757" t="s">
        <v>750</v>
      </c>
      <c r="C42" s="758"/>
      <c r="D42" s="194"/>
      <c r="E42" s="175" t="s">
        <v>800</v>
      </c>
      <c r="F42" s="195"/>
      <c r="G42" s="174" t="s">
        <v>241</v>
      </c>
      <c r="H42" s="196"/>
      <c r="I42" s="174" t="s">
        <v>470</v>
      </c>
      <c r="J42" s="196"/>
      <c r="K42" s="174"/>
      <c r="L42" s="174"/>
      <c r="M42" s="174"/>
      <c r="N42" s="174">
        <v>1</v>
      </c>
      <c r="O42" s="174"/>
      <c r="Q42" s="174">
        <v>1</v>
      </c>
      <c r="R42" s="174">
        <v>1</v>
      </c>
      <c r="S42" s="174">
        <v>1</v>
      </c>
      <c r="T42" s="174">
        <v>1</v>
      </c>
      <c r="U42" s="194"/>
      <c r="V42" s="176" t="s">
        <v>202</v>
      </c>
      <c r="W42" s="174">
        <v>1</v>
      </c>
      <c r="X42" s="144"/>
      <c r="Y42" s="174"/>
      <c r="Z42" s="174"/>
      <c r="AA42" s="196"/>
      <c r="AB42" s="177" t="s">
        <v>124</v>
      </c>
      <c r="AC42" s="197"/>
      <c r="AD42" s="174" t="s">
        <v>596</v>
      </c>
      <c r="AE42" s="196"/>
      <c r="AF42" s="174" t="s">
        <v>597</v>
      </c>
      <c r="AG42" s="196"/>
      <c r="AH42" s="192"/>
      <c r="AI42" s="192"/>
      <c r="AJ42" s="192"/>
      <c r="AK42" s="192"/>
      <c r="AL42" s="192"/>
      <c r="AM42" s="192"/>
      <c r="AN42" s="192"/>
      <c r="AO42" s="192"/>
      <c r="AP42" s="192"/>
      <c r="AQ42" s="192"/>
      <c r="AR42" s="192">
        <v>1</v>
      </c>
      <c r="AS42" s="192"/>
      <c r="AU42" s="174">
        <f t="shared" si="22"/>
        <v>1</v>
      </c>
      <c r="AW42" s="174" t="s">
        <v>631</v>
      </c>
      <c r="AX42" s="195"/>
      <c r="AY42" s="174">
        <v>1</v>
      </c>
      <c r="AZ42" s="174">
        <f t="shared" si="18"/>
        <v>1</v>
      </c>
      <c r="BB42" s="174" t="s">
        <v>186</v>
      </c>
      <c r="BD42" s="179"/>
      <c r="BE42" s="147"/>
      <c r="BF42" s="179"/>
      <c r="BG42" s="147"/>
      <c r="BH42" s="179"/>
      <c r="BI42" s="147"/>
      <c r="BJ42" s="179"/>
      <c r="BK42" s="147"/>
      <c r="BL42" s="180">
        <f t="shared" si="23"/>
        <v>0</v>
      </c>
      <c r="BM42" s="181">
        <f t="shared" si="24"/>
        <v>0</v>
      </c>
      <c r="BN42" s="147">
        <f t="shared" si="25"/>
        <v>0</v>
      </c>
      <c r="BO42" s="150"/>
      <c r="BP42" s="151"/>
    </row>
    <row r="43" spans="1:68" s="104" customFormat="1" ht="94.15" customHeight="1" x14ac:dyDescent="0.35">
      <c r="A43" s="174" t="s">
        <v>44</v>
      </c>
      <c r="B43" s="707" t="s">
        <v>690</v>
      </c>
      <c r="C43" s="708"/>
      <c r="D43" s="131"/>
      <c r="E43" s="175"/>
      <c r="F43" s="131"/>
      <c r="G43" s="182" t="s">
        <v>27</v>
      </c>
      <c r="H43" s="131"/>
      <c r="I43" s="182" t="s">
        <v>470</v>
      </c>
      <c r="J43" s="131"/>
      <c r="K43" s="182">
        <v>1</v>
      </c>
      <c r="L43" s="182"/>
      <c r="M43" s="182"/>
      <c r="N43" s="182">
        <v>1</v>
      </c>
      <c r="O43" s="182"/>
      <c r="P43" s="131"/>
      <c r="Q43" s="182"/>
      <c r="R43" s="182"/>
      <c r="S43" s="182">
        <v>1</v>
      </c>
      <c r="T43" s="182"/>
      <c r="U43" s="131"/>
      <c r="V43" s="183" t="s">
        <v>202</v>
      </c>
      <c r="W43" s="182">
        <v>1</v>
      </c>
      <c r="X43" s="152"/>
      <c r="Y43" s="182"/>
      <c r="Z43" s="182"/>
      <c r="AA43" s="131"/>
      <c r="AB43" s="198" t="s">
        <v>124</v>
      </c>
      <c r="AC43" s="134"/>
      <c r="AD43" s="182"/>
      <c r="AE43" s="131"/>
      <c r="AF43" s="174" t="s">
        <v>603</v>
      </c>
      <c r="AG43" s="131"/>
      <c r="AH43" s="199"/>
      <c r="AI43" s="199"/>
      <c r="AJ43" s="199"/>
      <c r="AK43" s="199"/>
      <c r="AL43" s="199"/>
      <c r="AM43" s="199"/>
      <c r="AN43" s="199"/>
      <c r="AO43" s="199"/>
      <c r="AP43" s="199"/>
      <c r="AQ43" s="199"/>
      <c r="AR43" s="199"/>
      <c r="AS43" s="199"/>
      <c r="AU43" s="182">
        <f t="shared" ref="AU43" si="30">SUM(AH43:AS43)</f>
        <v>0</v>
      </c>
      <c r="AW43" s="187" t="s">
        <v>631</v>
      </c>
      <c r="AX43" s="131"/>
      <c r="AY43" s="182">
        <v>1</v>
      </c>
      <c r="AZ43" s="174" t="str">
        <f t="shared" si="18"/>
        <v xml:space="preserve"> </v>
      </c>
      <c r="BB43" s="174"/>
      <c r="BD43" s="188"/>
      <c r="BE43" s="154"/>
      <c r="BF43" s="188"/>
      <c r="BG43" s="154"/>
      <c r="BH43" s="188"/>
      <c r="BI43" s="154"/>
      <c r="BJ43" s="188"/>
      <c r="BK43" s="154"/>
      <c r="BL43" s="189">
        <f t="shared" ref="BL43" si="31">BD43+BF43+BH43+BJ43</f>
        <v>0</v>
      </c>
      <c r="BM43" s="190" t="e">
        <f t="shared" ref="BM43" si="32">BL43/AU43</f>
        <v>#DIV/0!</v>
      </c>
      <c r="BN43" s="154">
        <f t="shared" ref="BN43" si="33">BE43+BG43+BI43+BK43</f>
        <v>0</v>
      </c>
      <c r="BO43" s="150"/>
      <c r="BP43" s="155"/>
    </row>
    <row r="44" spans="1:68" s="131" customFormat="1" ht="144" customHeight="1" x14ac:dyDescent="0.2">
      <c r="A44" s="182" t="s">
        <v>45</v>
      </c>
      <c r="B44" s="757" t="s">
        <v>751</v>
      </c>
      <c r="C44" s="758"/>
      <c r="E44" s="175" t="s">
        <v>822</v>
      </c>
      <c r="G44" s="174" t="s">
        <v>27</v>
      </c>
      <c r="I44" s="174" t="s">
        <v>470</v>
      </c>
      <c r="K44" s="174"/>
      <c r="L44" s="174"/>
      <c r="M44" s="174"/>
      <c r="N44" s="174">
        <v>1</v>
      </c>
      <c r="O44" s="174"/>
      <c r="Q44" s="174"/>
      <c r="R44" s="174">
        <v>1</v>
      </c>
      <c r="S44" s="174">
        <v>1</v>
      </c>
      <c r="T44" s="174">
        <v>1</v>
      </c>
      <c r="V44" s="176" t="s">
        <v>202</v>
      </c>
      <c r="W44" s="174">
        <v>1</v>
      </c>
      <c r="X44" s="144"/>
      <c r="Y44" s="174"/>
      <c r="Z44" s="174"/>
      <c r="AB44" s="191" t="s">
        <v>124</v>
      </c>
      <c r="AC44" s="134"/>
      <c r="AD44" s="174"/>
      <c r="AE44" s="196"/>
      <c r="AF44" s="174" t="s">
        <v>603</v>
      </c>
      <c r="AG44" s="196"/>
      <c r="AH44" s="174"/>
      <c r="AI44" s="174"/>
      <c r="AJ44" s="174"/>
      <c r="AK44" s="174"/>
      <c r="AL44" s="174"/>
      <c r="AM44" s="174"/>
      <c r="AN44" s="174"/>
      <c r="AO44" s="174"/>
      <c r="AP44" s="174"/>
      <c r="AQ44" s="174"/>
      <c r="AR44" s="174"/>
      <c r="AS44" s="174"/>
      <c r="AT44" s="104"/>
      <c r="AU44" s="174">
        <f>SUM(AH44:AS44)</f>
        <v>0</v>
      </c>
      <c r="AV44" s="104"/>
      <c r="AW44" s="175" t="s">
        <v>631</v>
      </c>
      <c r="AY44" s="174">
        <v>1</v>
      </c>
      <c r="AZ44" s="174" t="str">
        <f t="shared" si="18"/>
        <v xml:space="preserve"> </v>
      </c>
      <c r="BA44" s="104"/>
      <c r="BB44" s="174"/>
      <c r="BD44" s="174"/>
      <c r="BE44" s="147"/>
      <c r="BF44" s="174"/>
      <c r="BG44" s="147"/>
      <c r="BH44" s="174"/>
      <c r="BI44" s="147"/>
      <c r="BJ44" s="174"/>
      <c r="BK44" s="147"/>
      <c r="BL44" s="180">
        <f>BD44+BF44+BH44+BJ44</f>
        <v>0</v>
      </c>
      <c r="BM44" s="181" t="e">
        <f>BL44/AU44</f>
        <v>#DIV/0!</v>
      </c>
      <c r="BN44" s="147">
        <f>BE44+BG44+BI44+BK44</f>
        <v>0</v>
      </c>
      <c r="BP44" s="200"/>
    </row>
    <row r="45" spans="1:68" s="131" customFormat="1" ht="180.6" customHeight="1" x14ac:dyDescent="0.2">
      <c r="A45" s="182" t="s">
        <v>247</v>
      </c>
      <c r="B45" s="757" t="s">
        <v>752</v>
      </c>
      <c r="C45" s="758"/>
      <c r="D45" s="194"/>
      <c r="E45" s="175" t="s">
        <v>801</v>
      </c>
      <c r="F45" s="195"/>
      <c r="G45" s="174" t="s">
        <v>27</v>
      </c>
      <c r="H45" s="196"/>
      <c r="I45" s="174" t="s">
        <v>470</v>
      </c>
      <c r="J45" s="196"/>
      <c r="K45" s="174"/>
      <c r="L45" s="174"/>
      <c r="M45" s="174"/>
      <c r="N45" s="174">
        <v>1</v>
      </c>
      <c r="O45" s="174"/>
      <c r="Q45" s="174"/>
      <c r="R45" s="174"/>
      <c r="S45" s="174">
        <v>1</v>
      </c>
      <c r="T45" s="174"/>
      <c r="U45" s="194"/>
      <c r="V45" s="176" t="s">
        <v>202</v>
      </c>
      <c r="W45" s="174">
        <v>1</v>
      </c>
      <c r="X45" s="144"/>
      <c r="Y45" s="174"/>
      <c r="Z45" s="174"/>
      <c r="AA45" s="196"/>
      <c r="AB45" s="191" t="s">
        <v>124</v>
      </c>
      <c r="AC45" s="197"/>
      <c r="AD45" s="174"/>
      <c r="AE45" s="196"/>
      <c r="AF45" s="174" t="s">
        <v>603</v>
      </c>
      <c r="AG45" s="201"/>
      <c r="AH45" s="178"/>
      <c r="AI45" s="178"/>
      <c r="AJ45" s="178"/>
      <c r="AK45" s="178"/>
      <c r="AL45" s="178"/>
      <c r="AM45" s="178"/>
      <c r="AN45" s="178"/>
      <c r="AO45" s="178"/>
      <c r="AP45" s="178"/>
      <c r="AQ45" s="178"/>
      <c r="AR45" s="178"/>
      <c r="AS45" s="178"/>
      <c r="AT45" s="132"/>
      <c r="AU45" s="174">
        <f>SUM(AH45:AS45)</f>
        <v>0</v>
      </c>
      <c r="AV45" s="132"/>
      <c r="AW45" s="175" t="s">
        <v>631</v>
      </c>
      <c r="AX45" s="195"/>
      <c r="AY45" s="174">
        <v>1</v>
      </c>
      <c r="AZ45" s="174" t="str">
        <f t="shared" si="18"/>
        <v xml:space="preserve"> </v>
      </c>
      <c r="BA45" s="132"/>
      <c r="BB45" s="174"/>
      <c r="BD45" s="174"/>
      <c r="BE45" s="147"/>
      <c r="BF45" s="174"/>
      <c r="BG45" s="147"/>
      <c r="BH45" s="174"/>
      <c r="BI45" s="147"/>
      <c r="BJ45" s="174"/>
      <c r="BK45" s="147"/>
      <c r="BL45" s="180">
        <f>BD45+BF45+BH45+BJ45</f>
        <v>0</v>
      </c>
      <c r="BM45" s="181" t="e">
        <f>BL45/AU45</f>
        <v>#DIV/0!</v>
      </c>
      <c r="BN45" s="147">
        <f>BE45+BG45+BI45+BK45</f>
        <v>0</v>
      </c>
      <c r="BP45" s="200"/>
    </row>
    <row r="46" spans="1:68" s="104" customFormat="1" ht="139.15" customHeight="1" x14ac:dyDescent="0.35">
      <c r="A46" s="174" t="s">
        <v>119</v>
      </c>
      <c r="B46" s="707" t="s">
        <v>753</v>
      </c>
      <c r="C46" s="708"/>
      <c r="D46" s="131"/>
      <c r="E46" s="42" t="s">
        <v>802</v>
      </c>
      <c r="F46" s="131"/>
      <c r="G46" s="182" t="s">
        <v>27</v>
      </c>
      <c r="H46" s="131"/>
      <c r="I46" s="182" t="s">
        <v>470</v>
      </c>
      <c r="J46" s="131"/>
      <c r="K46" s="182"/>
      <c r="L46" s="182"/>
      <c r="M46" s="182"/>
      <c r="N46" s="182">
        <v>1</v>
      </c>
      <c r="O46" s="182"/>
      <c r="P46" s="131"/>
      <c r="Q46" s="182"/>
      <c r="R46" s="182"/>
      <c r="S46" s="182">
        <v>1</v>
      </c>
      <c r="T46" s="182"/>
      <c r="U46" s="131"/>
      <c r="V46" s="183" t="s">
        <v>202</v>
      </c>
      <c r="W46" s="182">
        <v>1</v>
      </c>
      <c r="X46" s="152"/>
      <c r="Y46" s="182"/>
      <c r="Z46" s="182"/>
      <c r="AA46" s="131"/>
      <c r="AB46" s="198" t="s">
        <v>124</v>
      </c>
      <c r="AC46" s="134"/>
      <c r="AD46" s="174"/>
      <c r="AE46" s="196"/>
      <c r="AF46" s="174" t="s">
        <v>603</v>
      </c>
      <c r="AG46" s="201"/>
      <c r="AH46" s="178"/>
      <c r="AI46" s="178"/>
      <c r="AJ46" s="178"/>
      <c r="AK46" s="178"/>
      <c r="AL46" s="178"/>
      <c r="AM46" s="178"/>
      <c r="AN46" s="178"/>
      <c r="AO46" s="178"/>
      <c r="AP46" s="178"/>
      <c r="AQ46" s="178"/>
      <c r="AR46" s="178"/>
      <c r="AS46" s="178"/>
      <c r="AU46" s="182">
        <f t="shared" ref="AU46" si="34">SUM(AH46:AS46)</f>
        <v>0</v>
      </c>
      <c r="AW46" s="187" t="s">
        <v>631</v>
      </c>
      <c r="AX46" s="131"/>
      <c r="AY46" s="182">
        <v>1</v>
      </c>
      <c r="AZ46" s="174" t="str">
        <f t="shared" si="18"/>
        <v xml:space="preserve"> </v>
      </c>
      <c r="BB46" s="174"/>
      <c r="BD46" s="188"/>
      <c r="BE46" s="154"/>
      <c r="BF46" s="188"/>
      <c r="BG46" s="154"/>
      <c r="BH46" s="188"/>
      <c r="BI46" s="154"/>
      <c r="BJ46" s="188"/>
      <c r="BK46" s="154"/>
      <c r="BL46" s="189">
        <f t="shared" ref="BL46" si="35">BD46+BF46+BH46+BJ46</f>
        <v>0</v>
      </c>
      <c r="BM46" s="190" t="e">
        <f t="shared" ref="BM46" si="36">BL46/AU46</f>
        <v>#DIV/0!</v>
      </c>
      <c r="BN46" s="154">
        <f t="shared" ref="BN46" si="37">BE46+BG46+BI46+BK46</f>
        <v>0</v>
      </c>
      <c r="BO46" s="150"/>
      <c r="BP46" s="155"/>
    </row>
    <row r="47" spans="1:68" s="104" customFormat="1" ht="160.15" customHeight="1" x14ac:dyDescent="0.35">
      <c r="A47" s="182" t="s">
        <v>46</v>
      </c>
      <c r="B47" s="707" t="s">
        <v>754</v>
      </c>
      <c r="C47" s="708"/>
      <c r="D47" s="131"/>
      <c r="E47" s="175"/>
      <c r="F47" s="131"/>
      <c r="G47" s="182" t="s">
        <v>27</v>
      </c>
      <c r="H47" s="131"/>
      <c r="I47" s="182" t="s">
        <v>470</v>
      </c>
      <c r="J47" s="131"/>
      <c r="K47" s="182"/>
      <c r="L47" s="182"/>
      <c r="M47" s="182"/>
      <c r="N47" s="182">
        <v>1</v>
      </c>
      <c r="O47" s="182"/>
      <c r="P47" s="131"/>
      <c r="Q47" s="182"/>
      <c r="R47" s="182"/>
      <c r="S47" s="182">
        <v>1</v>
      </c>
      <c r="T47" s="182"/>
      <c r="U47" s="131"/>
      <c r="V47" s="183" t="s">
        <v>202</v>
      </c>
      <c r="W47" s="182">
        <v>1</v>
      </c>
      <c r="X47" s="152"/>
      <c r="Y47" s="182"/>
      <c r="Z47" s="182"/>
      <c r="AA47" s="131"/>
      <c r="AB47" s="198" t="s">
        <v>124</v>
      </c>
      <c r="AC47" s="134"/>
      <c r="AD47" s="174" t="s">
        <v>596</v>
      </c>
      <c r="AE47" s="196"/>
      <c r="AF47" s="174" t="s">
        <v>597</v>
      </c>
      <c r="AG47" s="201"/>
      <c r="AH47" s="178"/>
      <c r="AI47" s="178"/>
      <c r="AJ47" s="178"/>
      <c r="AK47" s="178"/>
      <c r="AL47" s="178"/>
      <c r="AM47" s="178"/>
      <c r="AN47" s="178"/>
      <c r="AO47" s="178"/>
      <c r="AP47" s="178"/>
      <c r="AQ47" s="178"/>
      <c r="AR47" s="178"/>
      <c r="AS47" s="178">
        <v>1</v>
      </c>
      <c r="AU47" s="182">
        <f t="shared" ref="AU47" si="38">SUM(AH47:AS47)</f>
        <v>1</v>
      </c>
      <c r="AW47" s="187" t="s">
        <v>631</v>
      </c>
      <c r="AX47" s="131"/>
      <c r="AY47" s="182">
        <v>1</v>
      </c>
      <c r="AZ47" s="174">
        <f t="shared" si="18"/>
        <v>1</v>
      </c>
      <c r="BB47" s="174" t="s">
        <v>186</v>
      </c>
      <c r="BD47" s="188"/>
      <c r="BE47" s="154"/>
      <c r="BF47" s="188"/>
      <c r="BG47" s="154"/>
      <c r="BH47" s="188"/>
      <c r="BI47" s="154"/>
      <c r="BJ47" s="188"/>
      <c r="BK47" s="154"/>
      <c r="BL47" s="189">
        <f t="shared" ref="BL47" si="39">BD47+BF47+BH47+BJ47</f>
        <v>0</v>
      </c>
      <c r="BM47" s="190">
        <f t="shared" ref="BM47" si="40">BL47/AU47</f>
        <v>0</v>
      </c>
      <c r="BN47" s="154">
        <f t="shared" ref="BN47" si="41">BE47+BG47+BI47+BK47</f>
        <v>0</v>
      </c>
      <c r="BO47" s="150"/>
      <c r="BP47" s="155"/>
    </row>
    <row r="48" spans="1:68" s="132" customFormat="1" ht="104.45" customHeight="1" x14ac:dyDescent="0.35">
      <c r="A48" s="182" t="s">
        <v>120</v>
      </c>
      <c r="B48" s="757" t="s">
        <v>692</v>
      </c>
      <c r="C48" s="758"/>
      <c r="D48" s="194"/>
      <c r="E48" s="175"/>
      <c r="F48" s="195"/>
      <c r="G48" s="174" t="s">
        <v>27</v>
      </c>
      <c r="H48" s="196"/>
      <c r="I48" s="174" t="s">
        <v>470</v>
      </c>
      <c r="J48" s="196"/>
      <c r="K48" s="174"/>
      <c r="L48" s="174"/>
      <c r="M48" s="174"/>
      <c r="N48" s="174">
        <v>1</v>
      </c>
      <c r="O48" s="174"/>
      <c r="P48" s="196"/>
      <c r="Q48" s="174"/>
      <c r="R48" s="174"/>
      <c r="S48" s="174">
        <v>1</v>
      </c>
      <c r="T48" s="174"/>
      <c r="U48" s="194"/>
      <c r="V48" s="176" t="s">
        <v>202</v>
      </c>
      <c r="W48" s="174">
        <v>1</v>
      </c>
      <c r="X48" s="144"/>
      <c r="Y48" s="174"/>
      <c r="Z48" s="174"/>
      <c r="AA48" s="196"/>
      <c r="AB48" s="175" t="s">
        <v>124</v>
      </c>
      <c r="AC48" s="197"/>
      <c r="AD48" s="174"/>
      <c r="AE48" s="196"/>
      <c r="AF48" s="174" t="s">
        <v>603</v>
      </c>
      <c r="AG48" s="196"/>
      <c r="AH48" s="174"/>
      <c r="AI48" s="174"/>
      <c r="AJ48" s="174"/>
      <c r="AK48" s="174"/>
      <c r="AL48" s="174"/>
      <c r="AM48" s="174"/>
      <c r="AN48" s="174"/>
      <c r="AO48" s="174"/>
      <c r="AP48" s="174"/>
      <c r="AQ48" s="178"/>
      <c r="AR48" s="174"/>
      <c r="AS48" s="174"/>
      <c r="AU48" s="174">
        <f t="shared" ref="AU48:AU50" si="42">SUM(AH48:AS48)</f>
        <v>0</v>
      </c>
      <c r="AW48" s="175" t="s">
        <v>628</v>
      </c>
      <c r="AX48" s="195"/>
      <c r="AY48" s="174">
        <v>1</v>
      </c>
      <c r="AZ48" s="174" t="str">
        <f t="shared" si="18"/>
        <v xml:space="preserve"> </v>
      </c>
      <c r="BB48" s="174"/>
      <c r="BD48" s="179"/>
      <c r="BE48" s="147"/>
      <c r="BF48" s="179"/>
      <c r="BG48" s="147"/>
      <c r="BH48" s="179"/>
      <c r="BI48" s="147"/>
      <c r="BJ48" s="179"/>
      <c r="BK48" s="147"/>
      <c r="BL48" s="180">
        <f t="shared" ref="BL48:BL50" si="43">BD48+BF48+BH48+BJ48</f>
        <v>0</v>
      </c>
      <c r="BM48" s="181" t="e">
        <f t="shared" ref="BM48:BM50" si="44">BL48/AU48</f>
        <v>#DIV/0!</v>
      </c>
      <c r="BN48" s="147">
        <f t="shared" ref="BN48:BN50" si="45">BE48+BG48+BI48+BK48</f>
        <v>0</v>
      </c>
      <c r="BO48" s="150"/>
      <c r="BP48" s="151"/>
    </row>
    <row r="49" spans="1:68" s="104" customFormat="1" ht="126.6" customHeight="1" x14ac:dyDescent="0.35">
      <c r="A49" s="174" t="s">
        <v>47</v>
      </c>
      <c r="B49" s="707" t="s">
        <v>755</v>
      </c>
      <c r="C49" s="708"/>
      <c r="D49" s="131"/>
      <c r="E49" s="175"/>
      <c r="F49" s="131"/>
      <c r="G49" s="182" t="s">
        <v>26</v>
      </c>
      <c r="H49" s="131"/>
      <c r="I49" s="182" t="s">
        <v>475</v>
      </c>
      <c r="J49" s="131"/>
      <c r="K49" s="182">
        <v>1</v>
      </c>
      <c r="L49" s="182"/>
      <c r="M49" s="182">
        <v>1</v>
      </c>
      <c r="N49" s="182"/>
      <c r="O49" s="182"/>
      <c r="P49" s="131"/>
      <c r="Q49" s="182">
        <v>1</v>
      </c>
      <c r="R49" s="182"/>
      <c r="S49" s="182"/>
      <c r="T49" s="182"/>
      <c r="U49" s="131"/>
      <c r="V49" s="183" t="s">
        <v>202</v>
      </c>
      <c r="W49" s="182">
        <v>1</v>
      </c>
      <c r="X49" s="152"/>
      <c r="Y49" s="182"/>
      <c r="Z49" s="182"/>
      <c r="AA49" s="131"/>
      <c r="AB49" s="184" t="s">
        <v>124</v>
      </c>
      <c r="AC49" s="134"/>
      <c r="AD49" s="182" t="s">
        <v>596</v>
      </c>
      <c r="AE49" s="131"/>
      <c r="AF49" s="174" t="s">
        <v>597</v>
      </c>
      <c r="AG49" s="131"/>
      <c r="AH49" s="186"/>
      <c r="AI49" s="186"/>
      <c r="AJ49" s="186"/>
      <c r="AK49" s="186"/>
      <c r="AL49" s="186"/>
      <c r="AM49" s="186"/>
      <c r="AN49" s="186"/>
      <c r="AO49" s="186"/>
      <c r="AP49" s="186"/>
      <c r="AQ49" s="199"/>
      <c r="AR49" s="199">
        <v>1</v>
      </c>
      <c r="AS49" s="186"/>
      <c r="AU49" s="182">
        <f t="shared" ref="AU49" si="46">SUM(AH49:AS49)</f>
        <v>1</v>
      </c>
      <c r="AW49" s="187" t="s">
        <v>609</v>
      </c>
      <c r="AX49" s="131"/>
      <c r="AY49" s="182">
        <v>1</v>
      </c>
      <c r="AZ49" s="174">
        <f t="shared" si="18"/>
        <v>1</v>
      </c>
      <c r="BB49" s="174" t="s">
        <v>186</v>
      </c>
      <c r="BD49" s="188"/>
      <c r="BE49" s="154"/>
      <c r="BF49" s="188"/>
      <c r="BG49" s="154"/>
      <c r="BH49" s="188"/>
      <c r="BI49" s="154"/>
      <c r="BJ49" s="188"/>
      <c r="BK49" s="154"/>
      <c r="BL49" s="189">
        <f t="shared" si="43"/>
        <v>0</v>
      </c>
      <c r="BM49" s="190">
        <f t="shared" si="44"/>
        <v>0</v>
      </c>
      <c r="BN49" s="154">
        <f t="shared" si="45"/>
        <v>0</v>
      </c>
      <c r="BO49" s="150"/>
      <c r="BP49" s="155"/>
    </row>
    <row r="50" spans="1:68" s="131" customFormat="1" ht="63.6" customHeight="1" x14ac:dyDescent="0.35">
      <c r="A50" s="193" t="s">
        <v>48</v>
      </c>
      <c r="B50" s="707" t="s">
        <v>693</v>
      </c>
      <c r="C50" s="708"/>
      <c r="E50" s="182"/>
      <c r="G50" s="182" t="s">
        <v>27</v>
      </c>
      <c r="I50" s="182" t="s">
        <v>470</v>
      </c>
      <c r="K50" s="182"/>
      <c r="L50" s="182"/>
      <c r="M50" s="182"/>
      <c r="N50" s="182">
        <v>1</v>
      </c>
      <c r="O50" s="182"/>
      <c r="P50" s="674"/>
      <c r="Q50" s="182"/>
      <c r="R50" s="182"/>
      <c r="S50" s="182">
        <v>1</v>
      </c>
      <c r="T50" s="182"/>
      <c r="V50" s="183" t="s">
        <v>202</v>
      </c>
      <c r="W50" s="182">
        <v>1</v>
      </c>
      <c r="X50" s="152"/>
      <c r="Y50" s="182"/>
      <c r="Z50" s="182"/>
      <c r="AB50" s="676" t="s">
        <v>124</v>
      </c>
      <c r="AC50" s="134"/>
      <c r="AD50" s="182" t="s">
        <v>597</v>
      </c>
      <c r="AF50" s="193" t="s">
        <v>598</v>
      </c>
      <c r="AH50" s="193"/>
      <c r="AI50" s="193"/>
      <c r="AJ50" s="193"/>
      <c r="AK50" s="193"/>
      <c r="AL50" s="193"/>
      <c r="AM50" s="193"/>
      <c r="AN50" s="193"/>
      <c r="AO50" s="193"/>
      <c r="AP50" s="193"/>
      <c r="AQ50" s="193">
        <v>1</v>
      </c>
      <c r="AR50" s="193"/>
      <c r="AS50" s="193"/>
      <c r="AU50" s="182">
        <f t="shared" si="42"/>
        <v>1</v>
      </c>
      <c r="AW50" s="182" t="s">
        <v>631</v>
      </c>
      <c r="AY50" s="182">
        <v>1</v>
      </c>
      <c r="AZ50" s="182">
        <f>IF(AU50&lt;&gt;0,1," ")</f>
        <v>1</v>
      </c>
      <c r="BB50" s="182" t="s">
        <v>3</v>
      </c>
      <c r="BD50" s="188"/>
      <c r="BE50" s="154"/>
      <c r="BF50" s="188"/>
      <c r="BG50" s="154"/>
      <c r="BH50" s="188"/>
      <c r="BI50" s="154"/>
      <c r="BJ50" s="188"/>
      <c r="BK50" s="154"/>
      <c r="BL50" s="189">
        <f t="shared" si="43"/>
        <v>0</v>
      </c>
      <c r="BM50" s="190">
        <f t="shared" si="44"/>
        <v>0</v>
      </c>
      <c r="BN50" s="154">
        <f t="shared" si="45"/>
        <v>0</v>
      </c>
      <c r="BO50" s="150"/>
      <c r="BP50" s="155"/>
    </row>
    <row r="51" spans="1:68" s="104" customFormat="1" ht="83.25" customHeight="1" x14ac:dyDescent="0.35">
      <c r="A51" s="182" t="s">
        <v>118</v>
      </c>
      <c r="B51" s="757" t="s">
        <v>694</v>
      </c>
      <c r="C51" s="758"/>
      <c r="D51" s="131"/>
      <c r="E51" s="175"/>
      <c r="F51" s="131"/>
      <c r="G51" s="174" t="s">
        <v>27</v>
      </c>
      <c r="H51" s="131"/>
      <c r="I51" s="174" t="s">
        <v>470</v>
      </c>
      <c r="J51" s="131"/>
      <c r="K51" s="174">
        <v>1</v>
      </c>
      <c r="L51" s="174"/>
      <c r="M51" s="174"/>
      <c r="N51" s="174">
        <v>1</v>
      </c>
      <c r="O51" s="174"/>
      <c r="P51" s="131"/>
      <c r="Q51" s="174">
        <v>1</v>
      </c>
      <c r="R51" s="174"/>
      <c r="S51" s="174"/>
      <c r="T51" s="174"/>
      <c r="U51" s="131"/>
      <c r="V51" s="176" t="s">
        <v>202</v>
      </c>
      <c r="W51" s="174">
        <v>1</v>
      </c>
      <c r="X51" s="144"/>
      <c r="Y51" s="174"/>
      <c r="Z51" s="174"/>
      <c r="AA51" s="131"/>
      <c r="AB51" s="191" t="s">
        <v>124</v>
      </c>
      <c r="AC51" s="134"/>
      <c r="AD51" s="174"/>
      <c r="AE51" s="131"/>
      <c r="AF51" s="174" t="s">
        <v>603</v>
      </c>
      <c r="AG51" s="131"/>
      <c r="AH51" s="174"/>
      <c r="AI51" s="174"/>
      <c r="AJ51" s="174"/>
      <c r="AK51" s="178"/>
      <c r="AL51" s="178"/>
      <c r="AM51" s="178"/>
      <c r="AN51" s="178"/>
      <c r="AO51" s="174"/>
      <c r="AP51" s="174"/>
      <c r="AQ51" s="174"/>
      <c r="AR51" s="185"/>
      <c r="AS51" s="174"/>
      <c r="AU51" s="174">
        <f t="shared" ref="AU51:AU54" si="47">SUM(AH51:AS51)</f>
        <v>0</v>
      </c>
      <c r="AW51" s="175" t="s">
        <v>609</v>
      </c>
      <c r="AX51" s="131"/>
      <c r="AY51" s="174">
        <v>1</v>
      </c>
      <c r="AZ51" s="174" t="str">
        <f>IF(AU51&lt;&gt;0,1," ")</f>
        <v xml:space="preserve"> </v>
      </c>
      <c r="BB51" s="174"/>
      <c r="BD51" s="179"/>
      <c r="BE51" s="147"/>
      <c r="BF51" s="179"/>
      <c r="BG51" s="147"/>
      <c r="BH51" s="179"/>
      <c r="BI51" s="147"/>
      <c r="BJ51" s="179"/>
      <c r="BK51" s="147"/>
      <c r="BL51" s="180">
        <f t="shared" ref="BL51:BL54" si="48">BD51+BF51+BH51+BJ51</f>
        <v>0</v>
      </c>
      <c r="BM51" s="181" t="e">
        <f t="shared" ref="BM51:BM54" si="49">BL51/AU51</f>
        <v>#DIV/0!</v>
      </c>
      <c r="BN51" s="147">
        <f t="shared" ref="BN51:BN54" si="50">BE51+BG51+BI51+BK51</f>
        <v>0</v>
      </c>
      <c r="BO51" s="150"/>
      <c r="BP51" s="151"/>
    </row>
    <row r="52" spans="1:68" s="104" customFormat="1" ht="51" customHeight="1" x14ac:dyDescent="0.35">
      <c r="A52" s="817" t="s">
        <v>49</v>
      </c>
      <c r="B52" s="707" t="s">
        <v>756</v>
      </c>
      <c r="C52" s="708"/>
      <c r="D52" s="131"/>
      <c r="E52" s="945"/>
      <c r="F52" s="131"/>
      <c r="G52" s="817" t="s">
        <v>27</v>
      </c>
      <c r="H52" s="131"/>
      <c r="I52" s="817" t="s">
        <v>470</v>
      </c>
      <c r="J52" s="131"/>
      <c r="K52" s="817"/>
      <c r="L52" s="817"/>
      <c r="M52" s="817"/>
      <c r="N52" s="817">
        <v>1</v>
      </c>
      <c r="O52" s="817"/>
      <c r="P52" s="131"/>
      <c r="Q52" s="817"/>
      <c r="R52" s="817"/>
      <c r="S52" s="817">
        <v>1</v>
      </c>
      <c r="T52" s="817"/>
      <c r="U52" s="131"/>
      <c r="V52" s="950" t="s">
        <v>202</v>
      </c>
      <c r="W52" s="817">
        <v>1</v>
      </c>
      <c r="X52" s="152"/>
      <c r="Y52" s="817"/>
      <c r="Z52" s="817"/>
      <c r="AA52" s="131"/>
      <c r="AB52" s="191" t="s">
        <v>473</v>
      </c>
      <c r="AC52" s="134"/>
      <c r="AD52" s="817"/>
      <c r="AE52" s="131"/>
      <c r="AF52" s="174" t="s">
        <v>604</v>
      </c>
      <c r="AG52" s="131"/>
      <c r="AH52" s="817"/>
      <c r="AI52" s="817"/>
      <c r="AJ52" s="817"/>
      <c r="AK52" s="817"/>
      <c r="AL52" s="817"/>
      <c r="AM52" s="817"/>
      <c r="AN52" s="817"/>
      <c r="AO52" s="817"/>
      <c r="AP52" s="817"/>
      <c r="AQ52" s="817"/>
      <c r="AR52" s="817"/>
      <c r="AS52" s="817"/>
      <c r="AU52" s="817">
        <f>SUM(AH52:AS52)</f>
        <v>0</v>
      </c>
      <c r="AW52" s="970" t="s">
        <v>628</v>
      </c>
      <c r="AX52" s="131"/>
      <c r="AY52" s="817">
        <v>1</v>
      </c>
      <c r="AZ52" s="817" t="str">
        <f>IF(AU52&lt;&gt;0,1," ")</f>
        <v xml:space="preserve"> </v>
      </c>
      <c r="BB52" s="817"/>
      <c r="BD52" s="853"/>
      <c r="BE52" s="736"/>
      <c r="BF52" s="853"/>
      <c r="BG52" s="736"/>
      <c r="BH52" s="853"/>
      <c r="BI52" s="736"/>
      <c r="BJ52" s="853"/>
      <c r="BK52" s="736"/>
      <c r="BL52" s="986">
        <f>BD52+BF52+BH52+BJ52</f>
        <v>0</v>
      </c>
      <c r="BM52" s="1021" t="e">
        <f>BL52/AU52</f>
        <v>#DIV/0!</v>
      </c>
      <c r="BN52" s="736">
        <f>BE52+BG52+BI52+BK52</f>
        <v>0</v>
      </c>
      <c r="BO52" s="150"/>
      <c r="BP52" s="842"/>
    </row>
    <row r="53" spans="1:68" s="104" customFormat="1" ht="58.15" customHeight="1" x14ac:dyDescent="0.35">
      <c r="A53" s="818"/>
      <c r="B53" s="926"/>
      <c r="C53" s="927"/>
      <c r="D53" s="131"/>
      <c r="E53" s="945"/>
      <c r="F53" s="131"/>
      <c r="G53" s="818"/>
      <c r="H53" s="131"/>
      <c r="I53" s="818"/>
      <c r="J53" s="131"/>
      <c r="K53" s="818"/>
      <c r="L53" s="818"/>
      <c r="M53" s="818"/>
      <c r="N53" s="818"/>
      <c r="O53" s="818"/>
      <c r="P53" s="131"/>
      <c r="Q53" s="818"/>
      <c r="R53" s="818"/>
      <c r="S53" s="818"/>
      <c r="T53" s="818"/>
      <c r="U53" s="131"/>
      <c r="V53" s="951"/>
      <c r="W53" s="818"/>
      <c r="X53" s="156"/>
      <c r="Y53" s="818"/>
      <c r="Z53" s="818"/>
      <c r="AA53" s="131"/>
      <c r="AB53" s="191" t="s">
        <v>474</v>
      </c>
      <c r="AC53" s="134"/>
      <c r="AD53" s="818"/>
      <c r="AE53" s="131"/>
      <c r="AF53" s="174" t="s">
        <v>604</v>
      </c>
      <c r="AG53" s="131"/>
      <c r="AH53" s="818"/>
      <c r="AI53" s="818"/>
      <c r="AJ53" s="818"/>
      <c r="AK53" s="818"/>
      <c r="AL53" s="818"/>
      <c r="AM53" s="818"/>
      <c r="AN53" s="818"/>
      <c r="AO53" s="818"/>
      <c r="AP53" s="818"/>
      <c r="AQ53" s="818"/>
      <c r="AR53" s="818"/>
      <c r="AS53" s="818"/>
      <c r="AU53" s="818"/>
      <c r="AW53" s="971"/>
      <c r="AX53" s="131"/>
      <c r="AY53" s="818"/>
      <c r="AZ53" s="818"/>
      <c r="BB53" s="818"/>
      <c r="BD53" s="854"/>
      <c r="BE53" s="738"/>
      <c r="BF53" s="854"/>
      <c r="BG53" s="738"/>
      <c r="BH53" s="854"/>
      <c r="BI53" s="738"/>
      <c r="BJ53" s="854"/>
      <c r="BK53" s="738"/>
      <c r="BL53" s="987"/>
      <c r="BM53" s="1022"/>
      <c r="BN53" s="738"/>
      <c r="BO53" s="150"/>
      <c r="BP53" s="843"/>
    </row>
    <row r="54" spans="1:68" s="104" customFormat="1" ht="99.6" customHeight="1" x14ac:dyDescent="0.35">
      <c r="A54" s="185" t="s">
        <v>905</v>
      </c>
      <c r="B54" s="880" t="s">
        <v>695</v>
      </c>
      <c r="C54" s="881"/>
      <c r="D54" s="131"/>
      <c r="E54" s="203"/>
      <c r="F54" s="131"/>
      <c r="G54" s="174" t="s">
        <v>30</v>
      </c>
      <c r="H54" s="131"/>
      <c r="I54" s="174" t="s">
        <v>470</v>
      </c>
      <c r="J54" s="131"/>
      <c r="K54" s="174"/>
      <c r="L54" s="174"/>
      <c r="M54" s="174"/>
      <c r="N54" s="174">
        <v>1</v>
      </c>
      <c r="O54" s="174"/>
      <c r="P54" s="131"/>
      <c r="Q54" s="174"/>
      <c r="R54" s="174"/>
      <c r="S54" s="174">
        <v>1</v>
      </c>
      <c r="T54" s="174"/>
      <c r="U54" s="131"/>
      <c r="V54" s="176" t="s">
        <v>202</v>
      </c>
      <c r="W54" s="174">
        <v>1</v>
      </c>
      <c r="X54" s="144"/>
      <c r="Y54" s="174"/>
      <c r="Z54" s="174"/>
      <c r="AA54" s="131"/>
      <c r="AB54" s="177" t="s">
        <v>124</v>
      </c>
      <c r="AC54" s="134"/>
      <c r="AD54" s="185" t="s">
        <v>598</v>
      </c>
      <c r="AE54" s="131"/>
      <c r="AF54" s="185" t="s">
        <v>599</v>
      </c>
      <c r="AG54" s="131"/>
      <c r="AH54" s="185"/>
      <c r="AI54" s="185"/>
      <c r="AJ54" s="185"/>
      <c r="AK54" s="185"/>
      <c r="AL54" s="185"/>
      <c r="AM54" s="185"/>
      <c r="AN54" s="185"/>
      <c r="AO54" s="185"/>
      <c r="AP54" s="185">
        <v>1</v>
      </c>
      <c r="AQ54" s="185"/>
      <c r="AR54" s="185"/>
      <c r="AS54" s="185"/>
      <c r="AU54" s="174">
        <f t="shared" si="47"/>
        <v>1</v>
      </c>
      <c r="AW54" s="175" t="s">
        <v>630</v>
      </c>
      <c r="AX54" s="131"/>
      <c r="AY54" s="174">
        <v>1</v>
      </c>
      <c r="AZ54" s="174">
        <f>IF(AU54&lt;&gt;0,1," ")</f>
        <v>1</v>
      </c>
      <c r="BB54" s="174" t="s">
        <v>3</v>
      </c>
      <c r="BD54" s="179"/>
      <c r="BE54" s="147"/>
      <c r="BF54" s="179"/>
      <c r="BG54" s="147"/>
      <c r="BH54" s="179"/>
      <c r="BI54" s="147"/>
      <c r="BJ54" s="179"/>
      <c r="BK54" s="147"/>
      <c r="BL54" s="180">
        <f t="shared" si="48"/>
        <v>0</v>
      </c>
      <c r="BM54" s="181">
        <f t="shared" si="49"/>
        <v>0</v>
      </c>
      <c r="BN54" s="147">
        <f t="shared" si="50"/>
        <v>0</v>
      </c>
      <c r="BO54" s="150"/>
      <c r="BP54" s="151"/>
    </row>
    <row r="55" spans="1:68" s="104" customFormat="1" ht="9" customHeight="1" thickBot="1" x14ac:dyDescent="0.25">
      <c r="A55" s="131"/>
      <c r="B55" s="132"/>
      <c r="C55" s="132"/>
      <c r="D55" s="131"/>
      <c r="E55" s="132"/>
      <c r="F55" s="131"/>
      <c r="G55" s="131"/>
      <c r="H55" s="131"/>
      <c r="I55" s="131"/>
      <c r="J55" s="131"/>
      <c r="K55" s="131"/>
      <c r="L55" s="131"/>
      <c r="M55" s="131"/>
      <c r="N55" s="131"/>
      <c r="O55" s="131"/>
      <c r="P55" s="131"/>
      <c r="Q55" s="131"/>
      <c r="R55" s="131"/>
      <c r="S55" s="131"/>
      <c r="T55" s="131"/>
      <c r="U55" s="131"/>
      <c r="V55" s="133"/>
      <c r="W55" s="131"/>
      <c r="X55" s="134"/>
      <c r="Y55" s="131"/>
      <c r="Z55" s="131"/>
      <c r="AA55" s="131"/>
      <c r="AB55" s="135"/>
      <c r="AC55" s="134"/>
      <c r="AD55" s="131"/>
      <c r="AE55" s="131"/>
      <c r="AF55" s="131"/>
      <c r="AG55" s="131"/>
      <c r="AH55" s="131"/>
      <c r="AI55" s="131"/>
      <c r="AJ55" s="131"/>
      <c r="AK55" s="131"/>
      <c r="AL55" s="131"/>
      <c r="AM55" s="131"/>
      <c r="AN55" s="131"/>
      <c r="AO55" s="131"/>
      <c r="AP55" s="131"/>
      <c r="AQ55" s="131"/>
      <c r="AR55" s="131"/>
      <c r="AS55" s="131"/>
      <c r="AU55" s="131"/>
      <c r="AW55" s="132"/>
      <c r="AX55" s="131"/>
      <c r="AY55" s="131"/>
      <c r="AZ55" s="131"/>
      <c r="BB55" s="131"/>
      <c r="BE55" s="136"/>
      <c r="BG55" s="136"/>
      <c r="BI55" s="136"/>
      <c r="BK55" s="136"/>
      <c r="BL55" s="137"/>
      <c r="BM55" s="137"/>
      <c r="BN55" s="136"/>
    </row>
    <row r="56" spans="1:68" s="137" customFormat="1" ht="59.45" customHeight="1" thickTop="1" thickBot="1" x14ac:dyDescent="0.25">
      <c r="A56" s="821" t="str">
        <f>B32</f>
        <v>AUDITORÍAS DE LEY SIN FECHA DE ENTREGA</v>
      </c>
      <c r="B56" s="821"/>
      <c r="C56" s="205" t="s">
        <v>187</v>
      </c>
      <c r="D56" s="165"/>
      <c r="E56" s="166"/>
      <c r="F56" s="165"/>
      <c r="G56" s="204">
        <f>COUNTIF(BB34:BB54,"P")</f>
        <v>5</v>
      </c>
      <c r="H56" s="165"/>
      <c r="I56" s="206">
        <f>G56/(G56+G57)</f>
        <v>0.41666666666666669</v>
      </c>
      <c r="J56" s="165"/>
      <c r="K56" s="204">
        <f>SUM(K34:K54)</f>
        <v>5</v>
      </c>
      <c r="L56" s="204">
        <f>SUM(L34:L54)</f>
        <v>0</v>
      </c>
      <c r="M56" s="204">
        <f>SUM(M34:M54)</f>
        <v>1</v>
      </c>
      <c r="N56" s="204">
        <f>SUM(N34:N54)</f>
        <v>18</v>
      </c>
      <c r="O56" s="204">
        <f>SUM(O34:O54)</f>
        <v>0</v>
      </c>
      <c r="P56" s="131"/>
      <c r="Q56" s="204">
        <f>SUM(Q34:Q54)</f>
        <v>7</v>
      </c>
      <c r="R56" s="204">
        <f>SUM(R34:R54)</f>
        <v>4</v>
      </c>
      <c r="S56" s="204">
        <f>SUM(S34:S54)</f>
        <v>17</v>
      </c>
      <c r="T56" s="204">
        <f>SUM(T34:T54)</f>
        <v>4</v>
      </c>
      <c r="U56" s="165"/>
      <c r="V56" s="168"/>
      <c r="W56" s="165"/>
      <c r="X56" s="169"/>
      <c r="Y56" s="207">
        <f>SUM(Y34:Y54)</f>
        <v>0</v>
      </c>
      <c r="Z56" s="207">
        <f>SUM(Z34:Z54)</f>
        <v>0</v>
      </c>
      <c r="AA56" s="165"/>
      <c r="AB56" s="823"/>
      <c r="AC56" s="169"/>
      <c r="AD56" s="165"/>
      <c r="AE56" s="165"/>
      <c r="AF56" s="204" t="s">
        <v>136</v>
      </c>
      <c r="AG56" s="165"/>
      <c r="AH56" s="821">
        <f>SUM(AH34:AJ54)</f>
        <v>0</v>
      </c>
      <c r="AI56" s="821"/>
      <c r="AJ56" s="821"/>
      <c r="AK56" s="821">
        <f>SUM(AK34:AM54)</f>
        <v>3</v>
      </c>
      <c r="AL56" s="821"/>
      <c r="AM56" s="821"/>
      <c r="AN56" s="821">
        <f>SUM(AN34:AP54)</f>
        <v>5</v>
      </c>
      <c r="AO56" s="821"/>
      <c r="AP56" s="821"/>
      <c r="AQ56" s="821">
        <f>SUM(AQ34:AS54)</f>
        <v>8</v>
      </c>
      <c r="AR56" s="821"/>
      <c r="AS56" s="821"/>
      <c r="AU56" s="821">
        <f>SUM(AU34:AU54)</f>
        <v>16</v>
      </c>
      <c r="AW56" s="973" t="s">
        <v>139</v>
      </c>
      <c r="AX56" s="165"/>
      <c r="AY56" s="204">
        <f>SUM(AY34:AY54)</f>
        <v>20</v>
      </c>
      <c r="AZ56" s="204">
        <f>SUM(AZ34:AZ54)</f>
        <v>12</v>
      </c>
      <c r="BB56" s="131"/>
      <c r="BD56" s="208">
        <f t="shared" ref="BD56:BL56" si="51">SUM(BD34:BD54)</f>
        <v>0</v>
      </c>
      <c r="BE56" s="759">
        <f t="shared" si="51"/>
        <v>0</v>
      </c>
      <c r="BF56" s="208">
        <f t="shared" si="51"/>
        <v>0</v>
      </c>
      <c r="BG56" s="759">
        <f t="shared" si="51"/>
        <v>0</v>
      </c>
      <c r="BH56" s="208">
        <f t="shared" si="51"/>
        <v>0</v>
      </c>
      <c r="BI56" s="759">
        <f t="shared" si="51"/>
        <v>0</v>
      </c>
      <c r="BJ56" s="208">
        <f t="shared" si="51"/>
        <v>0</v>
      </c>
      <c r="BK56" s="759">
        <f t="shared" si="51"/>
        <v>0</v>
      </c>
      <c r="BL56" s="977">
        <f t="shared" si="51"/>
        <v>0</v>
      </c>
      <c r="BM56" s="978">
        <f>BL56/AU56</f>
        <v>0</v>
      </c>
      <c r="BN56" s="851">
        <f>SUM(BN34:BN54)</f>
        <v>0</v>
      </c>
      <c r="BO56" s="104"/>
      <c r="BP56" s="104"/>
    </row>
    <row r="57" spans="1:68" s="137" customFormat="1" ht="59.45" customHeight="1" thickTop="1" thickBot="1" x14ac:dyDescent="0.25">
      <c r="A57" s="821"/>
      <c r="B57" s="821"/>
      <c r="C57" s="205" t="s">
        <v>188</v>
      </c>
      <c r="D57" s="165"/>
      <c r="E57" s="166"/>
      <c r="F57" s="165"/>
      <c r="G57" s="204">
        <f>COUNTIF(BB34:BB54,"C")</f>
        <v>7</v>
      </c>
      <c r="H57" s="165"/>
      <c r="I57" s="206">
        <f>G57/(G56+G57)</f>
        <v>0.58333333333333337</v>
      </c>
      <c r="J57" s="165"/>
      <c r="K57" s="821">
        <f>SUM(K56:O56)</f>
        <v>24</v>
      </c>
      <c r="L57" s="821"/>
      <c r="M57" s="821"/>
      <c r="N57" s="821"/>
      <c r="O57" s="821"/>
      <c r="P57" s="134"/>
      <c r="Q57" s="821">
        <f>SUM(Q56:T56)</f>
        <v>32</v>
      </c>
      <c r="R57" s="821"/>
      <c r="S57" s="821"/>
      <c r="T57" s="821"/>
      <c r="U57" s="165"/>
      <c r="V57" s="168"/>
      <c r="W57" s="165"/>
      <c r="X57" s="169"/>
      <c r="Y57" s="165"/>
      <c r="Z57" s="165"/>
      <c r="AA57" s="165"/>
      <c r="AB57" s="823"/>
      <c r="AC57" s="169"/>
      <c r="AD57" s="165"/>
      <c r="AE57" s="165"/>
      <c r="AF57" s="204" t="s">
        <v>441</v>
      </c>
      <c r="AG57" s="165"/>
      <c r="AH57" s="821">
        <f>AH56+AK56+AN56+AQ56</f>
        <v>16</v>
      </c>
      <c r="AI57" s="821"/>
      <c r="AJ57" s="821"/>
      <c r="AK57" s="821"/>
      <c r="AL57" s="821"/>
      <c r="AM57" s="821"/>
      <c r="AN57" s="821"/>
      <c r="AO57" s="821"/>
      <c r="AP57" s="821"/>
      <c r="AQ57" s="821"/>
      <c r="AR57" s="821"/>
      <c r="AS57" s="821"/>
      <c r="AU57" s="821"/>
      <c r="AW57" s="973"/>
      <c r="AX57" s="165"/>
      <c r="AY57" s="966">
        <f>AZ56/AY56</f>
        <v>0.6</v>
      </c>
      <c r="AZ57" s="966"/>
      <c r="BB57" s="173"/>
      <c r="BD57" s="209" t="e">
        <f>BD56/AH56</f>
        <v>#DIV/0!</v>
      </c>
      <c r="BE57" s="760"/>
      <c r="BF57" s="209">
        <f>BF56/AK56</f>
        <v>0</v>
      </c>
      <c r="BG57" s="760"/>
      <c r="BH57" s="209">
        <f>BH56/AN56</f>
        <v>0</v>
      </c>
      <c r="BI57" s="760"/>
      <c r="BJ57" s="209">
        <f>BJ56/AQ56</f>
        <v>0</v>
      </c>
      <c r="BK57" s="760"/>
      <c r="BL57" s="977"/>
      <c r="BM57" s="978"/>
      <c r="BN57" s="851"/>
      <c r="BO57" s="104"/>
      <c r="BP57" s="104"/>
    </row>
    <row r="58" spans="1:68" s="104" customFormat="1" ht="24" thickTop="1" x14ac:dyDescent="0.2">
      <c r="A58" s="129"/>
      <c r="B58" s="130"/>
      <c r="C58" s="130"/>
      <c r="D58" s="131"/>
      <c r="E58" s="132"/>
      <c r="F58" s="131"/>
      <c r="G58" s="131"/>
      <c r="H58" s="131"/>
      <c r="I58" s="131"/>
      <c r="J58" s="131"/>
      <c r="K58" s="131"/>
      <c r="L58" s="131"/>
      <c r="M58" s="131"/>
      <c r="N58" s="131"/>
      <c r="O58" s="131"/>
      <c r="P58" s="131"/>
      <c r="Q58" s="131"/>
      <c r="R58" s="131"/>
      <c r="S58" s="131"/>
      <c r="T58" s="131"/>
      <c r="U58" s="131"/>
      <c r="V58" s="133"/>
      <c r="W58" s="131"/>
      <c r="X58" s="134"/>
      <c r="Y58" s="131"/>
      <c r="Z58" s="131"/>
      <c r="AA58" s="131"/>
      <c r="AB58" s="135"/>
      <c r="AC58" s="134"/>
      <c r="AD58" s="131"/>
      <c r="AE58" s="131"/>
      <c r="AF58" s="131"/>
      <c r="AG58" s="131"/>
      <c r="AH58" s="131"/>
      <c r="AI58" s="131"/>
      <c r="AJ58" s="131"/>
      <c r="AK58" s="131"/>
      <c r="AL58" s="131"/>
      <c r="AM58" s="131"/>
      <c r="AN58" s="131"/>
      <c r="AO58" s="131"/>
      <c r="AP58" s="131"/>
      <c r="AQ58" s="131"/>
      <c r="AR58" s="131"/>
      <c r="AS58" s="131"/>
      <c r="AU58" s="131"/>
      <c r="AW58" s="132"/>
      <c r="AX58" s="131"/>
      <c r="AY58" s="131"/>
      <c r="AZ58" s="131"/>
      <c r="BB58" s="131"/>
      <c r="BE58" s="136"/>
      <c r="BG58" s="136"/>
      <c r="BI58" s="136"/>
      <c r="BK58" s="136"/>
      <c r="BL58" s="137"/>
      <c r="BM58" s="137"/>
      <c r="BN58" s="136"/>
    </row>
    <row r="59" spans="1:68" s="104" customFormat="1" ht="55.5" customHeight="1" x14ac:dyDescent="0.2">
      <c r="A59" s="832">
        <v>3</v>
      </c>
      <c r="B59" s="915" t="s">
        <v>443</v>
      </c>
      <c r="C59" s="916"/>
      <c r="D59" s="131"/>
      <c r="E59" s="667"/>
      <c r="F59" s="131"/>
      <c r="G59" s="131"/>
      <c r="H59" s="131"/>
      <c r="I59" s="131"/>
      <c r="J59" s="131"/>
      <c r="K59" s="131"/>
      <c r="L59" s="131"/>
      <c r="M59" s="131"/>
      <c r="N59" s="131"/>
      <c r="O59" s="131"/>
      <c r="P59" s="131"/>
      <c r="Q59" s="131"/>
      <c r="R59" s="131"/>
      <c r="S59" s="131"/>
      <c r="T59" s="131"/>
      <c r="U59" s="131"/>
      <c r="V59" s="133"/>
      <c r="W59" s="131"/>
      <c r="X59" s="134"/>
      <c r="Y59" s="131"/>
      <c r="Z59" s="131"/>
      <c r="AA59" s="131"/>
      <c r="AB59" s="132"/>
      <c r="AC59" s="134"/>
      <c r="AD59" s="131"/>
      <c r="AE59" s="131"/>
      <c r="AF59" s="131"/>
      <c r="AG59" s="131"/>
      <c r="AH59" s="131"/>
      <c r="AI59" s="131"/>
      <c r="AJ59" s="131"/>
      <c r="AK59" s="131"/>
      <c r="AL59" s="131"/>
      <c r="AM59" s="131"/>
      <c r="AN59" s="131"/>
      <c r="AO59" s="131"/>
      <c r="AP59" s="131"/>
      <c r="AQ59" s="131"/>
      <c r="AR59" s="131"/>
      <c r="AS59" s="131"/>
      <c r="AU59" s="131"/>
      <c r="AW59" s="132"/>
      <c r="AX59" s="131"/>
      <c r="AY59" s="131"/>
      <c r="AZ59" s="131"/>
      <c r="BB59" s="131"/>
      <c r="BE59" s="136"/>
      <c r="BG59" s="136"/>
      <c r="BI59" s="136"/>
      <c r="BK59" s="136"/>
      <c r="BL59" s="137"/>
      <c r="BM59" s="137"/>
      <c r="BN59" s="136"/>
    </row>
    <row r="60" spans="1:68" s="104" customFormat="1" ht="220.9" customHeight="1" x14ac:dyDescent="0.2">
      <c r="A60" s="833"/>
      <c r="B60" s="941" t="s">
        <v>757</v>
      </c>
      <c r="C60" s="916"/>
      <c r="D60" s="131"/>
      <c r="E60" s="211" t="s">
        <v>826</v>
      </c>
      <c r="F60" s="131"/>
      <c r="G60" s="129"/>
      <c r="H60" s="131"/>
      <c r="I60" s="129"/>
      <c r="J60" s="131"/>
      <c r="K60" s="129"/>
      <c r="L60" s="129"/>
      <c r="M60" s="129"/>
      <c r="N60" s="129"/>
      <c r="O60" s="129"/>
      <c r="P60" s="131"/>
      <c r="Q60" s="129"/>
      <c r="R60" s="129"/>
      <c r="S60" s="129"/>
      <c r="T60" s="129"/>
      <c r="U60" s="131"/>
      <c r="V60" s="139"/>
      <c r="W60" s="129"/>
      <c r="X60" s="140"/>
      <c r="Y60" s="129"/>
      <c r="Z60" s="129"/>
      <c r="AA60" s="131"/>
      <c r="AB60" s="130"/>
      <c r="AC60" s="134"/>
      <c r="AD60" s="129"/>
      <c r="AE60" s="131"/>
      <c r="AF60" s="129"/>
      <c r="AG60" s="131"/>
      <c r="AH60" s="129"/>
      <c r="AI60" s="129"/>
      <c r="AJ60" s="129"/>
      <c r="AK60" s="129"/>
      <c r="AL60" s="129"/>
      <c r="AM60" s="129"/>
      <c r="AN60" s="129"/>
      <c r="AO60" s="129"/>
      <c r="AP60" s="129"/>
      <c r="AQ60" s="129"/>
      <c r="AR60" s="129"/>
      <c r="AS60" s="129"/>
      <c r="AU60" s="129"/>
      <c r="AW60" s="130"/>
      <c r="AX60" s="131"/>
      <c r="AY60" s="129"/>
      <c r="AZ60" s="129"/>
      <c r="BB60" s="129"/>
      <c r="BE60" s="136"/>
      <c r="BG60" s="136"/>
      <c r="BI60" s="136"/>
      <c r="BK60" s="136"/>
      <c r="BL60" s="137"/>
      <c r="BM60" s="137"/>
      <c r="BN60" s="136"/>
    </row>
    <row r="61" spans="1:68" s="104" customFormat="1" ht="82.9" customHeight="1" x14ac:dyDescent="0.35">
      <c r="A61" s="210" t="s">
        <v>50</v>
      </c>
      <c r="B61" s="819" t="s">
        <v>696</v>
      </c>
      <c r="C61" s="820"/>
      <c r="D61" s="131"/>
      <c r="E61" s="668"/>
      <c r="F61" s="131"/>
      <c r="G61" s="210" t="s">
        <v>31</v>
      </c>
      <c r="H61" s="131"/>
      <c r="I61" s="210" t="s">
        <v>470</v>
      </c>
      <c r="J61" s="131"/>
      <c r="K61" s="210"/>
      <c r="L61" s="210"/>
      <c r="M61" s="210"/>
      <c r="N61" s="210">
        <v>1</v>
      </c>
      <c r="O61" s="210"/>
      <c r="P61" s="131"/>
      <c r="Q61" s="210">
        <v>1</v>
      </c>
      <c r="R61" s="210"/>
      <c r="S61" s="210"/>
      <c r="T61" s="210"/>
      <c r="U61" s="131"/>
      <c r="V61" s="212" t="s">
        <v>202</v>
      </c>
      <c r="W61" s="210">
        <v>1</v>
      </c>
      <c r="X61" s="144"/>
      <c r="Y61" s="210"/>
      <c r="Z61" s="210"/>
      <c r="AA61" s="131"/>
      <c r="AB61" s="213">
        <v>42765</v>
      </c>
      <c r="AC61" s="134"/>
      <c r="AD61" s="210"/>
      <c r="AE61" s="131"/>
      <c r="AF61" s="210" t="s">
        <v>596</v>
      </c>
      <c r="AG61" s="131"/>
      <c r="AH61" s="210">
        <v>1</v>
      </c>
      <c r="AI61" s="210"/>
      <c r="AJ61" s="210"/>
      <c r="AK61" s="210"/>
      <c r="AL61" s="210"/>
      <c r="AM61" s="210"/>
      <c r="AN61" s="210"/>
      <c r="AO61" s="210"/>
      <c r="AP61" s="210"/>
      <c r="AQ61" s="210"/>
      <c r="AR61" s="210"/>
      <c r="AS61" s="210"/>
      <c r="AU61" s="210">
        <f>SUM(AH61:AS61)</f>
        <v>1</v>
      </c>
      <c r="AW61" s="211" t="s">
        <v>608</v>
      </c>
      <c r="AX61" s="131"/>
      <c r="AY61" s="210">
        <v>1</v>
      </c>
      <c r="AZ61" s="210">
        <f>IF(AU61&lt;&gt;0,1," ")</f>
        <v>1</v>
      </c>
      <c r="BB61" s="210" t="s">
        <v>186</v>
      </c>
      <c r="BD61" s="214"/>
      <c r="BE61" s="215"/>
      <c r="BF61" s="214"/>
      <c r="BG61" s="215"/>
      <c r="BH61" s="214"/>
      <c r="BI61" s="215"/>
      <c r="BJ61" s="214"/>
      <c r="BK61" s="215"/>
      <c r="BL61" s="216">
        <f t="shared" ref="BL61:BL70" si="52">BD61+BF61+BH61+BJ61</f>
        <v>0</v>
      </c>
      <c r="BM61" s="217">
        <f t="shared" ref="BM61:BM70" si="53">BL61/AU61</f>
        <v>0</v>
      </c>
      <c r="BN61" s="215">
        <f t="shared" ref="BN61:BN70" si="54">BE61+BG61+BI61+BK61</f>
        <v>0</v>
      </c>
      <c r="BO61" s="150"/>
      <c r="BP61" s="151"/>
    </row>
    <row r="62" spans="1:68" s="104" customFormat="1" ht="82.9" customHeight="1" x14ac:dyDescent="0.35">
      <c r="A62" s="210" t="s">
        <v>51</v>
      </c>
      <c r="B62" s="819" t="s">
        <v>698</v>
      </c>
      <c r="C62" s="820"/>
      <c r="D62" s="131"/>
      <c r="E62" s="132"/>
      <c r="F62" s="131"/>
      <c r="G62" s="210" t="s">
        <v>31</v>
      </c>
      <c r="H62" s="131"/>
      <c r="I62" s="210" t="s">
        <v>470</v>
      </c>
      <c r="J62" s="131"/>
      <c r="K62" s="210"/>
      <c r="L62" s="210"/>
      <c r="M62" s="210"/>
      <c r="N62" s="210">
        <v>1</v>
      </c>
      <c r="O62" s="210"/>
      <c r="P62" s="131"/>
      <c r="Q62" s="210"/>
      <c r="R62" s="210"/>
      <c r="S62" s="210">
        <v>1</v>
      </c>
      <c r="T62" s="210"/>
      <c r="U62" s="131"/>
      <c r="V62" s="212" t="s">
        <v>202</v>
      </c>
      <c r="W62" s="210">
        <v>1</v>
      </c>
      <c r="X62" s="144"/>
      <c r="Y62" s="210"/>
      <c r="Z62" s="210"/>
      <c r="AA62" s="131"/>
      <c r="AB62" s="213">
        <v>42765</v>
      </c>
      <c r="AC62" s="134"/>
      <c r="AD62" s="210"/>
      <c r="AE62" s="131"/>
      <c r="AF62" s="210" t="s">
        <v>604</v>
      </c>
      <c r="AG62" s="131"/>
      <c r="AH62" s="210"/>
      <c r="AI62" s="210"/>
      <c r="AJ62" s="210"/>
      <c r="AK62" s="210"/>
      <c r="AL62" s="210"/>
      <c r="AM62" s="210"/>
      <c r="AN62" s="210"/>
      <c r="AO62" s="210"/>
      <c r="AP62" s="210"/>
      <c r="AQ62" s="210"/>
      <c r="AR62" s="210"/>
      <c r="AS62" s="210"/>
      <c r="AU62" s="210">
        <f>SUM(AH62:AS62)</f>
        <v>0</v>
      </c>
      <c r="AW62" s="211" t="s">
        <v>22</v>
      </c>
      <c r="AX62" s="131"/>
      <c r="AY62" s="210"/>
      <c r="AZ62" s="210" t="str">
        <f t="shared" ref="AZ62:AZ70" si="55">IF(AU62&lt;&gt;0,1," ")</f>
        <v xml:space="preserve"> </v>
      </c>
      <c r="BB62" s="210"/>
      <c r="BD62" s="214"/>
      <c r="BE62" s="215"/>
      <c r="BF62" s="214"/>
      <c r="BG62" s="215"/>
      <c r="BH62" s="214"/>
      <c r="BI62" s="215"/>
      <c r="BJ62" s="214"/>
      <c r="BK62" s="215"/>
      <c r="BL62" s="216">
        <f t="shared" ref="BL62" si="56">BD62+BF62+BH62+BJ62</f>
        <v>0</v>
      </c>
      <c r="BM62" s="217" t="e">
        <f t="shared" ref="BM62" si="57">BL62/AU62</f>
        <v>#DIV/0!</v>
      </c>
      <c r="BN62" s="215">
        <f t="shared" ref="BN62" si="58">BE62+BG62+BI62+BK62</f>
        <v>0</v>
      </c>
      <c r="BO62" s="150"/>
      <c r="BP62" s="151"/>
    </row>
    <row r="63" spans="1:68" s="104" customFormat="1" ht="82.9" customHeight="1" x14ac:dyDescent="0.35">
      <c r="A63" s="210" t="s">
        <v>52</v>
      </c>
      <c r="B63" s="819" t="s">
        <v>697</v>
      </c>
      <c r="C63" s="820"/>
      <c r="D63" s="131"/>
      <c r="E63" s="132"/>
      <c r="F63" s="131"/>
      <c r="G63" s="210" t="s">
        <v>31</v>
      </c>
      <c r="H63" s="131"/>
      <c r="I63" s="210" t="s">
        <v>470</v>
      </c>
      <c r="J63" s="131"/>
      <c r="K63" s="210"/>
      <c r="L63" s="210"/>
      <c r="M63" s="210"/>
      <c r="N63" s="210">
        <v>1</v>
      </c>
      <c r="O63" s="210"/>
      <c r="P63" s="131"/>
      <c r="Q63" s="210">
        <v>1</v>
      </c>
      <c r="R63" s="210"/>
      <c r="S63" s="210"/>
      <c r="T63" s="210"/>
      <c r="U63" s="131"/>
      <c r="V63" s="212" t="s">
        <v>202</v>
      </c>
      <c r="W63" s="210">
        <v>1</v>
      </c>
      <c r="X63" s="144"/>
      <c r="Y63" s="210"/>
      <c r="Z63" s="210"/>
      <c r="AA63" s="131"/>
      <c r="AB63" s="213">
        <v>42765</v>
      </c>
      <c r="AC63" s="134"/>
      <c r="AD63" s="210"/>
      <c r="AE63" s="131"/>
      <c r="AF63" s="210" t="s">
        <v>596</v>
      </c>
      <c r="AG63" s="131"/>
      <c r="AH63" s="210">
        <v>1</v>
      </c>
      <c r="AI63" s="210"/>
      <c r="AJ63" s="210"/>
      <c r="AK63" s="210"/>
      <c r="AL63" s="210"/>
      <c r="AM63" s="210"/>
      <c r="AN63" s="210"/>
      <c r="AO63" s="210"/>
      <c r="AP63" s="210"/>
      <c r="AQ63" s="210"/>
      <c r="AR63" s="210"/>
      <c r="AS63" s="210"/>
      <c r="AU63" s="210">
        <f t="shared" ref="AU63:AU70" si="59">SUM(AH63:AS63)</f>
        <v>1</v>
      </c>
      <c r="AW63" s="211" t="s">
        <v>609</v>
      </c>
      <c r="AX63" s="131"/>
      <c r="AY63" s="210">
        <v>1</v>
      </c>
      <c r="AZ63" s="210">
        <f t="shared" si="55"/>
        <v>1</v>
      </c>
      <c r="BB63" s="210" t="s">
        <v>186</v>
      </c>
      <c r="BD63" s="214"/>
      <c r="BE63" s="215"/>
      <c r="BF63" s="214"/>
      <c r="BG63" s="215"/>
      <c r="BH63" s="214"/>
      <c r="BI63" s="215"/>
      <c r="BJ63" s="214"/>
      <c r="BK63" s="215"/>
      <c r="BL63" s="216">
        <f t="shared" si="52"/>
        <v>0</v>
      </c>
      <c r="BM63" s="217">
        <f t="shared" si="53"/>
        <v>0</v>
      </c>
      <c r="BN63" s="215">
        <f t="shared" si="54"/>
        <v>0</v>
      </c>
      <c r="BO63" s="150"/>
      <c r="BP63" s="151"/>
    </row>
    <row r="64" spans="1:68" s="131" customFormat="1" ht="82.9" customHeight="1" x14ac:dyDescent="0.35">
      <c r="A64" s="677" t="s">
        <v>53</v>
      </c>
      <c r="B64" s="819" t="s">
        <v>699</v>
      </c>
      <c r="C64" s="820"/>
      <c r="E64" s="132"/>
      <c r="G64" s="210" t="s">
        <v>31</v>
      </c>
      <c r="I64" s="210" t="s">
        <v>470</v>
      </c>
      <c r="K64" s="210"/>
      <c r="L64" s="210"/>
      <c r="M64" s="210"/>
      <c r="N64" s="210">
        <v>1</v>
      </c>
      <c r="O64" s="210"/>
      <c r="Q64" s="210"/>
      <c r="R64" s="210"/>
      <c r="S64" s="210">
        <v>1</v>
      </c>
      <c r="T64" s="210"/>
      <c r="V64" s="212" t="s">
        <v>202</v>
      </c>
      <c r="W64" s="210">
        <v>1</v>
      </c>
      <c r="X64" s="144"/>
      <c r="Y64" s="210"/>
      <c r="Z64" s="210"/>
      <c r="AB64" s="213">
        <v>42765</v>
      </c>
      <c r="AC64" s="134"/>
      <c r="AD64" s="210"/>
      <c r="AF64" s="677" t="s">
        <v>598</v>
      </c>
      <c r="AH64" s="210">
        <v>1</v>
      </c>
      <c r="AI64" s="210"/>
      <c r="AJ64" s="210"/>
      <c r="AK64" s="210"/>
      <c r="AL64" s="210"/>
      <c r="AM64" s="210"/>
      <c r="AN64" s="210"/>
      <c r="AO64" s="210"/>
      <c r="AP64" s="210"/>
      <c r="AQ64" s="210"/>
      <c r="AR64" s="210"/>
      <c r="AS64" s="210"/>
      <c r="AU64" s="210">
        <f t="shared" si="59"/>
        <v>1</v>
      </c>
      <c r="AW64" s="211" t="s">
        <v>610</v>
      </c>
      <c r="AY64" s="210">
        <v>1</v>
      </c>
      <c r="AZ64" s="210">
        <f t="shared" si="55"/>
        <v>1</v>
      </c>
      <c r="BB64" s="210" t="s">
        <v>3</v>
      </c>
      <c r="BD64" s="210"/>
      <c r="BE64" s="215"/>
      <c r="BF64" s="210"/>
      <c r="BG64" s="215"/>
      <c r="BH64" s="210"/>
      <c r="BI64" s="215"/>
      <c r="BJ64" s="210"/>
      <c r="BK64" s="215"/>
      <c r="BL64" s="218">
        <f t="shared" si="52"/>
        <v>0</v>
      </c>
      <c r="BM64" s="219">
        <f t="shared" si="53"/>
        <v>0</v>
      </c>
      <c r="BN64" s="215">
        <f t="shared" si="54"/>
        <v>0</v>
      </c>
      <c r="BO64" s="220"/>
      <c r="BP64" s="200"/>
    </row>
    <row r="65" spans="1:68" s="131" customFormat="1" ht="82.9" customHeight="1" x14ac:dyDescent="0.35">
      <c r="A65" s="677" t="s">
        <v>55</v>
      </c>
      <c r="B65" s="819" t="s">
        <v>700</v>
      </c>
      <c r="C65" s="820"/>
      <c r="E65" s="132"/>
      <c r="G65" s="210" t="s">
        <v>31</v>
      </c>
      <c r="I65" s="210" t="s">
        <v>470</v>
      </c>
      <c r="K65" s="210"/>
      <c r="L65" s="210"/>
      <c r="M65" s="210"/>
      <c r="N65" s="210">
        <v>1</v>
      </c>
      <c r="O65" s="210"/>
      <c r="Q65" s="210"/>
      <c r="R65" s="210">
        <v>1</v>
      </c>
      <c r="S65" s="210"/>
      <c r="T65" s="210"/>
      <c r="V65" s="212" t="s">
        <v>202</v>
      </c>
      <c r="W65" s="210">
        <v>1</v>
      </c>
      <c r="X65" s="144"/>
      <c r="Y65" s="210"/>
      <c r="Z65" s="210"/>
      <c r="AB65" s="213">
        <v>42765</v>
      </c>
      <c r="AC65" s="134"/>
      <c r="AD65" s="210" t="s">
        <v>597</v>
      </c>
      <c r="AF65" s="677" t="s">
        <v>598</v>
      </c>
      <c r="AH65" s="210">
        <v>1</v>
      </c>
      <c r="AI65" s="210"/>
      <c r="AJ65" s="210"/>
      <c r="AK65" s="210"/>
      <c r="AL65" s="210"/>
      <c r="AM65" s="210"/>
      <c r="AN65" s="210"/>
      <c r="AO65" s="210"/>
      <c r="AP65" s="210"/>
      <c r="AQ65" s="210"/>
      <c r="AR65" s="210"/>
      <c r="AS65" s="210"/>
      <c r="AU65" s="210">
        <f t="shared" si="59"/>
        <v>1</v>
      </c>
      <c r="AW65" s="211" t="s">
        <v>611</v>
      </c>
      <c r="AY65" s="210">
        <v>1</v>
      </c>
      <c r="AZ65" s="210">
        <f t="shared" si="55"/>
        <v>1</v>
      </c>
      <c r="BB65" s="210" t="s">
        <v>3</v>
      </c>
      <c r="BD65" s="210"/>
      <c r="BE65" s="215"/>
      <c r="BF65" s="210"/>
      <c r="BG65" s="215"/>
      <c r="BH65" s="210"/>
      <c r="BI65" s="215"/>
      <c r="BJ65" s="210"/>
      <c r="BK65" s="215"/>
      <c r="BL65" s="218">
        <f t="shared" si="52"/>
        <v>0</v>
      </c>
      <c r="BM65" s="219">
        <f t="shared" si="53"/>
        <v>0</v>
      </c>
      <c r="BN65" s="215">
        <f t="shared" si="54"/>
        <v>0</v>
      </c>
      <c r="BO65" s="220"/>
      <c r="BP65" s="200"/>
    </row>
    <row r="66" spans="1:68" s="132" customFormat="1" ht="82.9" customHeight="1" x14ac:dyDescent="0.35">
      <c r="A66" s="210" t="s">
        <v>56</v>
      </c>
      <c r="B66" s="819" t="s">
        <v>701</v>
      </c>
      <c r="C66" s="820"/>
      <c r="D66" s="194"/>
      <c r="F66" s="195"/>
      <c r="G66" s="210" t="s">
        <v>31</v>
      </c>
      <c r="H66" s="196"/>
      <c r="I66" s="210" t="s">
        <v>470</v>
      </c>
      <c r="J66" s="196"/>
      <c r="K66" s="210"/>
      <c r="L66" s="210"/>
      <c r="M66" s="210"/>
      <c r="N66" s="210">
        <v>1</v>
      </c>
      <c r="O66" s="210"/>
      <c r="P66" s="196"/>
      <c r="Q66" s="210"/>
      <c r="R66" s="210">
        <v>1</v>
      </c>
      <c r="S66" s="210"/>
      <c r="T66" s="210"/>
      <c r="U66" s="196"/>
      <c r="V66" s="212" t="s">
        <v>202</v>
      </c>
      <c r="W66" s="210">
        <v>1</v>
      </c>
      <c r="X66" s="144"/>
      <c r="Y66" s="222"/>
      <c r="Z66" s="222"/>
      <c r="AA66" s="196"/>
      <c r="AB66" s="213">
        <v>42765</v>
      </c>
      <c r="AC66" s="161"/>
      <c r="AD66" s="210"/>
      <c r="AE66" s="196"/>
      <c r="AF66" s="210" t="s">
        <v>604</v>
      </c>
      <c r="AG66" s="196"/>
      <c r="AH66" s="222"/>
      <c r="AI66" s="222"/>
      <c r="AJ66" s="222"/>
      <c r="AK66" s="222"/>
      <c r="AL66" s="222"/>
      <c r="AM66" s="222"/>
      <c r="AN66" s="222"/>
      <c r="AO66" s="222"/>
      <c r="AP66" s="222"/>
      <c r="AQ66" s="222"/>
      <c r="AR66" s="222"/>
      <c r="AS66" s="222"/>
      <c r="AU66" s="210">
        <f t="shared" si="59"/>
        <v>0</v>
      </c>
      <c r="AW66" s="211" t="s">
        <v>612</v>
      </c>
      <c r="AX66" s="196"/>
      <c r="AY66" s="210"/>
      <c r="AZ66" s="210" t="str">
        <f t="shared" si="55"/>
        <v xml:space="preserve"> </v>
      </c>
      <c r="BB66" s="210"/>
      <c r="BD66" s="210"/>
      <c r="BE66" s="215"/>
      <c r="BF66" s="210"/>
      <c r="BG66" s="215"/>
      <c r="BH66" s="210"/>
      <c r="BI66" s="215"/>
      <c r="BJ66" s="210"/>
      <c r="BK66" s="215"/>
      <c r="BL66" s="218">
        <f t="shared" si="52"/>
        <v>0</v>
      </c>
      <c r="BM66" s="219" t="e">
        <f t="shared" si="53"/>
        <v>#DIV/0!</v>
      </c>
      <c r="BN66" s="215">
        <f t="shared" si="54"/>
        <v>0</v>
      </c>
      <c r="BO66" s="220"/>
      <c r="BP66" s="200"/>
    </row>
    <row r="67" spans="1:68" s="132" customFormat="1" ht="82.9" customHeight="1" x14ac:dyDescent="0.35">
      <c r="A67" s="210" t="s">
        <v>54</v>
      </c>
      <c r="B67" s="819" t="s">
        <v>702</v>
      </c>
      <c r="C67" s="820"/>
      <c r="D67" s="223"/>
      <c r="F67" s="224"/>
      <c r="G67" s="210" t="s">
        <v>31</v>
      </c>
      <c r="H67" s="225"/>
      <c r="I67" s="210" t="s">
        <v>470</v>
      </c>
      <c r="J67" s="225"/>
      <c r="K67" s="210"/>
      <c r="L67" s="210"/>
      <c r="M67" s="210"/>
      <c r="N67" s="210">
        <v>1</v>
      </c>
      <c r="O67" s="210"/>
      <c r="P67" s="196"/>
      <c r="Q67" s="210"/>
      <c r="R67" s="210">
        <v>1</v>
      </c>
      <c r="S67" s="210"/>
      <c r="T67" s="210"/>
      <c r="U67" s="225"/>
      <c r="V67" s="212" t="s">
        <v>202</v>
      </c>
      <c r="W67" s="210">
        <v>1</v>
      </c>
      <c r="X67" s="144"/>
      <c r="Y67" s="222"/>
      <c r="Z67" s="222"/>
      <c r="AA67" s="225"/>
      <c r="AB67" s="213">
        <v>42765</v>
      </c>
      <c r="AC67" s="226"/>
      <c r="AD67" s="677" t="s">
        <v>598</v>
      </c>
      <c r="AE67" s="225"/>
      <c r="AF67" s="210" t="s">
        <v>597</v>
      </c>
      <c r="AG67" s="225"/>
      <c r="AH67" s="222">
        <v>1</v>
      </c>
      <c r="AI67" s="222"/>
      <c r="AJ67" s="222"/>
      <c r="AK67" s="222"/>
      <c r="AL67" s="222"/>
      <c r="AM67" s="222"/>
      <c r="AN67" s="222"/>
      <c r="AO67" s="222"/>
      <c r="AP67" s="222"/>
      <c r="AQ67" s="222"/>
      <c r="AR67" s="222"/>
      <c r="AS67" s="222"/>
      <c r="AU67" s="210">
        <f t="shared" si="59"/>
        <v>1</v>
      </c>
      <c r="AW67" s="211" t="s">
        <v>613</v>
      </c>
      <c r="AX67" s="225"/>
      <c r="AY67" s="210">
        <v>1</v>
      </c>
      <c r="AZ67" s="210">
        <f t="shared" si="55"/>
        <v>1</v>
      </c>
      <c r="BB67" s="210" t="s">
        <v>186</v>
      </c>
      <c r="BD67" s="210"/>
      <c r="BE67" s="215"/>
      <c r="BF67" s="210"/>
      <c r="BG67" s="215"/>
      <c r="BH67" s="210"/>
      <c r="BI67" s="215"/>
      <c r="BJ67" s="210"/>
      <c r="BK67" s="215"/>
      <c r="BL67" s="218">
        <f t="shared" si="52"/>
        <v>0</v>
      </c>
      <c r="BM67" s="219">
        <f t="shared" si="53"/>
        <v>0</v>
      </c>
      <c r="BN67" s="215">
        <f t="shared" si="54"/>
        <v>0</v>
      </c>
      <c r="BO67" s="220"/>
      <c r="BP67" s="200"/>
    </row>
    <row r="68" spans="1:68" s="132" customFormat="1" ht="82.9" customHeight="1" x14ac:dyDescent="0.35">
      <c r="A68" s="210" t="s">
        <v>57</v>
      </c>
      <c r="B68" s="819" t="s">
        <v>703</v>
      </c>
      <c r="C68" s="820"/>
      <c r="D68" s="194"/>
      <c r="F68" s="195"/>
      <c r="G68" s="210" t="s">
        <v>31</v>
      </c>
      <c r="H68" s="196"/>
      <c r="I68" s="210" t="s">
        <v>470</v>
      </c>
      <c r="J68" s="196"/>
      <c r="K68" s="210"/>
      <c r="L68" s="210"/>
      <c r="M68" s="210"/>
      <c r="N68" s="210">
        <v>1</v>
      </c>
      <c r="O68" s="210"/>
      <c r="P68" s="196"/>
      <c r="Q68" s="210"/>
      <c r="R68" s="210">
        <v>1</v>
      </c>
      <c r="S68" s="210"/>
      <c r="T68" s="210"/>
      <c r="U68" s="196"/>
      <c r="V68" s="212" t="s">
        <v>202</v>
      </c>
      <c r="W68" s="210">
        <v>1</v>
      </c>
      <c r="X68" s="144"/>
      <c r="Y68" s="210"/>
      <c r="Z68" s="210"/>
      <c r="AA68" s="196"/>
      <c r="AB68" s="213">
        <v>42765</v>
      </c>
      <c r="AC68" s="161"/>
      <c r="AD68" s="210"/>
      <c r="AE68" s="196"/>
      <c r="AF68" s="210" t="s">
        <v>596</v>
      </c>
      <c r="AG68" s="196"/>
      <c r="AH68" s="210">
        <v>1</v>
      </c>
      <c r="AI68" s="210"/>
      <c r="AJ68" s="210"/>
      <c r="AK68" s="210"/>
      <c r="AL68" s="210"/>
      <c r="AM68" s="210"/>
      <c r="AN68" s="210"/>
      <c r="AO68" s="210"/>
      <c r="AP68" s="210"/>
      <c r="AQ68" s="210"/>
      <c r="AR68" s="210"/>
      <c r="AS68" s="210"/>
      <c r="AU68" s="210">
        <f t="shared" si="59"/>
        <v>1</v>
      </c>
      <c r="AW68" s="211" t="s">
        <v>614</v>
      </c>
      <c r="AX68" s="196"/>
      <c r="AY68" s="210">
        <v>1</v>
      </c>
      <c r="AZ68" s="210">
        <f t="shared" si="55"/>
        <v>1</v>
      </c>
      <c r="BB68" s="210" t="s">
        <v>186</v>
      </c>
      <c r="BD68" s="210"/>
      <c r="BE68" s="215"/>
      <c r="BF68" s="210"/>
      <c r="BG68" s="215"/>
      <c r="BH68" s="210"/>
      <c r="BI68" s="215"/>
      <c r="BJ68" s="210"/>
      <c r="BK68" s="215"/>
      <c r="BL68" s="218">
        <f t="shared" si="52"/>
        <v>0</v>
      </c>
      <c r="BM68" s="219">
        <f t="shared" si="53"/>
        <v>0</v>
      </c>
      <c r="BN68" s="215">
        <f t="shared" si="54"/>
        <v>0</v>
      </c>
      <c r="BO68" s="220"/>
      <c r="BP68" s="200"/>
    </row>
    <row r="69" spans="1:68" s="131" customFormat="1" ht="82.9" customHeight="1" x14ac:dyDescent="0.35">
      <c r="A69" s="210" t="s">
        <v>58</v>
      </c>
      <c r="B69" s="819" t="s">
        <v>704</v>
      </c>
      <c r="C69" s="820"/>
      <c r="E69" s="132"/>
      <c r="G69" s="210" t="s">
        <v>31</v>
      </c>
      <c r="I69" s="210" t="s">
        <v>470</v>
      </c>
      <c r="K69" s="210"/>
      <c r="L69" s="210"/>
      <c r="M69" s="210"/>
      <c r="N69" s="210">
        <v>1</v>
      </c>
      <c r="O69" s="210"/>
      <c r="Q69" s="210"/>
      <c r="R69" s="210">
        <v>1</v>
      </c>
      <c r="S69" s="210"/>
      <c r="T69" s="210"/>
      <c r="V69" s="212" t="s">
        <v>202</v>
      </c>
      <c r="W69" s="210">
        <v>1</v>
      </c>
      <c r="X69" s="144"/>
      <c r="Y69" s="210"/>
      <c r="Z69" s="210"/>
      <c r="AB69" s="213">
        <v>42765</v>
      </c>
      <c r="AC69" s="134"/>
      <c r="AD69" s="677" t="s">
        <v>599</v>
      </c>
      <c r="AF69" s="210" t="s">
        <v>597</v>
      </c>
      <c r="AH69" s="210">
        <v>1</v>
      </c>
      <c r="AI69" s="210"/>
      <c r="AJ69" s="210"/>
      <c r="AK69" s="210"/>
      <c r="AL69" s="210"/>
      <c r="AM69" s="210"/>
      <c r="AN69" s="210"/>
      <c r="AO69" s="210"/>
      <c r="AP69" s="210"/>
      <c r="AQ69" s="210"/>
      <c r="AR69" s="210"/>
      <c r="AS69" s="210"/>
      <c r="AU69" s="210">
        <f t="shared" si="59"/>
        <v>1</v>
      </c>
      <c r="AW69" s="211" t="s">
        <v>615</v>
      </c>
      <c r="AY69" s="210">
        <v>1</v>
      </c>
      <c r="AZ69" s="210">
        <f t="shared" si="55"/>
        <v>1</v>
      </c>
      <c r="BB69" s="210" t="s">
        <v>186</v>
      </c>
      <c r="BD69" s="210"/>
      <c r="BE69" s="215"/>
      <c r="BF69" s="210"/>
      <c r="BG69" s="215"/>
      <c r="BH69" s="210"/>
      <c r="BI69" s="215"/>
      <c r="BJ69" s="210"/>
      <c r="BK69" s="215"/>
      <c r="BL69" s="218">
        <f t="shared" si="52"/>
        <v>0</v>
      </c>
      <c r="BM69" s="219">
        <f t="shared" si="53"/>
        <v>0</v>
      </c>
      <c r="BN69" s="215">
        <f t="shared" si="54"/>
        <v>0</v>
      </c>
      <c r="BO69" s="220"/>
      <c r="BP69" s="200"/>
    </row>
    <row r="70" spans="1:68" s="131" customFormat="1" ht="82.9" customHeight="1" x14ac:dyDescent="0.35">
      <c r="A70" s="210" t="s">
        <v>59</v>
      </c>
      <c r="B70" s="819" t="s">
        <v>705</v>
      </c>
      <c r="C70" s="820"/>
      <c r="D70" s="132"/>
      <c r="E70" s="132"/>
      <c r="F70" s="132"/>
      <c r="G70" s="210" t="s">
        <v>31</v>
      </c>
      <c r="H70" s="132"/>
      <c r="I70" s="210" t="s">
        <v>470</v>
      </c>
      <c r="J70" s="132"/>
      <c r="K70" s="210"/>
      <c r="L70" s="210"/>
      <c r="M70" s="210"/>
      <c r="N70" s="210">
        <v>1</v>
      </c>
      <c r="O70" s="210"/>
      <c r="Q70" s="210"/>
      <c r="R70" s="210">
        <v>1</v>
      </c>
      <c r="S70" s="210"/>
      <c r="T70" s="210"/>
      <c r="U70" s="132"/>
      <c r="V70" s="212" t="s">
        <v>202</v>
      </c>
      <c r="W70" s="210">
        <v>1</v>
      </c>
      <c r="X70" s="144"/>
      <c r="Y70" s="210"/>
      <c r="Z70" s="210"/>
      <c r="AA70" s="132"/>
      <c r="AB70" s="213">
        <v>42765</v>
      </c>
      <c r="AC70" s="227"/>
      <c r="AD70" s="210" t="s">
        <v>596</v>
      </c>
      <c r="AE70" s="132"/>
      <c r="AF70" s="210" t="s">
        <v>597</v>
      </c>
      <c r="AG70" s="132"/>
      <c r="AH70" s="210">
        <v>1</v>
      </c>
      <c r="AI70" s="210"/>
      <c r="AJ70" s="210"/>
      <c r="AK70" s="210"/>
      <c r="AL70" s="210"/>
      <c r="AM70" s="210"/>
      <c r="AN70" s="210"/>
      <c r="AO70" s="210"/>
      <c r="AP70" s="210"/>
      <c r="AQ70" s="210"/>
      <c r="AR70" s="210"/>
      <c r="AS70" s="210"/>
      <c r="AU70" s="210">
        <f t="shared" si="59"/>
        <v>1</v>
      </c>
      <c r="AW70" s="211" t="s">
        <v>616</v>
      </c>
      <c r="AX70" s="132"/>
      <c r="AY70" s="210">
        <v>1</v>
      </c>
      <c r="AZ70" s="210">
        <f t="shared" si="55"/>
        <v>1</v>
      </c>
      <c r="BB70" s="210" t="s">
        <v>186</v>
      </c>
      <c r="BD70" s="210"/>
      <c r="BE70" s="215"/>
      <c r="BF70" s="210"/>
      <c r="BG70" s="215"/>
      <c r="BH70" s="210"/>
      <c r="BI70" s="215"/>
      <c r="BJ70" s="210"/>
      <c r="BK70" s="215"/>
      <c r="BL70" s="218">
        <f t="shared" si="52"/>
        <v>0</v>
      </c>
      <c r="BM70" s="219">
        <f t="shared" si="53"/>
        <v>0</v>
      </c>
      <c r="BN70" s="215">
        <f t="shared" si="54"/>
        <v>0</v>
      </c>
      <c r="BO70" s="220"/>
      <c r="BP70" s="200"/>
    </row>
    <row r="71" spans="1:68" s="132" customFormat="1" ht="82.9" customHeight="1" x14ac:dyDescent="0.35">
      <c r="A71" s="210" t="s">
        <v>60</v>
      </c>
      <c r="B71" s="819" t="s">
        <v>706</v>
      </c>
      <c r="C71" s="820"/>
      <c r="D71" s="194"/>
      <c r="E71" s="235"/>
      <c r="F71" s="195"/>
      <c r="G71" s="210" t="s">
        <v>31</v>
      </c>
      <c r="H71" s="196"/>
      <c r="I71" s="210" t="s">
        <v>470</v>
      </c>
      <c r="J71" s="196"/>
      <c r="K71" s="210"/>
      <c r="L71" s="210"/>
      <c r="M71" s="210"/>
      <c r="N71" s="210">
        <v>1</v>
      </c>
      <c r="O71" s="210"/>
      <c r="P71" s="196"/>
      <c r="Q71" s="210">
        <v>1</v>
      </c>
      <c r="R71" s="210"/>
      <c r="S71" s="210">
        <v>1</v>
      </c>
      <c r="T71" s="210"/>
      <c r="U71" s="196"/>
      <c r="V71" s="212" t="s">
        <v>202</v>
      </c>
      <c r="W71" s="210">
        <v>1</v>
      </c>
      <c r="X71" s="144"/>
      <c r="Y71" s="210"/>
      <c r="Z71" s="210"/>
      <c r="AA71" s="196"/>
      <c r="AB71" s="213">
        <v>42765</v>
      </c>
      <c r="AC71" s="161"/>
      <c r="AD71" s="210" t="s">
        <v>596</v>
      </c>
      <c r="AE71" s="196"/>
      <c r="AF71" s="221" t="s">
        <v>597</v>
      </c>
      <c r="AG71" s="196"/>
      <c r="AH71" s="210">
        <v>1</v>
      </c>
      <c r="AI71" s="210"/>
      <c r="AJ71" s="210"/>
      <c r="AK71" s="210"/>
      <c r="AL71" s="210"/>
      <c r="AM71" s="210"/>
      <c r="AN71" s="210"/>
      <c r="AO71" s="210"/>
      <c r="AP71" s="210"/>
      <c r="AQ71" s="210"/>
      <c r="AR71" s="210"/>
      <c r="AS71" s="210"/>
      <c r="AU71" s="210">
        <f t="shared" ref="AU71" si="60">SUM(AH71:AS71)</f>
        <v>1</v>
      </c>
      <c r="AW71" s="211" t="s">
        <v>617</v>
      </c>
      <c r="AX71" s="196"/>
      <c r="AY71" s="210">
        <v>1</v>
      </c>
      <c r="AZ71" s="210">
        <f>IF(AU71&lt;&gt;0,1," ")</f>
        <v>1</v>
      </c>
      <c r="BB71" s="210" t="s">
        <v>186</v>
      </c>
      <c r="BD71" s="214"/>
      <c r="BE71" s="215"/>
      <c r="BF71" s="214"/>
      <c r="BG71" s="215"/>
      <c r="BH71" s="214"/>
      <c r="BI71" s="215"/>
      <c r="BJ71" s="214"/>
      <c r="BK71" s="215"/>
      <c r="BL71" s="216">
        <f t="shared" ref="BL71" si="61">BD71+BF71+BH71+BJ71</f>
        <v>0</v>
      </c>
      <c r="BM71" s="217">
        <f t="shared" ref="BM71" si="62">BL71/AU71</f>
        <v>0</v>
      </c>
      <c r="BN71" s="215">
        <f t="shared" ref="BN71" si="63">BE71+BG71+BI71+BK71</f>
        <v>0</v>
      </c>
      <c r="BO71" s="150"/>
      <c r="BP71" s="151"/>
    </row>
    <row r="72" spans="1:68" s="104" customFormat="1" ht="9" customHeight="1" thickBot="1" x14ac:dyDescent="0.25">
      <c r="A72" s="131"/>
      <c r="B72" s="132"/>
      <c r="C72" s="132"/>
      <c r="D72" s="131"/>
      <c r="E72" s="132"/>
      <c r="F72" s="131"/>
      <c r="G72" s="131"/>
      <c r="H72" s="131"/>
      <c r="I72" s="131"/>
      <c r="J72" s="131"/>
      <c r="K72" s="131"/>
      <c r="L72" s="131"/>
      <c r="M72" s="131"/>
      <c r="N72" s="131"/>
      <c r="O72" s="131"/>
      <c r="P72" s="131"/>
      <c r="Q72" s="131"/>
      <c r="R72" s="131"/>
      <c r="S72" s="131"/>
      <c r="T72" s="131"/>
      <c r="U72" s="131"/>
      <c r="V72" s="133"/>
      <c r="W72" s="131"/>
      <c r="X72" s="134"/>
      <c r="Y72" s="131"/>
      <c r="Z72" s="131"/>
      <c r="AA72" s="131"/>
      <c r="AB72" s="135"/>
      <c r="AC72" s="134"/>
      <c r="AD72" s="131"/>
      <c r="AE72" s="131"/>
      <c r="AF72" s="131"/>
      <c r="AG72" s="131"/>
      <c r="AH72" s="131"/>
      <c r="AI72" s="131"/>
      <c r="AJ72" s="131"/>
      <c r="AK72" s="131"/>
      <c r="AL72" s="131"/>
      <c r="AM72" s="131"/>
      <c r="AN72" s="131"/>
      <c r="AO72" s="131"/>
      <c r="AP72" s="131"/>
      <c r="AQ72" s="131"/>
      <c r="AR72" s="131"/>
      <c r="AS72" s="131"/>
      <c r="AU72" s="131"/>
      <c r="AW72" s="132"/>
      <c r="AX72" s="131"/>
      <c r="AY72" s="131"/>
      <c r="AZ72" s="131"/>
      <c r="BB72" s="131"/>
      <c r="BE72" s="136"/>
      <c r="BG72" s="136"/>
      <c r="BI72" s="136"/>
      <c r="BK72" s="136"/>
      <c r="BL72" s="137"/>
      <c r="BM72" s="137"/>
      <c r="BN72" s="136"/>
    </row>
    <row r="73" spans="1:68" s="137" customFormat="1" ht="59.45" customHeight="1" thickTop="1" thickBot="1" x14ac:dyDescent="0.25">
      <c r="A73" s="822" t="str">
        <f>B59</f>
        <v>AUDITORÍAS DE GESTIÓN POR ÁREA ORGANIZACIONAL</v>
      </c>
      <c r="B73" s="822"/>
      <c r="C73" s="229" t="s">
        <v>187</v>
      </c>
      <c r="D73" s="165"/>
      <c r="E73" s="166"/>
      <c r="F73" s="165"/>
      <c r="G73" s="228">
        <f>COUNTIF(BB61:BB71,"P")</f>
        <v>7</v>
      </c>
      <c r="H73" s="165"/>
      <c r="I73" s="230">
        <f>G73/(G73+G74)</f>
        <v>0.77777777777777779</v>
      </c>
      <c r="J73" s="165"/>
      <c r="K73" s="228">
        <f>SUM(K61:K71)</f>
        <v>0</v>
      </c>
      <c r="L73" s="228">
        <f>SUM(L61:L71)</f>
        <v>0</v>
      </c>
      <c r="M73" s="228">
        <f>SUM(M61:M71)</f>
        <v>0</v>
      </c>
      <c r="N73" s="228">
        <f>SUM(N61:N71)</f>
        <v>11</v>
      </c>
      <c r="O73" s="228">
        <f>SUM(O61:O71)</f>
        <v>0</v>
      </c>
      <c r="P73" s="131"/>
      <c r="Q73" s="228">
        <f>SUM(Q61:Q71)</f>
        <v>3</v>
      </c>
      <c r="R73" s="228">
        <f>SUM(R61:R71)</f>
        <v>6</v>
      </c>
      <c r="S73" s="228">
        <f>SUM(S61:S71)</f>
        <v>3</v>
      </c>
      <c r="T73" s="228">
        <f>SUM(T61:T71)</f>
        <v>0</v>
      </c>
      <c r="U73" s="165"/>
      <c r="V73" s="168"/>
      <c r="W73" s="165"/>
      <c r="X73" s="169"/>
      <c r="Y73" s="218">
        <f>SUM(Y61:Y71)</f>
        <v>0</v>
      </c>
      <c r="Z73" s="218">
        <f>SUM(Z61:Z71)</f>
        <v>0</v>
      </c>
      <c r="AA73" s="165"/>
      <c r="AB73" s="823"/>
      <c r="AC73" s="169"/>
      <c r="AD73" s="165"/>
      <c r="AE73" s="165"/>
      <c r="AF73" s="228" t="s">
        <v>136</v>
      </c>
      <c r="AG73" s="165"/>
      <c r="AH73" s="822">
        <f>SUM(AH61:AJ71)</f>
        <v>9</v>
      </c>
      <c r="AI73" s="822"/>
      <c r="AJ73" s="822"/>
      <c r="AK73" s="822">
        <f>SUM(AK61:AM71)</f>
        <v>0</v>
      </c>
      <c r="AL73" s="822"/>
      <c r="AM73" s="822"/>
      <c r="AN73" s="822">
        <f>SUM(AN61:AP71)</f>
        <v>0</v>
      </c>
      <c r="AO73" s="822"/>
      <c r="AP73" s="822"/>
      <c r="AQ73" s="822">
        <f>SUM(AQ61:AS71)</f>
        <v>0</v>
      </c>
      <c r="AR73" s="822"/>
      <c r="AS73" s="822"/>
      <c r="AU73" s="822">
        <f>SUM(AU61:AU71)</f>
        <v>9</v>
      </c>
      <c r="AW73" s="965" t="s">
        <v>139</v>
      </c>
      <c r="AX73" s="165"/>
      <c r="AY73" s="228">
        <f>SUM(AY61:AY71)</f>
        <v>9</v>
      </c>
      <c r="AZ73" s="228">
        <f>SUM(AZ61:AZ71)</f>
        <v>9</v>
      </c>
      <c r="BB73" s="131"/>
      <c r="BD73" s="231">
        <f t="shared" ref="BD73:BL73" si="64">SUM(BD61:BD71)</f>
        <v>0</v>
      </c>
      <c r="BE73" s="759">
        <f t="shared" si="64"/>
        <v>0</v>
      </c>
      <c r="BF73" s="231">
        <f t="shared" si="64"/>
        <v>0</v>
      </c>
      <c r="BG73" s="759">
        <f t="shared" si="64"/>
        <v>0</v>
      </c>
      <c r="BH73" s="231">
        <f t="shared" si="64"/>
        <v>0</v>
      </c>
      <c r="BI73" s="759">
        <f t="shared" si="64"/>
        <v>0</v>
      </c>
      <c r="BJ73" s="231">
        <f t="shared" si="64"/>
        <v>0</v>
      </c>
      <c r="BK73" s="759">
        <f t="shared" si="64"/>
        <v>0</v>
      </c>
      <c r="BL73" s="983">
        <f t="shared" si="64"/>
        <v>0</v>
      </c>
      <c r="BM73" s="1020">
        <f>BL73/AU73</f>
        <v>0</v>
      </c>
      <c r="BN73" s="851">
        <f>SUM(BN61:BN71)</f>
        <v>0</v>
      </c>
      <c r="BO73" s="104"/>
      <c r="BP73" s="104"/>
    </row>
    <row r="74" spans="1:68" s="137" customFormat="1" ht="59.45" customHeight="1" thickTop="1" thickBot="1" x14ac:dyDescent="0.25">
      <c r="A74" s="822"/>
      <c r="B74" s="822"/>
      <c r="C74" s="229" t="s">
        <v>188</v>
      </c>
      <c r="D74" s="165"/>
      <c r="E74" s="166"/>
      <c r="F74" s="165"/>
      <c r="G74" s="228">
        <f>COUNTIF(BB61:BB71,"C")</f>
        <v>2</v>
      </c>
      <c r="H74" s="165"/>
      <c r="I74" s="230">
        <f>G74/(G73+G74)</f>
        <v>0.22222222222222221</v>
      </c>
      <c r="J74" s="165"/>
      <c r="K74" s="822">
        <f>SUM(K73:O73)</f>
        <v>11</v>
      </c>
      <c r="L74" s="822"/>
      <c r="M74" s="822"/>
      <c r="N74" s="822"/>
      <c r="O74" s="822"/>
      <c r="P74" s="134"/>
      <c r="Q74" s="822">
        <f>SUM(Q73:T73)</f>
        <v>12</v>
      </c>
      <c r="R74" s="822"/>
      <c r="S74" s="822"/>
      <c r="T74" s="822"/>
      <c r="U74" s="165"/>
      <c r="V74" s="168"/>
      <c r="W74" s="165"/>
      <c r="X74" s="169"/>
      <c r="Y74" s="165"/>
      <c r="Z74" s="165"/>
      <c r="AA74" s="165"/>
      <c r="AB74" s="823"/>
      <c r="AC74" s="169"/>
      <c r="AD74" s="165"/>
      <c r="AE74" s="165"/>
      <c r="AF74" s="228" t="s">
        <v>441</v>
      </c>
      <c r="AG74" s="165"/>
      <c r="AH74" s="822">
        <f>AH73+AK73+AN73+AQ73</f>
        <v>9</v>
      </c>
      <c r="AI74" s="822"/>
      <c r="AJ74" s="822"/>
      <c r="AK74" s="822"/>
      <c r="AL74" s="822"/>
      <c r="AM74" s="822"/>
      <c r="AN74" s="822"/>
      <c r="AO74" s="822"/>
      <c r="AP74" s="822"/>
      <c r="AQ74" s="822"/>
      <c r="AR74" s="822"/>
      <c r="AS74" s="822"/>
      <c r="AU74" s="822"/>
      <c r="AW74" s="965"/>
      <c r="AX74" s="165"/>
      <c r="AY74" s="850">
        <f>AZ73/AY73</f>
        <v>1</v>
      </c>
      <c r="AZ74" s="850"/>
      <c r="BB74" s="173"/>
      <c r="BD74" s="232">
        <f>BD73/AH73</f>
        <v>0</v>
      </c>
      <c r="BE74" s="760"/>
      <c r="BF74" s="232" t="e">
        <f>BF73/AK73</f>
        <v>#DIV/0!</v>
      </c>
      <c r="BG74" s="760"/>
      <c r="BH74" s="232" t="e">
        <f>BH73/AN73</f>
        <v>#DIV/0!</v>
      </c>
      <c r="BI74" s="760"/>
      <c r="BJ74" s="232" t="e">
        <f>BJ73/AQ73</f>
        <v>#DIV/0!</v>
      </c>
      <c r="BK74" s="760"/>
      <c r="BL74" s="983"/>
      <c r="BM74" s="1020"/>
      <c r="BN74" s="851"/>
      <c r="BO74" s="104"/>
      <c r="BP74" s="104"/>
    </row>
    <row r="75" spans="1:68" s="104" customFormat="1" ht="24" thickTop="1" x14ac:dyDescent="0.2">
      <c r="A75" s="129"/>
      <c r="B75" s="130"/>
      <c r="C75" s="130"/>
      <c r="D75" s="131"/>
      <c r="E75" s="132"/>
      <c r="F75" s="131"/>
      <c r="G75" s="131"/>
      <c r="H75" s="131"/>
      <c r="I75" s="131"/>
      <c r="J75" s="131"/>
      <c r="K75" s="131"/>
      <c r="L75" s="131"/>
      <c r="M75" s="131"/>
      <c r="N75" s="131"/>
      <c r="O75" s="131"/>
      <c r="P75" s="131"/>
      <c r="Q75" s="131"/>
      <c r="R75" s="131"/>
      <c r="S75" s="131"/>
      <c r="T75" s="131"/>
      <c r="U75" s="131"/>
      <c r="V75" s="133"/>
      <c r="W75" s="131"/>
      <c r="X75" s="134"/>
      <c r="Y75" s="131"/>
      <c r="Z75" s="131"/>
      <c r="AA75" s="131"/>
      <c r="AB75" s="135"/>
      <c r="AC75" s="134"/>
      <c r="AD75" s="131"/>
      <c r="AE75" s="131"/>
      <c r="AF75" s="131"/>
      <c r="AG75" s="131"/>
      <c r="AH75" s="131"/>
      <c r="AI75" s="131"/>
      <c r="AJ75" s="131"/>
      <c r="AK75" s="131"/>
      <c r="AL75" s="131"/>
      <c r="AM75" s="131"/>
      <c r="AN75" s="131"/>
      <c r="AO75" s="131"/>
      <c r="AP75" s="131"/>
      <c r="AQ75" s="131"/>
      <c r="AR75" s="131"/>
      <c r="AS75" s="131"/>
      <c r="AU75" s="131"/>
      <c r="AW75" s="132"/>
      <c r="AX75" s="131"/>
      <c r="AY75" s="131"/>
      <c r="AZ75" s="131"/>
      <c r="BB75" s="131"/>
      <c r="BE75" s="136"/>
      <c r="BG75" s="136"/>
      <c r="BI75" s="136"/>
      <c r="BK75" s="136"/>
      <c r="BL75" s="137"/>
      <c r="BM75" s="137"/>
      <c r="BN75" s="136"/>
    </row>
    <row r="76" spans="1:68" s="104" customFormat="1" ht="49.15" customHeight="1" x14ac:dyDescent="0.2">
      <c r="A76" s="899">
        <v>4</v>
      </c>
      <c r="B76" s="830" t="s">
        <v>248</v>
      </c>
      <c r="C76" s="831"/>
      <c r="D76" s="131"/>
      <c r="E76" s="718"/>
      <c r="F76" s="131"/>
      <c r="G76" s="131"/>
      <c r="H76" s="131"/>
      <c r="I76" s="131"/>
      <c r="J76" s="131"/>
      <c r="K76" s="131"/>
      <c r="L76" s="131"/>
      <c r="M76" s="131"/>
      <c r="N76" s="131"/>
      <c r="O76" s="131"/>
      <c r="P76" s="131"/>
      <c r="Q76" s="131"/>
      <c r="R76" s="131"/>
      <c r="S76" s="131"/>
      <c r="T76" s="131"/>
      <c r="U76" s="131"/>
      <c r="V76" s="133"/>
      <c r="W76" s="131"/>
      <c r="X76" s="134"/>
      <c r="Y76" s="131"/>
      <c r="Z76" s="131"/>
      <c r="AA76" s="131"/>
      <c r="AB76" s="132"/>
      <c r="AC76" s="134"/>
      <c r="AD76" s="131"/>
      <c r="AE76" s="131"/>
      <c r="AF76" s="131"/>
      <c r="AG76" s="131"/>
      <c r="AH76" s="131"/>
      <c r="AI76" s="131"/>
      <c r="AJ76" s="131"/>
      <c r="AK76" s="131"/>
      <c r="AL76" s="131"/>
      <c r="AM76" s="131"/>
      <c r="AN76" s="131"/>
      <c r="AO76" s="131"/>
      <c r="AP76" s="131"/>
      <c r="AQ76" s="131"/>
      <c r="AR76" s="131"/>
      <c r="AS76" s="131"/>
      <c r="AU76" s="131"/>
      <c r="AW76" s="132"/>
      <c r="AX76" s="131"/>
      <c r="AY76" s="131"/>
      <c r="AZ76" s="131"/>
      <c r="BB76" s="131"/>
      <c r="BE76" s="136"/>
      <c r="BG76" s="136"/>
      <c r="BI76" s="136"/>
      <c r="BK76" s="136"/>
      <c r="BL76" s="137"/>
      <c r="BM76" s="137"/>
      <c r="BN76" s="136"/>
    </row>
    <row r="77" spans="1:68" s="104" customFormat="1" ht="159.6" customHeight="1" x14ac:dyDescent="0.2">
      <c r="A77" s="900"/>
      <c r="B77" s="885" t="s">
        <v>739</v>
      </c>
      <c r="C77" s="886"/>
      <c r="D77" s="131"/>
      <c r="E77" s="718"/>
      <c r="F77" s="131"/>
      <c r="G77" s="131"/>
      <c r="H77" s="131"/>
      <c r="I77" s="131"/>
      <c r="J77" s="131"/>
      <c r="K77" s="131"/>
      <c r="L77" s="131"/>
      <c r="M77" s="131"/>
      <c r="N77" s="131"/>
      <c r="O77" s="131"/>
      <c r="P77" s="131"/>
      <c r="Q77" s="131"/>
      <c r="R77" s="131"/>
      <c r="S77" s="131"/>
      <c r="T77" s="131"/>
      <c r="U77" s="131"/>
      <c r="V77" s="133"/>
      <c r="W77" s="131"/>
      <c r="X77" s="134"/>
      <c r="Y77" s="131"/>
      <c r="Z77" s="131"/>
      <c r="AA77" s="131"/>
      <c r="AB77" s="132"/>
      <c r="AC77" s="134"/>
      <c r="AD77" s="131"/>
      <c r="AE77" s="131"/>
      <c r="AF77" s="131"/>
      <c r="AG77" s="131"/>
      <c r="AH77" s="131"/>
      <c r="AI77" s="131"/>
      <c r="AJ77" s="131"/>
      <c r="AK77" s="131"/>
      <c r="AL77" s="131"/>
      <c r="AM77" s="131"/>
      <c r="AN77" s="131"/>
      <c r="AO77" s="131"/>
      <c r="AP77" s="131"/>
      <c r="AQ77" s="131"/>
      <c r="AR77" s="131"/>
      <c r="AS77" s="131"/>
      <c r="AU77" s="131"/>
      <c r="AW77" s="132"/>
      <c r="AX77" s="131"/>
      <c r="AY77" s="131"/>
      <c r="AZ77" s="131"/>
      <c r="BB77" s="131"/>
      <c r="BE77" s="136"/>
      <c r="BG77" s="136"/>
      <c r="BI77" s="136"/>
      <c r="BK77" s="136"/>
      <c r="BL77" s="137"/>
      <c r="BM77" s="137"/>
      <c r="BN77" s="136"/>
    </row>
    <row r="78" spans="1:68" s="104" customFormat="1" ht="72.599999999999994" customHeight="1" x14ac:dyDescent="0.2">
      <c r="A78" s="233" t="s">
        <v>70</v>
      </c>
      <c r="B78" s="826" t="s">
        <v>735</v>
      </c>
      <c r="C78" s="827"/>
      <c r="D78" s="131"/>
      <c r="E78" s="132"/>
      <c r="F78" s="131"/>
      <c r="G78" s="129"/>
      <c r="H78" s="131"/>
      <c r="I78" s="129"/>
      <c r="J78" s="131"/>
      <c r="K78" s="129"/>
      <c r="L78" s="129"/>
      <c r="M78" s="129"/>
      <c r="N78" s="129"/>
      <c r="O78" s="129"/>
      <c r="P78" s="131"/>
      <c r="Q78" s="131"/>
      <c r="R78" s="131"/>
      <c r="S78" s="131"/>
      <c r="T78" s="131"/>
      <c r="U78" s="131"/>
      <c r="V78" s="139"/>
      <c r="W78" s="129"/>
      <c r="X78" s="140"/>
      <c r="Y78" s="129"/>
      <c r="Z78" s="129"/>
      <c r="AA78" s="131"/>
      <c r="AB78" s="132"/>
      <c r="AC78" s="134"/>
      <c r="AD78" s="129"/>
      <c r="AE78" s="131"/>
      <c r="AF78" s="129"/>
      <c r="AG78" s="131"/>
      <c r="AH78" s="129"/>
      <c r="AI78" s="129"/>
      <c r="AJ78" s="129"/>
      <c r="AK78" s="129"/>
      <c r="AL78" s="129"/>
      <c r="AM78" s="129"/>
      <c r="AN78" s="129"/>
      <c r="AO78" s="129"/>
      <c r="AP78" s="129"/>
      <c r="AQ78" s="129"/>
      <c r="AR78" s="129"/>
      <c r="AS78" s="129"/>
      <c r="AU78" s="129"/>
      <c r="AW78" s="130"/>
      <c r="AX78" s="131"/>
      <c r="AY78" s="129"/>
      <c r="AZ78" s="129"/>
      <c r="BB78" s="129"/>
      <c r="BE78" s="136"/>
      <c r="BG78" s="136"/>
      <c r="BI78" s="136"/>
      <c r="BK78" s="136"/>
      <c r="BL78" s="137"/>
      <c r="BM78" s="137"/>
      <c r="BN78" s="136"/>
    </row>
    <row r="79" spans="1:68" s="104" customFormat="1" ht="129" customHeight="1" x14ac:dyDescent="0.35">
      <c r="A79" s="233"/>
      <c r="B79" s="233" t="s">
        <v>429</v>
      </c>
      <c r="C79" s="234" t="s">
        <v>758</v>
      </c>
      <c r="D79" s="131"/>
      <c r="E79" s="235"/>
      <c r="F79" s="131"/>
      <c r="G79" s="233" t="s">
        <v>447</v>
      </c>
      <c r="H79" s="131"/>
      <c r="I79" s="233" t="s">
        <v>476</v>
      </c>
      <c r="J79" s="131"/>
      <c r="K79" s="233">
        <v>1</v>
      </c>
      <c r="L79" s="233">
        <v>1</v>
      </c>
      <c r="M79" s="233"/>
      <c r="N79" s="233">
        <v>1</v>
      </c>
      <c r="O79" s="233"/>
      <c r="P79" s="131"/>
      <c r="Q79" s="233">
        <v>1</v>
      </c>
      <c r="R79" s="233"/>
      <c r="S79" s="233"/>
      <c r="T79" s="233"/>
      <c r="U79" s="131"/>
      <c r="V79" s="236" t="s">
        <v>203</v>
      </c>
      <c r="W79" s="233">
        <v>4</v>
      </c>
      <c r="X79" s="144"/>
      <c r="Y79" s="233"/>
      <c r="Z79" s="233"/>
      <c r="AA79" s="131"/>
      <c r="AB79" s="237"/>
      <c r="AC79" s="134"/>
      <c r="AD79" s="238" t="s">
        <v>598</v>
      </c>
      <c r="AE79" s="131"/>
      <c r="AF79" s="233" t="s">
        <v>597</v>
      </c>
      <c r="AG79" s="131"/>
      <c r="AH79" s="233"/>
      <c r="AI79" s="233"/>
      <c r="AJ79" s="233"/>
      <c r="AK79" s="233"/>
      <c r="AL79" s="233"/>
      <c r="AM79" s="233"/>
      <c r="AN79" s="233"/>
      <c r="AO79" s="233"/>
      <c r="AP79" s="233"/>
      <c r="AQ79" s="233"/>
      <c r="AR79" s="233"/>
      <c r="AS79" s="233"/>
      <c r="AU79" s="233">
        <f>SUM(AH79:AS79)</f>
        <v>0</v>
      </c>
      <c r="AW79" s="234" t="s">
        <v>608</v>
      </c>
      <c r="AX79" s="131"/>
      <c r="AY79" s="233">
        <v>1</v>
      </c>
      <c r="AZ79" s="233" t="str">
        <f>IF(AU79&lt;&gt;0,1," ")</f>
        <v xml:space="preserve"> </v>
      </c>
      <c r="BB79" s="233" t="s">
        <v>186</v>
      </c>
      <c r="BD79" s="239"/>
      <c r="BE79" s="147"/>
      <c r="BF79" s="239"/>
      <c r="BG79" s="147"/>
      <c r="BH79" s="239"/>
      <c r="BI79" s="147"/>
      <c r="BJ79" s="239"/>
      <c r="BK79" s="147"/>
      <c r="BL79" s="240">
        <f t="shared" ref="BL79:BL81" si="65">BD79+BF79+BH79+BJ79</f>
        <v>0</v>
      </c>
      <c r="BM79" s="241" t="e">
        <f t="shared" ref="BM79:BM81" si="66">BL79/AU79</f>
        <v>#DIV/0!</v>
      </c>
      <c r="BN79" s="147">
        <f t="shared" ref="BN79:BN81" si="67">BE79+BG79+BI79+BK79</f>
        <v>0</v>
      </c>
      <c r="BO79" s="150"/>
      <c r="BP79" s="151"/>
    </row>
    <row r="80" spans="1:68" s="104" customFormat="1" ht="129" customHeight="1" x14ac:dyDescent="0.35">
      <c r="A80" s="233"/>
      <c r="B80" s="233" t="s">
        <v>430</v>
      </c>
      <c r="C80" s="234" t="s">
        <v>759</v>
      </c>
      <c r="D80" s="131"/>
      <c r="E80" s="235"/>
      <c r="F80" s="131"/>
      <c r="G80" s="233" t="s">
        <v>447</v>
      </c>
      <c r="H80" s="131"/>
      <c r="I80" s="233" t="s">
        <v>476</v>
      </c>
      <c r="J80" s="131"/>
      <c r="K80" s="233">
        <v>1</v>
      </c>
      <c r="L80" s="233">
        <v>1</v>
      </c>
      <c r="M80" s="233"/>
      <c r="N80" s="233">
        <v>1</v>
      </c>
      <c r="O80" s="233"/>
      <c r="P80" s="131"/>
      <c r="Q80" s="233">
        <v>1</v>
      </c>
      <c r="R80" s="233"/>
      <c r="S80" s="233"/>
      <c r="T80" s="233"/>
      <c r="U80" s="131"/>
      <c r="V80" s="236" t="s">
        <v>203</v>
      </c>
      <c r="W80" s="233">
        <v>4</v>
      </c>
      <c r="X80" s="144"/>
      <c r="Y80" s="233"/>
      <c r="Z80" s="233"/>
      <c r="AA80" s="131"/>
      <c r="AB80" s="237"/>
      <c r="AC80" s="134"/>
      <c r="AD80" s="233" t="s">
        <v>596</v>
      </c>
      <c r="AE80" s="131"/>
      <c r="AF80" s="233" t="s">
        <v>597</v>
      </c>
      <c r="AG80" s="131"/>
      <c r="AH80" s="233"/>
      <c r="AI80" s="233"/>
      <c r="AJ80" s="233"/>
      <c r="AK80" s="233"/>
      <c r="AL80" s="233"/>
      <c r="AM80" s="233"/>
      <c r="AN80" s="233"/>
      <c r="AO80" s="233"/>
      <c r="AP80" s="233"/>
      <c r="AQ80" s="233"/>
      <c r="AR80" s="233"/>
      <c r="AS80" s="233"/>
      <c r="AU80" s="233">
        <f t="shared" ref="AU80" si="68">SUM(AH80:AS80)</f>
        <v>0</v>
      </c>
      <c r="AW80" s="234" t="s">
        <v>612</v>
      </c>
      <c r="AX80" s="131"/>
      <c r="AY80" s="233">
        <v>1</v>
      </c>
      <c r="AZ80" s="233" t="str">
        <f t="shared" ref="AZ80" si="69">IF(AU80&lt;&gt;0,1," ")</f>
        <v xml:space="preserve"> </v>
      </c>
      <c r="BB80" s="233" t="s">
        <v>186</v>
      </c>
      <c r="BD80" s="239"/>
      <c r="BE80" s="147"/>
      <c r="BF80" s="239"/>
      <c r="BG80" s="147"/>
      <c r="BH80" s="239"/>
      <c r="BI80" s="147"/>
      <c r="BJ80" s="239"/>
      <c r="BK80" s="147"/>
      <c r="BL80" s="240">
        <f t="shared" ref="BL80" si="70">BD80+BF80+BH80+BJ80</f>
        <v>0</v>
      </c>
      <c r="BM80" s="241" t="e">
        <f t="shared" ref="BM80" si="71">BL80/AU80</f>
        <v>#DIV/0!</v>
      </c>
      <c r="BN80" s="147">
        <f t="shared" ref="BN80" si="72">BE80+BG80+BI80+BK80</f>
        <v>0</v>
      </c>
      <c r="BO80" s="150"/>
      <c r="BP80" s="151"/>
    </row>
    <row r="81" spans="1:68" s="104" customFormat="1" ht="129" customHeight="1" x14ac:dyDescent="0.35">
      <c r="A81" s="233"/>
      <c r="B81" s="233" t="s">
        <v>707</v>
      </c>
      <c r="C81" s="234" t="s">
        <v>760</v>
      </c>
      <c r="D81" s="131"/>
      <c r="E81" s="235"/>
      <c r="F81" s="131"/>
      <c r="G81" s="233" t="s">
        <v>447</v>
      </c>
      <c r="H81" s="131"/>
      <c r="I81" s="233" t="s">
        <v>476</v>
      </c>
      <c r="J81" s="131"/>
      <c r="K81" s="233">
        <v>1</v>
      </c>
      <c r="L81" s="233">
        <v>1</v>
      </c>
      <c r="M81" s="233"/>
      <c r="N81" s="233">
        <v>1</v>
      </c>
      <c r="O81" s="233"/>
      <c r="P81" s="131"/>
      <c r="Q81" s="233">
        <v>1</v>
      </c>
      <c r="R81" s="233"/>
      <c r="S81" s="233"/>
      <c r="T81" s="233"/>
      <c r="U81" s="131"/>
      <c r="V81" s="236" t="s">
        <v>203</v>
      </c>
      <c r="W81" s="233">
        <v>4</v>
      </c>
      <c r="X81" s="144"/>
      <c r="Y81" s="233"/>
      <c r="Z81" s="233"/>
      <c r="AA81" s="131"/>
      <c r="AB81" s="237"/>
      <c r="AC81" s="134"/>
      <c r="AD81" s="238" t="s">
        <v>599</v>
      </c>
      <c r="AE81" s="131"/>
      <c r="AF81" s="233" t="s">
        <v>597</v>
      </c>
      <c r="AG81" s="131"/>
      <c r="AH81" s="233"/>
      <c r="AI81" s="233"/>
      <c r="AJ81" s="233"/>
      <c r="AK81" s="233"/>
      <c r="AL81" s="233"/>
      <c r="AM81" s="233"/>
      <c r="AN81" s="233"/>
      <c r="AO81" s="233"/>
      <c r="AP81" s="233"/>
      <c r="AQ81" s="233"/>
      <c r="AR81" s="233"/>
      <c r="AS81" s="233"/>
      <c r="AU81" s="233">
        <f t="shared" ref="AU81" si="73">SUM(AH81:AS81)</f>
        <v>0</v>
      </c>
      <c r="AW81" s="234" t="s">
        <v>612</v>
      </c>
      <c r="AX81" s="131"/>
      <c r="AY81" s="233">
        <v>1</v>
      </c>
      <c r="AZ81" s="233" t="str">
        <f t="shared" ref="AZ81" si="74">IF(AU81&lt;&gt;0,1," ")</f>
        <v xml:space="preserve"> </v>
      </c>
      <c r="BB81" s="233" t="s">
        <v>186</v>
      </c>
      <c r="BD81" s="239"/>
      <c r="BE81" s="147"/>
      <c r="BF81" s="239"/>
      <c r="BG81" s="147"/>
      <c r="BH81" s="239"/>
      <c r="BI81" s="147"/>
      <c r="BJ81" s="239"/>
      <c r="BK81" s="147"/>
      <c r="BL81" s="240">
        <f t="shared" si="65"/>
        <v>0</v>
      </c>
      <c r="BM81" s="241" t="e">
        <f t="shared" si="66"/>
        <v>#DIV/0!</v>
      </c>
      <c r="BN81" s="147">
        <f t="shared" si="67"/>
        <v>0</v>
      </c>
      <c r="BO81" s="150"/>
      <c r="BP81" s="151"/>
    </row>
    <row r="82" spans="1:68" s="104" customFormat="1" ht="72.599999999999994" customHeight="1" x14ac:dyDescent="0.2">
      <c r="A82" s="233" t="s">
        <v>108</v>
      </c>
      <c r="B82" s="826" t="s">
        <v>736</v>
      </c>
      <c r="C82" s="827"/>
      <c r="D82" s="131"/>
      <c r="E82" s="132"/>
      <c r="F82" s="131"/>
      <c r="G82" s="129"/>
      <c r="H82" s="131"/>
      <c r="I82" s="129"/>
      <c r="J82" s="131"/>
      <c r="K82" s="129"/>
      <c r="L82" s="129"/>
      <c r="M82" s="129"/>
      <c r="N82" s="129"/>
      <c r="O82" s="129"/>
      <c r="P82" s="131"/>
      <c r="Q82" s="131"/>
      <c r="R82" s="131"/>
      <c r="S82" s="131"/>
      <c r="T82" s="131"/>
      <c r="U82" s="131"/>
      <c r="V82" s="139"/>
      <c r="W82" s="129"/>
      <c r="X82" s="140"/>
      <c r="Y82" s="129"/>
      <c r="Z82" s="129"/>
      <c r="AA82" s="131"/>
      <c r="AB82" s="132"/>
      <c r="AC82" s="134"/>
      <c r="AD82" s="129"/>
      <c r="AE82" s="131"/>
      <c r="AF82" s="129"/>
      <c r="AG82" s="131"/>
      <c r="AH82" s="129"/>
      <c r="AI82" s="129"/>
      <c r="AJ82" s="129"/>
      <c r="AK82" s="129"/>
      <c r="AL82" s="129"/>
      <c r="AM82" s="129"/>
      <c r="AN82" s="129"/>
      <c r="AO82" s="129"/>
      <c r="AP82" s="129"/>
      <c r="AQ82" s="129"/>
      <c r="AR82" s="129"/>
      <c r="AS82" s="129"/>
      <c r="AU82" s="129"/>
      <c r="AW82" s="130"/>
      <c r="AX82" s="131"/>
      <c r="AY82" s="129"/>
      <c r="AZ82" s="129"/>
      <c r="BB82" s="129"/>
      <c r="BE82" s="136"/>
      <c r="BG82" s="136"/>
      <c r="BI82" s="136"/>
      <c r="BK82" s="136"/>
      <c r="BL82" s="137"/>
      <c r="BM82" s="137"/>
      <c r="BN82" s="136"/>
    </row>
    <row r="83" spans="1:68" s="104" customFormat="1" ht="103.9" customHeight="1" x14ac:dyDescent="0.35">
      <c r="A83" s="233"/>
      <c r="B83" s="233" t="s">
        <v>559</v>
      </c>
      <c r="C83" s="234" t="s">
        <v>761</v>
      </c>
      <c r="D83" s="131"/>
      <c r="E83" s="235"/>
      <c r="F83" s="131"/>
      <c r="G83" s="233" t="s">
        <v>447</v>
      </c>
      <c r="H83" s="131"/>
      <c r="I83" s="233" t="s">
        <v>476</v>
      </c>
      <c r="J83" s="131"/>
      <c r="K83" s="233"/>
      <c r="L83" s="233">
        <v>1</v>
      </c>
      <c r="M83" s="233"/>
      <c r="N83" s="233">
        <v>1</v>
      </c>
      <c r="O83" s="233"/>
      <c r="P83" s="131"/>
      <c r="Q83" s="233"/>
      <c r="R83" s="233">
        <v>1</v>
      </c>
      <c r="S83" s="233"/>
      <c r="T83" s="233"/>
      <c r="U83" s="131"/>
      <c r="V83" s="236" t="s">
        <v>203</v>
      </c>
      <c r="W83" s="233">
        <v>4</v>
      </c>
      <c r="X83" s="144"/>
      <c r="Y83" s="233"/>
      <c r="Z83" s="233"/>
      <c r="AA83" s="131"/>
      <c r="AB83" s="237"/>
      <c r="AC83" s="134"/>
      <c r="AD83" s="233" t="s">
        <v>596</v>
      </c>
      <c r="AE83" s="131"/>
      <c r="AF83" s="242" t="s">
        <v>597</v>
      </c>
      <c r="AG83" s="131"/>
      <c r="AH83" s="238"/>
      <c r="AI83" s="238"/>
      <c r="AJ83" s="238"/>
      <c r="AK83" s="238"/>
      <c r="AL83" s="238"/>
      <c r="AM83" s="238"/>
      <c r="AN83" s="243"/>
      <c r="AO83" s="243"/>
      <c r="AP83" s="243"/>
      <c r="AQ83" s="243"/>
      <c r="AR83" s="243"/>
      <c r="AS83" s="243"/>
      <c r="AU83" s="233">
        <f t="shared" ref="AU83:AU99" si="75">SUM(AH83:AS83)</f>
        <v>0</v>
      </c>
      <c r="AW83" s="237" t="s">
        <v>613</v>
      </c>
      <c r="AX83" s="131"/>
      <c r="AY83" s="233">
        <v>1</v>
      </c>
      <c r="AZ83" s="233" t="str">
        <f t="shared" ref="AZ83:AZ99" si="76">IF(AU83&lt;&gt;0,1," ")</f>
        <v xml:space="preserve"> </v>
      </c>
      <c r="BB83" s="233" t="s">
        <v>186</v>
      </c>
      <c r="BD83" s="239"/>
      <c r="BE83" s="147"/>
      <c r="BF83" s="239"/>
      <c r="BG83" s="147"/>
      <c r="BH83" s="239"/>
      <c r="BI83" s="147"/>
      <c r="BJ83" s="239"/>
      <c r="BK83" s="147"/>
      <c r="BL83" s="240">
        <f t="shared" ref="BL83:BL99" si="77">BD83+BF83+BH83+BJ83</f>
        <v>0</v>
      </c>
      <c r="BM83" s="241" t="e">
        <f t="shared" ref="BM83:BM99" si="78">BL83/AU83</f>
        <v>#DIV/0!</v>
      </c>
      <c r="BN83" s="147">
        <f t="shared" ref="BN83:BN99" si="79">BE83+BG83+BI83+BK83</f>
        <v>0</v>
      </c>
      <c r="BO83" s="150"/>
      <c r="BP83" s="151"/>
    </row>
    <row r="84" spans="1:68" s="104" customFormat="1" ht="123" customHeight="1" x14ac:dyDescent="0.35">
      <c r="A84" s="233"/>
      <c r="B84" s="238" t="s">
        <v>560</v>
      </c>
      <c r="C84" s="234" t="s">
        <v>762</v>
      </c>
      <c r="D84" s="131"/>
      <c r="E84" s="235"/>
      <c r="F84" s="131"/>
      <c r="G84" s="233" t="s">
        <v>447</v>
      </c>
      <c r="H84" s="131"/>
      <c r="I84" s="233" t="s">
        <v>476</v>
      </c>
      <c r="J84" s="131"/>
      <c r="K84" s="233"/>
      <c r="L84" s="233">
        <v>1</v>
      </c>
      <c r="M84" s="233"/>
      <c r="N84" s="233">
        <v>1</v>
      </c>
      <c r="O84" s="233"/>
      <c r="P84" s="131"/>
      <c r="Q84" s="233"/>
      <c r="R84" s="233">
        <v>1</v>
      </c>
      <c r="S84" s="233"/>
      <c r="T84" s="233"/>
      <c r="U84" s="131"/>
      <c r="V84" s="236" t="s">
        <v>203</v>
      </c>
      <c r="W84" s="233">
        <v>4</v>
      </c>
      <c r="X84" s="144"/>
      <c r="Y84" s="233"/>
      <c r="Z84" s="233"/>
      <c r="AA84" s="131"/>
      <c r="AB84" s="237"/>
      <c r="AC84" s="134"/>
      <c r="AD84" s="233" t="s">
        <v>596</v>
      </c>
      <c r="AE84" s="131"/>
      <c r="AF84" s="238" t="s">
        <v>599</v>
      </c>
      <c r="AG84" s="131"/>
      <c r="AH84" s="233"/>
      <c r="AI84" s="233"/>
      <c r="AJ84" s="233"/>
      <c r="AK84" s="233"/>
      <c r="AL84" s="233"/>
      <c r="AM84" s="233"/>
      <c r="AN84" s="244"/>
      <c r="AO84" s="244"/>
      <c r="AP84" s="244"/>
      <c r="AQ84" s="244"/>
      <c r="AR84" s="244"/>
      <c r="AS84" s="244"/>
      <c r="AU84" s="233">
        <f t="shared" ref="AU84" si="80">SUM(AH84:AS84)</f>
        <v>0</v>
      </c>
      <c r="AW84" s="237" t="s">
        <v>616</v>
      </c>
      <c r="AX84" s="131"/>
      <c r="AY84" s="233">
        <v>1</v>
      </c>
      <c r="AZ84" s="233" t="str">
        <f t="shared" ref="AZ84" si="81">IF(AU84&lt;&gt;0,1," ")</f>
        <v xml:space="preserve"> </v>
      </c>
      <c r="BB84" s="233" t="s">
        <v>3</v>
      </c>
      <c r="BD84" s="239"/>
      <c r="BE84" s="147"/>
      <c r="BF84" s="239"/>
      <c r="BG84" s="147"/>
      <c r="BH84" s="239"/>
      <c r="BI84" s="147"/>
      <c r="BJ84" s="239"/>
      <c r="BK84" s="147"/>
      <c r="BL84" s="240">
        <f t="shared" ref="BL84" si="82">BD84+BF84+BH84+BJ84</f>
        <v>0</v>
      </c>
      <c r="BM84" s="241" t="e">
        <f t="shared" ref="BM84" si="83">BL84/AU84</f>
        <v>#DIV/0!</v>
      </c>
      <c r="BN84" s="147">
        <f t="shared" ref="BN84" si="84">BE84+BG84+BI84+BK84</f>
        <v>0</v>
      </c>
      <c r="BO84" s="150"/>
      <c r="BP84" s="151"/>
    </row>
    <row r="85" spans="1:68" s="104" customFormat="1" ht="120.6" customHeight="1" x14ac:dyDescent="0.35">
      <c r="A85" s="233"/>
      <c r="B85" s="238" t="s">
        <v>561</v>
      </c>
      <c r="C85" s="234" t="s">
        <v>763</v>
      </c>
      <c r="D85" s="131"/>
      <c r="E85" s="235"/>
      <c r="F85" s="131"/>
      <c r="G85" s="233" t="s">
        <v>447</v>
      </c>
      <c r="H85" s="131"/>
      <c r="I85" s="233" t="s">
        <v>476</v>
      </c>
      <c r="J85" s="131"/>
      <c r="K85" s="233"/>
      <c r="L85" s="233">
        <v>1</v>
      </c>
      <c r="M85" s="233"/>
      <c r="N85" s="233">
        <v>1</v>
      </c>
      <c r="O85" s="233"/>
      <c r="P85" s="131"/>
      <c r="Q85" s="233"/>
      <c r="R85" s="233">
        <v>1</v>
      </c>
      <c r="S85" s="233"/>
      <c r="T85" s="233"/>
      <c r="U85" s="131"/>
      <c r="V85" s="236" t="s">
        <v>203</v>
      </c>
      <c r="W85" s="233">
        <v>4</v>
      </c>
      <c r="X85" s="144"/>
      <c r="Y85" s="233"/>
      <c r="Z85" s="233"/>
      <c r="AA85" s="131"/>
      <c r="AB85" s="237"/>
      <c r="AC85" s="134"/>
      <c r="AD85" s="238" t="s">
        <v>598</v>
      </c>
      <c r="AE85" s="131"/>
      <c r="AF85" s="238" t="s">
        <v>599</v>
      </c>
      <c r="AG85" s="131"/>
      <c r="AH85" s="233"/>
      <c r="AI85" s="233"/>
      <c r="AJ85" s="233"/>
      <c r="AK85" s="233"/>
      <c r="AL85" s="233"/>
      <c r="AM85" s="233"/>
      <c r="AN85" s="233"/>
      <c r="AO85" s="233"/>
      <c r="AP85" s="233"/>
      <c r="AQ85" s="233"/>
      <c r="AR85" s="233"/>
      <c r="AS85" s="233"/>
      <c r="AU85" s="233">
        <f t="shared" si="75"/>
        <v>0</v>
      </c>
      <c r="AW85" s="237" t="s">
        <v>615</v>
      </c>
      <c r="AX85" s="131"/>
      <c r="AY85" s="233">
        <v>1</v>
      </c>
      <c r="AZ85" s="233" t="str">
        <f t="shared" si="76"/>
        <v xml:space="preserve"> </v>
      </c>
      <c r="BB85" s="233" t="s">
        <v>3</v>
      </c>
      <c r="BD85" s="239"/>
      <c r="BE85" s="147"/>
      <c r="BF85" s="239"/>
      <c r="BG85" s="147"/>
      <c r="BH85" s="239"/>
      <c r="BI85" s="147"/>
      <c r="BJ85" s="239"/>
      <c r="BK85" s="147"/>
      <c r="BL85" s="240">
        <f t="shared" si="77"/>
        <v>0</v>
      </c>
      <c r="BM85" s="241" t="e">
        <f t="shared" si="78"/>
        <v>#DIV/0!</v>
      </c>
      <c r="BN85" s="147">
        <f t="shared" si="79"/>
        <v>0</v>
      </c>
      <c r="BO85" s="150"/>
      <c r="BP85" s="151"/>
    </row>
    <row r="86" spans="1:68" s="131" customFormat="1" ht="126.6" customHeight="1" x14ac:dyDescent="0.35">
      <c r="A86" s="233"/>
      <c r="B86" s="238" t="s">
        <v>562</v>
      </c>
      <c r="C86" s="234" t="s">
        <v>764</v>
      </c>
      <c r="E86" s="235"/>
      <c r="G86" s="233" t="s">
        <v>447</v>
      </c>
      <c r="I86" s="233" t="s">
        <v>476</v>
      </c>
      <c r="K86" s="233"/>
      <c r="L86" s="233">
        <v>1</v>
      </c>
      <c r="M86" s="233"/>
      <c r="N86" s="233">
        <v>1</v>
      </c>
      <c r="O86" s="233"/>
      <c r="Q86" s="233"/>
      <c r="R86" s="233">
        <v>1</v>
      </c>
      <c r="S86" s="233"/>
      <c r="T86" s="233"/>
      <c r="V86" s="236" t="s">
        <v>203</v>
      </c>
      <c r="W86" s="233">
        <v>4</v>
      </c>
      <c r="X86" s="144"/>
      <c r="Y86" s="233"/>
      <c r="Z86" s="233"/>
      <c r="AB86" s="237"/>
      <c r="AC86" s="134"/>
      <c r="AD86" s="233" t="s">
        <v>597</v>
      </c>
      <c r="AF86" s="238" t="s">
        <v>598</v>
      </c>
      <c r="AH86" s="238"/>
      <c r="AI86" s="238"/>
      <c r="AJ86" s="238"/>
      <c r="AK86" s="238"/>
      <c r="AL86" s="238"/>
      <c r="AM86" s="238"/>
      <c r="AN86" s="238"/>
      <c r="AO86" s="238"/>
      <c r="AP86" s="238"/>
      <c r="AQ86" s="238"/>
      <c r="AR86" s="238"/>
      <c r="AS86" s="238"/>
      <c r="AU86" s="233">
        <f t="shared" si="75"/>
        <v>0</v>
      </c>
      <c r="AW86" s="237" t="s">
        <v>614</v>
      </c>
      <c r="AY86" s="233">
        <v>1</v>
      </c>
      <c r="AZ86" s="233" t="str">
        <f t="shared" si="76"/>
        <v xml:space="preserve"> </v>
      </c>
      <c r="BB86" s="233" t="s">
        <v>3</v>
      </c>
      <c r="BD86" s="239"/>
      <c r="BE86" s="147"/>
      <c r="BF86" s="239"/>
      <c r="BG86" s="147"/>
      <c r="BH86" s="239"/>
      <c r="BI86" s="147"/>
      <c r="BJ86" s="239"/>
      <c r="BK86" s="147"/>
      <c r="BL86" s="240">
        <f t="shared" si="77"/>
        <v>0</v>
      </c>
      <c r="BM86" s="241" t="e">
        <f t="shared" si="78"/>
        <v>#DIV/0!</v>
      </c>
      <c r="BN86" s="147">
        <f t="shared" si="79"/>
        <v>0</v>
      </c>
      <c r="BO86" s="150"/>
      <c r="BP86" s="151"/>
    </row>
    <row r="87" spans="1:68" s="104" customFormat="1" ht="129" customHeight="1" x14ac:dyDescent="0.35">
      <c r="A87" s="233"/>
      <c r="B87" s="238" t="s">
        <v>563</v>
      </c>
      <c r="C87" s="234" t="s">
        <v>765</v>
      </c>
      <c r="D87" s="131"/>
      <c r="E87" s="235"/>
      <c r="F87" s="131"/>
      <c r="G87" s="233" t="s">
        <v>447</v>
      </c>
      <c r="H87" s="131"/>
      <c r="I87" s="233" t="s">
        <v>476</v>
      </c>
      <c r="J87" s="131"/>
      <c r="K87" s="233"/>
      <c r="L87" s="233">
        <v>1</v>
      </c>
      <c r="M87" s="233"/>
      <c r="N87" s="233">
        <v>1</v>
      </c>
      <c r="O87" s="233"/>
      <c r="P87" s="196"/>
      <c r="Q87" s="233"/>
      <c r="R87" s="233">
        <v>1</v>
      </c>
      <c r="S87" s="233"/>
      <c r="T87" s="233"/>
      <c r="U87" s="131"/>
      <c r="V87" s="236" t="s">
        <v>203</v>
      </c>
      <c r="W87" s="233">
        <v>4</v>
      </c>
      <c r="X87" s="144"/>
      <c r="Y87" s="233"/>
      <c r="Z87" s="233"/>
      <c r="AA87" s="131"/>
      <c r="AB87" s="237"/>
      <c r="AC87" s="134"/>
      <c r="AD87" s="233" t="s">
        <v>596</v>
      </c>
      <c r="AE87" s="131"/>
      <c r="AF87" s="238" t="s">
        <v>598</v>
      </c>
      <c r="AG87" s="131"/>
      <c r="AH87" s="233"/>
      <c r="AI87" s="233"/>
      <c r="AJ87" s="233"/>
      <c r="AK87" s="233"/>
      <c r="AL87" s="233"/>
      <c r="AM87" s="233"/>
      <c r="AN87" s="233"/>
      <c r="AO87" s="233"/>
      <c r="AP87" s="233"/>
      <c r="AQ87" s="233"/>
      <c r="AR87" s="233"/>
      <c r="AS87" s="233"/>
      <c r="AU87" s="233">
        <f t="shared" si="75"/>
        <v>0</v>
      </c>
      <c r="AW87" s="237" t="s">
        <v>611</v>
      </c>
      <c r="AX87" s="131"/>
      <c r="AY87" s="233">
        <v>1</v>
      </c>
      <c r="AZ87" s="233" t="str">
        <f t="shared" si="76"/>
        <v xml:space="preserve"> </v>
      </c>
      <c r="BB87" s="233" t="s">
        <v>3</v>
      </c>
      <c r="BD87" s="239"/>
      <c r="BE87" s="147"/>
      <c r="BF87" s="239"/>
      <c r="BG87" s="147"/>
      <c r="BH87" s="239"/>
      <c r="BI87" s="147"/>
      <c r="BJ87" s="239"/>
      <c r="BK87" s="147"/>
      <c r="BL87" s="240">
        <f t="shared" si="77"/>
        <v>0</v>
      </c>
      <c r="BM87" s="241" t="e">
        <f t="shared" si="78"/>
        <v>#DIV/0!</v>
      </c>
      <c r="BN87" s="147">
        <f t="shared" si="79"/>
        <v>0</v>
      </c>
      <c r="BO87" s="150"/>
      <c r="BP87" s="151"/>
    </row>
    <row r="88" spans="1:68" s="104" customFormat="1" ht="129" customHeight="1" x14ac:dyDescent="0.35">
      <c r="A88" s="233"/>
      <c r="B88" s="233" t="s">
        <v>564</v>
      </c>
      <c r="C88" s="234" t="s">
        <v>766</v>
      </c>
      <c r="D88" s="131"/>
      <c r="E88" s="235"/>
      <c r="F88" s="131"/>
      <c r="G88" s="233" t="s">
        <v>447</v>
      </c>
      <c r="H88" s="131"/>
      <c r="I88" s="233" t="s">
        <v>476</v>
      </c>
      <c r="J88" s="131"/>
      <c r="K88" s="233"/>
      <c r="L88" s="233">
        <v>1</v>
      </c>
      <c r="M88" s="233"/>
      <c r="N88" s="233">
        <v>1</v>
      </c>
      <c r="O88" s="233"/>
      <c r="P88" s="196"/>
      <c r="Q88" s="233"/>
      <c r="R88" s="233">
        <v>1</v>
      </c>
      <c r="S88" s="233"/>
      <c r="T88" s="233"/>
      <c r="U88" s="131"/>
      <c r="V88" s="236" t="s">
        <v>203</v>
      </c>
      <c r="W88" s="233">
        <v>4</v>
      </c>
      <c r="X88" s="144"/>
      <c r="Y88" s="233"/>
      <c r="Z88" s="233"/>
      <c r="AA88" s="131"/>
      <c r="AB88" s="237"/>
      <c r="AC88" s="134"/>
      <c r="AD88" s="233" t="s">
        <v>598</v>
      </c>
      <c r="AE88" s="131"/>
      <c r="AF88" s="233" t="s">
        <v>597</v>
      </c>
      <c r="AG88" s="131"/>
      <c r="AH88" s="233"/>
      <c r="AI88" s="233"/>
      <c r="AJ88" s="233"/>
      <c r="AK88" s="233"/>
      <c r="AL88" s="233"/>
      <c r="AM88" s="233"/>
      <c r="AN88" s="233"/>
      <c r="AO88" s="233"/>
      <c r="AP88" s="233"/>
      <c r="AQ88" s="233"/>
      <c r="AR88" s="233"/>
      <c r="AS88" s="233"/>
      <c r="AU88" s="233">
        <f t="shared" si="75"/>
        <v>0</v>
      </c>
      <c r="AW88" s="237" t="s">
        <v>614</v>
      </c>
      <c r="AX88" s="131"/>
      <c r="AY88" s="233">
        <v>1</v>
      </c>
      <c r="AZ88" s="233" t="str">
        <f t="shared" si="76"/>
        <v xml:space="preserve"> </v>
      </c>
      <c r="BB88" s="233" t="s">
        <v>186</v>
      </c>
      <c r="BD88" s="239"/>
      <c r="BE88" s="147"/>
      <c r="BF88" s="239"/>
      <c r="BG88" s="147"/>
      <c r="BH88" s="239"/>
      <c r="BI88" s="147"/>
      <c r="BJ88" s="239"/>
      <c r="BK88" s="147"/>
      <c r="BL88" s="240">
        <f t="shared" si="77"/>
        <v>0</v>
      </c>
      <c r="BM88" s="241" t="e">
        <f t="shared" si="78"/>
        <v>#DIV/0!</v>
      </c>
      <c r="BN88" s="147">
        <f t="shared" si="79"/>
        <v>0</v>
      </c>
      <c r="BO88" s="150"/>
      <c r="BP88" s="151"/>
    </row>
    <row r="89" spans="1:68" s="104" customFormat="1" ht="129" customHeight="1" x14ac:dyDescent="0.35">
      <c r="A89" s="233"/>
      <c r="B89" s="238" t="s">
        <v>708</v>
      </c>
      <c r="C89" s="234" t="s">
        <v>767</v>
      </c>
      <c r="D89" s="131"/>
      <c r="E89" s="235"/>
      <c r="F89" s="131"/>
      <c r="G89" s="233" t="s">
        <v>447</v>
      </c>
      <c r="H89" s="131"/>
      <c r="I89" s="233" t="s">
        <v>476</v>
      </c>
      <c r="J89" s="131"/>
      <c r="K89" s="233"/>
      <c r="L89" s="233">
        <v>1</v>
      </c>
      <c r="M89" s="233"/>
      <c r="N89" s="233">
        <v>1</v>
      </c>
      <c r="O89" s="233"/>
      <c r="P89" s="196"/>
      <c r="Q89" s="233"/>
      <c r="R89" s="233">
        <v>1</v>
      </c>
      <c r="S89" s="233"/>
      <c r="T89" s="233"/>
      <c r="U89" s="131"/>
      <c r="V89" s="236" t="s">
        <v>203</v>
      </c>
      <c r="W89" s="233">
        <v>4</v>
      </c>
      <c r="X89" s="144"/>
      <c r="Y89" s="233"/>
      <c r="Z89" s="233"/>
      <c r="AA89" s="131"/>
      <c r="AB89" s="237"/>
      <c r="AC89" s="134"/>
      <c r="AD89" s="238" t="s">
        <v>599</v>
      </c>
      <c r="AE89" s="131"/>
      <c r="AF89" s="238" t="s">
        <v>598</v>
      </c>
      <c r="AG89" s="131"/>
      <c r="AH89" s="233"/>
      <c r="AI89" s="233"/>
      <c r="AJ89" s="233"/>
      <c r="AK89" s="233"/>
      <c r="AL89" s="233"/>
      <c r="AM89" s="233"/>
      <c r="AN89" s="233"/>
      <c r="AO89" s="233"/>
      <c r="AP89" s="233"/>
      <c r="AQ89" s="233"/>
      <c r="AR89" s="233"/>
      <c r="AS89" s="233"/>
      <c r="AU89" s="233">
        <f t="shared" ref="AU89" si="85">SUM(AH89:AS89)</f>
        <v>0</v>
      </c>
      <c r="AW89" s="237" t="s">
        <v>612</v>
      </c>
      <c r="AX89" s="131"/>
      <c r="AY89" s="233">
        <v>1</v>
      </c>
      <c r="AZ89" s="233" t="str">
        <f t="shared" ref="AZ89" si="86">IF(AU89&lt;&gt;0,1," ")</f>
        <v xml:space="preserve"> </v>
      </c>
      <c r="BB89" s="233" t="s">
        <v>3</v>
      </c>
      <c r="BD89" s="239"/>
      <c r="BE89" s="147"/>
      <c r="BF89" s="239"/>
      <c r="BG89" s="147"/>
      <c r="BH89" s="239"/>
      <c r="BI89" s="147"/>
      <c r="BJ89" s="239"/>
      <c r="BK89" s="147"/>
      <c r="BL89" s="240">
        <f t="shared" ref="BL89" si="87">BD89+BF89+BH89+BJ89</f>
        <v>0</v>
      </c>
      <c r="BM89" s="241" t="e">
        <f t="shared" ref="BM89" si="88">BL89/AU89</f>
        <v>#DIV/0!</v>
      </c>
      <c r="BN89" s="147">
        <f t="shared" ref="BN89" si="89">BE89+BG89+BI89+BK89</f>
        <v>0</v>
      </c>
      <c r="BO89" s="150"/>
      <c r="BP89" s="151"/>
    </row>
    <row r="90" spans="1:68" s="104" customFormat="1" ht="103.9" customHeight="1" x14ac:dyDescent="0.35">
      <c r="A90" s="233"/>
      <c r="B90" s="233" t="s">
        <v>709</v>
      </c>
      <c r="C90" s="234" t="s">
        <v>768</v>
      </c>
      <c r="D90" s="131"/>
      <c r="E90" s="235"/>
      <c r="F90" s="131"/>
      <c r="G90" s="233" t="s">
        <v>447</v>
      </c>
      <c r="H90" s="131"/>
      <c r="I90" s="233" t="s">
        <v>476</v>
      </c>
      <c r="J90" s="131"/>
      <c r="K90" s="233"/>
      <c r="L90" s="233">
        <v>1</v>
      </c>
      <c r="M90" s="233"/>
      <c r="N90" s="233">
        <v>1</v>
      </c>
      <c r="O90" s="233"/>
      <c r="P90" s="196"/>
      <c r="Q90" s="233"/>
      <c r="R90" s="233">
        <v>1</v>
      </c>
      <c r="S90" s="233"/>
      <c r="T90" s="233"/>
      <c r="U90" s="131"/>
      <c r="V90" s="236" t="s">
        <v>203</v>
      </c>
      <c r="W90" s="233">
        <v>4</v>
      </c>
      <c r="X90" s="144"/>
      <c r="Y90" s="233"/>
      <c r="Z90" s="233"/>
      <c r="AA90" s="131"/>
      <c r="AB90" s="237"/>
      <c r="AC90" s="134"/>
      <c r="AD90" s="238" t="s">
        <v>599</v>
      </c>
      <c r="AE90" s="131"/>
      <c r="AF90" s="242" t="s">
        <v>597</v>
      </c>
      <c r="AG90" s="131"/>
      <c r="AH90" s="244"/>
      <c r="AI90" s="244"/>
      <c r="AJ90" s="244"/>
      <c r="AK90" s="244"/>
      <c r="AL90" s="244"/>
      <c r="AM90" s="244"/>
      <c r="AN90" s="244"/>
      <c r="AO90" s="244"/>
      <c r="AP90" s="244"/>
      <c r="AQ90" s="244"/>
      <c r="AR90" s="244"/>
      <c r="AS90" s="244"/>
      <c r="AU90" s="233">
        <f t="shared" si="75"/>
        <v>0</v>
      </c>
      <c r="AW90" s="237" t="s">
        <v>613</v>
      </c>
      <c r="AX90" s="131"/>
      <c r="AY90" s="233">
        <v>1</v>
      </c>
      <c r="AZ90" s="233" t="str">
        <f t="shared" si="76"/>
        <v xml:space="preserve"> </v>
      </c>
      <c r="BB90" s="233" t="s">
        <v>186</v>
      </c>
      <c r="BD90" s="239"/>
      <c r="BE90" s="147"/>
      <c r="BF90" s="239"/>
      <c r="BG90" s="147"/>
      <c r="BH90" s="239"/>
      <c r="BI90" s="147"/>
      <c r="BJ90" s="239"/>
      <c r="BK90" s="147"/>
      <c r="BL90" s="240">
        <f t="shared" si="77"/>
        <v>0</v>
      </c>
      <c r="BM90" s="241" t="e">
        <f t="shared" si="78"/>
        <v>#DIV/0!</v>
      </c>
      <c r="BN90" s="147">
        <f t="shared" si="79"/>
        <v>0</v>
      </c>
      <c r="BO90" s="150"/>
      <c r="BP90" s="151"/>
    </row>
    <row r="91" spans="1:68" s="104" customFormat="1" ht="72.599999999999994" customHeight="1" x14ac:dyDescent="0.2">
      <c r="A91" s="233" t="s">
        <v>109</v>
      </c>
      <c r="B91" s="826" t="s">
        <v>737</v>
      </c>
      <c r="C91" s="827"/>
      <c r="D91" s="131"/>
      <c r="E91" s="132"/>
      <c r="F91" s="131"/>
      <c r="G91" s="129"/>
      <c r="H91" s="131"/>
      <c r="I91" s="129"/>
      <c r="J91" s="131"/>
      <c r="K91" s="129"/>
      <c r="L91" s="129"/>
      <c r="M91" s="129"/>
      <c r="N91" s="129"/>
      <c r="O91" s="129"/>
      <c r="P91" s="131"/>
      <c r="Q91" s="131"/>
      <c r="R91" s="131"/>
      <c r="S91" s="131"/>
      <c r="T91" s="131"/>
      <c r="U91" s="131"/>
      <c r="V91" s="139"/>
      <c r="W91" s="129"/>
      <c r="X91" s="140"/>
      <c r="Y91" s="129"/>
      <c r="Z91" s="129"/>
      <c r="AA91" s="131"/>
      <c r="AB91" s="132"/>
      <c r="AC91" s="134"/>
      <c r="AD91" s="129"/>
      <c r="AE91" s="131"/>
      <c r="AF91" s="129"/>
      <c r="AG91" s="131"/>
      <c r="AH91" s="129"/>
      <c r="AI91" s="129"/>
      <c r="AJ91" s="129"/>
      <c r="AK91" s="129"/>
      <c r="AL91" s="129"/>
      <c r="AM91" s="129"/>
      <c r="AN91" s="129"/>
      <c r="AO91" s="129"/>
      <c r="AP91" s="129"/>
      <c r="AQ91" s="129"/>
      <c r="AR91" s="129"/>
      <c r="AS91" s="129"/>
      <c r="AU91" s="129"/>
      <c r="AW91" s="130"/>
      <c r="AX91" s="131"/>
      <c r="AY91" s="129"/>
      <c r="AZ91" s="129"/>
      <c r="BB91" s="129"/>
      <c r="BE91" s="136"/>
      <c r="BG91" s="136"/>
      <c r="BI91" s="136"/>
      <c r="BK91" s="136"/>
      <c r="BL91" s="137"/>
      <c r="BM91" s="137"/>
      <c r="BN91" s="136"/>
    </row>
    <row r="92" spans="1:68" s="104" customFormat="1" ht="103.9" customHeight="1" x14ac:dyDescent="0.35">
      <c r="A92" s="233"/>
      <c r="B92" s="233" t="s">
        <v>565</v>
      </c>
      <c r="C92" s="234" t="s">
        <v>769</v>
      </c>
      <c r="D92" s="131"/>
      <c r="E92" s="235"/>
      <c r="F92" s="131"/>
      <c r="G92" s="233" t="s">
        <v>447</v>
      </c>
      <c r="H92" s="131"/>
      <c r="I92" s="233" t="s">
        <v>476</v>
      </c>
      <c r="J92" s="131"/>
      <c r="K92" s="233"/>
      <c r="L92" s="233">
        <v>1</v>
      </c>
      <c r="M92" s="233"/>
      <c r="N92" s="233">
        <v>1</v>
      </c>
      <c r="O92" s="233"/>
      <c r="P92" s="131"/>
      <c r="Q92" s="233"/>
      <c r="R92" s="233"/>
      <c r="S92" s="233">
        <v>1</v>
      </c>
      <c r="T92" s="233"/>
      <c r="U92" s="131"/>
      <c r="V92" s="236" t="s">
        <v>203</v>
      </c>
      <c r="W92" s="233">
        <v>4</v>
      </c>
      <c r="X92" s="144"/>
      <c r="Y92" s="233"/>
      <c r="Z92" s="233"/>
      <c r="AA92" s="131"/>
      <c r="AB92" s="237"/>
      <c r="AC92" s="134"/>
      <c r="AD92" s="233" t="s">
        <v>596</v>
      </c>
      <c r="AE92" s="131"/>
      <c r="AF92" s="242" t="s">
        <v>597</v>
      </c>
      <c r="AG92" s="131"/>
      <c r="AH92" s="233"/>
      <c r="AI92" s="233"/>
      <c r="AJ92" s="233"/>
      <c r="AK92" s="233"/>
      <c r="AL92" s="233"/>
      <c r="AM92" s="233"/>
      <c r="AN92" s="244"/>
      <c r="AO92" s="244"/>
      <c r="AP92" s="244"/>
      <c r="AQ92" s="244"/>
      <c r="AR92" s="244"/>
      <c r="AS92" s="244"/>
      <c r="AU92" s="233">
        <f t="shared" ref="AU92:AU97" si="90">SUM(AH92:AS92)</f>
        <v>0</v>
      </c>
      <c r="AW92" s="237" t="s">
        <v>631</v>
      </c>
      <c r="AX92" s="131"/>
      <c r="AY92" s="233">
        <v>1</v>
      </c>
      <c r="AZ92" s="233" t="str">
        <f t="shared" ref="AZ92:AZ97" si="91">IF(AU92&lt;&gt;0,1," ")</f>
        <v xml:space="preserve"> </v>
      </c>
      <c r="BB92" s="233" t="s">
        <v>186</v>
      </c>
      <c r="BD92" s="239"/>
      <c r="BE92" s="147"/>
      <c r="BF92" s="239"/>
      <c r="BG92" s="147"/>
      <c r="BH92" s="239"/>
      <c r="BI92" s="147"/>
      <c r="BJ92" s="239"/>
      <c r="BK92" s="147"/>
      <c r="BL92" s="240">
        <f t="shared" ref="BL92:BL97" si="92">BD92+BF92+BH92+BJ92</f>
        <v>0</v>
      </c>
      <c r="BM92" s="241" t="e">
        <f t="shared" ref="BM92:BM97" si="93">BL92/AU92</f>
        <v>#DIV/0!</v>
      </c>
      <c r="BN92" s="147">
        <f t="shared" ref="BN92:BN97" si="94">BE92+BG92+BI92+BK92</f>
        <v>0</v>
      </c>
      <c r="BO92" s="150"/>
      <c r="BP92" s="151"/>
    </row>
    <row r="93" spans="1:68" s="104" customFormat="1" ht="129.6" customHeight="1" x14ac:dyDescent="0.35">
      <c r="A93" s="233"/>
      <c r="B93" s="238" t="s">
        <v>566</v>
      </c>
      <c r="C93" s="234" t="s">
        <v>770</v>
      </c>
      <c r="D93" s="131"/>
      <c r="E93" s="235"/>
      <c r="F93" s="131"/>
      <c r="G93" s="233" t="s">
        <v>447</v>
      </c>
      <c r="H93" s="131"/>
      <c r="I93" s="233" t="s">
        <v>476</v>
      </c>
      <c r="J93" s="131"/>
      <c r="K93" s="233"/>
      <c r="L93" s="233">
        <v>1</v>
      </c>
      <c r="M93" s="233"/>
      <c r="N93" s="233">
        <v>1</v>
      </c>
      <c r="O93" s="233"/>
      <c r="P93" s="131"/>
      <c r="Q93" s="233"/>
      <c r="R93" s="233"/>
      <c r="S93" s="233">
        <v>1</v>
      </c>
      <c r="T93" s="233"/>
      <c r="U93" s="131"/>
      <c r="V93" s="236" t="s">
        <v>203</v>
      </c>
      <c r="W93" s="233">
        <v>4</v>
      </c>
      <c r="X93" s="144"/>
      <c r="Y93" s="233"/>
      <c r="Z93" s="233"/>
      <c r="AA93" s="131"/>
      <c r="AB93" s="237"/>
      <c r="AC93" s="134"/>
      <c r="AD93" s="233" t="s">
        <v>597</v>
      </c>
      <c r="AE93" s="131"/>
      <c r="AF93" s="238" t="s">
        <v>599</v>
      </c>
      <c r="AG93" s="131"/>
      <c r="AH93" s="233"/>
      <c r="AI93" s="233"/>
      <c r="AJ93" s="233"/>
      <c r="AK93" s="233"/>
      <c r="AL93" s="233"/>
      <c r="AM93" s="233"/>
      <c r="AN93" s="244"/>
      <c r="AO93" s="244"/>
      <c r="AP93" s="244"/>
      <c r="AQ93" s="244"/>
      <c r="AR93" s="244"/>
      <c r="AS93" s="244"/>
      <c r="AU93" s="233">
        <f t="shared" si="90"/>
        <v>0</v>
      </c>
      <c r="AW93" s="237" t="s">
        <v>630</v>
      </c>
      <c r="AX93" s="131"/>
      <c r="AY93" s="233">
        <v>1</v>
      </c>
      <c r="AZ93" s="233" t="str">
        <f t="shared" si="91"/>
        <v xml:space="preserve"> </v>
      </c>
      <c r="BB93" s="233" t="s">
        <v>3</v>
      </c>
      <c r="BD93" s="239"/>
      <c r="BE93" s="147"/>
      <c r="BF93" s="239"/>
      <c r="BG93" s="147"/>
      <c r="BH93" s="239"/>
      <c r="BI93" s="147"/>
      <c r="BJ93" s="239"/>
      <c r="BK93" s="147"/>
      <c r="BL93" s="240">
        <f t="shared" si="92"/>
        <v>0</v>
      </c>
      <c r="BM93" s="241" t="e">
        <f t="shared" si="93"/>
        <v>#DIV/0!</v>
      </c>
      <c r="BN93" s="147">
        <f t="shared" si="94"/>
        <v>0</v>
      </c>
      <c r="BO93" s="150"/>
      <c r="BP93" s="151"/>
    </row>
    <row r="94" spans="1:68" s="104" customFormat="1" ht="103.9" customHeight="1" x14ac:dyDescent="0.35">
      <c r="A94" s="233"/>
      <c r="B94" s="238" t="s">
        <v>567</v>
      </c>
      <c r="C94" s="234" t="s">
        <v>771</v>
      </c>
      <c r="D94" s="131"/>
      <c r="E94" s="235"/>
      <c r="F94" s="131"/>
      <c r="G94" s="233" t="s">
        <v>447</v>
      </c>
      <c r="H94" s="131"/>
      <c r="I94" s="233" t="s">
        <v>476</v>
      </c>
      <c r="J94" s="131"/>
      <c r="K94" s="233"/>
      <c r="L94" s="233">
        <v>1</v>
      </c>
      <c r="M94" s="233"/>
      <c r="N94" s="233">
        <v>1</v>
      </c>
      <c r="O94" s="233"/>
      <c r="P94" s="131"/>
      <c r="Q94" s="233"/>
      <c r="R94" s="233"/>
      <c r="S94" s="233">
        <v>1</v>
      </c>
      <c r="T94" s="233"/>
      <c r="U94" s="131"/>
      <c r="V94" s="236" t="s">
        <v>203</v>
      </c>
      <c r="W94" s="233">
        <v>4</v>
      </c>
      <c r="X94" s="144"/>
      <c r="Y94" s="233"/>
      <c r="Z94" s="233"/>
      <c r="AA94" s="131"/>
      <c r="AB94" s="237"/>
      <c r="AC94" s="134"/>
      <c r="AD94" s="233" t="s">
        <v>596</v>
      </c>
      <c r="AE94" s="131"/>
      <c r="AF94" s="238" t="s">
        <v>598</v>
      </c>
      <c r="AG94" s="131"/>
      <c r="AH94" s="233"/>
      <c r="AI94" s="233"/>
      <c r="AJ94" s="233"/>
      <c r="AK94" s="233"/>
      <c r="AL94" s="233"/>
      <c r="AM94" s="233"/>
      <c r="AN94" s="233"/>
      <c r="AO94" s="233"/>
      <c r="AP94" s="233"/>
      <c r="AQ94" s="233"/>
      <c r="AR94" s="233"/>
      <c r="AS94" s="233"/>
      <c r="AU94" s="233">
        <f t="shared" si="90"/>
        <v>0</v>
      </c>
      <c r="AW94" s="237" t="s">
        <v>22</v>
      </c>
      <c r="AX94" s="131"/>
      <c r="AY94" s="233">
        <v>1</v>
      </c>
      <c r="AZ94" s="233" t="str">
        <f t="shared" si="91"/>
        <v xml:space="preserve"> </v>
      </c>
      <c r="BB94" s="233" t="s">
        <v>3</v>
      </c>
      <c r="BD94" s="239"/>
      <c r="BE94" s="147"/>
      <c r="BF94" s="239"/>
      <c r="BG94" s="147"/>
      <c r="BH94" s="239"/>
      <c r="BI94" s="147"/>
      <c r="BJ94" s="239"/>
      <c r="BK94" s="147"/>
      <c r="BL94" s="240">
        <f t="shared" si="92"/>
        <v>0</v>
      </c>
      <c r="BM94" s="241" t="e">
        <f t="shared" si="93"/>
        <v>#DIV/0!</v>
      </c>
      <c r="BN94" s="147">
        <f t="shared" si="94"/>
        <v>0</v>
      </c>
      <c r="BO94" s="150"/>
      <c r="BP94" s="151"/>
    </row>
    <row r="95" spans="1:68" s="131" customFormat="1" ht="103.9" customHeight="1" x14ac:dyDescent="0.35">
      <c r="A95" s="233"/>
      <c r="B95" s="238" t="s">
        <v>568</v>
      </c>
      <c r="C95" s="234" t="s">
        <v>772</v>
      </c>
      <c r="E95" s="235"/>
      <c r="G95" s="233" t="s">
        <v>447</v>
      </c>
      <c r="I95" s="233" t="s">
        <v>476</v>
      </c>
      <c r="K95" s="233"/>
      <c r="L95" s="233">
        <v>1</v>
      </c>
      <c r="M95" s="233"/>
      <c r="N95" s="233">
        <v>1</v>
      </c>
      <c r="O95" s="233"/>
      <c r="Q95" s="233"/>
      <c r="R95" s="233"/>
      <c r="S95" s="233">
        <v>1</v>
      </c>
      <c r="T95" s="233"/>
      <c r="V95" s="236" t="s">
        <v>203</v>
      </c>
      <c r="W95" s="233">
        <v>4</v>
      </c>
      <c r="X95" s="144"/>
      <c r="Y95" s="233"/>
      <c r="Z95" s="233"/>
      <c r="AB95" s="237"/>
      <c r="AC95" s="134"/>
      <c r="AD95" s="233" t="s">
        <v>596</v>
      </c>
      <c r="AF95" s="238" t="s">
        <v>598</v>
      </c>
      <c r="AH95" s="233"/>
      <c r="AI95" s="233"/>
      <c r="AJ95" s="233"/>
      <c r="AK95" s="233"/>
      <c r="AL95" s="233"/>
      <c r="AM95" s="233"/>
      <c r="AN95" s="233"/>
      <c r="AO95" s="233"/>
      <c r="AP95" s="233"/>
      <c r="AQ95" s="233"/>
      <c r="AR95" s="233">
        <v>1</v>
      </c>
      <c r="AS95" s="233"/>
      <c r="AU95" s="233">
        <f t="shared" si="90"/>
        <v>1</v>
      </c>
      <c r="AW95" s="237" t="s">
        <v>629</v>
      </c>
      <c r="AY95" s="233">
        <v>1</v>
      </c>
      <c r="AZ95" s="233">
        <f t="shared" si="91"/>
        <v>1</v>
      </c>
      <c r="BB95" s="233" t="s">
        <v>3</v>
      </c>
      <c r="BD95" s="239"/>
      <c r="BE95" s="147"/>
      <c r="BF95" s="239"/>
      <c r="BG95" s="147"/>
      <c r="BH95" s="239"/>
      <c r="BI95" s="147"/>
      <c r="BJ95" s="239"/>
      <c r="BK95" s="147"/>
      <c r="BL95" s="240">
        <f t="shared" si="92"/>
        <v>0</v>
      </c>
      <c r="BM95" s="241">
        <f t="shared" si="93"/>
        <v>0</v>
      </c>
      <c r="BN95" s="147">
        <f t="shared" si="94"/>
        <v>0</v>
      </c>
      <c r="BO95" s="150"/>
      <c r="BP95" s="151"/>
    </row>
    <row r="96" spans="1:68" s="104" customFormat="1" ht="103.9" customHeight="1" x14ac:dyDescent="0.35">
      <c r="A96" s="233"/>
      <c r="B96" s="238" t="s">
        <v>569</v>
      </c>
      <c r="C96" s="234" t="s">
        <v>773</v>
      </c>
      <c r="D96" s="131"/>
      <c r="E96" s="235"/>
      <c r="F96" s="131"/>
      <c r="G96" s="233" t="s">
        <v>447</v>
      </c>
      <c r="H96" s="131"/>
      <c r="I96" s="233" t="s">
        <v>476</v>
      </c>
      <c r="J96" s="131"/>
      <c r="K96" s="233"/>
      <c r="L96" s="233">
        <v>1</v>
      </c>
      <c r="M96" s="233"/>
      <c r="N96" s="233">
        <v>1</v>
      </c>
      <c r="O96" s="233"/>
      <c r="P96" s="196"/>
      <c r="Q96" s="233"/>
      <c r="R96" s="233"/>
      <c r="S96" s="233">
        <v>1</v>
      </c>
      <c r="T96" s="233"/>
      <c r="U96" s="131"/>
      <c r="V96" s="236" t="s">
        <v>203</v>
      </c>
      <c r="W96" s="233">
        <v>4</v>
      </c>
      <c r="X96" s="144"/>
      <c r="Y96" s="233"/>
      <c r="Z96" s="233"/>
      <c r="AA96" s="131"/>
      <c r="AB96" s="237"/>
      <c r="AC96" s="134"/>
      <c r="AD96" s="238" t="s">
        <v>598</v>
      </c>
      <c r="AE96" s="131"/>
      <c r="AF96" s="238" t="s">
        <v>599</v>
      </c>
      <c r="AG96" s="131"/>
      <c r="AH96" s="233"/>
      <c r="AI96" s="233"/>
      <c r="AJ96" s="233"/>
      <c r="AK96" s="233"/>
      <c r="AL96" s="233"/>
      <c r="AM96" s="233"/>
      <c r="AN96" s="233"/>
      <c r="AO96" s="233"/>
      <c r="AP96" s="233"/>
      <c r="AQ96" s="233"/>
      <c r="AR96" s="233"/>
      <c r="AS96" s="233"/>
      <c r="AU96" s="233">
        <f t="shared" si="90"/>
        <v>0</v>
      </c>
      <c r="AW96" s="237" t="s">
        <v>610</v>
      </c>
      <c r="AX96" s="131"/>
      <c r="AY96" s="233">
        <v>1</v>
      </c>
      <c r="AZ96" s="233" t="str">
        <f t="shared" si="91"/>
        <v xml:space="preserve"> </v>
      </c>
      <c r="BB96" s="233" t="s">
        <v>3</v>
      </c>
      <c r="BD96" s="239"/>
      <c r="BE96" s="147"/>
      <c r="BF96" s="239"/>
      <c r="BG96" s="147"/>
      <c r="BH96" s="239"/>
      <c r="BI96" s="147"/>
      <c r="BJ96" s="239"/>
      <c r="BK96" s="147"/>
      <c r="BL96" s="240">
        <f t="shared" si="92"/>
        <v>0</v>
      </c>
      <c r="BM96" s="241" t="e">
        <f t="shared" si="93"/>
        <v>#DIV/0!</v>
      </c>
      <c r="BN96" s="147">
        <f t="shared" si="94"/>
        <v>0</v>
      </c>
      <c r="BO96" s="150"/>
      <c r="BP96" s="151"/>
    </row>
    <row r="97" spans="1:68" s="104" customFormat="1" ht="103.9" customHeight="1" x14ac:dyDescent="0.35">
      <c r="A97" s="233"/>
      <c r="B97" s="233" t="s">
        <v>570</v>
      </c>
      <c r="C97" s="234" t="s">
        <v>774</v>
      </c>
      <c r="D97" s="131"/>
      <c r="E97" s="235"/>
      <c r="F97" s="131"/>
      <c r="G97" s="233" t="s">
        <v>447</v>
      </c>
      <c r="H97" s="131"/>
      <c r="I97" s="233" t="s">
        <v>476</v>
      </c>
      <c r="J97" s="131"/>
      <c r="K97" s="233"/>
      <c r="L97" s="233">
        <v>1</v>
      </c>
      <c r="M97" s="233"/>
      <c r="N97" s="233">
        <v>1</v>
      </c>
      <c r="O97" s="233"/>
      <c r="P97" s="196"/>
      <c r="Q97" s="233"/>
      <c r="R97" s="233"/>
      <c r="S97" s="233">
        <v>1</v>
      </c>
      <c r="T97" s="233"/>
      <c r="U97" s="131"/>
      <c r="V97" s="236" t="s">
        <v>203</v>
      </c>
      <c r="W97" s="233">
        <v>4</v>
      </c>
      <c r="X97" s="144"/>
      <c r="Y97" s="233"/>
      <c r="Z97" s="233"/>
      <c r="AA97" s="131"/>
      <c r="AB97" s="237"/>
      <c r="AC97" s="134"/>
      <c r="AD97" s="238" t="s">
        <v>599</v>
      </c>
      <c r="AE97" s="131"/>
      <c r="AF97" s="242" t="s">
        <v>597</v>
      </c>
      <c r="AG97" s="131"/>
      <c r="AH97" s="244"/>
      <c r="AI97" s="244"/>
      <c r="AJ97" s="244"/>
      <c r="AK97" s="244"/>
      <c r="AL97" s="244"/>
      <c r="AM97" s="244"/>
      <c r="AN97" s="244"/>
      <c r="AO97" s="244"/>
      <c r="AP97" s="244"/>
      <c r="AQ97" s="244"/>
      <c r="AR97" s="244"/>
      <c r="AS97" s="244"/>
      <c r="AU97" s="233">
        <f t="shared" si="90"/>
        <v>0</v>
      </c>
      <c r="AW97" s="237" t="s">
        <v>628</v>
      </c>
      <c r="AX97" s="131"/>
      <c r="AY97" s="233">
        <v>1</v>
      </c>
      <c r="AZ97" s="233" t="str">
        <f t="shared" si="91"/>
        <v xml:space="preserve"> </v>
      </c>
      <c r="BB97" s="233" t="s">
        <v>186</v>
      </c>
      <c r="BD97" s="239"/>
      <c r="BE97" s="147"/>
      <c r="BF97" s="239"/>
      <c r="BG97" s="147"/>
      <c r="BH97" s="239"/>
      <c r="BI97" s="147"/>
      <c r="BJ97" s="239"/>
      <c r="BK97" s="147"/>
      <c r="BL97" s="240">
        <f t="shared" si="92"/>
        <v>0</v>
      </c>
      <c r="BM97" s="241" t="e">
        <f t="shared" si="93"/>
        <v>#DIV/0!</v>
      </c>
      <c r="BN97" s="147">
        <f t="shared" si="94"/>
        <v>0</v>
      </c>
      <c r="BO97" s="150"/>
      <c r="BP97" s="151"/>
    </row>
    <row r="98" spans="1:68" s="131" customFormat="1" ht="127.9" customHeight="1" x14ac:dyDescent="0.35">
      <c r="A98" s="245"/>
      <c r="B98" s="238" t="s">
        <v>571</v>
      </c>
      <c r="C98" s="234" t="s">
        <v>775</v>
      </c>
      <c r="E98" s="235"/>
      <c r="G98" s="245" t="s">
        <v>447</v>
      </c>
      <c r="I98" s="245" t="s">
        <v>476</v>
      </c>
      <c r="K98" s="245"/>
      <c r="L98" s="245">
        <v>1</v>
      </c>
      <c r="M98" s="245"/>
      <c r="N98" s="245">
        <v>1</v>
      </c>
      <c r="O98" s="245"/>
      <c r="Q98" s="245"/>
      <c r="R98" s="245"/>
      <c r="S98" s="245">
        <v>1</v>
      </c>
      <c r="T98" s="245"/>
      <c r="V98" s="236" t="s">
        <v>203</v>
      </c>
      <c r="W98" s="233">
        <v>4</v>
      </c>
      <c r="X98" s="152"/>
      <c r="Y98" s="245"/>
      <c r="Z98" s="245"/>
      <c r="AB98" s="245"/>
      <c r="AC98" s="134"/>
      <c r="AD98" s="246" t="s">
        <v>598</v>
      </c>
      <c r="AF98" s="238" t="s">
        <v>599</v>
      </c>
      <c r="AH98" s="245"/>
      <c r="AI98" s="245"/>
      <c r="AJ98" s="245"/>
      <c r="AK98" s="245"/>
      <c r="AL98" s="245"/>
      <c r="AM98" s="245"/>
      <c r="AN98" s="245"/>
      <c r="AO98" s="245"/>
      <c r="AP98" s="245"/>
      <c r="AQ98" s="245"/>
      <c r="AR98" s="245">
        <v>1</v>
      </c>
      <c r="AS98" s="245"/>
      <c r="AU98" s="245">
        <f t="shared" si="75"/>
        <v>1</v>
      </c>
      <c r="AW98" s="247" t="s">
        <v>628</v>
      </c>
      <c r="AY98" s="245">
        <v>1</v>
      </c>
      <c r="AZ98" s="233">
        <f t="shared" si="76"/>
        <v>1</v>
      </c>
      <c r="BB98" s="233" t="s">
        <v>3</v>
      </c>
      <c r="BD98" s="248"/>
      <c r="BE98" s="154"/>
      <c r="BF98" s="248"/>
      <c r="BG98" s="154"/>
      <c r="BH98" s="248"/>
      <c r="BI98" s="154"/>
      <c r="BJ98" s="248"/>
      <c r="BK98" s="154"/>
      <c r="BL98" s="249">
        <f t="shared" si="77"/>
        <v>0</v>
      </c>
      <c r="BM98" s="250">
        <f t="shared" si="78"/>
        <v>0</v>
      </c>
      <c r="BN98" s="154">
        <f t="shared" si="79"/>
        <v>0</v>
      </c>
      <c r="BO98" s="150"/>
      <c r="BP98" s="155"/>
    </row>
    <row r="99" spans="1:68" s="104" customFormat="1" ht="103.9" customHeight="1" x14ac:dyDescent="0.35">
      <c r="A99" s="233"/>
      <c r="B99" s="238" t="s">
        <v>572</v>
      </c>
      <c r="C99" s="234" t="s">
        <v>776</v>
      </c>
      <c r="D99" s="131"/>
      <c r="E99" s="235"/>
      <c r="F99" s="131"/>
      <c r="G99" s="233" t="s">
        <v>447</v>
      </c>
      <c r="H99" s="131"/>
      <c r="I99" s="233" t="s">
        <v>476</v>
      </c>
      <c r="J99" s="131"/>
      <c r="K99" s="233"/>
      <c r="L99" s="233">
        <v>1</v>
      </c>
      <c r="M99" s="233"/>
      <c r="N99" s="233">
        <v>1</v>
      </c>
      <c r="O99" s="233"/>
      <c r="P99" s="131"/>
      <c r="Q99" s="233"/>
      <c r="R99" s="233"/>
      <c r="S99" s="233">
        <v>1</v>
      </c>
      <c r="T99" s="233"/>
      <c r="U99" s="131"/>
      <c r="V99" s="236" t="s">
        <v>203</v>
      </c>
      <c r="W99" s="233">
        <v>4</v>
      </c>
      <c r="X99" s="144"/>
      <c r="Y99" s="233"/>
      <c r="Z99" s="233"/>
      <c r="AA99" s="131"/>
      <c r="AB99" s="237"/>
      <c r="AC99" s="134"/>
      <c r="AD99" s="233" t="s">
        <v>596</v>
      </c>
      <c r="AE99" s="131"/>
      <c r="AF99" s="238" t="s">
        <v>599</v>
      </c>
      <c r="AG99" s="131"/>
      <c r="AH99" s="233"/>
      <c r="AI99" s="233"/>
      <c r="AJ99" s="233"/>
      <c r="AK99" s="233"/>
      <c r="AL99" s="233"/>
      <c r="AM99" s="233"/>
      <c r="AN99" s="244"/>
      <c r="AO99" s="244"/>
      <c r="AP99" s="244"/>
      <c r="AQ99" s="244"/>
      <c r="AR99" s="244"/>
      <c r="AS99" s="244"/>
      <c r="AU99" s="233">
        <f t="shared" si="75"/>
        <v>0</v>
      </c>
      <c r="AW99" s="237" t="s">
        <v>628</v>
      </c>
      <c r="AX99" s="131"/>
      <c r="AY99" s="233">
        <v>1</v>
      </c>
      <c r="AZ99" s="233" t="str">
        <f t="shared" si="76"/>
        <v xml:space="preserve"> </v>
      </c>
      <c r="BB99" s="233" t="s">
        <v>3</v>
      </c>
      <c r="BD99" s="239"/>
      <c r="BE99" s="147"/>
      <c r="BF99" s="239"/>
      <c r="BG99" s="147"/>
      <c r="BH99" s="239"/>
      <c r="BI99" s="147"/>
      <c r="BJ99" s="239"/>
      <c r="BK99" s="147"/>
      <c r="BL99" s="240">
        <f t="shared" si="77"/>
        <v>0</v>
      </c>
      <c r="BM99" s="241" t="e">
        <f t="shared" si="78"/>
        <v>#DIV/0!</v>
      </c>
      <c r="BN99" s="147">
        <f t="shared" si="79"/>
        <v>0</v>
      </c>
      <c r="BO99" s="150"/>
      <c r="BP99" s="151"/>
    </row>
    <row r="100" spans="1:68" s="104" customFormat="1" ht="72.599999999999994" customHeight="1" x14ac:dyDescent="0.2">
      <c r="A100" s="233" t="s">
        <v>88</v>
      </c>
      <c r="B100" s="826" t="s">
        <v>738</v>
      </c>
      <c r="C100" s="827"/>
      <c r="D100" s="131"/>
      <c r="E100" s="132"/>
      <c r="F100" s="131"/>
      <c r="G100" s="129"/>
      <c r="H100" s="131"/>
      <c r="I100" s="129"/>
      <c r="J100" s="131"/>
      <c r="K100" s="129"/>
      <c r="L100" s="129"/>
      <c r="M100" s="129"/>
      <c r="N100" s="129"/>
      <c r="O100" s="129"/>
      <c r="P100" s="131"/>
      <c r="Q100" s="131"/>
      <c r="R100" s="131"/>
      <c r="S100" s="131"/>
      <c r="T100" s="131"/>
      <c r="U100" s="131"/>
      <c r="V100" s="139"/>
      <c r="W100" s="129"/>
      <c r="X100" s="140"/>
      <c r="Y100" s="129"/>
      <c r="Z100" s="129"/>
      <c r="AA100" s="131"/>
      <c r="AB100" s="132"/>
      <c r="AC100" s="134"/>
      <c r="AD100" s="129"/>
      <c r="AE100" s="131"/>
      <c r="AF100" s="129"/>
      <c r="AG100" s="131"/>
      <c r="AH100" s="129"/>
      <c r="AI100" s="129"/>
      <c r="AJ100" s="129"/>
      <c r="AK100" s="129"/>
      <c r="AL100" s="129"/>
      <c r="AM100" s="129"/>
      <c r="AN100" s="129"/>
      <c r="AO100" s="129"/>
      <c r="AP100" s="129"/>
      <c r="AQ100" s="129"/>
      <c r="AR100" s="129"/>
      <c r="AS100" s="129"/>
      <c r="AU100" s="129"/>
      <c r="AW100" s="130"/>
      <c r="AX100" s="131"/>
      <c r="AY100" s="129"/>
      <c r="AZ100" s="129"/>
      <c r="BB100" s="129"/>
      <c r="BE100" s="136"/>
      <c r="BG100" s="136"/>
      <c r="BI100" s="136"/>
      <c r="BK100" s="136"/>
      <c r="BL100" s="137"/>
      <c r="BM100" s="137"/>
      <c r="BN100" s="136"/>
    </row>
    <row r="101" spans="1:68" s="104" customFormat="1" ht="124.15" customHeight="1" x14ac:dyDescent="0.35">
      <c r="A101" s="233"/>
      <c r="B101" s="233" t="s">
        <v>573</v>
      </c>
      <c r="C101" s="234" t="s">
        <v>777</v>
      </c>
      <c r="D101" s="131"/>
      <c r="E101" s="235"/>
      <c r="F101" s="131"/>
      <c r="G101" s="233" t="s">
        <v>447</v>
      </c>
      <c r="H101" s="131"/>
      <c r="I101" s="233" t="s">
        <v>476</v>
      </c>
      <c r="J101" s="131"/>
      <c r="K101" s="233">
        <v>1</v>
      </c>
      <c r="L101" s="233">
        <v>1</v>
      </c>
      <c r="M101" s="233"/>
      <c r="N101" s="233">
        <v>1</v>
      </c>
      <c r="O101" s="233"/>
      <c r="P101" s="131"/>
      <c r="Q101" s="233"/>
      <c r="R101" s="233"/>
      <c r="S101" s="233"/>
      <c r="T101" s="233">
        <v>1</v>
      </c>
      <c r="U101" s="131"/>
      <c r="V101" s="236" t="s">
        <v>203</v>
      </c>
      <c r="W101" s="233">
        <v>4</v>
      </c>
      <c r="X101" s="144"/>
      <c r="Y101" s="233"/>
      <c r="Z101" s="233"/>
      <c r="AA101" s="131"/>
      <c r="AB101" s="237"/>
      <c r="AC101" s="134"/>
      <c r="AD101" s="233" t="s">
        <v>596</v>
      </c>
      <c r="AE101" s="131"/>
      <c r="AF101" s="242" t="s">
        <v>597</v>
      </c>
      <c r="AG101" s="131"/>
      <c r="AH101" s="233"/>
      <c r="AI101" s="233"/>
      <c r="AJ101" s="233"/>
      <c r="AK101" s="233"/>
      <c r="AL101" s="233"/>
      <c r="AM101" s="233"/>
      <c r="AN101" s="244"/>
      <c r="AO101" s="244"/>
      <c r="AP101" s="244"/>
      <c r="AQ101" s="244"/>
      <c r="AR101" s="244"/>
      <c r="AS101" s="244"/>
      <c r="AU101" s="233">
        <f t="shared" ref="AU101:AU102" si="95">SUM(AH101:AS101)</f>
        <v>0</v>
      </c>
      <c r="AW101" s="237" t="s">
        <v>622</v>
      </c>
      <c r="AX101" s="131"/>
      <c r="AY101" s="233">
        <v>1</v>
      </c>
      <c r="AZ101" s="233" t="str">
        <f t="shared" ref="AZ101:AZ102" si="96">IF(AU101&lt;&gt;0,1," ")</f>
        <v xml:space="preserve"> </v>
      </c>
      <c r="BB101" s="233" t="s">
        <v>186</v>
      </c>
      <c r="BD101" s="239"/>
      <c r="BE101" s="147"/>
      <c r="BF101" s="239"/>
      <c r="BG101" s="147"/>
      <c r="BH101" s="239"/>
      <c r="BI101" s="147"/>
      <c r="BJ101" s="239"/>
      <c r="BK101" s="147"/>
      <c r="BL101" s="240">
        <f t="shared" ref="BL101:BL102" si="97">BD101+BF101+BH101+BJ101</f>
        <v>0</v>
      </c>
      <c r="BM101" s="241" t="e">
        <f t="shared" ref="BM101:BM102" si="98">BL101/AU101</f>
        <v>#DIV/0!</v>
      </c>
      <c r="BN101" s="147">
        <f t="shared" ref="BN101:BN102" si="99">BE101+BG101+BI101+BK101</f>
        <v>0</v>
      </c>
      <c r="BO101" s="150"/>
      <c r="BP101" s="151"/>
    </row>
    <row r="102" spans="1:68" s="104" customFormat="1" ht="124.15" customHeight="1" x14ac:dyDescent="0.35">
      <c r="A102" s="233"/>
      <c r="B102" s="233" t="s">
        <v>574</v>
      </c>
      <c r="C102" s="234" t="s">
        <v>778</v>
      </c>
      <c r="D102" s="131"/>
      <c r="E102" s="235"/>
      <c r="F102" s="131"/>
      <c r="G102" s="233" t="s">
        <v>447</v>
      </c>
      <c r="H102" s="131"/>
      <c r="I102" s="233" t="s">
        <v>476</v>
      </c>
      <c r="J102" s="131"/>
      <c r="K102" s="233">
        <v>1</v>
      </c>
      <c r="L102" s="233">
        <v>1</v>
      </c>
      <c r="M102" s="233"/>
      <c r="N102" s="233">
        <v>1</v>
      </c>
      <c r="O102" s="233"/>
      <c r="P102" s="131"/>
      <c r="Q102" s="233"/>
      <c r="R102" s="233"/>
      <c r="S102" s="233"/>
      <c r="T102" s="233">
        <v>1</v>
      </c>
      <c r="U102" s="131"/>
      <c r="V102" s="236" t="s">
        <v>203</v>
      </c>
      <c r="W102" s="233">
        <v>4</v>
      </c>
      <c r="X102" s="144"/>
      <c r="Y102" s="233"/>
      <c r="Z102" s="233"/>
      <c r="AA102" s="131"/>
      <c r="AB102" s="237"/>
      <c r="AC102" s="134"/>
      <c r="AD102" s="233" t="s">
        <v>596</v>
      </c>
      <c r="AE102" s="131"/>
      <c r="AF102" s="242" t="s">
        <v>597</v>
      </c>
      <c r="AG102" s="131"/>
      <c r="AH102" s="233"/>
      <c r="AI102" s="233"/>
      <c r="AJ102" s="233"/>
      <c r="AK102" s="233"/>
      <c r="AL102" s="233"/>
      <c r="AM102" s="233"/>
      <c r="AN102" s="244"/>
      <c r="AO102" s="244"/>
      <c r="AP102" s="244"/>
      <c r="AQ102" s="244"/>
      <c r="AR102" s="244"/>
      <c r="AS102" s="244"/>
      <c r="AU102" s="233">
        <f t="shared" si="95"/>
        <v>0</v>
      </c>
      <c r="AW102" s="237" t="s">
        <v>609</v>
      </c>
      <c r="AX102" s="131"/>
      <c r="AY102" s="233">
        <v>1</v>
      </c>
      <c r="AZ102" s="233" t="str">
        <f t="shared" si="96"/>
        <v xml:space="preserve"> </v>
      </c>
      <c r="BB102" s="233" t="s">
        <v>186</v>
      </c>
      <c r="BD102" s="239"/>
      <c r="BE102" s="147"/>
      <c r="BF102" s="239"/>
      <c r="BG102" s="147"/>
      <c r="BH102" s="239"/>
      <c r="BI102" s="147"/>
      <c r="BJ102" s="239"/>
      <c r="BK102" s="147"/>
      <c r="BL102" s="240">
        <f t="shared" si="97"/>
        <v>0</v>
      </c>
      <c r="BM102" s="241" t="e">
        <f t="shared" si="98"/>
        <v>#DIV/0!</v>
      </c>
      <c r="BN102" s="147">
        <f t="shared" si="99"/>
        <v>0</v>
      </c>
      <c r="BO102" s="150"/>
      <c r="BP102" s="151"/>
    </row>
    <row r="103" spans="1:68" s="104" customFormat="1" ht="9" customHeight="1" thickBot="1" x14ac:dyDescent="0.25">
      <c r="A103" s="131"/>
      <c r="B103" s="132"/>
      <c r="C103" s="132"/>
      <c r="D103" s="131"/>
      <c r="E103" s="132"/>
      <c r="F103" s="131"/>
      <c r="G103" s="131"/>
      <c r="H103" s="131"/>
      <c r="I103" s="131"/>
      <c r="J103" s="131"/>
      <c r="K103" s="131"/>
      <c r="L103" s="131"/>
      <c r="M103" s="131"/>
      <c r="N103" s="131"/>
      <c r="O103" s="131"/>
      <c r="P103" s="131"/>
      <c r="Q103" s="131"/>
      <c r="R103" s="131"/>
      <c r="S103" s="131"/>
      <c r="T103" s="131"/>
      <c r="U103" s="131"/>
      <c r="V103" s="133"/>
      <c r="W103" s="131"/>
      <c r="X103" s="134"/>
      <c r="Y103" s="131"/>
      <c r="Z103" s="131"/>
      <c r="AA103" s="131"/>
      <c r="AB103" s="135"/>
      <c r="AC103" s="134"/>
      <c r="AD103" s="131"/>
      <c r="AE103" s="131"/>
      <c r="AF103" s="131"/>
      <c r="AG103" s="131"/>
      <c r="AH103" s="131"/>
      <c r="AI103" s="131"/>
      <c r="AJ103" s="131"/>
      <c r="AK103" s="131"/>
      <c r="AL103" s="131"/>
      <c r="AM103" s="131"/>
      <c r="AN103" s="131"/>
      <c r="AO103" s="131"/>
      <c r="AP103" s="131"/>
      <c r="AQ103" s="131"/>
      <c r="AR103" s="131"/>
      <c r="AS103" s="131"/>
      <c r="AU103" s="131"/>
      <c r="AW103" s="132"/>
      <c r="AX103" s="131"/>
      <c r="AY103" s="131"/>
      <c r="AZ103" s="131"/>
      <c r="BB103" s="131"/>
      <c r="BE103" s="136"/>
      <c r="BG103" s="136"/>
      <c r="BI103" s="136"/>
      <c r="BK103" s="136"/>
      <c r="BL103" s="137"/>
      <c r="BM103" s="137"/>
      <c r="BN103" s="136"/>
    </row>
    <row r="104" spans="1:68" s="137" customFormat="1" ht="59.45" customHeight="1" thickTop="1" thickBot="1" x14ac:dyDescent="0.25">
      <c r="A104" s="781" t="str">
        <f>B76</f>
        <v>AUDITORÍAS A PROCESOS</v>
      </c>
      <c r="B104" s="781"/>
      <c r="C104" s="252" t="s">
        <v>187</v>
      </c>
      <c r="D104" s="165"/>
      <c r="E104" s="166"/>
      <c r="F104" s="165"/>
      <c r="G104" s="251">
        <f>COUNTIF(BB79:BB102,"P")</f>
        <v>10</v>
      </c>
      <c r="H104" s="165"/>
      <c r="I104" s="253">
        <f>G104/(G104+G105)</f>
        <v>0.47619047619047616</v>
      </c>
      <c r="J104" s="165"/>
      <c r="K104" s="251">
        <f>SUM(K78:K102)</f>
        <v>5</v>
      </c>
      <c r="L104" s="251">
        <f>SUM(L78:L102)</f>
        <v>21</v>
      </c>
      <c r="M104" s="251">
        <f>SUM(M78:M102)</f>
        <v>0</v>
      </c>
      <c r="N104" s="251">
        <f>SUM(N78:N102)</f>
        <v>21</v>
      </c>
      <c r="O104" s="251">
        <f>SUM(O78:O102)</f>
        <v>0</v>
      </c>
      <c r="P104" s="131"/>
      <c r="Q104" s="251">
        <f>SUM(Q78:Q102)</f>
        <v>3</v>
      </c>
      <c r="R104" s="251">
        <f>SUM(R78:R102)</f>
        <v>8</v>
      </c>
      <c r="S104" s="251">
        <f>SUM(S78:S102)</f>
        <v>8</v>
      </c>
      <c r="T104" s="251">
        <f>SUM(T78:T102)</f>
        <v>2</v>
      </c>
      <c r="U104" s="165"/>
      <c r="V104" s="168"/>
      <c r="W104" s="165"/>
      <c r="X104" s="169"/>
      <c r="Y104" s="254">
        <f>SUM(Y78:Y102)</f>
        <v>0</v>
      </c>
      <c r="Z104" s="254">
        <f>SUM(Z78:Z102)</f>
        <v>0</v>
      </c>
      <c r="AA104" s="165"/>
      <c r="AB104" s="823"/>
      <c r="AC104" s="169"/>
      <c r="AD104" s="165"/>
      <c r="AE104" s="165"/>
      <c r="AF104" s="251" t="s">
        <v>136</v>
      </c>
      <c r="AG104" s="165"/>
      <c r="AH104" s="781">
        <f>SUM(AH79:AJ102)</f>
        <v>0</v>
      </c>
      <c r="AI104" s="781"/>
      <c r="AJ104" s="781"/>
      <c r="AK104" s="781">
        <f>SUM(AK79:AM102)</f>
        <v>0</v>
      </c>
      <c r="AL104" s="781"/>
      <c r="AM104" s="781"/>
      <c r="AN104" s="781">
        <f>SUM(AN79:AP102)</f>
        <v>0</v>
      </c>
      <c r="AO104" s="781"/>
      <c r="AP104" s="781"/>
      <c r="AQ104" s="781">
        <f>SUM(AQ79:AS102)</f>
        <v>2</v>
      </c>
      <c r="AR104" s="781"/>
      <c r="AS104" s="781"/>
      <c r="AU104" s="781">
        <f>SUM(AU79:AU102)</f>
        <v>2</v>
      </c>
      <c r="AW104" s="968" t="s">
        <v>139</v>
      </c>
      <c r="AX104" s="165"/>
      <c r="AY104" s="251">
        <f>SUM(AY79:AY102)</f>
        <v>21</v>
      </c>
      <c r="AZ104" s="251">
        <f>SUM(AZ79:AZ102)</f>
        <v>2</v>
      </c>
      <c r="BB104" s="131"/>
      <c r="BD104" s="255">
        <f t="shared" ref="BD104:BL104" si="100">SUM(BD78:BD102)</f>
        <v>0</v>
      </c>
      <c r="BE104" s="851">
        <f t="shared" si="100"/>
        <v>0</v>
      </c>
      <c r="BF104" s="255">
        <f t="shared" si="100"/>
        <v>0</v>
      </c>
      <c r="BG104" s="851">
        <f t="shared" si="100"/>
        <v>0</v>
      </c>
      <c r="BH104" s="255">
        <f t="shared" si="100"/>
        <v>0</v>
      </c>
      <c r="BI104" s="851">
        <f t="shared" si="100"/>
        <v>0</v>
      </c>
      <c r="BJ104" s="255">
        <f t="shared" si="100"/>
        <v>0</v>
      </c>
      <c r="BK104" s="851">
        <f t="shared" si="100"/>
        <v>0</v>
      </c>
      <c r="BL104" s="980">
        <f t="shared" si="100"/>
        <v>0</v>
      </c>
      <c r="BM104" s="981">
        <f>BL104/AU104</f>
        <v>0</v>
      </c>
      <c r="BN104" s="851">
        <f>SUM(BN78:BN102)</f>
        <v>0</v>
      </c>
      <c r="BO104" s="104"/>
      <c r="BP104" s="104"/>
    </row>
    <row r="105" spans="1:68" s="137" customFormat="1" ht="59.45" customHeight="1" thickTop="1" thickBot="1" x14ac:dyDescent="0.25">
      <c r="A105" s="781"/>
      <c r="B105" s="781"/>
      <c r="C105" s="252" t="s">
        <v>188</v>
      </c>
      <c r="D105" s="165"/>
      <c r="E105" s="166"/>
      <c r="F105" s="165"/>
      <c r="G105" s="251">
        <f>COUNTIF(BB78:BB102,"C")</f>
        <v>11</v>
      </c>
      <c r="H105" s="165"/>
      <c r="I105" s="253">
        <f>G105/(G104+G105)</f>
        <v>0.52380952380952384</v>
      </c>
      <c r="J105" s="165"/>
      <c r="K105" s="781">
        <f>SUM(K104:O104)</f>
        <v>47</v>
      </c>
      <c r="L105" s="781"/>
      <c r="M105" s="781"/>
      <c r="N105" s="781"/>
      <c r="O105" s="781"/>
      <c r="P105" s="134"/>
      <c r="Q105" s="781">
        <f>SUM(Q104:T104)</f>
        <v>21</v>
      </c>
      <c r="R105" s="781"/>
      <c r="S105" s="781"/>
      <c r="T105" s="781"/>
      <c r="U105" s="165"/>
      <c r="V105" s="168"/>
      <c r="W105" s="165"/>
      <c r="X105" s="169"/>
      <c r="Y105" s="165"/>
      <c r="Z105" s="165"/>
      <c r="AA105" s="165"/>
      <c r="AB105" s="823"/>
      <c r="AC105" s="169"/>
      <c r="AD105" s="165"/>
      <c r="AE105" s="165"/>
      <c r="AF105" s="251" t="s">
        <v>441</v>
      </c>
      <c r="AG105" s="165"/>
      <c r="AH105" s="781">
        <f>AH104+AK104+AN104+AQ104</f>
        <v>2</v>
      </c>
      <c r="AI105" s="781"/>
      <c r="AJ105" s="781"/>
      <c r="AK105" s="781"/>
      <c r="AL105" s="781"/>
      <c r="AM105" s="781"/>
      <c r="AN105" s="781"/>
      <c r="AO105" s="781"/>
      <c r="AP105" s="781"/>
      <c r="AQ105" s="781"/>
      <c r="AR105" s="781"/>
      <c r="AS105" s="781"/>
      <c r="AU105" s="781"/>
      <c r="AW105" s="968"/>
      <c r="AX105" s="165"/>
      <c r="AY105" s="776">
        <f>AZ104/AY104</f>
        <v>9.5238095238095233E-2</v>
      </c>
      <c r="AZ105" s="776"/>
      <c r="BB105" s="173"/>
      <c r="BD105" s="256" t="e">
        <f>BD104/AH104</f>
        <v>#DIV/0!</v>
      </c>
      <c r="BE105" s="851"/>
      <c r="BF105" s="256" t="e">
        <f>BF104/AK104</f>
        <v>#DIV/0!</v>
      </c>
      <c r="BG105" s="851"/>
      <c r="BH105" s="256" t="e">
        <f>BH104/AN104</f>
        <v>#DIV/0!</v>
      </c>
      <c r="BI105" s="851"/>
      <c r="BJ105" s="256">
        <f>BJ104/AQ104</f>
        <v>0</v>
      </c>
      <c r="BK105" s="851"/>
      <c r="BL105" s="980"/>
      <c r="BM105" s="981"/>
      <c r="BN105" s="851"/>
      <c r="BO105" s="104"/>
      <c r="BP105" s="104"/>
    </row>
    <row r="106" spans="1:68" s="104" customFormat="1" ht="24" thickTop="1" x14ac:dyDescent="0.2">
      <c r="A106" s="129"/>
      <c r="B106" s="130"/>
      <c r="C106" s="130"/>
      <c r="D106" s="131"/>
      <c r="E106" s="132"/>
      <c r="F106" s="131"/>
      <c r="G106" s="131"/>
      <c r="H106" s="131"/>
      <c r="I106" s="131"/>
      <c r="J106" s="131"/>
      <c r="K106" s="131"/>
      <c r="L106" s="131"/>
      <c r="M106" s="131"/>
      <c r="N106" s="131"/>
      <c r="O106" s="131"/>
      <c r="P106" s="131"/>
      <c r="Q106" s="131"/>
      <c r="R106" s="131"/>
      <c r="S106" s="131"/>
      <c r="T106" s="131"/>
      <c r="U106" s="131"/>
      <c r="V106" s="133"/>
      <c r="W106" s="131"/>
      <c r="X106" s="134"/>
      <c r="Y106" s="131"/>
      <c r="Z106" s="131"/>
      <c r="AA106" s="131"/>
      <c r="AB106" s="135"/>
      <c r="AC106" s="134"/>
      <c r="AD106" s="131"/>
      <c r="AE106" s="131"/>
      <c r="AF106" s="131"/>
      <c r="AG106" s="131"/>
      <c r="AH106" s="131"/>
      <c r="AI106" s="131"/>
      <c r="AJ106" s="131"/>
      <c r="AK106" s="131"/>
      <c r="AL106" s="131"/>
      <c r="AM106" s="131"/>
      <c r="AN106" s="131"/>
      <c r="AO106" s="131"/>
      <c r="AP106" s="131"/>
      <c r="AQ106" s="131"/>
      <c r="AR106" s="131"/>
      <c r="AS106" s="131"/>
      <c r="AU106" s="131"/>
      <c r="AW106" s="132"/>
      <c r="AX106" s="131"/>
      <c r="AY106" s="131"/>
      <c r="AZ106" s="131"/>
      <c r="BB106" s="131"/>
      <c r="BE106" s="136"/>
      <c r="BG106" s="136"/>
      <c r="BI106" s="136"/>
      <c r="BK106" s="136"/>
      <c r="BL106" s="137"/>
      <c r="BM106" s="137"/>
      <c r="BN106" s="136"/>
    </row>
    <row r="107" spans="1:68" s="104" customFormat="1" ht="60" customHeight="1" x14ac:dyDescent="0.2">
      <c r="A107" s="257">
        <v>5</v>
      </c>
      <c r="B107" s="824" t="s">
        <v>140</v>
      </c>
      <c r="C107" s="825"/>
      <c r="D107" s="131"/>
      <c r="E107" s="132"/>
      <c r="F107" s="131"/>
      <c r="G107" s="131"/>
      <c r="H107" s="131"/>
      <c r="I107" s="131"/>
      <c r="J107" s="131"/>
      <c r="K107" s="129"/>
      <c r="L107" s="129"/>
      <c r="M107" s="129"/>
      <c r="N107" s="129"/>
      <c r="O107" s="129"/>
      <c r="P107" s="131"/>
      <c r="Q107" s="131"/>
      <c r="R107" s="131"/>
      <c r="S107" s="131"/>
      <c r="T107" s="131"/>
      <c r="U107" s="131"/>
      <c r="V107" s="139"/>
      <c r="W107" s="129"/>
      <c r="X107" s="140"/>
      <c r="Y107" s="129"/>
      <c r="Z107" s="129"/>
      <c r="AA107" s="131"/>
      <c r="AB107" s="258"/>
      <c r="AC107" s="134"/>
      <c r="AD107" s="129"/>
      <c r="AE107" s="131"/>
      <c r="AF107" s="129"/>
      <c r="AG107" s="131"/>
      <c r="AH107" s="129"/>
      <c r="AI107" s="129"/>
      <c r="AJ107" s="129"/>
      <c r="AK107" s="129"/>
      <c r="AL107" s="129"/>
      <c r="AM107" s="129"/>
      <c r="AN107" s="129"/>
      <c r="AO107" s="129"/>
      <c r="AP107" s="129"/>
      <c r="AQ107" s="129"/>
      <c r="AR107" s="129"/>
      <c r="AS107" s="129"/>
      <c r="AU107" s="129"/>
      <c r="AW107" s="130"/>
      <c r="AX107" s="131"/>
      <c r="AY107" s="129"/>
      <c r="AZ107" s="129"/>
      <c r="BB107" s="129"/>
      <c r="BE107" s="136"/>
      <c r="BG107" s="136"/>
      <c r="BI107" s="136"/>
      <c r="BK107" s="136"/>
      <c r="BL107" s="137"/>
      <c r="BM107" s="137"/>
      <c r="BN107" s="136"/>
    </row>
    <row r="108" spans="1:68" s="104" customFormat="1" ht="155.44999999999999" customHeight="1" x14ac:dyDescent="0.35">
      <c r="A108" s="266" t="s">
        <v>71</v>
      </c>
      <c r="B108" s="836" t="s">
        <v>779</v>
      </c>
      <c r="C108" s="837"/>
      <c r="D108" s="131"/>
      <c r="E108" s="132"/>
      <c r="F108" s="131"/>
      <c r="G108" s="266" t="s">
        <v>27</v>
      </c>
      <c r="H108" s="131"/>
      <c r="I108" s="266" t="s">
        <v>470</v>
      </c>
      <c r="J108" s="131"/>
      <c r="K108" s="266"/>
      <c r="L108" s="266"/>
      <c r="M108" s="266"/>
      <c r="N108" s="266">
        <v>1</v>
      </c>
      <c r="O108" s="266"/>
      <c r="P108" s="196"/>
      <c r="Q108" s="266"/>
      <c r="R108" s="266"/>
      <c r="S108" s="266">
        <v>1</v>
      </c>
      <c r="T108" s="266"/>
      <c r="U108" s="131"/>
      <c r="V108" s="260" t="s">
        <v>202</v>
      </c>
      <c r="W108" s="259">
        <v>2</v>
      </c>
      <c r="X108" s="152"/>
      <c r="Y108" s="259"/>
      <c r="Z108" s="259"/>
      <c r="AA108" s="131"/>
      <c r="AB108" s="261"/>
      <c r="AC108" s="134"/>
      <c r="AD108" s="259"/>
      <c r="AE108" s="131"/>
      <c r="AF108" s="262" t="s">
        <v>603</v>
      </c>
      <c r="AG108" s="131"/>
      <c r="AH108" s="267"/>
      <c r="AI108" s="267"/>
      <c r="AJ108" s="267"/>
      <c r="AK108" s="267"/>
      <c r="AL108" s="267"/>
      <c r="AM108" s="267"/>
      <c r="AN108" s="267"/>
      <c r="AO108" s="267"/>
      <c r="AP108" s="267"/>
      <c r="AQ108" s="267"/>
      <c r="AR108" s="267"/>
      <c r="AS108" s="267"/>
      <c r="AU108" s="259">
        <f t="shared" ref="AU108:AU109" si="101">SUM(AH108:AS108)</f>
        <v>0</v>
      </c>
      <c r="AW108" s="268" t="s">
        <v>23</v>
      </c>
      <c r="AX108" s="131"/>
      <c r="AY108" s="266">
        <v>1</v>
      </c>
      <c r="AZ108" s="259" t="str">
        <f t="shared" ref="AZ108:AZ110" si="102">IF(AU108&lt;&gt;0,1," ")</f>
        <v xml:space="preserve"> </v>
      </c>
      <c r="BB108" s="259"/>
      <c r="BD108" s="263"/>
      <c r="BE108" s="147"/>
      <c r="BF108" s="263"/>
      <c r="BG108" s="147"/>
      <c r="BH108" s="263"/>
      <c r="BI108" s="147"/>
      <c r="BJ108" s="263"/>
      <c r="BK108" s="147"/>
      <c r="BL108" s="264">
        <f t="shared" ref="BL108:BL112" si="103">BD108+BF108+BH108+BJ108</f>
        <v>0</v>
      </c>
      <c r="BM108" s="265" t="e">
        <f t="shared" ref="BM108:BM112" si="104">BL108/AU108</f>
        <v>#DIV/0!</v>
      </c>
      <c r="BN108" s="147">
        <f t="shared" ref="BN108:BN112" si="105">BE108+BG108+BI108+BK108</f>
        <v>0</v>
      </c>
      <c r="BO108" s="150"/>
      <c r="BP108" s="151"/>
    </row>
    <row r="109" spans="1:68" s="104" customFormat="1" ht="75" customHeight="1" x14ac:dyDescent="0.35">
      <c r="A109" s="266" t="s">
        <v>72</v>
      </c>
      <c r="B109" s="836" t="s">
        <v>655</v>
      </c>
      <c r="C109" s="837"/>
      <c r="D109" s="131"/>
      <c r="E109" s="132"/>
      <c r="F109" s="131"/>
      <c r="G109" s="266" t="s">
        <v>27</v>
      </c>
      <c r="H109" s="131"/>
      <c r="I109" s="266" t="s">
        <v>470</v>
      </c>
      <c r="J109" s="131"/>
      <c r="K109" s="266"/>
      <c r="L109" s="266"/>
      <c r="M109" s="266"/>
      <c r="N109" s="266">
        <v>1</v>
      </c>
      <c r="O109" s="266"/>
      <c r="P109" s="196"/>
      <c r="Q109" s="266">
        <v>1</v>
      </c>
      <c r="R109" s="266"/>
      <c r="S109" s="266"/>
      <c r="T109" s="266"/>
      <c r="U109" s="131"/>
      <c r="V109" s="260" t="s">
        <v>202</v>
      </c>
      <c r="W109" s="259">
        <v>1</v>
      </c>
      <c r="X109" s="152"/>
      <c r="Y109" s="259"/>
      <c r="Z109" s="259"/>
      <c r="AA109" s="131"/>
      <c r="AB109" s="261"/>
      <c r="AC109" s="134"/>
      <c r="AD109" s="266" t="s">
        <v>597</v>
      </c>
      <c r="AE109" s="131"/>
      <c r="AF109" s="267" t="s">
        <v>599</v>
      </c>
      <c r="AG109" s="131"/>
      <c r="AH109" s="266"/>
      <c r="AI109" s="266"/>
      <c r="AJ109" s="266"/>
      <c r="AK109" s="266"/>
      <c r="AL109" s="266"/>
      <c r="AM109" s="266"/>
      <c r="AN109" s="266"/>
      <c r="AO109" s="266"/>
      <c r="AP109" s="266"/>
      <c r="AQ109" s="266"/>
      <c r="AR109" s="266">
        <v>1</v>
      </c>
      <c r="AS109" s="266"/>
      <c r="AU109" s="259">
        <f t="shared" si="101"/>
        <v>1</v>
      </c>
      <c r="AW109" s="268" t="s">
        <v>622</v>
      </c>
      <c r="AX109" s="131"/>
      <c r="AY109" s="266">
        <v>1</v>
      </c>
      <c r="AZ109" s="259">
        <f t="shared" si="102"/>
        <v>1</v>
      </c>
      <c r="BB109" s="259" t="s">
        <v>3</v>
      </c>
      <c r="BD109" s="263"/>
      <c r="BE109" s="147"/>
      <c r="BF109" s="263"/>
      <c r="BG109" s="147"/>
      <c r="BH109" s="263"/>
      <c r="BI109" s="147"/>
      <c r="BJ109" s="263"/>
      <c r="BK109" s="147"/>
      <c r="BL109" s="264">
        <f t="shared" si="103"/>
        <v>0</v>
      </c>
      <c r="BM109" s="265">
        <f t="shared" si="104"/>
        <v>0</v>
      </c>
      <c r="BN109" s="147">
        <f t="shared" si="105"/>
        <v>0</v>
      </c>
      <c r="BO109" s="150"/>
      <c r="BP109" s="151"/>
    </row>
    <row r="110" spans="1:68" s="104" customFormat="1" ht="129" customHeight="1" x14ac:dyDescent="0.35">
      <c r="A110" s="266" t="s">
        <v>73</v>
      </c>
      <c r="B110" s="836" t="s">
        <v>780</v>
      </c>
      <c r="C110" s="837"/>
      <c r="D110" s="131"/>
      <c r="E110" s="132"/>
      <c r="F110" s="131"/>
      <c r="G110" s="266" t="s">
        <v>27</v>
      </c>
      <c r="H110" s="131"/>
      <c r="I110" s="266" t="s">
        <v>470</v>
      </c>
      <c r="J110" s="131"/>
      <c r="K110" s="266"/>
      <c r="L110" s="266"/>
      <c r="M110" s="266"/>
      <c r="N110" s="266">
        <v>1</v>
      </c>
      <c r="O110" s="266"/>
      <c r="P110" s="196"/>
      <c r="Q110" s="266"/>
      <c r="R110" s="266"/>
      <c r="S110" s="266">
        <v>1</v>
      </c>
      <c r="T110" s="266"/>
      <c r="U110" s="131"/>
      <c r="V110" s="260" t="s">
        <v>204</v>
      </c>
      <c r="W110" s="259">
        <v>5</v>
      </c>
      <c r="X110" s="152"/>
      <c r="Y110" s="259"/>
      <c r="Z110" s="259"/>
      <c r="AA110" s="131"/>
      <c r="AB110" s="268"/>
      <c r="AC110" s="134"/>
      <c r="AD110" s="266"/>
      <c r="AE110" s="131"/>
      <c r="AF110" s="266" t="s">
        <v>603</v>
      </c>
      <c r="AG110" s="131"/>
      <c r="AH110" s="266"/>
      <c r="AI110" s="266"/>
      <c r="AJ110" s="266"/>
      <c r="AK110" s="266"/>
      <c r="AL110" s="266"/>
      <c r="AM110" s="266"/>
      <c r="AN110" s="266"/>
      <c r="AO110" s="266"/>
      <c r="AP110" s="266"/>
      <c r="AQ110" s="266"/>
      <c r="AR110" s="266"/>
      <c r="AS110" s="266"/>
      <c r="AU110" s="259">
        <f t="shared" ref="AU110" si="106">SUM(AH110:AS110)</f>
        <v>0</v>
      </c>
      <c r="AW110" s="268"/>
      <c r="AX110" s="131"/>
      <c r="AY110" s="266">
        <v>1</v>
      </c>
      <c r="AZ110" s="259" t="str">
        <f t="shared" si="102"/>
        <v xml:space="preserve"> </v>
      </c>
      <c r="BB110" s="259"/>
      <c r="BD110" s="263"/>
      <c r="BE110" s="147"/>
      <c r="BF110" s="263"/>
      <c r="BG110" s="147"/>
      <c r="BH110" s="263"/>
      <c r="BI110" s="147"/>
      <c r="BJ110" s="263"/>
      <c r="BK110" s="147"/>
      <c r="BL110" s="264">
        <f t="shared" ref="BL110" si="107">BD110+BF110+BH110+BJ110</f>
        <v>0</v>
      </c>
      <c r="BM110" s="265" t="e">
        <f t="shared" ref="BM110" si="108">BL110/AU110</f>
        <v>#DIV/0!</v>
      </c>
      <c r="BN110" s="147">
        <f t="shared" ref="BN110" si="109">BE110+BG110+BI110+BK110</f>
        <v>0</v>
      </c>
      <c r="BO110" s="150"/>
      <c r="BP110" s="151"/>
    </row>
    <row r="111" spans="1:68" s="104" customFormat="1" ht="171.4" customHeight="1" x14ac:dyDescent="0.35">
      <c r="A111" s="266" t="s">
        <v>74</v>
      </c>
      <c r="B111" s="836" t="s">
        <v>781</v>
      </c>
      <c r="C111" s="837"/>
      <c r="D111" s="131"/>
      <c r="E111" s="132"/>
      <c r="F111" s="131"/>
      <c r="G111" s="266" t="s">
        <v>27</v>
      </c>
      <c r="H111" s="131"/>
      <c r="I111" s="266" t="s">
        <v>470</v>
      </c>
      <c r="J111" s="131"/>
      <c r="K111" s="266"/>
      <c r="L111" s="266"/>
      <c r="M111" s="266"/>
      <c r="N111" s="266">
        <v>1</v>
      </c>
      <c r="O111" s="266"/>
      <c r="P111" s="196"/>
      <c r="Q111" s="266"/>
      <c r="R111" s="266"/>
      <c r="S111" s="266">
        <v>1</v>
      </c>
      <c r="T111" s="266"/>
      <c r="U111" s="131"/>
      <c r="V111" s="260" t="s">
        <v>204</v>
      </c>
      <c r="W111" s="259">
        <v>5</v>
      </c>
      <c r="X111" s="152"/>
      <c r="Y111" s="259"/>
      <c r="Z111" s="259"/>
      <c r="AA111" s="131"/>
      <c r="AB111" s="268"/>
      <c r="AC111" s="134"/>
      <c r="AD111" s="266"/>
      <c r="AE111" s="131"/>
      <c r="AF111" s="269" t="s">
        <v>603</v>
      </c>
      <c r="AG111" s="131"/>
      <c r="AH111" s="266"/>
      <c r="AI111" s="266"/>
      <c r="AJ111" s="266"/>
      <c r="AK111" s="266"/>
      <c r="AL111" s="266"/>
      <c r="AM111" s="266"/>
      <c r="AN111" s="266"/>
      <c r="AO111" s="266"/>
      <c r="AP111" s="266"/>
      <c r="AQ111" s="266"/>
      <c r="AR111" s="266"/>
      <c r="AS111" s="266"/>
      <c r="AU111" s="259">
        <f t="shared" ref="AU111" si="110">SUM(AH111:AS111)</f>
        <v>0</v>
      </c>
      <c r="AW111" s="268"/>
      <c r="AX111" s="131"/>
      <c r="AY111" s="266">
        <v>1</v>
      </c>
      <c r="AZ111" s="259" t="str">
        <f>IF(AU111&lt;&gt;0,1," ")</f>
        <v xml:space="preserve"> </v>
      </c>
      <c r="BB111" s="259"/>
      <c r="BD111" s="263"/>
      <c r="BE111" s="147"/>
      <c r="BF111" s="263"/>
      <c r="BG111" s="147"/>
      <c r="BH111" s="263"/>
      <c r="BI111" s="147"/>
      <c r="BJ111" s="263"/>
      <c r="BK111" s="147"/>
      <c r="BL111" s="264">
        <f t="shared" ref="BL111" si="111">BD111+BF111+BH111+BJ111</f>
        <v>0</v>
      </c>
      <c r="BM111" s="265" t="e">
        <f t="shared" ref="BM111" si="112">BL111/AU111</f>
        <v>#DIV/0!</v>
      </c>
      <c r="BN111" s="147">
        <f t="shared" ref="BN111" si="113">BE111+BG111+BI111+BK111</f>
        <v>0</v>
      </c>
      <c r="BO111" s="150"/>
      <c r="BP111" s="151"/>
    </row>
    <row r="112" spans="1:68" s="104" customFormat="1" ht="184.15" customHeight="1" x14ac:dyDescent="0.35">
      <c r="A112" s="266" t="s">
        <v>75</v>
      </c>
      <c r="B112" s="883" t="s">
        <v>782</v>
      </c>
      <c r="C112" s="884"/>
      <c r="D112" s="131"/>
      <c r="E112" s="132"/>
      <c r="F112" s="131"/>
      <c r="G112" s="259" t="s">
        <v>27</v>
      </c>
      <c r="H112" s="131"/>
      <c r="I112" s="259" t="s">
        <v>470</v>
      </c>
      <c r="J112" s="131"/>
      <c r="K112" s="259"/>
      <c r="L112" s="259"/>
      <c r="M112" s="259"/>
      <c r="N112" s="259">
        <v>1</v>
      </c>
      <c r="O112" s="259"/>
      <c r="P112" s="131"/>
      <c r="Q112" s="259"/>
      <c r="R112" s="259"/>
      <c r="S112" s="259">
        <v>1</v>
      </c>
      <c r="T112" s="259"/>
      <c r="U112" s="131"/>
      <c r="V112" s="260" t="s">
        <v>204</v>
      </c>
      <c r="W112" s="259">
        <v>5</v>
      </c>
      <c r="X112" s="152"/>
      <c r="Y112" s="259"/>
      <c r="Z112" s="259"/>
      <c r="AA112" s="131"/>
      <c r="AB112" s="270"/>
      <c r="AC112" s="134"/>
      <c r="AD112" s="259"/>
      <c r="AE112" s="131"/>
      <c r="AF112" s="269" t="s">
        <v>603</v>
      </c>
      <c r="AG112" s="131"/>
      <c r="AH112" s="271"/>
      <c r="AI112" s="271"/>
      <c r="AJ112" s="271"/>
      <c r="AK112" s="271"/>
      <c r="AL112" s="271"/>
      <c r="AM112" s="271"/>
      <c r="AN112" s="271"/>
      <c r="AO112" s="271"/>
      <c r="AP112" s="271"/>
      <c r="AQ112" s="271"/>
      <c r="AR112" s="271"/>
      <c r="AS112" s="271"/>
      <c r="AU112" s="259">
        <f t="shared" ref="AU112" si="114">SUM(AH112:AS112)</f>
        <v>0</v>
      </c>
      <c r="AW112" s="261"/>
      <c r="AX112" s="131"/>
      <c r="AY112" s="259">
        <v>1</v>
      </c>
      <c r="AZ112" s="259" t="str">
        <f>IF(AU112&lt;&gt;0,1," ")</f>
        <v xml:space="preserve"> </v>
      </c>
      <c r="BB112" s="259"/>
      <c r="BD112" s="272"/>
      <c r="BE112" s="154"/>
      <c r="BF112" s="272"/>
      <c r="BG112" s="154"/>
      <c r="BH112" s="272"/>
      <c r="BI112" s="154"/>
      <c r="BJ112" s="272"/>
      <c r="BK112" s="154"/>
      <c r="BL112" s="273">
        <f t="shared" si="103"/>
        <v>0</v>
      </c>
      <c r="BM112" s="274" t="e">
        <f t="shared" si="104"/>
        <v>#DIV/0!</v>
      </c>
      <c r="BN112" s="154">
        <f t="shared" si="105"/>
        <v>0</v>
      </c>
      <c r="BO112" s="150"/>
      <c r="BP112" s="155"/>
    </row>
    <row r="113" spans="1:68" s="104" customFormat="1" ht="88.15" customHeight="1" x14ac:dyDescent="0.35">
      <c r="A113" s="266" t="s">
        <v>442</v>
      </c>
      <c r="B113" s="836" t="s">
        <v>710</v>
      </c>
      <c r="C113" s="837"/>
      <c r="D113" s="131"/>
      <c r="E113" s="132"/>
      <c r="F113" s="131"/>
      <c r="G113" s="266" t="s">
        <v>21</v>
      </c>
      <c r="H113" s="131"/>
      <c r="I113" s="266" t="s">
        <v>476</v>
      </c>
      <c r="J113" s="131"/>
      <c r="K113" s="266"/>
      <c r="L113" s="266"/>
      <c r="M113" s="266"/>
      <c r="N113" s="266">
        <v>1</v>
      </c>
      <c r="O113" s="266"/>
      <c r="P113" s="196"/>
      <c r="Q113" s="266">
        <v>1</v>
      </c>
      <c r="R113" s="266"/>
      <c r="S113" s="266"/>
      <c r="T113" s="266"/>
      <c r="U113" s="131"/>
      <c r="V113" s="260" t="s">
        <v>204</v>
      </c>
      <c r="W113" s="259">
        <v>1</v>
      </c>
      <c r="X113" s="152"/>
      <c r="Y113" s="259"/>
      <c r="Z113" s="259"/>
      <c r="AA113" s="131"/>
      <c r="AB113" s="261" t="s">
        <v>557</v>
      </c>
      <c r="AC113" s="134"/>
      <c r="AD113" s="266"/>
      <c r="AE113" s="131"/>
      <c r="AF113" s="266" t="s">
        <v>603</v>
      </c>
      <c r="AG113" s="131"/>
      <c r="AH113" s="266"/>
      <c r="AI113" s="266"/>
      <c r="AJ113" s="266"/>
      <c r="AK113" s="266"/>
      <c r="AL113" s="266"/>
      <c r="AM113" s="266"/>
      <c r="AN113" s="266"/>
      <c r="AO113" s="266"/>
      <c r="AP113" s="266"/>
      <c r="AQ113" s="266"/>
      <c r="AR113" s="266"/>
      <c r="AS113" s="266"/>
      <c r="AU113" s="259">
        <f t="shared" ref="AU113" si="115">SUM(AH113:AS113)</f>
        <v>0</v>
      </c>
      <c r="AW113" s="268"/>
      <c r="AX113" s="131"/>
      <c r="AY113" s="266">
        <v>1</v>
      </c>
      <c r="AZ113" s="259" t="str">
        <f t="shared" ref="AZ113:AZ114" si="116">IF(AU113&lt;&gt;0,1," ")</f>
        <v xml:space="preserve"> </v>
      </c>
      <c r="BB113" s="259"/>
      <c r="BD113" s="263"/>
      <c r="BE113" s="147"/>
      <c r="BF113" s="263"/>
      <c r="BG113" s="147"/>
      <c r="BH113" s="263"/>
      <c r="BI113" s="147"/>
      <c r="BJ113" s="263"/>
      <c r="BK113" s="147"/>
      <c r="BL113" s="264">
        <f t="shared" ref="BL113" si="117">BD113+BF113+BH113+BJ113</f>
        <v>0</v>
      </c>
      <c r="BM113" s="265" t="e">
        <f t="shared" ref="BM113" si="118">BL113/AU113</f>
        <v>#DIV/0!</v>
      </c>
      <c r="BN113" s="147">
        <f t="shared" ref="BN113" si="119">BE113+BG113+BI113+BK113</f>
        <v>0</v>
      </c>
      <c r="BO113" s="150"/>
      <c r="BP113" s="151"/>
    </row>
    <row r="114" spans="1:68" s="131" customFormat="1" ht="126.6" customHeight="1" x14ac:dyDescent="0.35">
      <c r="A114" s="266" t="s">
        <v>556</v>
      </c>
      <c r="B114" s="836" t="s">
        <v>836</v>
      </c>
      <c r="C114" s="837"/>
      <c r="D114" s="194"/>
      <c r="E114" s="132"/>
      <c r="F114" s="195"/>
      <c r="G114" s="266" t="s">
        <v>27</v>
      </c>
      <c r="H114" s="196"/>
      <c r="I114" s="266" t="s">
        <v>470</v>
      </c>
      <c r="J114" s="196"/>
      <c r="K114" s="266"/>
      <c r="L114" s="266"/>
      <c r="M114" s="266"/>
      <c r="N114" s="266">
        <v>1</v>
      </c>
      <c r="O114" s="266"/>
      <c r="P114" s="196"/>
      <c r="Q114" s="266">
        <v>1</v>
      </c>
      <c r="R114" s="266"/>
      <c r="S114" s="266"/>
      <c r="T114" s="266"/>
      <c r="V114" s="275" t="s">
        <v>204</v>
      </c>
      <c r="W114" s="266">
        <v>4</v>
      </c>
      <c r="X114" s="144"/>
      <c r="Y114" s="266"/>
      <c r="Z114" s="266"/>
      <c r="AA114" s="196"/>
      <c r="AB114" s="268" t="s">
        <v>1008</v>
      </c>
      <c r="AC114" s="197"/>
      <c r="AD114" s="266" t="s">
        <v>596</v>
      </c>
      <c r="AF114" s="266" t="s">
        <v>597</v>
      </c>
      <c r="AG114" s="196"/>
      <c r="AH114" s="266"/>
      <c r="AI114" s="266"/>
      <c r="AJ114" s="266"/>
      <c r="AK114" s="266"/>
      <c r="AL114" s="266"/>
      <c r="AM114" s="266"/>
      <c r="AN114" s="266"/>
      <c r="AO114" s="266"/>
      <c r="AP114" s="266"/>
      <c r="AQ114" s="266"/>
      <c r="AR114" s="266"/>
      <c r="AS114" s="266"/>
      <c r="AU114" s="266">
        <f t="shared" ref="AU114" si="120">SUM(AH114:AS114)</f>
        <v>0</v>
      </c>
      <c r="AW114" s="268"/>
      <c r="AX114" s="195"/>
      <c r="AY114" s="266">
        <v>1</v>
      </c>
      <c r="AZ114" s="266" t="str">
        <f t="shared" si="116"/>
        <v xml:space="preserve"> </v>
      </c>
      <c r="BB114" s="266" t="s">
        <v>186</v>
      </c>
      <c r="BD114" s="263"/>
      <c r="BE114" s="147"/>
      <c r="BF114" s="263"/>
      <c r="BG114" s="147"/>
      <c r="BH114" s="263"/>
      <c r="BI114" s="147"/>
      <c r="BJ114" s="263"/>
      <c r="BK114" s="147"/>
      <c r="BL114" s="264">
        <f t="shared" ref="BL114" si="121">BD114+BF114+BH114+BJ114</f>
        <v>0</v>
      </c>
      <c r="BM114" s="265" t="e">
        <f t="shared" ref="BM114" si="122">BL114/AU114</f>
        <v>#DIV/0!</v>
      </c>
      <c r="BN114" s="147">
        <f t="shared" ref="BN114" si="123">BE114+BG114+BI114+BK114</f>
        <v>0</v>
      </c>
      <c r="BO114" s="150"/>
      <c r="BP114" s="151"/>
    </row>
    <row r="115" spans="1:68" s="104" customFormat="1" ht="8.4499999999999993" customHeight="1" thickBot="1" x14ac:dyDescent="0.25">
      <c r="A115" s="131"/>
      <c r="B115" s="132"/>
      <c r="C115" s="132"/>
      <c r="D115" s="131"/>
      <c r="E115" s="132"/>
      <c r="F115" s="131"/>
      <c r="G115" s="131"/>
      <c r="H115" s="131"/>
      <c r="I115" s="131"/>
      <c r="J115" s="131"/>
      <c r="K115" s="131"/>
      <c r="L115" s="131"/>
      <c r="M115" s="131"/>
      <c r="N115" s="131"/>
      <c r="O115" s="131"/>
      <c r="P115" s="131"/>
      <c r="Q115" s="131"/>
      <c r="R115" s="131"/>
      <c r="S115" s="131"/>
      <c r="T115" s="131"/>
      <c r="U115" s="131"/>
      <c r="V115" s="133"/>
      <c r="W115" s="131"/>
      <c r="X115" s="134"/>
      <c r="Y115" s="131"/>
      <c r="Z115" s="131"/>
      <c r="AA115" s="131"/>
      <c r="AB115" s="135"/>
      <c r="AC115" s="134"/>
      <c r="AD115" s="131"/>
      <c r="AE115" s="131"/>
      <c r="AF115" s="131"/>
      <c r="AG115" s="131"/>
      <c r="AH115" s="131"/>
      <c r="AI115" s="131"/>
      <c r="AJ115" s="131"/>
      <c r="AK115" s="131"/>
      <c r="AL115" s="131"/>
      <c r="AM115" s="131"/>
      <c r="AN115" s="131"/>
      <c r="AO115" s="131"/>
      <c r="AP115" s="131"/>
      <c r="AQ115" s="131"/>
      <c r="AR115" s="131"/>
      <c r="AS115" s="131"/>
      <c r="AU115" s="131"/>
      <c r="AW115" s="132"/>
      <c r="AX115" s="131"/>
      <c r="AY115" s="131"/>
      <c r="AZ115" s="131"/>
      <c r="BB115" s="131"/>
      <c r="BE115" s="136"/>
      <c r="BG115" s="136"/>
      <c r="BI115" s="136"/>
      <c r="BK115" s="136"/>
      <c r="BL115" s="137"/>
      <c r="BM115" s="137"/>
      <c r="BN115" s="136"/>
    </row>
    <row r="116" spans="1:68" s="137" customFormat="1" ht="60.6" customHeight="1" thickTop="1" thickBot="1" x14ac:dyDescent="0.25">
      <c r="A116" s="777" t="str">
        <f>B107</f>
        <v>AUDITORÍAS DE SEGUIMIENTO</v>
      </c>
      <c r="B116" s="777"/>
      <c r="C116" s="277" t="s">
        <v>187</v>
      </c>
      <c r="D116" s="165"/>
      <c r="E116" s="166"/>
      <c r="F116" s="165"/>
      <c r="G116" s="276">
        <f>COUNTIF(BB108:BB114,"P")</f>
        <v>1</v>
      </c>
      <c r="H116" s="165"/>
      <c r="I116" s="278">
        <f>G116/(G116+G117)</f>
        <v>0.5</v>
      </c>
      <c r="J116" s="165"/>
      <c r="K116" s="276">
        <f>SUM(K108:K114)</f>
        <v>0</v>
      </c>
      <c r="L116" s="276">
        <f>SUM(L108:L114)</f>
        <v>0</v>
      </c>
      <c r="M116" s="276">
        <f>SUM(M108:M114)</f>
        <v>0</v>
      </c>
      <c r="N116" s="276">
        <f>SUM(N108:N114)</f>
        <v>7</v>
      </c>
      <c r="O116" s="276">
        <f>SUM(O108:O114)</f>
        <v>0</v>
      </c>
      <c r="P116" s="131"/>
      <c r="Q116" s="276">
        <f>SUM(Q108:Q114)</f>
        <v>3</v>
      </c>
      <c r="R116" s="276">
        <f>SUM(R108:R114)</f>
        <v>0</v>
      </c>
      <c r="S116" s="276">
        <f>SUM(S108:S114)</f>
        <v>4</v>
      </c>
      <c r="T116" s="276">
        <f>SUM(T108:T114)</f>
        <v>0</v>
      </c>
      <c r="U116" s="165"/>
      <c r="V116" s="168"/>
      <c r="W116" s="165"/>
      <c r="X116" s="169"/>
      <c r="Y116" s="279">
        <f>SUM(Y108:Y114)</f>
        <v>0</v>
      </c>
      <c r="Z116" s="279">
        <f>SUM(Z108:Z114)</f>
        <v>0</v>
      </c>
      <c r="AA116" s="165"/>
      <c r="AB116" s="823"/>
      <c r="AC116" s="169"/>
      <c r="AD116" s="165"/>
      <c r="AE116" s="165"/>
      <c r="AF116" s="276" t="s">
        <v>136</v>
      </c>
      <c r="AG116" s="165"/>
      <c r="AH116" s="777">
        <f>SUM(AH108:AJ114)</f>
        <v>0</v>
      </c>
      <c r="AI116" s="777"/>
      <c r="AJ116" s="777"/>
      <c r="AK116" s="777">
        <f>SUM(AK108:AM114)</f>
        <v>0</v>
      </c>
      <c r="AL116" s="777"/>
      <c r="AM116" s="777"/>
      <c r="AN116" s="777">
        <f>SUM(AN108:AP114)</f>
        <v>0</v>
      </c>
      <c r="AO116" s="777"/>
      <c r="AP116" s="777"/>
      <c r="AQ116" s="777">
        <f>SUM(AQ108:AS114)</f>
        <v>1</v>
      </c>
      <c r="AR116" s="777"/>
      <c r="AS116" s="777"/>
      <c r="AU116" s="777">
        <f>SUM(AU108:AU114)</f>
        <v>1</v>
      </c>
      <c r="AW116" s="756" t="s">
        <v>139</v>
      </c>
      <c r="AX116" s="165"/>
      <c r="AY116" s="276">
        <f>SUM(AY108:AY114)</f>
        <v>7</v>
      </c>
      <c r="AZ116" s="276">
        <f>SUM(AZ108:AZ114)</f>
        <v>1</v>
      </c>
      <c r="BB116" s="131"/>
      <c r="BD116" s="280">
        <f t="shared" ref="BD116:BL116" si="124">SUM(BD108:BD114)</f>
        <v>0</v>
      </c>
      <c r="BE116" s="759">
        <f t="shared" si="124"/>
        <v>0</v>
      </c>
      <c r="BF116" s="280">
        <f t="shared" si="124"/>
        <v>0</v>
      </c>
      <c r="BG116" s="759">
        <f t="shared" si="124"/>
        <v>0</v>
      </c>
      <c r="BH116" s="280">
        <f t="shared" si="124"/>
        <v>0</v>
      </c>
      <c r="BI116" s="759">
        <f t="shared" si="124"/>
        <v>0</v>
      </c>
      <c r="BJ116" s="280">
        <f t="shared" si="124"/>
        <v>0</v>
      </c>
      <c r="BK116" s="759">
        <f t="shared" si="124"/>
        <v>0</v>
      </c>
      <c r="BL116" s="989">
        <f t="shared" si="124"/>
        <v>0</v>
      </c>
      <c r="BM116" s="1024">
        <f>BL116/AU116</f>
        <v>0</v>
      </c>
      <c r="BN116" s="851">
        <f>SUM(BN108:BN114)</f>
        <v>0</v>
      </c>
      <c r="BO116" s="104"/>
      <c r="BP116" s="104"/>
    </row>
    <row r="117" spans="1:68" s="137" customFormat="1" ht="60.6" customHeight="1" thickTop="1" thickBot="1" x14ac:dyDescent="0.25">
      <c r="A117" s="777"/>
      <c r="B117" s="777"/>
      <c r="C117" s="277" t="s">
        <v>188</v>
      </c>
      <c r="D117" s="165"/>
      <c r="E117" s="166"/>
      <c r="F117" s="165"/>
      <c r="G117" s="276">
        <f>COUNTIF(BB108:BB114,"C")</f>
        <v>1</v>
      </c>
      <c r="H117" s="165"/>
      <c r="I117" s="278">
        <f>G117/(G116+G117)</f>
        <v>0.5</v>
      </c>
      <c r="J117" s="165"/>
      <c r="K117" s="777">
        <f>SUM(K116:O116)</f>
        <v>7</v>
      </c>
      <c r="L117" s="777"/>
      <c r="M117" s="777"/>
      <c r="N117" s="777"/>
      <c r="O117" s="777"/>
      <c r="P117" s="134"/>
      <c r="Q117" s="777">
        <f>SUM(Q116:T116)</f>
        <v>7</v>
      </c>
      <c r="R117" s="777"/>
      <c r="S117" s="777"/>
      <c r="T117" s="777"/>
      <c r="U117" s="165"/>
      <c r="V117" s="168"/>
      <c r="W117" s="165"/>
      <c r="X117" s="169"/>
      <c r="Y117" s="165"/>
      <c r="Z117" s="165"/>
      <c r="AA117" s="165"/>
      <c r="AB117" s="823"/>
      <c r="AC117" s="169"/>
      <c r="AD117" s="165"/>
      <c r="AE117" s="165"/>
      <c r="AF117" s="276" t="s">
        <v>441</v>
      </c>
      <c r="AG117" s="165"/>
      <c r="AH117" s="777">
        <f>AH116+AK116+AN116+AQ116</f>
        <v>1</v>
      </c>
      <c r="AI117" s="777"/>
      <c r="AJ117" s="777"/>
      <c r="AK117" s="777"/>
      <c r="AL117" s="777"/>
      <c r="AM117" s="777"/>
      <c r="AN117" s="777"/>
      <c r="AO117" s="777"/>
      <c r="AP117" s="777"/>
      <c r="AQ117" s="777"/>
      <c r="AR117" s="777"/>
      <c r="AS117" s="777"/>
      <c r="AU117" s="777"/>
      <c r="AW117" s="756"/>
      <c r="AX117" s="165"/>
      <c r="AY117" s="849">
        <f>AZ116/AY116</f>
        <v>0.14285714285714285</v>
      </c>
      <c r="AZ117" s="849"/>
      <c r="BB117" s="173"/>
      <c r="BD117" s="281" t="e">
        <f>BD116/AH116</f>
        <v>#DIV/0!</v>
      </c>
      <c r="BE117" s="760"/>
      <c r="BF117" s="281" t="e">
        <f>BF116/AK116</f>
        <v>#DIV/0!</v>
      </c>
      <c r="BG117" s="760"/>
      <c r="BH117" s="281" t="e">
        <f>BH116/AN116</f>
        <v>#DIV/0!</v>
      </c>
      <c r="BI117" s="760"/>
      <c r="BJ117" s="281">
        <f>BJ116/AQ116</f>
        <v>0</v>
      </c>
      <c r="BK117" s="760"/>
      <c r="BL117" s="989"/>
      <c r="BM117" s="1024"/>
      <c r="BN117" s="851"/>
      <c r="BO117" s="104"/>
      <c r="BP117" s="104"/>
    </row>
    <row r="118" spans="1:68" s="104" customFormat="1" ht="24" thickTop="1" x14ac:dyDescent="0.2">
      <c r="A118" s="129"/>
      <c r="B118" s="130"/>
      <c r="C118" s="130"/>
      <c r="D118" s="131"/>
      <c r="E118" s="132"/>
      <c r="F118" s="131"/>
      <c r="G118" s="131"/>
      <c r="H118" s="131"/>
      <c r="I118" s="131"/>
      <c r="J118" s="131"/>
      <c r="K118" s="131"/>
      <c r="L118" s="131"/>
      <c r="M118" s="131"/>
      <c r="N118" s="131"/>
      <c r="O118" s="131"/>
      <c r="P118" s="131"/>
      <c r="Q118" s="131"/>
      <c r="R118" s="131"/>
      <c r="S118" s="131"/>
      <c r="T118" s="131"/>
      <c r="U118" s="131"/>
      <c r="V118" s="133"/>
      <c r="W118" s="131"/>
      <c r="X118" s="134"/>
      <c r="Y118" s="131"/>
      <c r="Z118" s="131"/>
      <c r="AA118" s="131"/>
      <c r="AB118" s="135"/>
      <c r="AC118" s="134"/>
      <c r="AD118" s="131"/>
      <c r="AE118" s="131"/>
      <c r="AF118" s="131"/>
      <c r="AG118" s="131"/>
      <c r="AH118" s="131"/>
      <c r="AI118" s="131"/>
      <c r="AJ118" s="131"/>
      <c r="AK118" s="131"/>
      <c r="AL118" s="131"/>
      <c r="AM118" s="131"/>
      <c r="AN118" s="131"/>
      <c r="AO118" s="131"/>
      <c r="AP118" s="131"/>
      <c r="AQ118" s="131"/>
      <c r="AR118" s="131"/>
      <c r="AS118" s="131"/>
      <c r="AU118" s="131"/>
      <c r="AW118" s="132"/>
      <c r="AX118" s="131"/>
      <c r="AY118" s="131"/>
      <c r="AZ118" s="131"/>
      <c r="BB118" s="131"/>
      <c r="BE118" s="136"/>
      <c r="BG118" s="136"/>
      <c r="BI118" s="136"/>
      <c r="BK118" s="136"/>
      <c r="BL118" s="137"/>
      <c r="BM118" s="137"/>
      <c r="BN118" s="136"/>
    </row>
    <row r="119" spans="1:68" s="104" customFormat="1" ht="64.150000000000006" customHeight="1" x14ac:dyDescent="0.2">
      <c r="A119" s="887">
        <v>6</v>
      </c>
      <c r="B119" s="834" t="s">
        <v>410</v>
      </c>
      <c r="C119" s="835"/>
      <c r="D119" s="131"/>
      <c r="E119" s="718"/>
      <c r="F119" s="131"/>
      <c r="G119" s="131"/>
      <c r="H119" s="131"/>
      <c r="I119" s="131"/>
      <c r="J119" s="131"/>
      <c r="K119" s="131"/>
      <c r="L119" s="131"/>
      <c r="M119" s="131"/>
      <c r="N119" s="131"/>
      <c r="O119" s="131"/>
      <c r="P119" s="131"/>
      <c r="Q119" s="131"/>
      <c r="R119" s="131"/>
      <c r="S119" s="131"/>
      <c r="T119" s="131"/>
      <c r="U119" s="131"/>
      <c r="V119" s="133"/>
      <c r="W119" s="131"/>
      <c r="X119" s="134"/>
      <c r="Y119" s="131"/>
      <c r="Z119" s="131"/>
      <c r="AA119" s="131"/>
      <c r="AB119" s="258"/>
      <c r="AC119" s="134"/>
      <c r="AD119" s="131"/>
      <c r="AE119" s="131"/>
      <c r="AF119" s="131"/>
      <c r="AG119" s="131"/>
      <c r="AH119" s="131"/>
      <c r="AI119" s="131"/>
      <c r="AJ119" s="131"/>
      <c r="AK119" s="131"/>
      <c r="AL119" s="131"/>
      <c r="AM119" s="131"/>
      <c r="AN119" s="131"/>
      <c r="AO119" s="131"/>
      <c r="AP119" s="131"/>
      <c r="AQ119" s="131"/>
      <c r="AR119" s="131"/>
      <c r="AS119" s="131"/>
      <c r="AU119" s="131"/>
      <c r="AW119" s="132"/>
      <c r="AX119" s="131"/>
      <c r="AY119" s="131"/>
      <c r="AZ119" s="131"/>
      <c r="BB119" s="131"/>
      <c r="BE119" s="136"/>
      <c r="BG119" s="136"/>
      <c r="BI119" s="136"/>
      <c r="BK119" s="136"/>
      <c r="BL119" s="137"/>
      <c r="BM119" s="137"/>
      <c r="BN119" s="136"/>
    </row>
    <row r="120" spans="1:68" s="104" customFormat="1" ht="107.45" customHeight="1" x14ac:dyDescent="0.2">
      <c r="A120" s="888"/>
      <c r="B120" s="878" t="s">
        <v>636</v>
      </c>
      <c r="C120" s="879"/>
      <c r="D120" s="131"/>
      <c r="E120" s="718"/>
      <c r="F120" s="131"/>
      <c r="G120" s="131"/>
      <c r="H120" s="131"/>
      <c r="I120" s="131"/>
      <c r="J120" s="131"/>
      <c r="K120" s="129"/>
      <c r="L120" s="129"/>
      <c r="M120" s="129"/>
      <c r="N120" s="129"/>
      <c r="O120" s="129"/>
      <c r="P120" s="131"/>
      <c r="Q120" s="131"/>
      <c r="R120" s="131"/>
      <c r="S120" s="131"/>
      <c r="T120" s="131"/>
      <c r="U120" s="131"/>
      <c r="V120" s="139"/>
      <c r="W120" s="129"/>
      <c r="X120" s="140"/>
      <c r="Y120" s="129"/>
      <c r="Z120" s="129"/>
      <c r="AA120" s="131"/>
      <c r="AB120" s="258"/>
      <c r="AC120" s="134"/>
      <c r="AD120" s="129"/>
      <c r="AE120" s="131"/>
      <c r="AF120" s="129"/>
      <c r="AG120" s="131"/>
      <c r="AH120" s="129"/>
      <c r="AI120" s="129"/>
      <c r="AJ120" s="129"/>
      <c r="AK120" s="129"/>
      <c r="AL120" s="129"/>
      <c r="AM120" s="129"/>
      <c r="AN120" s="129"/>
      <c r="AO120" s="129"/>
      <c r="AP120" s="129"/>
      <c r="AQ120" s="129"/>
      <c r="AR120" s="129"/>
      <c r="AS120" s="129"/>
      <c r="AU120" s="129"/>
      <c r="AW120" s="130"/>
      <c r="AX120" s="131"/>
      <c r="AY120" s="129"/>
      <c r="AZ120" s="129"/>
      <c r="BB120" s="129"/>
      <c r="BE120" s="136"/>
      <c r="BG120" s="136"/>
      <c r="BI120" s="136"/>
      <c r="BK120" s="136"/>
      <c r="BL120" s="137"/>
      <c r="BM120" s="137"/>
      <c r="BN120" s="136"/>
    </row>
    <row r="121" spans="1:68" s="104" customFormat="1" ht="109.15" customHeight="1" x14ac:dyDescent="0.35">
      <c r="A121" s="675" t="s">
        <v>63</v>
      </c>
      <c r="B121" s="742" t="s">
        <v>1039</v>
      </c>
      <c r="C121" s="743"/>
      <c r="D121" s="223"/>
      <c r="E121" s="132"/>
      <c r="F121" s="224"/>
      <c r="G121" s="283" t="s">
        <v>27</v>
      </c>
      <c r="H121" s="284"/>
      <c r="I121" s="283" t="s">
        <v>470</v>
      </c>
      <c r="J121" s="284"/>
      <c r="K121" s="283"/>
      <c r="L121" s="283"/>
      <c r="M121" s="283"/>
      <c r="N121" s="283">
        <v>1</v>
      </c>
      <c r="O121" s="283"/>
      <c r="P121" s="131"/>
      <c r="Q121" s="283"/>
      <c r="R121" s="283"/>
      <c r="S121" s="283">
        <v>1</v>
      </c>
      <c r="T121" s="283"/>
      <c r="U121" s="131"/>
      <c r="V121" s="285" t="s">
        <v>203</v>
      </c>
      <c r="W121" s="283">
        <v>3</v>
      </c>
      <c r="X121" s="144"/>
      <c r="Y121" s="283"/>
      <c r="Z121" s="283"/>
      <c r="AA121" s="225"/>
      <c r="AB121" s="286"/>
      <c r="AC121" s="134"/>
      <c r="AD121" s="283" t="s">
        <v>596</v>
      </c>
      <c r="AE121" s="132"/>
      <c r="AF121" s="701" t="s">
        <v>598</v>
      </c>
      <c r="AG121" s="132"/>
      <c r="AH121" s="283"/>
      <c r="AI121" s="283"/>
      <c r="AJ121" s="283"/>
      <c r="AK121" s="283"/>
      <c r="AL121" s="283"/>
      <c r="AM121" s="283"/>
      <c r="AN121" s="283"/>
      <c r="AO121" s="283"/>
      <c r="AP121" s="283"/>
      <c r="AQ121" s="283"/>
      <c r="AR121" s="283"/>
      <c r="AS121" s="283"/>
      <c r="AU121" s="283">
        <f t="shared" ref="AU121:AU130" si="125">SUM(AH121:AS121)</f>
        <v>0</v>
      </c>
      <c r="AW121" s="286" t="s">
        <v>22</v>
      </c>
      <c r="AX121" s="131"/>
      <c r="AY121" s="283">
        <v>1</v>
      </c>
      <c r="AZ121" s="283" t="str">
        <f>IF(AU121&lt;&gt;0,1," ")</f>
        <v xml:space="preserve"> </v>
      </c>
      <c r="BB121" s="283"/>
      <c r="BD121" s="287"/>
      <c r="BE121" s="147"/>
      <c r="BF121" s="287"/>
      <c r="BG121" s="147"/>
      <c r="BH121" s="287"/>
      <c r="BI121" s="147"/>
      <c r="BJ121" s="287"/>
      <c r="BK121" s="147"/>
      <c r="BL121" s="288">
        <f t="shared" ref="BL121:BL130" si="126">BD121+BF121+BH121+BJ121</f>
        <v>0</v>
      </c>
      <c r="BM121" s="289" t="e">
        <f t="shared" ref="BM121:BM123" si="127">BL121/AU121</f>
        <v>#DIV/0!</v>
      </c>
      <c r="BN121" s="147">
        <f t="shared" ref="BN121:BN130" si="128">BE121+BG121+BI121+BK121</f>
        <v>0</v>
      </c>
      <c r="BO121" s="150"/>
      <c r="BP121" s="151"/>
    </row>
    <row r="122" spans="1:68" s="104" customFormat="1" ht="102" customHeight="1" x14ac:dyDescent="0.35">
      <c r="A122" s="283" t="s">
        <v>64</v>
      </c>
      <c r="B122" s="742" t="s">
        <v>1038</v>
      </c>
      <c r="C122" s="743"/>
      <c r="D122" s="223"/>
      <c r="E122" s="132"/>
      <c r="F122" s="224"/>
      <c r="G122" s="283" t="s">
        <v>27</v>
      </c>
      <c r="H122" s="284"/>
      <c r="I122" s="283" t="s">
        <v>470</v>
      </c>
      <c r="J122" s="284"/>
      <c r="K122" s="283"/>
      <c r="L122" s="283"/>
      <c r="M122" s="283"/>
      <c r="N122" s="283">
        <v>1</v>
      </c>
      <c r="O122" s="283"/>
      <c r="P122" s="131"/>
      <c r="Q122" s="283">
        <v>1</v>
      </c>
      <c r="R122" s="283"/>
      <c r="S122" s="283"/>
      <c r="T122" s="283"/>
      <c r="U122" s="131"/>
      <c r="V122" s="285" t="s">
        <v>203</v>
      </c>
      <c r="W122" s="283">
        <v>3</v>
      </c>
      <c r="X122" s="144"/>
      <c r="Y122" s="283"/>
      <c r="Z122" s="283"/>
      <c r="AA122" s="225"/>
      <c r="AB122" s="286"/>
      <c r="AC122" s="134"/>
      <c r="AD122" s="701" t="s">
        <v>598</v>
      </c>
      <c r="AE122" s="132"/>
      <c r="AF122" s="283" t="s">
        <v>597</v>
      </c>
      <c r="AG122" s="132"/>
      <c r="AH122" s="283"/>
      <c r="AI122" s="283"/>
      <c r="AJ122" s="283"/>
      <c r="AK122" s="283"/>
      <c r="AL122" s="283"/>
      <c r="AM122" s="283"/>
      <c r="AN122" s="283"/>
      <c r="AO122" s="283"/>
      <c r="AP122" s="283"/>
      <c r="AQ122" s="283"/>
      <c r="AR122" s="283"/>
      <c r="AS122" s="283"/>
      <c r="AU122" s="283">
        <f t="shared" si="125"/>
        <v>0</v>
      </c>
      <c r="AW122" s="286" t="s">
        <v>622</v>
      </c>
      <c r="AX122" s="131"/>
      <c r="AY122" s="283">
        <v>1</v>
      </c>
      <c r="AZ122" s="283" t="str">
        <f t="shared" ref="AZ122:AZ130" si="129">IF(AU122&lt;&gt;0,1," ")</f>
        <v xml:space="preserve"> </v>
      </c>
      <c r="BB122" s="283"/>
      <c r="BD122" s="287"/>
      <c r="BE122" s="147"/>
      <c r="BF122" s="287"/>
      <c r="BG122" s="147"/>
      <c r="BH122" s="287"/>
      <c r="BI122" s="147"/>
      <c r="BJ122" s="287"/>
      <c r="BK122" s="147"/>
      <c r="BL122" s="288">
        <f t="shared" si="126"/>
        <v>0</v>
      </c>
      <c r="BM122" s="289" t="e">
        <f t="shared" si="127"/>
        <v>#DIV/0!</v>
      </c>
      <c r="BN122" s="147">
        <f t="shared" si="128"/>
        <v>0</v>
      </c>
      <c r="BO122" s="150"/>
      <c r="BP122" s="151"/>
    </row>
    <row r="123" spans="1:68" s="104" customFormat="1" ht="105" customHeight="1" x14ac:dyDescent="0.35">
      <c r="A123" s="282" t="s">
        <v>65</v>
      </c>
      <c r="B123" s="742" t="s">
        <v>1037</v>
      </c>
      <c r="C123" s="743"/>
      <c r="D123" s="223"/>
      <c r="E123" s="132"/>
      <c r="F123" s="224"/>
      <c r="G123" s="283" t="s">
        <v>27</v>
      </c>
      <c r="H123" s="284"/>
      <c r="I123" s="283" t="s">
        <v>470</v>
      </c>
      <c r="J123" s="284"/>
      <c r="K123" s="283"/>
      <c r="L123" s="283"/>
      <c r="M123" s="283"/>
      <c r="N123" s="283">
        <v>1</v>
      </c>
      <c r="O123" s="283"/>
      <c r="P123" s="131"/>
      <c r="Q123" s="283">
        <v>1</v>
      </c>
      <c r="R123" s="283"/>
      <c r="S123" s="283"/>
      <c r="T123" s="283"/>
      <c r="U123" s="131"/>
      <c r="V123" s="285" t="s">
        <v>203</v>
      </c>
      <c r="W123" s="283">
        <v>3</v>
      </c>
      <c r="X123" s="144"/>
      <c r="Y123" s="283"/>
      <c r="Z123" s="283"/>
      <c r="AA123" s="225"/>
      <c r="AB123" s="286"/>
      <c r="AC123" s="134"/>
      <c r="AD123" s="701" t="s">
        <v>598</v>
      </c>
      <c r="AE123" s="132"/>
      <c r="AF123" s="290" t="s">
        <v>597</v>
      </c>
      <c r="AG123" s="132"/>
      <c r="AH123" s="283"/>
      <c r="AI123" s="283"/>
      <c r="AJ123" s="283"/>
      <c r="AK123" s="283"/>
      <c r="AL123" s="283"/>
      <c r="AM123" s="283"/>
      <c r="AN123" s="283"/>
      <c r="AO123" s="283"/>
      <c r="AP123" s="283"/>
      <c r="AQ123" s="283"/>
      <c r="AR123" s="283"/>
      <c r="AS123" s="283"/>
      <c r="AU123" s="283">
        <f t="shared" ref="AU123" si="130">SUM(AH123:AS123)</f>
        <v>0</v>
      </c>
      <c r="AW123" s="286" t="s">
        <v>609</v>
      </c>
      <c r="AX123" s="131"/>
      <c r="AY123" s="283">
        <v>1</v>
      </c>
      <c r="AZ123" s="283" t="str">
        <f t="shared" ref="AZ123" si="131">IF(AU123&lt;&gt;0,1," ")</f>
        <v xml:space="preserve"> </v>
      </c>
      <c r="BB123" s="283"/>
      <c r="BD123" s="287"/>
      <c r="BE123" s="147"/>
      <c r="BF123" s="287"/>
      <c r="BG123" s="147"/>
      <c r="BH123" s="287"/>
      <c r="BI123" s="147"/>
      <c r="BJ123" s="287"/>
      <c r="BK123" s="147"/>
      <c r="BL123" s="288">
        <f t="shared" ref="BL123" si="132">BD123+BF123+BH123+BJ123</f>
        <v>0</v>
      </c>
      <c r="BM123" s="289" t="e">
        <f t="shared" si="127"/>
        <v>#DIV/0!</v>
      </c>
      <c r="BN123" s="147">
        <f t="shared" ref="BN123" si="133">BE123+BG123+BI123+BK123</f>
        <v>0</v>
      </c>
      <c r="BO123" s="150"/>
      <c r="BP123" s="151"/>
    </row>
    <row r="124" spans="1:68" s="104" customFormat="1" ht="104.45" customHeight="1" x14ac:dyDescent="0.35">
      <c r="A124" s="701" t="s">
        <v>66</v>
      </c>
      <c r="B124" s="742" t="s">
        <v>1033</v>
      </c>
      <c r="C124" s="743"/>
      <c r="D124" s="223"/>
      <c r="E124" s="132"/>
      <c r="F124" s="224"/>
      <c r="G124" s="283" t="s">
        <v>27</v>
      </c>
      <c r="H124" s="284"/>
      <c r="I124" s="283" t="s">
        <v>470</v>
      </c>
      <c r="J124" s="284"/>
      <c r="K124" s="283"/>
      <c r="L124" s="283"/>
      <c r="M124" s="283"/>
      <c r="N124" s="283">
        <v>1</v>
      </c>
      <c r="O124" s="283"/>
      <c r="P124" s="131"/>
      <c r="Q124" s="283"/>
      <c r="R124" s="283"/>
      <c r="S124" s="283">
        <v>1</v>
      </c>
      <c r="T124" s="283"/>
      <c r="U124" s="131"/>
      <c r="V124" s="285" t="s">
        <v>203</v>
      </c>
      <c r="W124" s="283">
        <v>3</v>
      </c>
      <c r="X124" s="144"/>
      <c r="Y124" s="283"/>
      <c r="Z124" s="283"/>
      <c r="AA124" s="225"/>
      <c r="AB124" s="286"/>
      <c r="AC124" s="134"/>
      <c r="AD124" s="283" t="s">
        <v>596</v>
      </c>
      <c r="AE124" s="132"/>
      <c r="AF124" s="701" t="s">
        <v>598</v>
      </c>
      <c r="AG124" s="132"/>
      <c r="AH124" s="283"/>
      <c r="AI124" s="283"/>
      <c r="AJ124" s="283"/>
      <c r="AK124" s="283"/>
      <c r="AL124" s="283"/>
      <c r="AM124" s="283"/>
      <c r="AN124" s="283"/>
      <c r="AO124" s="283"/>
      <c r="AP124" s="283"/>
      <c r="AQ124" s="283"/>
      <c r="AR124" s="283"/>
      <c r="AS124" s="283"/>
      <c r="AU124" s="283">
        <f t="shared" si="125"/>
        <v>0</v>
      </c>
      <c r="AW124" s="286" t="s">
        <v>629</v>
      </c>
      <c r="AX124" s="131"/>
      <c r="AY124" s="283">
        <v>1</v>
      </c>
      <c r="AZ124" s="283" t="str">
        <f t="shared" si="129"/>
        <v xml:space="preserve"> </v>
      </c>
      <c r="BB124" s="283"/>
      <c r="BD124" s="287"/>
      <c r="BE124" s="147"/>
      <c r="BF124" s="287"/>
      <c r="BG124" s="147"/>
      <c r="BH124" s="287"/>
      <c r="BI124" s="147"/>
      <c r="BJ124" s="287"/>
      <c r="BK124" s="147"/>
      <c r="BL124" s="288">
        <f t="shared" si="126"/>
        <v>0</v>
      </c>
      <c r="BM124" s="289" t="e">
        <f t="shared" ref="BM124:BM130" si="134">BL124/AU124</f>
        <v>#DIV/0!</v>
      </c>
      <c r="BN124" s="147">
        <f t="shared" si="128"/>
        <v>0</v>
      </c>
      <c r="BO124" s="150"/>
      <c r="BP124" s="151"/>
    </row>
    <row r="125" spans="1:68" s="104" customFormat="1" ht="100.9" customHeight="1" x14ac:dyDescent="0.35">
      <c r="A125" s="282" t="s">
        <v>67</v>
      </c>
      <c r="B125" s="742" t="s">
        <v>1035</v>
      </c>
      <c r="C125" s="743"/>
      <c r="D125" s="223"/>
      <c r="E125" s="132"/>
      <c r="F125" s="224"/>
      <c r="G125" s="283" t="s">
        <v>27</v>
      </c>
      <c r="H125" s="284"/>
      <c r="I125" s="283" t="s">
        <v>470</v>
      </c>
      <c r="J125" s="284"/>
      <c r="K125" s="283"/>
      <c r="L125" s="283"/>
      <c r="M125" s="283"/>
      <c r="N125" s="283">
        <v>1</v>
      </c>
      <c r="O125" s="283"/>
      <c r="P125" s="131"/>
      <c r="Q125" s="283"/>
      <c r="R125" s="283"/>
      <c r="S125" s="283">
        <v>1</v>
      </c>
      <c r="T125" s="283"/>
      <c r="U125" s="131"/>
      <c r="V125" s="285" t="s">
        <v>203</v>
      </c>
      <c r="W125" s="283">
        <v>3</v>
      </c>
      <c r="X125" s="144"/>
      <c r="Y125" s="283"/>
      <c r="Z125" s="283"/>
      <c r="AA125" s="225"/>
      <c r="AB125" s="286"/>
      <c r="AC125" s="134"/>
      <c r="AD125" s="283" t="s">
        <v>597</v>
      </c>
      <c r="AE125" s="132"/>
      <c r="AF125" s="290" t="s">
        <v>596</v>
      </c>
      <c r="AG125" s="235"/>
      <c r="AH125" s="290"/>
      <c r="AI125" s="290"/>
      <c r="AJ125" s="290"/>
      <c r="AK125" s="283"/>
      <c r="AL125" s="283"/>
      <c r="AM125" s="283"/>
      <c r="AN125" s="283"/>
      <c r="AO125" s="283"/>
      <c r="AP125" s="283"/>
      <c r="AQ125" s="283"/>
      <c r="AR125" s="283"/>
      <c r="AS125" s="283"/>
      <c r="AU125" s="283">
        <f t="shared" ref="AU125" si="135">SUM(AH125:AS125)</f>
        <v>0</v>
      </c>
      <c r="AW125" s="286" t="s">
        <v>631</v>
      </c>
      <c r="AX125" s="131"/>
      <c r="AY125" s="283">
        <v>1</v>
      </c>
      <c r="AZ125" s="283" t="str">
        <f t="shared" ref="AZ125" si="136">IF(AU125&lt;&gt;0,1," ")</f>
        <v xml:space="preserve"> </v>
      </c>
      <c r="BB125" s="283"/>
      <c r="BD125" s="287"/>
      <c r="BE125" s="147"/>
      <c r="BF125" s="287"/>
      <c r="BG125" s="147"/>
      <c r="BH125" s="287"/>
      <c r="BI125" s="147"/>
      <c r="BJ125" s="287"/>
      <c r="BK125" s="147"/>
      <c r="BL125" s="288">
        <f t="shared" ref="BL125" si="137">BD125+BF125+BH125+BJ125</f>
        <v>0</v>
      </c>
      <c r="BM125" s="289" t="e">
        <f t="shared" ref="BM125" si="138">BL125/AU125</f>
        <v>#DIV/0!</v>
      </c>
      <c r="BN125" s="147">
        <f t="shared" ref="BN125" si="139">BE125+BG125+BI125+BK125</f>
        <v>0</v>
      </c>
      <c r="BO125" s="150"/>
      <c r="BP125" s="151"/>
    </row>
    <row r="126" spans="1:68" s="104" customFormat="1" ht="100.9" customHeight="1" x14ac:dyDescent="0.35">
      <c r="A126" s="701" t="s">
        <v>68</v>
      </c>
      <c r="B126" s="742" t="s">
        <v>1036</v>
      </c>
      <c r="C126" s="743"/>
      <c r="D126" s="223"/>
      <c r="E126" s="132"/>
      <c r="F126" s="224"/>
      <c r="G126" s="283" t="s">
        <v>27</v>
      </c>
      <c r="H126" s="284"/>
      <c r="I126" s="283" t="s">
        <v>470</v>
      </c>
      <c r="J126" s="284"/>
      <c r="K126" s="283"/>
      <c r="L126" s="283"/>
      <c r="M126" s="283"/>
      <c r="N126" s="283">
        <v>1</v>
      </c>
      <c r="O126" s="283"/>
      <c r="P126" s="131"/>
      <c r="Q126" s="283"/>
      <c r="R126" s="283">
        <v>1</v>
      </c>
      <c r="S126" s="283"/>
      <c r="T126" s="283"/>
      <c r="U126" s="131"/>
      <c r="V126" s="285" t="s">
        <v>203</v>
      </c>
      <c r="W126" s="283">
        <v>3</v>
      </c>
      <c r="X126" s="144"/>
      <c r="Y126" s="283"/>
      <c r="Z126" s="283"/>
      <c r="AA126" s="225"/>
      <c r="AB126" s="286"/>
      <c r="AC126" s="134"/>
      <c r="AD126" s="283" t="s">
        <v>597</v>
      </c>
      <c r="AE126" s="132"/>
      <c r="AF126" s="701" t="s">
        <v>599</v>
      </c>
      <c r="AG126" s="235"/>
      <c r="AH126" s="290"/>
      <c r="AI126" s="290"/>
      <c r="AJ126" s="290"/>
      <c r="AK126" s="283"/>
      <c r="AL126" s="283"/>
      <c r="AM126" s="283"/>
      <c r="AN126" s="283"/>
      <c r="AO126" s="283"/>
      <c r="AP126" s="283"/>
      <c r="AQ126" s="283"/>
      <c r="AR126" s="283"/>
      <c r="AS126" s="283"/>
      <c r="AU126" s="283">
        <f t="shared" ref="AU126" si="140">SUM(AH126:AS126)</f>
        <v>0</v>
      </c>
      <c r="AW126" s="286" t="s">
        <v>613</v>
      </c>
      <c r="AX126" s="131"/>
      <c r="AY126" s="283">
        <v>1</v>
      </c>
      <c r="AZ126" s="283" t="str">
        <f t="shared" ref="AZ126" si="141">IF(AU126&lt;&gt;0,1," ")</f>
        <v xml:space="preserve"> </v>
      </c>
      <c r="BB126" s="283"/>
      <c r="BD126" s="287"/>
      <c r="BE126" s="147"/>
      <c r="BF126" s="287"/>
      <c r="BG126" s="147"/>
      <c r="BH126" s="287"/>
      <c r="BI126" s="147"/>
      <c r="BJ126" s="287"/>
      <c r="BK126" s="147"/>
      <c r="BL126" s="288">
        <f t="shared" ref="BL126" si="142">BD126+BF126+BH126+BJ126</f>
        <v>0</v>
      </c>
      <c r="BM126" s="289" t="e">
        <f t="shared" ref="BM126" si="143">BL126/AU126</f>
        <v>#DIV/0!</v>
      </c>
      <c r="BN126" s="147">
        <f t="shared" ref="BN126" si="144">BE126+BG126+BI126+BK126</f>
        <v>0</v>
      </c>
      <c r="BO126" s="150"/>
      <c r="BP126" s="151"/>
    </row>
    <row r="127" spans="1:68" s="104" customFormat="1" ht="100.9" customHeight="1" x14ac:dyDescent="0.35">
      <c r="A127" s="282" t="s">
        <v>69</v>
      </c>
      <c r="B127" s="742" t="s">
        <v>1102</v>
      </c>
      <c r="C127" s="743"/>
      <c r="D127" s="223"/>
      <c r="E127" s="132"/>
      <c r="F127" s="224"/>
      <c r="G127" s="283" t="s">
        <v>27</v>
      </c>
      <c r="H127" s="284"/>
      <c r="I127" s="283" t="s">
        <v>470</v>
      </c>
      <c r="J127" s="284"/>
      <c r="K127" s="283"/>
      <c r="L127" s="283"/>
      <c r="M127" s="283"/>
      <c r="N127" s="283">
        <v>1</v>
      </c>
      <c r="O127" s="283"/>
      <c r="P127" s="131"/>
      <c r="Q127" s="283"/>
      <c r="R127" s="283">
        <v>1</v>
      </c>
      <c r="S127" s="283"/>
      <c r="T127" s="283"/>
      <c r="U127" s="131"/>
      <c r="V127" s="285" t="s">
        <v>203</v>
      </c>
      <c r="W127" s="283">
        <v>3</v>
      </c>
      <c r="X127" s="144"/>
      <c r="Y127" s="283"/>
      <c r="Z127" s="283"/>
      <c r="AA127" s="225"/>
      <c r="AB127" s="286"/>
      <c r="AC127" s="134"/>
      <c r="AD127" s="283" t="s">
        <v>597</v>
      </c>
      <c r="AE127" s="132"/>
      <c r="AF127" s="290" t="s">
        <v>596</v>
      </c>
      <c r="AG127" s="235"/>
      <c r="AH127" s="290"/>
      <c r="AI127" s="290"/>
      <c r="AJ127" s="290"/>
      <c r="AK127" s="283"/>
      <c r="AL127" s="283"/>
      <c r="AM127" s="283"/>
      <c r="AN127" s="283"/>
      <c r="AO127" s="283"/>
      <c r="AP127" s="283"/>
      <c r="AQ127" s="283"/>
      <c r="AR127" s="283"/>
      <c r="AS127" s="283"/>
      <c r="AU127" s="283">
        <f t="shared" ref="AU127" si="145">SUM(AH127:AS127)</f>
        <v>0</v>
      </c>
      <c r="AW127" s="286" t="s">
        <v>608</v>
      </c>
      <c r="AX127" s="131"/>
      <c r="AY127" s="283">
        <v>1</v>
      </c>
      <c r="AZ127" s="283" t="str">
        <f t="shared" ref="AZ127" si="146">IF(AU127&lt;&gt;0,1," ")</f>
        <v xml:space="preserve"> </v>
      </c>
      <c r="BB127" s="283"/>
      <c r="BD127" s="287"/>
      <c r="BE127" s="147"/>
      <c r="BF127" s="287"/>
      <c r="BG127" s="147"/>
      <c r="BH127" s="287"/>
      <c r="BI127" s="147"/>
      <c r="BJ127" s="287"/>
      <c r="BK127" s="147"/>
      <c r="BL127" s="288">
        <f t="shared" ref="BL127" si="147">BD127+BF127+BH127+BJ127</f>
        <v>0</v>
      </c>
      <c r="BM127" s="289" t="e">
        <f t="shared" ref="BM127" si="148">BL127/AU127</f>
        <v>#DIV/0!</v>
      </c>
      <c r="BN127" s="147">
        <f t="shared" ref="BN127" si="149">BE127+BG127+BI127+BK127</f>
        <v>0</v>
      </c>
      <c r="BO127" s="150"/>
      <c r="BP127" s="151"/>
    </row>
    <row r="128" spans="1:68" s="104" customFormat="1" ht="87.75" customHeight="1" x14ac:dyDescent="0.35">
      <c r="A128" s="283" t="s">
        <v>76</v>
      </c>
      <c r="B128" s="742" t="s">
        <v>637</v>
      </c>
      <c r="C128" s="743"/>
      <c r="D128" s="223"/>
      <c r="E128" s="132"/>
      <c r="F128" s="224"/>
      <c r="G128" s="283" t="s">
        <v>27</v>
      </c>
      <c r="H128" s="284"/>
      <c r="I128" s="283" t="s">
        <v>470</v>
      </c>
      <c r="J128" s="284"/>
      <c r="K128" s="283"/>
      <c r="L128" s="283"/>
      <c r="M128" s="283"/>
      <c r="N128" s="283">
        <v>1</v>
      </c>
      <c r="O128" s="283"/>
      <c r="P128" s="131"/>
      <c r="Q128" s="283"/>
      <c r="R128" s="283"/>
      <c r="S128" s="283">
        <v>1</v>
      </c>
      <c r="T128" s="283"/>
      <c r="U128" s="131"/>
      <c r="V128" s="285" t="s">
        <v>203</v>
      </c>
      <c r="W128" s="283">
        <v>3</v>
      </c>
      <c r="X128" s="144"/>
      <c r="Y128" s="283"/>
      <c r="Z128" s="283"/>
      <c r="AA128" s="225"/>
      <c r="AB128" s="286"/>
      <c r="AC128" s="134"/>
      <c r="AD128" s="701" t="s">
        <v>599</v>
      </c>
      <c r="AE128" s="132"/>
      <c r="AF128" s="290" t="s">
        <v>596</v>
      </c>
      <c r="AG128" s="235"/>
      <c r="AH128" s="290"/>
      <c r="AI128" s="290"/>
      <c r="AJ128" s="290"/>
      <c r="AK128" s="283"/>
      <c r="AL128" s="283"/>
      <c r="AM128" s="283"/>
      <c r="AN128" s="283"/>
      <c r="AO128" s="283"/>
      <c r="AP128" s="283"/>
      <c r="AQ128" s="283"/>
      <c r="AR128" s="283"/>
      <c r="AS128" s="283"/>
      <c r="AU128" s="283">
        <f t="shared" si="125"/>
        <v>0</v>
      </c>
      <c r="AW128" s="286" t="s">
        <v>631</v>
      </c>
      <c r="AX128" s="131"/>
      <c r="AY128" s="283">
        <v>1</v>
      </c>
      <c r="AZ128" s="283" t="str">
        <f t="shared" si="129"/>
        <v xml:space="preserve"> </v>
      </c>
      <c r="BB128" s="283"/>
      <c r="BD128" s="287"/>
      <c r="BE128" s="147"/>
      <c r="BF128" s="287"/>
      <c r="BG128" s="147"/>
      <c r="BH128" s="287"/>
      <c r="BI128" s="147"/>
      <c r="BJ128" s="287"/>
      <c r="BK128" s="147"/>
      <c r="BL128" s="288">
        <f t="shared" si="126"/>
        <v>0</v>
      </c>
      <c r="BM128" s="289" t="e">
        <f t="shared" si="134"/>
        <v>#DIV/0!</v>
      </c>
      <c r="BN128" s="147">
        <f t="shared" si="128"/>
        <v>0</v>
      </c>
      <c r="BO128" s="150"/>
      <c r="BP128" s="151"/>
    </row>
    <row r="129" spans="1:68" s="104" customFormat="1" ht="121.15" customHeight="1" x14ac:dyDescent="0.35">
      <c r="A129" s="282" t="s">
        <v>111</v>
      </c>
      <c r="B129" s="742" t="s">
        <v>1101</v>
      </c>
      <c r="C129" s="743"/>
      <c r="D129" s="223"/>
      <c r="E129" s="132"/>
      <c r="F129" s="224"/>
      <c r="G129" s="283" t="s">
        <v>27</v>
      </c>
      <c r="H129" s="284"/>
      <c r="I129" s="283" t="s">
        <v>470</v>
      </c>
      <c r="J129" s="284"/>
      <c r="K129" s="283"/>
      <c r="L129" s="283"/>
      <c r="M129" s="283"/>
      <c r="N129" s="283">
        <v>1</v>
      </c>
      <c r="O129" s="283"/>
      <c r="P129" s="131"/>
      <c r="Q129" s="283"/>
      <c r="R129" s="283"/>
      <c r="S129" s="283">
        <v>1</v>
      </c>
      <c r="T129" s="283"/>
      <c r="U129" s="131"/>
      <c r="V129" s="285" t="s">
        <v>203</v>
      </c>
      <c r="W129" s="283">
        <v>3</v>
      </c>
      <c r="X129" s="144"/>
      <c r="Y129" s="283"/>
      <c r="Z129" s="283"/>
      <c r="AA129" s="225"/>
      <c r="AB129" s="286"/>
      <c r="AC129" s="134"/>
      <c r="AD129" s="701" t="s">
        <v>599</v>
      </c>
      <c r="AE129" s="132"/>
      <c r="AF129" s="290" t="s">
        <v>596</v>
      </c>
      <c r="AG129" s="132"/>
      <c r="AH129" s="283"/>
      <c r="AI129" s="283"/>
      <c r="AJ129" s="283"/>
      <c r="AK129" s="283"/>
      <c r="AL129" s="283"/>
      <c r="AM129" s="283"/>
      <c r="AN129" s="283"/>
      <c r="AO129" s="283"/>
      <c r="AP129" s="283"/>
      <c r="AQ129" s="283"/>
      <c r="AR129" s="283"/>
      <c r="AS129" s="283"/>
      <c r="AU129" s="283">
        <f t="shared" si="125"/>
        <v>0</v>
      </c>
      <c r="AW129" s="286" t="s">
        <v>631</v>
      </c>
      <c r="AX129" s="131"/>
      <c r="AY129" s="283">
        <v>1</v>
      </c>
      <c r="AZ129" s="283" t="str">
        <f t="shared" si="129"/>
        <v xml:space="preserve"> </v>
      </c>
      <c r="BB129" s="283"/>
      <c r="BD129" s="287"/>
      <c r="BE129" s="147"/>
      <c r="BF129" s="287"/>
      <c r="BG129" s="147"/>
      <c r="BH129" s="287"/>
      <c r="BI129" s="147"/>
      <c r="BJ129" s="287"/>
      <c r="BK129" s="147"/>
      <c r="BL129" s="288">
        <f t="shared" si="126"/>
        <v>0</v>
      </c>
      <c r="BM129" s="289" t="e">
        <f t="shared" si="134"/>
        <v>#DIV/0!</v>
      </c>
      <c r="BN129" s="147">
        <f t="shared" si="128"/>
        <v>0</v>
      </c>
      <c r="BO129" s="150"/>
      <c r="BP129" s="151"/>
    </row>
    <row r="130" spans="1:68" s="104" customFormat="1" ht="93.6" customHeight="1" x14ac:dyDescent="0.35">
      <c r="A130" s="283" t="s">
        <v>121</v>
      </c>
      <c r="B130" s="747" t="s">
        <v>638</v>
      </c>
      <c r="C130" s="747"/>
      <c r="D130" s="223"/>
      <c r="E130" s="132"/>
      <c r="F130" s="224"/>
      <c r="G130" s="283" t="s">
        <v>27</v>
      </c>
      <c r="H130" s="284"/>
      <c r="I130" s="283" t="s">
        <v>470</v>
      </c>
      <c r="J130" s="284"/>
      <c r="K130" s="283"/>
      <c r="L130" s="283"/>
      <c r="M130" s="283"/>
      <c r="N130" s="283">
        <v>1</v>
      </c>
      <c r="O130" s="283"/>
      <c r="P130" s="131"/>
      <c r="Q130" s="283"/>
      <c r="R130" s="283"/>
      <c r="S130" s="283">
        <v>1</v>
      </c>
      <c r="T130" s="283"/>
      <c r="U130" s="131"/>
      <c r="V130" s="285" t="s">
        <v>203</v>
      </c>
      <c r="W130" s="283">
        <v>3</v>
      </c>
      <c r="X130" s="144"/>
      <c r="Y130" s="283"/>
      <c r="Z130" s="283"/>
      <c r="AA130" s="225"/>
      <c r="AB130" s="286"/>
      <c r="AC130" s="134"/>
      <c r="AD130" s="283" t="s">
        <v>597</v>
      </c>
      <c r="AE130" s="132"/>
      <c r="AF130" s="283" t="s">
        <v>596</v>
      </c>
      <c r="AG130" s="132"/>
      <c r="AH130" s="291"/>
      <c r="AI130" s="291"/>
      <c r="AJ130" s="291"/>
      <c r="AK130" s="291"/>
      <c r="AL130" s="291"/>
      <c r="AM130" s="291"/>
      <c r="AN130" s="291"/>
      <c r="AO130" s="291"/>
      <c r="AP130" s="291"/>
      <c r="AQ130" s="291"/>
      <c r="AR130" s="291"/>
      <c r="AS130" s="291"/>
      <c r="AU130" s="283">
        <f t="shared" si="125"/>
        <v>0</v>
      </c>
      <c r="AW130" s="286" t="s">
        <v>631</v>
      </c>
      <c r="AX130" s="131"/>
      <c r="AY130" s="283">
        <v>1</v>
      </c>
      <c r="AZ130" s="283" t="str">
        <f t="shared" si="129"/>
        <v xml:space="preserve"> </v>
      </c>
      <c r="BB130" s="283"/>
      <c r="BD130" s="287"/>
      <c r="BE130" s="147"/>
      <c r="BF130" s="287"/>
      <c r="BG130" s="147"/>
      <c r="BH130" s="287"/>
      <c r="BI130" s="147"/>
      <c r="BJ130" s="287"/>
      <c r="BK130" s="147"/>
      <c r="BL130" s="288">
        <f t="shared" si="126"/>
        <v>0</v>
      </c>
      <c r="BM130" s="289" t="e">
        <f t="shared" si="134"/>
        <v>#DIV/0!</v>
      </c>
      <c r="BN130" s="147">
        <f t="shared" si="128"/>
        <v>0</v>
      </c>
      <c r="BO130" s="150"/>
      <c r="BP130" s="151"/>
    </row>
    <row r="131" spans="1:68" s="104" customFormat="1" ht="128.44999999999999" customHeight="1" x14ac:dyDescent="0.35">
      <c r="A131" s="675" t="s">
        <v>1103</v>
      </c>
      <c r="B131" s="747" t="s">
        <v>1058</v>
      </c>
      <c r="C131" s="747"/>
      <c r="D131" s="223"/>
      <c r="E131" s="132"/>
      <c r="F131" s="224"/>
      <c r="G131" s="283" t="s">
        <v>27</v>
      </c>
      <c r="H131" s="284"/>
      <c r="I131" s="283" t="s">
        <v>470</v>
      </c>
      <c r="J131" s="284"/>
      <c r="K131" s="283"/>
      <c r="L131" s="283"/>
      <c r="M131" s="283"/>
      <c r="N131" s="283">
        <v>1</v>
      </c>
      <c r="O131" s="283"/>
      <c r="P131" s="131"/>
      <c r="Q131" s="283"/>
      <c r="R131" s="283"/>
      <c r="S131" s="283">
        <v>1</v>
      </c>
      <c r="T131" s="283"/>
      <c r="U131" s="131"/>
      <c r="V131" s="285" t="s">
        <v>203</v>
      </c>
      <c r="W131" s="283">
        <v>3</v>
      </c>
      <c r="X131" s="144"/>
      <c r="Y131" s="283"/>
      <c r="Z131" s="283"/>
      <c r="AA131" s="225"/>
      <c r="AB131" s="286"/>
      <c r="AC131" s="134"/>
      <c r="AD131" s="283" t="s">
        <v>596</v>
      </c>
      <c r="AE131" s="132"/>
      <c r="AF131" s="701" t="s">
        <v>599</v>
      </c>
      <c r="AG131" s="132"/>
      <c r="AH131" s="283"/>
      <c r="AI131" s="283"/>
      <c r="AJ131" s="283"/>
      <c r="AK131" s="283"/>
      <c r="AL131" s="283"/>
      <c r="AM131" s="283"/>
      <c r="AN131" s="283"/>
      <c r="AO131" s="283"/>
      <c r="AP131" s="283"/>
      <c r="AQ131" s="283"/>
      <c r="AR131" s="283"/>
      <c r="AS131" s="283"/>
      <c r="AU131" s="283">
        <f t="shared" ref="AU131" si="150">SUM(AH131:AS131)</f>
        <v>0</v>
      </c>
      <c r="AW131" s="286" t="s">
        <v>630</v>
      </c>
      <c r="AX131" s="131"/>
      <c r="AY131" s="283">
        <v>1</v>
      </c>
      <c r="AZ131" s="283" t="str">
        <f t="shared" ref="AZ131" si="151">IF(AU131&lt;&gt;0,1," ")</f>
        <v xml:space="preserve"> </v>
      </c>
      <c r="BB131" s="283"/>
      <c r="BD131" s="287"/>
      <c r="BE131" s="147"/>
      <c r="BF131" s="287"/>
      <c r="BG131" s="147"/>
      <c r="BH131" s="287"/>
      <c r="BI131" s="147"/>
      <c r="BJ131" s="287"/>
      <c r="BK131" s="147"/>
      <c r="BL131" s="288">
        <f t="shared" ref="BL131" si="152">BD131+BF131+BH131+BJ131</f>
        <v>0</v>
      </c>
      <c r="BM131" s="289" t="e">
        <f t="shared" ref="BM131" si="153">BL131/AU131</f>
        <v>#DIV/0!</v>
      </c>
      <c r="BN131" s="147">
        <f t="shared" ref="BN131" si="154">BE131+BG131+BI131+BK131</f>
        <v>0</v>
      </c>
      <c r="BO131" s="150"/>
      <c r="BP131" s="151"/>
    </row>
    <row r="132" spans="1:68" s="104" customFormat="1" ht="9" customHeight="1" thickBot="1" x14ac:dyDescent="0.25">
      <c r="A132" s="131"/>
      <c r="B132" s="132"/>
      <c r="C132" s="132"/>
      <c r="D132" s="131"/>
      <c r="E132" s="132"/>
      <c r="F132" s="131"/>
      <c r="G132" s="131"/>
      <c r="H132" s="131"/>
      <c r="I132" s="131"/>
      <c r="J132" s="131"/>
      <c r="K132" s="131"/>
      <c r="L132" s="131"/>
      <c r="M132" s="131"/>
      <c r="N132" s="131"/>
      <c r="O132" s="131"/>
      <c r="P132" s="131"/>
      <c r="Q132" s="131"/>
      <c r="R132" s="131"/>
      <c r="S132" s="131"/>
      <c r="T132" s="131"/>
      <c r="U132" s="131"/>
      <c r="V132" s="133"/>
      <c r="W132" s="131"/>
      <c r="X132" s="134"/>
      <c r="Y132" s="131"/>
      <c r="Z132" s="131"/>
      <c r="AA132" s="131"/>
      <c r="AB132" s="135"/>
      <c r="AC132" s="134"/>
      <c r="AD132" s="131"/>
      <c r="AE132" s="131"/>
      <c r="AF132" s="131"/>
      <c r="AG132" s="131"/>
      <c r="AH132" s="131"/>
      <c r="AI132" s="131"/>
      <c r="AJ132" s="131"/>
      <c r="AK132" s="131"/>
      <c r="AL132" s="131"/>
      <c r="AM132" s="131"/>
      <c r="AN132" s="131"/>
      <c r="AO132" s="131"/>
      <c r="AP132" s="131"/>
      <c r="AQ132" s="131"/>
      <c r="AR132" s="131"/>
      <c r="AS132" s="131"/>
      <c r="AU132" s="131"/>
      <c r="AW132" s="132"/>
      <c r="AX132" s="131"/>
      <c r="AY132" s="131"/>
      <c r="AZ132" s="131"/>
      <c r="BB132" s="131"/>
      <c r="BE132" s="136"/>
      <c r="BG132" s="136"/>
      <c r="BI132" s="136"/>
      <c r="BK132" s="136"/>
      <c r="BL132" s="137"/>
      <c r="BM132" s="137"/>
      <c r="BN132" s="136"/>
    </row>
    <row r="133" spans="1:68" s="137" customFormat="1" ht="59.45" customHeight="1" thickTop="1" thickBot="1" x14ac:dyDescent="0.25">
      <c r="A133" s="755" t="str">
        <f>B119</f>
        <v>AUDITORÍAS A COMITÉS INSTITUCIONALES</v>
      </c>
      <c r="B133" s="755"/>
      <c r="C133" s="293" t="s">
        <v>187</v>
      </c>
      <c r="D133" s="165"/>
      <c r="E133" s="166"/>
      <c r="F133" s="165"/>
      <c r="G133" s="292">
        <f>COUNTIF(BB121:BB131,"P")</f>
        <v>0</v>
      </c>
      <c r="H133" s="165"/>
      <c r="I133" s="294" t="e">
        <f>G133/(G133+G134)</f>
        <v>#DIV/0!</v>
      </c>
      <c r="J133" s="165"/>
      <c r="K133" s="292">
        <f>SUM(K121:K131)</f>
        <v>0</v>
      </c>
      <c r="L133" s="292">
        <f>SUM(L121:L131)</f>
        <v>0</v>
      </c>
      <c r="M133" s="292">
        <f>SUM(M121:M131)</f>
        <v>0</v>
      </c>
      <c r="N133" s="292">
        <f>SUM(N121:N131)</f>
        <v>11</v>
      </c>
      <c r="O133" s="292">
        <f>SUM(O121:O131)</f>
        <v>0</v>
      </c>
      <c r="P133" s="131"/>
      <c r="Q133" s="292">
        <f>SUM(Q121:Q131)</f>
        <v>2</v>
      </c>
      <c r="R133" s="292">
        <f>SUM(R121:R131)</f>
        <v>2</v>
      </c>
      <c r="S133" s="292">
        <f>SUM(S121:S131)</f>
        <v>7</v>
      </c>
      <c r="T133" s="292">
        <f>SUM(T121:T131)</f>
        <v>0</v>
      </c>
      <c r="U133" s="165"/>
      <c r="V133" s="168"/>
      <c r="W133" s="165"/>
      <c r="X133" s="169"/>
      <c r="Y133" s="295">
        <f>SUM(Y121:Y131)</f>
        <v>0</v>
      </c>
      <c r="Z133" s="295">
        <f>SUM(Z121:Z131)</f>
        <v>0</v>
      </c>
      <c r="AA133" s="165"/>
      <c r="AB133" s="823"/>
      <c r="AC133" s="169"/>
      <c r="AD133" s="165"/>
      <c r="AE133" s="165"/>
      <c r="AF133" s="292" t="s">
        <v>136</v>
      </c>
      <c r="AG133" s="165"/>
      <c r="AH133" s="755">
        <f>SUM(AH121:AJ131)</f>
        <v>0</v>
      </c>
      <c r="AI133" s="755"/>
      <c r="AJ133" s="755"/>
      <c r="AK133" s="755">
        <f>SUM(AK121:AM131)</f>
        <v>0</v>
      </c>
      <c r="AL133" s="755"/>
      <c r="AM133" s="755"/>
      <c r="AN133" s="755">
        <f>SUM(AN121:AP131)</f>
        <v>0</v>
      </c>
      <c r="AO133" s="755"/>
      <c r="AP133" s="755"/>
      <c r="AQ133" s="755">
        <f>SUM(AQ121:AS131)</f>
        <v>0</v>
      </c>
      <c r="AR133" s="755"/>
      <c r="AS133" s="755"/>
      <c r="AU133" s="755">
        <f>SUM(AU121:AU131)</f>
        <v>0</v>
      </c>
      <c r="AW133" s="967" t="s">
        <v>139</v>
      </c>
      <c r="AX133" s="165"/>
      <c r="AY133" s="292">
        <f>SUM(AY121:AY131)</f>
        <v>11</v>
      </c>
      <c r="AZ133" s="292">
        <f>SUM(AZ121:AZ131)</f>
        <v>0</v>
      </c>
      <c r="BB133" s="131"/>
      <c r="BD133" s="296">
        <f t="shared" ref="BD133:BL133" si="155">SUM(BD121:BD131)</f>
        <v>0</v>
      </c>
      <c r="BE133" s="759">
        <f t="shared" si="155"/>
        <v>0</v>
      </c>
      <c r="BF133" s="296">
        <f t="shared" si="155"/>
        <v>0</v>
      </c>
      <c r="BG133" s="759">
        <f t="shared" si="155"/>
        <v>0</v>
      </c>
      <c r="BH133" s="296">
        <f t="shared" si="155"/>
        <v>0</v>
      </c>
      <c r="BI133" s="759">
        <f t="shared" si="155"/>
        <v>0</v>
      </c>
      <c r="BJ133" s="296">
        <f t="shared" si="155"/>
        <v>0</v>
      </c>
      <c r="BK133" s="759">
        <f t="shared" si="155"/>
        <v>0</v>
      </c>
      <c r="BL133" s="982">
        <f t="shared" si="155"/>
        <v>0</v>
      </c>
      <c r="BM133" s="979" t="e">
        <f>BL133/AU133</f>
        <v>#DIV/0!</v>
      </c>
      <c r="BN133" s="851">
        <f>SUM(BN121:BN131)</f>
        <v>0</v>
      </c>
      <c r="BO133" s="104"/>
      <c r="BP133" s="104"/>
    </row>
    <row r="134" spans="1:68" s="137" customFormat="1" ht="59.45" customHeight="1" thickTop="1" thickBot="1" x14ac:dyDescent="0.25">
      <c r="A134" s="755"/>
      <c r="B134" s="755"/>
      <c r="C134" s="293" t="s">
        <v>188</v>
      </c>
      <c r="D134" s="165"/>
      <c r="E134" s="166"/>
      <c r="F134" s="165"/>
      <c r="G134" s="292">
        <f>COUNTIF(BB121:BB131,"C")</f>
        <v>0</v>
      </c>
      <c r="H134" s="165"/>
      <c r="I134" s="294" t="e">
        <f>G134/(G133+G134)</f>
        <v>#DIV/0!</v>
      </c>
      <c r="J134" s="165"/>
      <c r="K134" s="755">
        <f>SUM(K133:O133)</f>
        <v>11</v>
      </c>
      <c r="L134" s="755"/>
      <c r="M134" s="755"/>
      <c r="N134" s="755"/>
      <c r="O134" s="755"/>
      <c r="P134" s="134"/>
      <c r="Q134" s="755">
        <f>SUM(Q133:T133)</f>
        <v>11</v>
      </c>
      <c r="R134" s="755"/>
      <c r="S134" s="755"/>
      <c r="T134" s="755"/>
      <c r="U134" s="165"/>
      <c r="V134" s="168"/>
      <c r="W134" s="165"/>
      <c r="X134" s="169"/>
      <c r="Y134" s="165"/>
      <c r="Z134" s="165"/>
      <c r="AA134" s="165"/>
      <c r="AB134" s="823"/>
      <c r="AC134" s="169"/>
      <c r="AD134" s="165"/>
      <c r="AE134" s="165"/>
      <c r="AF134" s="292" t="s">
        <v>441</v>
      </c>
      <c r="AG134" s="165"/>
      <c r="AH134" s="755">
        <f>AH133+AK133+AN133+AQ133</f>
        <v>0</v>
      </c>
      <c r="AI134" s="755"/>
      <c r="AJ134" s="755"/>
      <c r="AK134" s="755"/>
      <c r="AL134" s="755"/>
      <c r="AM134" s="755"/>
      <c r="AN134" s="755"/>
      <c r="AO134" s="755"/>
      <c r="AP134" s="755"/>
      <c r="AQ134" s="755"/>
      <c r="AR134" s="755"/>
      <c r="AS134" s="755"/>
      <c r="AU134" s="755"/>
      <c r="AW134" s="967"/>
      <c r="AX134" s="165"/>
      <c r="AY134" s="848">
        <f>AZ133/AY133</f>
        <v>0</v>
      </c>
      <c r="AZ134" s="848"/>
      <c r="BB134" s="173"/>
      <c r="BD134" s="297" t="e">
        <f>BD133/AH133</f>
        <v>#DIV/0!</v>
      </c>
      <c r="BE134" s="760"/>
      <c r="BF134" s="297" t="e">
        <f>BF133/AK133</f>
        <v>#DIV/0!</v>
      </c>
      <c r="BG134" s="760"/>
      <c r="BH134" s="297" t="e">
        <f>BH133/AN133</f>
        <v>#DIV/0!</v>
      </c>
      <c r="BI134" s="760"/>
      <c r="BJ134" s="297" t="e">
        <f>BJ133/AQ133</f>
        <v>#DIV/0!</v>
      </c>
      <c r="BK134" s="760"/>
      <c r="BL134" s="982"/>
      <c r="BM134" s="979"/>
      <c r="BN134" s="851"/>
      <c r="BO134" s="104"/>
      <c r="BP134" s="104"/>
    </row>
    <row r="135" spans="1:68" s="104" customFormat="1" ht="24" thickTop="1" x14ac:dyDescent="0.2">
      <c r="A135" s="129"/>
      <c r="B135" s="130"/>
      <c r="C135" s="130"/>
      <c r="D135" s="131"/>
      <c r="E135" s="132"/>
      <c r="F135" s="131"/>
      <c r="G135" s="131"/>
      <c r="H135" s="131"/>
      <c r="I135" s="131"/>
      <c r="J135" s="131"/>
      <c r="K135" s="131"/>
      <c r="L135" s="131"/>
      <c r="M135" s="131"/>
      <c r="N135" s="131"/>
      <c r="O135" s="131"/>
      <c r="P135" s="131"/>
      <c r="Q135" s="131"/>
      <c r="R135" s="131"/>
      <c r="S135" s="131"/>
      <c r="T135" s="131"/>
      <c r="U135" s="131"/>
      <c r="V135" s="133"/>
      <c r="W135" s="131"/>
      <c r="X135" s="134"/>
      <c r="Y135" s="131"/>
      <c r="Z135" s="131"/>
      <c r="AA135" s="131"/>
      <c r="AB135" s="135"/>
      <c r="AC135" s="134"/>
      <c r="AD135" s="131"/>
      <c r="AE135" s="131"/>
      <c r="AF135" s="131"/>
      <c r="AG135" s="131"/>
      <c r="AH135" s="131"/>
      <c r="AI135" s="131"/>
      <c r="AJ135" s="131"/>
      <c r="AK135" s="131"/>
      <c r="AL135" s="131"/>
      <c r="AM135" s="131"/>
      <c r="AN135" s="131"/>
      <c r="AO135" s="131"/>
      <c r="AP135" s="131"/>
      <c r="AQ135" s="131"/>
      <c r="AR135" s="131"/>
      <c r="AS135" s="131"/>
      <c r="AU135" s="131"/>
      <c r="AW135" s="132"/>
      <c r="AX135" s="131"/>
      <c r="AY135" s="131"/>
      <c r="AZ135" s="131"/>
      <c r="BB135" s="131"/>
      <c r="BE135" s="136"/>
      <c r="BG135" s="136"/>
      <c r="BI135" s="136"/>
      <c r="BK135" s="136"/>
      <c r="BL135" s="137"/>
      <c r="BM135" s="137"/>
      <c r="BN135" s="136"/>
    </row>
    <row r="136" spans="1:68" s="104" customFormat="1" ht="86.45" customHeight="1" x14ac:dyDescent="0.2">
      <c r="A136" s="828">
        <v>7</v>
      </c>
      <c r="B136" s="840" t="s">
        <v>411</v>
      </c>
      <c r="C136" s="841"/>
      <c r="D136" s="131"/>
      <c r="E136" s="718"/>
      <c r="F136" s="131"/>
      <c r="G136" s="131"/>
      <c r="H136" s="131"/>
      <c r="I136" s="131"/>
      <c r="J136" s="131"/>
      <c r="K136" s="131"/>
      <c r="L136" s="131"/>
      <c r="M136" s="131"/>
      <c r="N136" s="131"/>
      <c r="O136" s="131"/>
      <c r="P136" s="131"/>
      <c r="Q136" s="131"/>
      <c r="R136" s="131"/>
      <c r="S136" s="131"/>
      <c r="T136" s="131"/>
      <c r="U136" s="131"/>
      <c r="V136" s="133"/>
      <c r="W136" s="131"/>
      <c r="X136" s="134"/>
      <c r="Y136" s="131"/>
      <c r="Z136" s="131"/>
      <c r="AA136" s="131"/>
      <c r="AB136" s="258"/>
      <c r="AC136" s="134"/>
      <c r="AD136" s="131"/>
      <c r="AE136" s="131"/>
      <c r="AF136" s="131"/>
      <c r="AG136" s="131"/>
      <c r="AH136" s="131"/>
      <c r="AI136" s="131"/>
      <c r="AJ136" s="131"/>
      <c r="AK136" s="131"/>
      <c r="AL136" s="131"/>
      <c r="AM136" s="131"/>
      <c r="AN136" s="131"/>
      <c r="AO136" s="131"/>
      <c r="AP136" s="131"/>
      <c r="AQ136" s="131"/>
      <c r="AR136" s="131"/>
      <c r="AS136" s="131"/>
      <c r="AU136" s="131"/>
      <c r="AW136" s="132"/>
      <c r="AX136" s="131"/>
      <c r="AY136" s="131"/>
      <c r="AZ136" s="131"/>
      <c r="BB136" s="131"/>
      <c r="BE136" s="136"/>
      <c r="BG136" s="136"/>
      <c r="BI136" s="136"/>
      <c r="BK136" s="136"/>
      <c r="BL136" s="137"/>
      <c r="BM136" s="137"/>
      <c r="BN136" s="136"/>
    </row>
    <row r="137" spans="1:68" s="104" customFormat="1" ht="169.15" customHeight="1" x14ac:dyDescent="0.2">
      <c r="A137" s="829"/>
      <c r="B137" s="838" t="s">
        <v>665</v>
      </c>
      <c r="C137" s="839"/>
      <c r="D137" s="131"/>
      <c r="E137" s="718"/>
      <c r="F137" s="131"/>
      <c r="G137" s="131"/>
      <c r="H137" s="131"/>
      <c r="I137" s="131"/>
      <c r="J137" s="131"/>
      <c r="K137" s="129"/>
      <c r="L137" s="129"/>
      <c r="M137" s="129"/>
      <c r="N137" s="129"/>
      <c r="O137" s="129"/>
      <c r="P137" s="131"/>
      <c r="Q137" s="131"/>
      <c r="R137" s="131"/>
      <c r="S137" s="131"/>
      <c r="T137" s="131"/>
      <c r="U137" s="131"/>
      <c r="V137" s="139"/>
      <c r="W137" s="129"/>
      <c r="X137" s="140"/>
      <c r="Y137" s="129"/>
      <c r="Z137" s="129"/>
      <c r="AA137" s="131"/>
      <c r="AB137" s="258"/>
      <c r="AC137" s="134"/>
      <c r="AD137" s="129"/>
      <c r="AE137" s="131"/>
      <c r="AF137" s="129"/>
      <c r="AG137" s="131"/>
      <c r="AH137" s="129"/>
      <c r="AI137" s="129"/>
      <c r="AJ137" s="129"/>
      <c r="AK137" s="129"/>
      <c r="AL137" s="129"/>
      <c r="AM137" s="129"/>
      <c r="AN137" s="129"/>
      <c r="AO137" s="129"/>
      <c r="AP137" s="129"/>
      <c r="AQ137" s="129"/>
      <c r="AR137" s="129"/>
      <c r="AS137" s="129"/>
      <c r="AU137" s="129"/>
      <c r="AW137" s="130"/>
      <c r="AX137" s="131"/>
      <c r="AY137" s="129"/>
      <c r="AZ137" s="129"/>
      <c r="BB137" s="129"/>
      <c r="BE137" s="136"/>
      <c r="BG137" s="136"/>
      <c r="BI137" s="136"/>
      <c r="BK137" s="136"/>
      <c r="BL137" s="137"/>
      <c r="BM137" s="137"/>
      <c r="BN137" s="136"/>
    </row>
    <row r="138" spans="1:68" s="104" customFormat="1" ht="106.15" customHeight="1" x14ac:dyDescent="0.35">
      <c r="A138" s="298" t="s">
        <v>77</v>
      </c>
      <c r="B138" s="750" t="s">
        <v>711</v>
      </c>
      <c r="C138" s="751"/>
      <c r="D138" s="223"/>
      <c r="E138" s="132"/>
      <c r="F138" s="224"/>
      <c r="G138" s="298" t="s">
        <v>158</v>
      </c>
      <c r="H138" s="284"/>
      <c r="I138" s="298" t="s">
        <v>476</v>
      </c>
      <c r="J138" s="284"/>
      <c r="K138" s="298"/>
      <c r="L138" s="298"/>
      <c r="M138" s="298"/>
      <c r="N138" s="298">
        <v>1</v>
      </c>
      <c r="O138" s="298"/>
      <c r="P138" s="131"/>
      <c r="Q138" s="298">
        <v>1</v>
      </c>
      <c r="R138" s="298"/>
      <c r="S138" s="298"/>
      <c r="T138" s="298"/>
      <c r="U138" s="131"/>
      <c r="V138" s="314" t="s">
        <v>203</v>
      </c>
      <c r="W138" s="299">
        <v>2</v>
      </c>
      <c r="X138" s="152"/>
      <c r="Y138" s="666"/>
      <c r="Z138" s="666"/>
      <c r="AA138" s="225"/>
      <c r="AB138" s="300"/>
      <c r="AC138" s="134"/>
      <c r="AD138" s="312" t="s">
        <v>598</v>
      </c>
      <c r="AE138" s="132"/>
      <c r="AF138" s="298" t="s">
        <v>597</v>
      </c>
      <c r="AG138" s="132"/>
      <c r="AH138" s="301"/>
      <c r="AI138" s="301"/>
      <c r="AJ138" s="301"/>
      <c r="AK138" s="301"/>
      <c r="AL138" s="301"/>
      <c r="AM138" s="301"/>
      <c r="AN138" s="301"/>
      <c r="AO138" s="301">
        <v>1</v>
      </c>
      <c r="AP138" s="301"/>
      <c r="AQ138" s="301"/>
      <c r="AR138" s="301"/>
      <c r="AS138" s="301"/>
      <c r="AU138" s="298">
        <f t="shared" ref="AU138:AU158" si="156">SUM(AH138:AS138)</f>
        <v>1</v>
      </c>
      <c r="AW138" s="302" t="s">
        <v>608</v>
      </c>
      <c r="AX138" s="131"/>
      <c r="AY138" s="298">
        <v>1</v>
      </c>
      <c r="AZ138" s="298">
        <f>IF(AU138&lt;&gt;0,1," ")</f>
        <v>1</v>
      </c>
      <c r="BB138" s="298" t="s">
        <v>186</v>
      </c>
      <c r="BD138" s="303"/>
      <c r="BE138" s="147"/>
      <c r="BF138" s="303"/>
      <c r="BG138" s="147"/>
      <c r="BH138" s="303"/>
      <c r="BI138" s="147"/>
      <c r="BJ138" s="303"/>
      <c r="BK138" s="147"/>
      <c r="BL138" s="304">
        <f t="shared" ref="BL138:BL141" si="157">BD138+BF138+BH138+BJ138</f>
        <v>0</v>
      </c>
      <c r="BM138" s="305">
        <f t="shared" ref="BM138:BM141" si="158">BL138/AU138</f>
        <v>0</v>
      </c>
      <c r="BN138" s="147">
        <f t="shared" ref="BN138:BN141" si="159">BE138+BG138+BI138+BK138</f>
        <v>0</v>
      </c>
      <c r="BO138" s="150"/>
      <c r="BP138" s="151"/>
    </row>
    <row r="139" spans="1:68" s="104" customFormat="1" ht="106.15" customHeight="1" x14ac:dyDescent="0.35">
      <c r="A139" s="299" t="s">
        <v>78</v>
      </c>
      <c r="B139" s="750" t="s">
        <v>712</v>
      </c>
      <c r="C139" s="751"/>
      <c r="D139" s="131"/>
      <c r="E139" s="132"/>
      <c r="F139" s="131"/>
      <c r="G139" s="299" t="s">
        <v>158</v>
      </c>
      <c r="H139" s="131"/>
      <c r="I139" s="299" t="s">
        <v>476</v>
      </c>
      <c r="J139" s="131"/>
      <c r="K139" s="299"/>
      <c r="L139" s="299"/>
      <c r="M139" s="299"/>
      <c r="N139" s="299">
        <v>1</v>
      </c>
      <c r="O139" s="299"/>
      <c r="P139" s="131"/>
      <c r="Q139" s="299">
        <v>1</v>
      </c>
      <c r="R139" s="299"/>
      <c r="S139" s="299"/>
      <c r="T139" s="299"/>
      <c r="U139" s="131"/>
      <c r="V139" s="314" t="s">
        <v>203</v>
      </c>
      <c r="W139" s="299">
        <v>2</v>
      </c>
      <c r="X139" s="152"/>
      <c r="Y139" s="666"/>
      <c r="Z139" s="666"/>
      <c r="AA139" s="131"/>
      <c r="AB139" s="306"/>
      <c r="AC139" s="134"/>
      <c r="AD139" s="299" t="s">
        <v>596</v>
      </c>
      <c r="AE139" s="131"/>
      <c r="AF139" s="307" t="s">
        <v>597</v>
      </c>
      <c r="AG139" s="131"/>
      <c r="AH139" s="308"/>
      <c r="AI139" s="308"/>
      <c r="AJ139" s="308"/>
      <c r="AK139" s="308"/>
      <c r="AL139" s="308"/>
      <c r="AM139" s="308"/>
      <c r="AN139" s="308"/>
      <c r="AO139" s="301">
        <v>1</v>
      </c>
      <c r="AP139" s="308"/>
      <c r="AQ139" s="308"/>
      <c r="AR139" s="308"/>
      <c r="AS139" s="308"/>
      <c r="AU139" s="298">
        <f t="shared" si="156"/>
        <v>1</v>
      </c>
      <c r="AW139" s="302" t="s">
        <v>612</v>
      </c>
      <c r="AX139" s="131"/>
      <c r="AY139" s="298">
        <v>1</v>
      </c>
      <c r="AZ139" s="298">
        <f t="shared" ref="AZ139:AZ158" si="160">IF(AU139&lt;&gt;0,1," ")</f>
        <v>1</v>
      </c>
      <c r="BB139" s="299" t="s">
        <v>186</v>
      </c>
      <c r="BD139" s="309"/>
      <c r="BE139" s="154"/>
      <c r="BF139" s="309"/>
      <c r="BG139" s="154"/>
      <c r="BH139" s="309"/>
      <c r="BI139" s="154"/>
      <c r="BJ139" s="309"/>
      <c r="BK139" s="154"/>
      <c r="BL139" s="310">
        <f t="shared" ref="BL139" si="161">BD139+BF139+BH139+BJ139</f>
        <v>0</v>
      </c>
      <c r="BM139" s="311">
        <f t="shared" ref="BM139" si="162">BL139/AU139</f>
        <v>0</v>
      </c>
      <c r="BN139" s="154">
        <f t="shared" ref="BN139" si="163">BE139+BG139+BI139+BK139</f>
        <v>0</v>
      </c>
      <c r="BO139" s="150"/>
      <c r="BP139" s="155"/>
    </row>
    <row r="140" spans="1:68" s="104" customFormat="1" ht="106.15" customHeight="1" x14ac:dyDescent="0.35">
      <c r="A140" s="298" t="s">
        <v>79</v>
      </c>
      <c r="B140" s="750" t="s">
        <v>713</v>
      </c>
      <c r="C140" s="751"/>
      <c r="D140" s="223"/>
      <c r="E140" s="132"/>
      <c r="F140" s="224"/>
      <c r="G140" s="298" t="s">
        <v>158</v>
      </c>
      <c r="H140" s="284"/>
      <c r="I140" s="298" t="s">
        <v>476</v>
      </c>
      <c r="J140" s="284"/>
      <c r="K140" s="298"/>
      <c r="L140" s="298"/>
      <c r="M140" s="298"/>
      <c r="N140" s="298">
        <v>1</v>
      </c>
      <c r="O140" s="298"/>
      <c r="P140" s="131"/>
      <c r="Q140" s="298">
        <v>1</v>
      </c>
      <c r="R140" s="298"/>
      <c r="S140" s="298"/>
      <c r="T140" s="298"/>
      <c r="U140" s="131"/>
      <c r="V140" s="314" t="s">
        <v>203</v>
      </c>
      <c r="W140" s="299">
        <v>2</v>
      </c>
      <c r="X140" s="152"/>
      <c r="Y140" s="666"/>
      <c r="Z140" s="666"/>
      <c r="AA140" s="225"/>
      <c r="AB140" s="300"/>
      <c r="AC140" s="134"/>
      <c r="AD140" s="312" t="s">
        <v>599</v>
      </c>
      <c r="AE140" s="132"/>
      <c r="AF140" s="298" t="s">
        <v>597</v>
      </c>
      <c r="AG140" s="132"/>
      <c r="AH140" s="298"/>
      <c r="AI140" s="298"/>
      <c r="AJ140" s="298"/>
      <c r="AK140" s="298"/>
      <c r="AL140" s="298"/>
      <c r="AM140" s="298"/>
      <c r="AN140" s="298"/>
      <c r="AO140" s="301">
        <v>1</v>
      </c>
      <c r="AP140" s="298"/>
      <c r="AQ140" s="298"/>
      <c r="AR140" s="298"/>
      <c r="AS140" s="298"/>
      <c r="AU140" s="298">
        <f t="shared" si="156"/>
        <v>1</v>
      </c>
      <c r="AW140" s="302" t="s">
        <v>612</v>
      </c>
      <c r="AX140" s="131"/>
      <c r="AY140" s="298">
        <v>1</v>
      </c>
      <c r="AZ140" s="298">
        <f t="shared" si="160"/>
        <v>1</v>
      </c>
      <c r="BB140" s="298" t="s">
        <v>186</v>
      </c>
      <c r="BD140" s="303"/>
      <c r="BE140" s="147"/>
      <c r="BF140" s="303"/>
      <c r="BG140" s="147"/>
      <c r="BH140" s="303"/>
      <c r="BI140" s="147"/>
      <c r="BJ140" s="303"/>
      <c r="BK140" s="147"/>
      <c r="BL140" s="304">
        <f t="shared" si="157"/>
        <v>0</v>
      </c>
      <c r="BM140" s="305">
        <f t="shared" si="158"/>
        <v>0</v>
      </c>
      <c r="BN140" s="147">
        <f t="shared" si="159"/>
        <v>0</v>
      </c>
      <c r="BO140" s="150"/>
      <c r="BP140" s="151"/>
    </row>
    <row r="141" spans="1:68" s="104" customFormat="1" ht="106.15" customHeight="1" x14ac:dyDescent="0.35">
      <c r="A141" s="298" t="s">
        <v>80</v>
      </c>
      <c r="B141" s="750" t="s">
        <v>714</v>
      </c>
      <c r="C141" s="751"/>
      <c r="D141" s="223"/>
      <c r="E141" s="132"/>
      <c r="F141" s="224"/>
      <c r="G141" s="298" t="s">
        <v>158</v>
      </c>
      <c r="H141" s="284"/>
      <c r="I141" s="298" t="s">
        <v>476</v>
      </c>
      <c r="J141" s="284"/>
      <c r="K141" s="298"/>
      <c r="L141" s="298"/>
      <c r="M141" s="298"/>
      <c r="N141" s="298">
        <v>1</v>
      </c>
      <c r="O141" s="298"/>
      <c r="P141" s="131"/>
      <c r="Q141" s="298"/>
      <c r="R141" s="298">
        <v>1</v>
      </c>
      <c r="S141" s="298"/>
      <c r="T141" s="298"/>
      <c r="U141" s="131"/>
      <c r="V141" s="314" t="s">
        <v>203</v>
      </c>
      <c r="W141" s="299">
        <v>2</v>
      </c>
      <c r="X141" s="152"/>
      <c r="Y141" s="666"/>
      <c r="Z141" s="666"/>
      <c r="AA141" s="225"/>
      <c r="AB141" s="300"/>
      <c r="AC141" s="134"/>
      <c r="AD141" s="298" t="s">
        <v>596</v>
      </c>
      <c r="AE141" s="132"/>
      <c r="AF141" s="298" t="s">
        <v>597</v>
      </c>
      <c r="AG141" s="132"/>
      <c r="AH141" s="298"/>
      <c r="AI141" s="298"/>
      <c r="AJ141" s="298"/>
      <c r="AK141" s="298"/>
      <c r="AL141" s="298"/>
      <c r="AM141" s="298"/>
      <c r="AN141" s="298"/>
      <c r="AO141" s="301"/>
      <c r="AP141" s="298"/>
      <c r="AQ141" s="298"/>
      <c r="AR141" s="298"/>
      <c r="AS141" s="298"/>
      <c r="AU141" s="298">
        <f t="shared" si="156"/>
        <v>0</v>
      </c>
      <c r="AW141" s="302" t="s">
        <v>613</v>
      </c>
      <c r="AX141" s="131"/>
      <c r="AY141" s="298">
        <v>1</v>
      </c>
      <c r="AZ141" s="298" t="str">
        <f t="shared" si="160"/>
        <v xml:space="preserve"> </v>
      </c>
      <c r="BB141" s="298" t="s">
        <v>186</v>
      </c>
      <c r="BD141" s="303"/>
      <c r="BE141" s="147"/>
      <c r="BF141" s="303"/>
      <c r="BG141" s="147"/>
      <c r="BH141" s="303"/>
      <c r="BI141" s="147"/>
      <c r="BJ141" s="303"/>
      <c r="BK141" s="147"/>
      <c r="BL141" s="304">
        <f t="shared" si="157"/>
        <v>0</v>
      </c>
      <c r="BM141" s="305" t="e">
        <f t="shared" si="158"/>
        <v>#DIV/0!</v>
      </c>
      <c r="BN141" s="147">
        <f t="shared" si="159"/>
        <v>0</v>
      </c>
      <c r="BO141" s="150"/>
      <c r="BP141" s="151"/>
    </row>
    <row r="142" spans="1:68" s="104" customFormat="1" ht="106.15" customHeight="1" x14ac:dyDescent="0.35">
      <c r="A142" s="299" t="s">
        <v>81</v>
      </c>
      <c r="B142" s="750" t="s">
        <v>715</v>
      </c>
      <c r="C142" s="751"/>
      <c r="D142" s="131"/>
      <c r="E142" s="132"/>
      <c r="F142" s="131"/>
      <c r="G142" s="299" t="s">
        <v>158</v>
      </c>
      <c r="H142" s="131"/>
      <c r="I142" s="299" t="s">
        <v>476</v>
      </c>
      <c r="J142" s="131"/>
      <c r="K142" s="299"/>
      <c r="L142" s="299"/>
      <c r="M142" s="299"/>
      <c r="N142" s="299">
        <v>1</v>
      </c>
      <c r="O142" s="299"/>
      <c r="P142" s="131"/>
      <c r="Q142" s="299"/>
      <c r="R142" s="299">
        <v>1</v>
      </c>
      <c r="S142" s="299"/>
      <c r="T142" s="299"/>
      <c r="U142" s="131"/>
      <c r="V142" s="314" t="s">
        <v>203</v>
      </c>
      <c r="W142" s="299">
        <v>2</v>
      </c>
      <c r="X142" s="152"/>
      <c r="Y142" s="666"/>
      <c r="Z142" s="666"/>
      <c r="AA142" s="131"/>
      <c r="AB142" s="306"/>
      <c r="AC142" s="134"/>
      <c r="AD142" s="299" t="s">
        <v>596</v>
      </c>
      <c r="AE142" s="131"/>
      <c r="AF142" s="312" t="s">
        <v>599</v>
      </c>
      <c r="AG142" s="131"/>
      <c r="AH142" s="308"/>
      <c r="AI142" s="308"/>
      <c r="AJ142" s="308"/>
      <c r="AK142" s="308"/>
      <c r="AL142" s="308"/>
      <c r="AM142" s="308"/>
      <c r="AN142" s="308"/>
      <c r="AO142" s="301">
        <v>1</v>
      </c>
      <c r="AP142" s="308"/>
      <c r="AQ142" s="308"/>
      <c r="AR142" s="308"/>
      <c r="AS142" s="308"/>
      <c r="AU142" s="298">
        <f t="shared" si="156"/>
        <v>1</v>
      </c>
      <c r="AW142" s="302" t="s">
        <v>616</v>
      </c>
      <c r="AX142" s="131"/>
      <c r="AY142" s="298">
        <v>1</v>
      </c>
      <c r="AZ142" s="298">
        <f t="shared" si="160"/>
        <v>1</v>
      </c>
      <c r="BB142" s="299" t="s">
        <v>3</v>
      </c>
      <c r="BD142" s="309"/>
      <c r="BE142" s="154"/>
      <c r="BF142" s="309"/>
      <c r="BG142" s="154"/>
      <c r="BH142" s="309"/>
      <c r="BI142" s="154"/>
      <c r="BJ142" s="309"/>
      <c r="BK142" s="154"/>
      <c r="BL142" s="310">
        <f t="shared" ref="BL142:BL143" si="164">BD142+BF142+BH142+BJ142</f>
        <v>0</v>
      </c>
      <c r="BM142" s="311">
        <f t="shared" ref="BM142:BM143" si="165">BL142/AU142</f>
        <v>0</v>
      </c>
      <c r="BN142" s="154">
        <f t="shared" ref="BN142:BN143" si="166">BE142+BG142+BI142+BK142</f>
        <v>0</v>
      </c>
      <c r="BO142" s="150"/>
      <c r="BP142" s="155"/>
    </row>
    <row r="143" spans="1:68" s="104" customFormat="1" ht="106.15" customHeight="1" x14ac:dyDescent="0.35">
      <c r="A143" s="298" t="s">
        <v>82</v>
      </c>
      <c r="B143" s="750" t="s">
        <v>716</v>
      </c>
      <c r="C143" s="751"/>
      <c r="D143" s="223"/>
      <c r="E143" s="132"/>
      <c r="F143" s="224"/>
      <c r="G143" s="298" t="s">
        <v>158</v>
      </c>
      <c r="H143" s="284"/>
      <c r="I143" s="298" t="s">
        <v>476</v>
      </c>
      <c r="J143" s="284"/>
      <c r="K143" s="298"/>
      <c r="L143" s="298"/>
      <c r="M143" s="298"/>
      <c r="N143" s="298">
        <v>1</v>
      </c>
      <c r="O143" s="298"/>
      <c r="P143" s="131"/>
      <c r="Q143" s="298"/>
      <c r="R143" s="298">
        <v>1</v>
      </c>
      <c r="S143" s="298"/>
      <c r="T143" s="298"/>
      <c r="U143" s="131"/>
      <c r="V143" s="314" t="s">
        <v>203</v>
      </c>
      <c r="W143" s="299">
        <v>2</v>
      </c>
      <c r="X143" s="152"/>
      <c r="Y143" s="666"/>
      <c r="Z143" s="666"/>
      <c r="AA143" s="225"/>
      <c r="AB143" s="300"/>
      <c r="AC143" s="134"/>
      <c r="AD143" s="312" t="s">
        <v>598</v>
      </c>
      <c r="AE143" s="132"/>
      <c r="AF143" s="312" t="s">
        <v>599</v>
      </c>
      <c r="AG143" s="132"/>
      <c r="AH143" s="298"/>
      <c r="AI143" s="298"/>
      <c r="AJ143" s="298"/>
      <c r="AK143" s="298"/>
      <c r="AL143" s="298"/>
      <c r="AM143" s="298"/>
      <c r="AN143" s="298"/>
      <c r="AO143" s="301">
        <v>1</v>
      </c>
      <c r="AP143" s="298"/>
      <c r="AQ143" s="298"/>
      <c r="AR143" s="298"/>
      <c r="AS143" s="298"/>
      <c r="AU143" s="298">
        <f t="shared" si="156"/>
        <v>1</v>
      </c>
      <c r="AW143" s="302" t="s">
        <v>615</v>
      </c>
      <c r="AX143" s="131"/>
      <c r="AY143" s="298">
        <v>1</v>
      </c>
      <c r="AZ143" s="298">
        <f t="shared" si="160"/>
        <v>1</v>
      </c>
      <c r="BB143" s="298" t="s">
        <v>3</v>
      </c>
      <c r="BD143" s="303"/>
      <c r="BE143" s="147"/>
      <c r="BF143" s="303"/>
      <c r="BG143" s="147"/>
      <c r="BH143" s="303"/>
      <c r="BI143" s="147"/>
      <c r="BJ143" s="303"/>
      <c r="BK143" s="147"/>
      <c r="BL143" s="304">
        <f t="shared" si="164"/>
        <v>0</v>
      </c>
      <c r="BM143" s="305">
        <f t="shared" si="165"/>
        <v>0</v>
      </c>
      <c r="BN143" s="147">
        <f t="shared" si="166"/>
        <v>0</v>
      </c>
      <c r="BO143" s="150"/>
      <c r="BP143" s="151"/>
    </row>
    <row r="144" spans="1:68" s="104" customFormat="1" ht="106.15" customHeight="1" x14ac:dyDescent="0.35">
      <c r="A144" s="298" t="s">
        <v>83</v>
      </c>
      <c r="B144" s="750" t="s">
        <v>717</v>
      </c>
      <c r="C144" s="751"/>
      <c r="D144" s="223"/>
      <c r="E144" s="132"/>
      <c r="F144" s="224"/>
      <c r="G144" s="298" t="s">
        <v>158</v>
      </c>
      <c r="H144" s="284"/>
      <c r="I144" s="298" t="s">
        <v>476</v>
      </c>
      <c r="J144" s="284"/>
      <c r="K144" s="298"/>
      <c r="L144" s="298"/>
      <c r="M144" s="298"/>
      <c r="N144" s="298">
        <v>1</v>
      </c>
      <c r="O144" s="298"/>
      <c r="P144" s="131"/>
      <c r="Q144" s="298"/>
      <c r="R144" s="298">
        <v>1</v>
      </c>
      <c r="S144" s="298"/>
      <c r="T144" s="298"/>
      <c r="U144" s="131"/>
      <c r="V144" s="314" t="s">
        <v>203</v>
      </c>
      <c r="W144" s="299">
        <v>2</v>
      </c>
      <c r="X144" s="152"/>
      <c r="Y144" s="666"/>
      <c r="Z144" s="666"/>
      <c r="AA144" s="225"/>
      <c r="AB144" s="300"/>
      <c r="AC144" s="134"/>
      <c r="AD144" s="298" t="s">
        <v>597</v>
      </c>
      <c r="AE144" s="132"/>
      <c r="AF144" s="312" t="s">
        <v>598</v>
      </c>
      <c r="AG144" s="132"/>
      <c r="AH144" s="298"/>
      <c r="AI144" s="298"/>
      <c r="AJ144" s="298"/>
      <c r="AK144" s="298"/>
      <c r="AL144" s="298"/>
      <c r="AM144" s="298"/>
      <c r="AN144" s="298"/>
      <c r="AO144" s="301">
        <v>1</v>
      </c>
      <c r="AP144" s="298"/>
      <c r="AQ144" s="298"/>
      <c r="AR144" s="298"/>
      <c r="AS144" s="298"/>
      <c r="AU144" s="298">
        <f t="shared" si="156"/>
        <v>1</v>
      </c>
      <c r="AW144" s="302" t="s">
        <v>614</v>
      </c>
      <c r="AX144" s="131"/>
      <c r="AY144" s="298">
        <v>1</v>
      </c>
      <c r="AZ144" s="298">
        <f t="shared" si="160"/>
        <v>1</v>
      </c>
      <c r="BB144" s="298" t="s">
        <v>3</v>
      </c>
      <c r="BD144" s="303"/>
      <c r="BE144" s="147"/>
      <c r="BF144" s="303"/>
      <c r="BG144" s="147"/>
      <c r="BH144" s="303"/>
      <c r="BI144" s="147"/>
      <c r="BJ144" s="303"/>
      <c r="BK144" s="147"/>
      <c r="BL144" s="304">
        <f t="shared" ref="BL144:BL158" si="167">BD144+BF144+BH144+BJ144</f>
        <v>0</v>
      </c>
      <c r="BM144" s="305">
        <f t="shared" ref="BM144:BM158" si="168">BL144/AU144</f>
        <v>0</v>
      </c>
      <c r="BN144" s="147">
        <f t="shared" ref="BN144:BN158" si="169">BE144+BG144+BI144+BK144</f>
        <v>0</v>
      </c>
      <c r="BO144" s="150"/>
      <c r="BP144" s="151"/>
    </row>
    <row r="145" spans="1:68" s="104" customFormat="1" ht="106.15" customHeight="1" x14ac:dyDescent="0.35">
      <c r="A145" s="299" t="s">
        <v>84</v>
      </c>
      <c r="B145" s="750" t="s">
        <v>718</v>
      </c>
      <c r="C145" s="751"/>
      <c r="D145" s="132"/>
      <c r="E145" s="132"/>
      <c r="F145" s="132"/>
      <c r="G145" s="299" t="s">
        <v>158</v>
      </c>
      <c r="H145" s="132"/>
      <c r="I145" s="299" t="s">
        <v>476</v>
      </c>
      <c r="J145" s="132"/>
      <c r="K145" s="299"/>
      <c r="L145" s="299"/>
      <c r="M145" s="299"/>
      <c r="N145" s="299">
        <v>1</v>
      </c>
      <c r="O145" s="299"/>
      <c r="P145" s="131"/>
      <c r="Q145" s="299"/>
      <c r="R145" s="299">
        <v>1</v>
      </c>
      <c r="S145" s="299"/>
      <c r="T145" s="299"/>
      <c r="U145" s="131"/>
      <c r="V145" s="314" t="s">
        <v>203</v>
      </c>
      <c r="W145" s="299">
        <v>2</v>
      </c>
      <c r="X145" s="152"/>
      <c r="Y145" s="666"/>
      <c r="Z145" s="666"/>
      <c r="AA145" s="132"/>
      <c r="AB145" s="302"/>
      <c r="AC145" s="134"/>
      <c r="AD145" s="299" t="s">
        <v>596</v>
      </c>
      <c r="AE145" s="132"/>
      <c r="AF145" s="312" t="s">
        <v>598</v>
      </c>
      <c r="AG145" s="132"/>
      <c r="AH145" s="299"/>
      <c r="AI145" s="299"/>
      <c r="AJ145" s="299"/>
      <c r="AK145" s="299"/>
      <c r="AL145" s="299"/>
      <c r="AM145" s="299"/>
      <c r="AN145" s="299"/>
      <c r="AO145" s="301">
        <v>1</v>
      </c>
      <c r="AP145" s="299"/>
      <c r="AQ145" s="299"/>
      <c r="AR145" s="299"/>
      <c r="AS145" s="299"/>
      <c r="AU145" s="298">
        <f t="shared" si="156"/>
        <v>1</v>
      </c>
      <c r="AW145" s="302" t="s">
        <v>611</v>
      </c>
      <c r="AX145" s="131"/>
      <c r="AY145" s="298">
        <v>1</v>
      </c>
      <c r="AZ145" s="298">
        <f t="shared" si="160"/>
        <v>1</v>
      </c>
      <c r="BB145" s="299" t="s">
        <v>3</v>
      </c>
      <c r="BD145" s="309"/>
      <c r="BE145" s="154"/>
      <c r="BF145" s="309"/>
      <c r="BG145" s="154"/>
      <c r="BH145" s="309"/>
      <c r="BI145" s="154"/>
      <c r="BJ145" s="309"/>
      <c r="BK145" s="154"/>
      <c r="BL145" s="310"/>
      <c r="BM145" s="311"/>
      <c r="BN145" s="154"/>
      <c r="BO145" s="150"/>
      <c r="BP145" s="155"/>
    </row>
    <row r="146" spans="1:68" s="104" customFormat="1" ht="106.15" customHeight="1" x14ac:dyDescent="0.35">
      <c r="A146" s="298" t="s">
        <v>85</v>
      </c>
      <c r="B146" s="750" t="s">
        <v>719</v>
      </c>
      <c r="C146" s="751"/>
      <c r="D146" s="132"/>
      <c r="E146" s="132"/>
      <c r="F146" s="132"/>
      <c r="G146" s="299" t="s">
        <v>158</v>
      </c>
      <c r="H146" s="132"/>
      <c r="I146" s="299" t="s">
        <v>476</v>
      </c>
      <c r="J146" s="132"/>
      <c r="K146" s="299"/>
      <c r="L146" s="299"/>
      <c r="M146" s="299"/>
      <c r="N146" s="299">
        <v>1</v>
      </c>
      <c r="O146" s="299"/>
      <c r="P146" s="131"/>
      <c r="Q146" s="299"/>
      <c r="R146" s="299">
        <v>1</v>
      </c>
      <c r="S146" s="299"/>
      <c r="T146" s="299"/>
      <c r="U146" s="131"/>
      <c r="V146" s="314" t="s">
        <v>203</v>
      </c>
      <c r="W146" s="299">
        <v>2</v>
      </c>
      <c r="X146" s="152"/>
      <c r="Y146" s="666"/>
      <c r="Z146" s="666"/>
      <c r="AA146" s="132"/>
      <c r="AB146" s="302"/>
      <c r="AC146" s="134"/>
      <c r="AD146" s="678" t="s">
        <v>598</v>
      </c>
      <c r="AE146" s="132"/>
      <c r="AF146" s="307" t="s">
        <v>597</v>
      </c>
      <c r="AG146" s="132"/>
      <c r="AH146" s="299"/>
      <c r="AI146" s="299"/>
      <c r="AJ146" s="299"/>
      <c r="AK146" s="299"/>
      <c r="AL146" s="299"/>
      <c r="AM146" s="299"/>
      <c r="AN146" s="299"/>
      <c r="AO146" s="301">
        <v>1</v>
      </c>
      <c r="AP146" s="299"/>
      <c r="AQ146" s="299"/>
      <c r="AR146" s="299"/>
      <c r="AS146" s="299"/>
      <c r="AU146" s="298">
        <f t="shared" si="156"/>
        <v>1</v>
      </c>
      <c r="AW146" s="302" t="s">
        <v>614</v>
      </c>
      <c r="AX146" s="131"/>
      <c r="AY146" s="298">
        <v>1</v>
      </c>
      <c r="AZ146" s="298">
        <f t="shared" si="160"/>
        <v>1</v>
      </c>
      <c r="BB146" s="299" t="s">
        <v>186</v>
      </c>
      <c r="BD146" s="309"/>
      <c r="BE146" s="154"/>
      <c r="BF146" s="309"/>
      <c r="BG146" s="154"/>
      <c r="BH146" s="309"/>
      <c r="BI146" s="154"/>
      <c r="BJ146" s="309"/>
      <c r="BK146" s="154"/>
      <c r="BL146" s="310"/>
      <c r="BM146" s="311"/>
      <c r="BN146" s="154"/>
      <c r="BO146" s="150"/>
      <c r="BP146" s="155"/>
    </row>
    <row r="147" spans="1:68" s="104" customFormat="1" ht="106.15" customHeight="1" x14ac:dyDescent="0.35">
      <c r="A147" s="298" t="s">
        <v>86</v>
      </c>
      <c r="B147" s="750" t="s">
        <v>720</v>
      </c>
      <c r="C147" s="751"/>
      <c r="D147" s="132"/>
      <c r="E147" s="132"/>
      <c r="F147" s="132"/>
      <c r="G147" s="299" t="s">
        <v>158</v>
      </c>
      <c r="H147" s="132"/>
      <c r="I147" s="299" t="s">
        <v>476</v>
      </c>
      <c r="J147" s="132"/>
      <c r="K147" s="299"/>
      <c r="L147" s="299"/>
      <c r="M147" s="299"/>
      <c r="N147" s="299">
        <v>1</v>
      </c>
      <c r="O147" s="299"/>
      <c r="P147" s="131"/>
      <c r="Q147" s="299"/>
      <c r="R147" s="299">
        <v>1</v>
      </c>
      <c r="S147" s="299"/>
      <c r="T147" s="299"/>
      <c r="U147" s="131"/>
      <c r="V147" s="314" t="s">
        <v>203</v>
      </c>
      <c r="W147" s="299">
        <v>2</v>
      </c>
      <c r="X147" s="152"/>
      <c r="Y147" s="666"/>
      <c r="Z147" s="666"/>
      <c r="AA147" s="132"/>
      <c r="AB147" s="302"/>
      <c r="AC147" s="134"/>
      <c r="AD147" s="678" t="s">
        <v>599</v>
      </c>
      <c r="AE147" s="132"/>
      <c r="AF147" s="312" t="s">
        <v>598</v>
      </c>
      <c r="AG147" s="132"/>
      <c r="AH147" s="299"/>
      <c r="AI147" s="299"/>
      <c r="AJ147" s="299"/>
      <c r="AK147" s="299"/>
      <c r="AL147" s="299"/>
      <c r="AM147" s="299"/>
      <c r="AN147" s="299"/>
      <c r="AO147" s="301">
        <v>1</v>
      </c>
      <c r="AP147" s="299"/>
      <c r="AQ147" s="299"/>
      <c r="AR147" s="299"/>
      <c r="AS147" s="299"/>
      <c r="AU147" s="298">
        <f t="shared" si="156"/>
        <v>1</v>
      </c>
      <c r="AW147" s="302" t="s">
        <v>612</v>
      </c>
      <c r="AX147" s="131"/>
      <c r="AY147" s="298">
        <v>1</v>
      </c>
      <c r="AZ147" s="298">
        <f t="shared" si="160"/>
        <v>1</v>
      </c>
      <c r="BB147" s="299" t="s">
        <v>3</v>
      </c>
      <c r="BD147" s="309"/>
      <c r="BE147" s="154"/>
      <c r="BF147" s="309"/>
      <c r="BG147" s="154"/>
      <c r="BH147" s="309"/>
      <c r="BI147" s="154"/>
      <c r="BJ147" s="309"/>
      <c r="BK147" s="154"/>
      <c r="BL147" s="310"/>
      <c r="BM147" s="311"/>
      <c r="BN147" s="154"/>
      <c r="BO147" s="150"/>
      <c r="BP147" s="155"/>
    </row>
    <row r="148" spans="1:68" s="104" customFormat="1" ht="106.15" customHeight="1" x14ac:dyDescent="0.35">
      <c r="A148" s="299" t="s">
        <v>87</v>
      </c>
      <c r="B148" s="750" t="s">
        <v>721</v>
      </c>
      <c r="C148" s="751"/>
      <c r="D148" s="132"/>
      <c r="E148" s="132"/>
      <c r="F148" s="132"/>
      <c r="G148" s="299" t="s">
        <v>158</v>
      </c>
      <c r="H148" s="132"/>
      <c r="I148" s="299" t="s">
        <v>476</v>
      </c>
      <c r="J148" s="132"/>
      <c r="K148" s="299"/>
      <c r="L148" s="299"/>
      <c r="M148" s="299"/>
      <c r="N148" s="299">
        <v>1</v>
      </c>
      <c r="O148" s="299"/>
      <c r="P148" s="131"/>
      <c r="Q148" s="299"/>
      <c r="R148" s="299">
        <v>1</v>
      </c>
      <c r="S148" s="299"/>
      <c r="T148" s="299"/>
      <c r="U148" s="131"/>
      <c r="V148" s="314" t="s">
        <v>203</v>
      </c>
      <c r="W148" s="299">
        <v>2</v>
      </c>
      <c r="X148" s="152"/>
      <c r="Y148" s="666"/>
      <c r="Z148" s="666"/>
      <c r="AA148" s="132"/>
      <c r="AB148" s="302"/>
      <c r="AC148" s="134"/>
      <c r="AD148" s="678" t="s">
        <v>599</v>
      </c>
      <c r="AE148" s="132"/>
      <c r="AF148" s="307" t="s">
        <v>597</v>
      </c>
      <c r="AG148" s="132"/>
      <c r="AH148" s="299"/>
      <c r="AI148" s="299"/>
      <c r="AJ148" s="299"/>
      <c r="AK148" s="299"/>
      <c r="AL148" s="299"/>
      <c r="AM148" s="299"/>
      <c r="AN148" s="299"/>
      <c r="AO148" s="301">
        <v>1</v>
      </c>
      <c r="AP148" s="299"/>
      <c r="AQ148" s="299"/>
      <c r="AR148" s="299"/>
      <c r="AS148" s="299"/>
      <c r="AU148" s="298">
        <f t="shared" si="156"/>
        <v>1</v>
      </c>
      <c r="AW148" s="302" t="s">
        <v>613</v>
      </c>
      <c r="AX148" s="131"/>
      <c r="AY148" s="298">
        <v>1</v>
      </c>
      <c r="AZ148" s="298">
        <f t="shared" si="160"/>
        <v>1</v>
      </c>
      <c r="BB148" s="299" t="s">
        <v>186</v>
      </c>
      <c r="BD148" s="309"/>
      <c r="BE148" s="154"/>
      <c r="BF148" s="309"/>
      <c r="BG148" s="154"/>
      <c r="BH148" s="309"/>
      <c r="BI148" s="154"/>
      <c r="BJ148" s="309"/>
      <c r="BK148" s="154"/>
      <c r="BL148" s="310"/>
      <c r="BM148" s="311"/>
      <c r="BN148" s="154"/>
      <c r="BO148" s="150"/>
      <c r="BP148" s="155"/>
    </row>
    <row r="149" spans="1:68" s="104" customFormat="1" ht="106.15" customHeight="1" x14ac:dyDescent="0.35">
      <c r="A149" s="298" t="s">
        <v>575</v>
      </c>
      <c r="B149" s="750" t="s">
        <v>722</v>
      </c>
      <c r="C149" s="751"/>
      <c r="D149" s="132"/>
      <c r="E149" s="132"/>
      <c r="F149" s="132"/>
      <c r="G149" s="299" t="s">
        <v>158</v>
      </c>
      <c r="H149" s="132"/>
      <c r="I149" s="299" t="s">
        <v>476</v>
      </c>
      <c r="J149" s="132"/>
      <c r="K149" s="299"/>
      <c r="L149" s="299"/>
      <c r="M149" s="299"/>
      <c r="N149" s="299">
        <v>1</v>
      </c>
      <c r="O149" s="299"/>
      <c r="P149" s="131"/>
      <c r="Q149" s="299"/>
      <c r="R149" s="299"/>
      <c r="S149" s="299">
        <v>1</v>
      </c>
      <c r="T149" s="299"/>
      <c r="U149" s="131"/>
      <c r="V149" s="314" t="s">
        <v>203</v>
      </c>
      <c r="W149" s="299">
        <v>2</v>
      </c>
      <c r="X149" s="152"/>
      <c r="Y149" s="666"/>
      <c r="Z149" s="666"/>
      <c r="AA149" s="132"/>
      <c r="AB149" s="302"/>
      <c r="AC149" s="134"/>
      <c r="AD149" s="299" t="s">
        <v>596</v>
      </c>
      <c r="AE149" s="132"/>
      <c r="AF149" s="307" t="s">
        <v>597</v>
      </c>
      <c r="AG149" s="132"/>
      <c r="AH149" s="299"/>
      <c r="AI149" s="299"/>
      <c r="AJ149" s="299"/>
      <c r="AK149" s="299"/>
      <c r="AL149" s="299"/>
      <c r="AM149" s="299"/>
      <c r="AN149" s="299"/>
      <c r="AO149" s="301">
        <v>1</v>
      </c>
      <c r="AP149" s="299"/>
      <c r="AQ149" s="299"/>
      <c r="AR149" s="299"/>
      <c r="AS149" s="299"/>
      <c r="AU149" s="298">
        <f t="shared" si="156"/>
        <v>1</v>
      </c>
      <c r="AW149" s="302" t="s">
        <v>631</v>
      </c>
      <c r="AX149" s="131"/>
      <c r="AY149" s="298">
        <v>1</v>
      </c>
      <c r="AZ149" s="298">
        <f t="shared" si="160"/>
        <v>1</v>
      </c>
      <c r="BB149" s="299" t="s">
        <v>186</v>
      </c>
      <c r="BD149" s="309"/>
      <c r="BE149" s="154"/>
      <c r="BF149" s="309"/>
      <c r="BG149" s="154"/>
      <c r="BH149" s="309"/>
      <c r="BI149" s="154"/>
      <c r="BJ149" s="309"/>
      <c r="BK149" s="154"/>
      <c r="BL149" s="310"/>
      <c r="BM149" s="311"/>
      <c r="BN149" s="154"/>
      <c r="BO149" s="150"/>
      <c r="BP149" s="155"/>
    </row>
    <row r="150" spans="1:68" s="104" customFormat="1" ht="106.15" customHeight="1" x14ac:dyDescent="0.35">
      <c r="A150" s="298" t="s">
        <v>656</v>
      </c>
      <c r="B150" s="750" t="s">
        <v>723</v>
      </c>
      <c r="C150" s="751"/>
      <c r="D150" s="132"/>
      <c r="E150" s="132"/>
      <c r="F150" s="132"/>
      <c r="G150" s="299" t="s">
        <v>158</v>
      </c>
      <c r="H150" s="132"/>
      <c r="I150" s="299" t="s">
        <v>476</v>
      </c>
      <c r="J150" s="132"/>
      <c r="K150" s="299"/>
      <c r="L150" s="299"/>
      <c r="M150" s="299"/>
      <c r="N150" s="299">
        <v>1</v>
      </c>
      <c r="O150" s="299"/>
      <c r="P150" s="131"/>
      <c r="Q150" s="299"/>
      <c r="R150" s="299"/>
      <c r="S150" s="299">
        <v>1</v>
      </c>
      <c r="T150" s="299"/>
      <c r="U150" s="131"/>
      <c r="V150" s="314" t="s">
        <v>203</v>
      </c>
      <c r="W150" s="299">
        <v>2</v>
      </c>
      <c r="X150" s="152"/>
      <c r="Y150" s="666"/>
      <c r="Z150" s="666"/>
      <c r="AA150" s="132"/>
      <c r="AB150" s="302"/>
      <c r="AC150" s="134"/>
      <c r="AD150" s="299" t="s">
        <v>597</v>
      </c>
      <c r="AE150" s="132"/>
      <c r="AF150" s="312" t="s">
        <v>599</v>
      </c>
      <c r="AG150" s="132"/>
      <c r="AH150" s="299"/>
      <c r="AI150" s="299"/>
      <c r="AJ150" s="299"/>
      <c r="AK150" s="299"/>
      <c r="AL150" s="299"/>
      <c r="AM150" s="299"/>
      <c r="AN150" s="299"/>
      <c r="AO150" s="301">
        <v>1</v>
      </c>
      <c r="AP150" s="299"/>
      <c r="AQ150" s="299"/>
      <c r="AR150" s="299"/>
      <c r="AS150" s="299"/>
      <c r="AU150" s="298">
        <f t="shared" si="156"/>
        <v>1</v>
      </c>
      <c r="AW150" s="302" t="s">
        <v>630</v>
      </c>
      <c r="AX150" s="131"/>
      <c r="AY150" s="298">
        <v>1</v>
      </c>
      <c r="AZ150" s="298">
        <f t="shared" si="160"/>
        <v>1</v>
      </c>
      <c r="BB150" s="299" t="s">
        <v>3</v>
      </c>
      <c r="BD150" s="309"/>
      <c r="BE150" s="154"/>
      <c r="BF150" s="309"/>
      <c r="BG150" s="154"/>
      <c r="BH150" s="309"/>
      <c r="BI150" s="154"/>
      <c r="BJ150" s="309"/>
      <c r="BK150" s="154"/>
      <c r="BL150" s="310"/>
      <c r="BM150" s="311"/>
      <c r="BN150" s="154"/>
      <c r="BO150" s="150"/>
      <c r="BP150" s="155"/>
    </row>
    <row r="151" spans="1:68" s="104" customFormat="1" ht="106.15" customHeight="1" x14ac:dyDescent="0.35">
      <c r="A151" s="299" t="s">
        <v>657</v>
      </c>
      <c r="B151" s="750" t="s">
        <v>724</v>
      </c>
      <c r="C151" s="751"/>
      <c r="D151" s="132"/>
      <c r="E151" s="132"/>
      <c r="F151" s="132"/>
      <c r="G151" s="299" t="s">
        <v>158</v>
      </c>
      <c r="H151" s="132"/>
      <c r="I151" s="299" t="s">
        <v>476</v>
      </c>
      <c r="J151" s="132"/>
      <c r="K151" s="299"/>
      <c r="L151" s="299"/>
      <c r="M151" s="299"/>
      <c r="N151" s="299">
        <v>1</v>
      </c>
      <c r="O151" s="299"/>
      <c r="P151" s="131"/>
      <c r="Q151" s="299"/>
      <c r="R151" s="299"/>
      <c r="S151" s="299">
        <v>1</v>
      </c>
      <c r="T151" s="299"/>
      <c r="U151" s="131"/>
      <c r="V151" s="314" t="s">
        <v>203</v>
      </c>
      <c r="W151" s="299">
        <v>2</v>
      </c>
      <c r="X151" s="152"/>
      <c r="Y151" s="666"/>
      <c r="Z151" s="666"/>
      <c r="AA151" s="132"/>
      <c r="AB151" s="302"/>
      <c r="AC151" s="134"/>
      <c r="AD151" s="299" t="s">
        <v>596</v>
      </c>
      <c r="AE151" s="132"/>
      <c r="AF151" s="312" t="s">
        <v>598</v>
      </c>
      <c r="AG151" s="132"/>
      <c r="AH151" s="299"/>
      <c r="AI151" s="299"/>
      <c r="AJ151" s="299"/>
      <c r="AK151" s="299"/>
      <c r="AL151" s="299"/>
      <c r="AM151" s="299"/>
      <c r="AN151" s="299"/>
      <c r="AO151" s="301">
        <v>1</v>
      </c>
      <c r="AP151" s="299"/>
      <c r="AQ151" s="299"/>
      <c r="AR151" s="299"/>
      <c r="AS151" s="299"/>
      <c r="AU151" s="298">
        <f t="shared" si="156"/>
        <v>1</v>
      </c>
      <c r="AW151" s="302" t="s">
        <v>22</v>
      </c>
      <c r="AX151" s="131"/>
      <c r="AY151" s="298">
        <v>1</v>
      </c>
      <c r="AZ151" s="298">
        <f t="shared" si="160"/>
        <v>1</v>
      </c>
      <c r="BB151" s="299" t="s">
        <v>3</v>
      </c>
      <c r="BD151" s="309"/>
      <c r="BE151" s="154"/>
      <c r="BF151" s="309"/>
      <c r="BG151" s="154"/>
      <c r="BH151" s="309"/>
      <c r="BI151" s="154"/>
      <c r="BJ151" s="309"/>
      <c r="BK151" s="154"/>
      <c r="BL151" s="310"/>
      <c r="BM151" s="311"/>
      <c r="BN151" s="154"/>
      <c r="BO151" s="150"/>
      <c r="BP151" s="155"/>
    </row>
    <row r="152" spans="1:68" s="104" customFormat="1" ht="106.15" customHeight="1" x14ac:dyDescent="0.35">
      <c r="A152" s="298" t="s">
        <v>658</v>
      </c>
      <c r="B152" s="750" t="s">
        <v>725</v>
      </c>
      <c r="C152" s="751"/>
      <c r="D152" s="132"/>
      <c r="E152" s="132"/>
      <c r="F152" s="132"/>
      <c r="G152" s="299" t="s">
        <v>158</v>
      </c>
      <c r="H152" s="132"/>
      <c r="I152" s="299" t="s">
        <v>476</v>
      </c>
      <c r="J152" s="132"/>
      <c r="K152" s="299"/>
      <c r="L152" s="299"/>
      <c r="M152" s="299"/>
      <c r="N152" s="299">
        <v>1</v>
      </c>
      <c r="O152" s="299"/>
      <c r="P152" s="131"/>
      <c r="Q152" s="299"/>
      <c r="R152" s="299"/>
      <c r="S152" s="299">
        <v>1</v>
      </c>
      <c r="T152" s="299"/>
      <c r="U152" s="131"/>
      <c r="V152" s="314" t="s">
        <v>203</v>
      </c>
      <c r="W152" s="299">
        <v>2</v>
      </c>
      <c r="X152" s="152"/>
      <c r="Y152" s="666"/>
      <c r="Z152" s="666"/>
      <c r="AA152" s="132"/>
      <c r="AB152" s="302"/>
      <c r="AC152" s="134"/>
      <c r="AD152" s="299" t="s">
        <v>596</v>
      </c>
      <c r="AE152" s="132"/>
      <c r="AF152" s="312" t="s">
        <v>598</v>
      </c>
      <c r="AG152" s="132"/>
      <c r="AH152" s="299"/>
      <c r="AI152" s="299"/>
      <c r="AJ152" s="299"/>
      <c r="AK152" s="299"/>
      <c r="AL152" s="299"/>
      <c r="AM152" s="299"/>
      <c r="AN152" s="299"/>
      <c r="AO152" s="301">
        <v>1</v>
      </c>
      <c r="AP152" s="299"/>
      <c r="AQ152" s="299"/>
      <c r="AR152" s="299"/>
      <c r="AS152" s="299"/>
      <c r="AU152" s="298">
        <f t="shared" si="156"/>
        <v>1</v>
      </c>
      <c r="AW152" s="302" t="s">
        <v>629</v>
      </c>
      <c r="AX152" s="131"/>
      <c r="AY152" s="298">
        <v>1</v>
      </c>
      <c r="AZ152" s="298">
        <f t="shared" si="160"/>
        <v>1</v>
      </c>
      <c r="BB152" s="299" t="s">
        <v>3</v>
      </c>
      <c r="BD152" s="309"/>
      <c r="BE152" s="154"/>
      <c r="BF152" s="309"/>
      <c r="BG152" s="154"/>
      <c r="BH152" s="309"/>
      <c r="BI152" s="154"/>
      <c r="BJ152" s="309"/>
      <c r="BK152" s="154"/>
      <c r="BL152" s="310"/>
      <c r="BM152" s="311"/>
      <c r="BN152" s="154"/>
      <c r="BO152" s="150"/>
      <c r="BP152" s="155"/>
    </row>
    <row r="153" spans="1:68" s="104" customFormat="1" ht="106.15" customHeight="1" x14ac:dyDescent="0.35">
      <c r="A153" s="298" t="s">
        <v>659</v>
      </c>
      <c r="B153" s="750" t="s">
        <v>726</v>
      </c>
      <c r="C153" s="751"/>
      <c r="D153" s="131"/>
      <c r="E153" s="132"/>
      <c r="F153" s="131"/>
      <c r="G153" s="299" t="s">
        <v>158</v>
      </c>
      <c r="H153" s="131"/>
      <c r="I153" s="299" t="s">
        <v>476</v>
      </c>
      <c r="J153" s="131"/>
      <c r="K153" s="299"/>
      <c r="L153" s="299"/>
      <c r="M153" s="299"/>
      <c r="N153" s="299">
        <v>1</v>
      </c>
      <c r="O153" s="299"/>
      <c r="P153" s="131"/>
      <c r="Q153" s="299"/>
      <c r="R153" s="299"/>
      <c r="S153" s="299">
        <v>1</v>
      </c>
      <c r="T153" s="299"/>
      <c r="U153" s="131"/>
      <c r="V153" s="314" t="s">
        <v>203</v>
      </c>
      <c r="W153" s="299">
        <v>2</v>
      </c>
      <c r="X153" s="152"/>
      <c r="Y153" s="666"/>
      <c r="Z153" s="666"/>
      <c r="AA153" s="131"/>
      <c r="AB153" s="306"/>
      <c r="AC153" s="134"/>
      <c r="AD153" s="678" t="s">
        <v>598</v>
      </c>
      <c r="AE153" s="131"/>
      <c r="AF153" s="312" t="s">
        <v>599</v>
      </c>
      <c r="AG153" s="131"/>
      <c r="AH153" s="313"/>
      <c r="AI153" s="313"/>
      <c r="AJ153" s="313"/>
      <c r="AK153" s="313"/>
      <c r="AL153" s="313"/>
      <c r="AM153" s="313"/>
      <c r="AN153" s="313"/>
      <c r="AO153" s="301">
        <v>1</v>
      </c>
      <c r="AP153" s="313"/>
      <c r="AQ153" s="313"/>
      <c r="AR153" s="313"/>
      <c r="AS153" s="313"/>
      <c r="AU153" s="298">
        <f t="shared" si="156"/>
        <v>1</v>
      </c>
      <c r="AW153" s="302" t="s">
        <v>610</v>
      </c>
      <c r="AX153" s="131"/>
      <c r="AY153" s="298">
        <v>1</v>
      </c>
      <c r="AZ153" s="298">
        <f t="shared" si="160"/>
        <v>1</v>
      </c>
      <c r="BB153" s="299" t="s">
        <v>3</v>
      </c>
      <c r="BD153" s="309"/>
      <c r="BE153" s="154"/>
      <c r="BF153" s="309"/>
      <c r="BG153" s="154"/>
      <c r="BH153" s="309"/>
      <c r="BI153" s="154"/>
      <c r="BJ153" s="309"/>
      <c r="BK153" s="154"/>
      <c r="BL153" s="310">
        <f t="shared" si="167"/>
        <v>0</v>
      </c>
      <c r="BM153" s="311">
        <f t="shared" si="168"/>
        <v>0</v>
      </c>
      <c r="BN153" s="154">
        <f t="shared" si="169"/>
        <v>0</v>
      </c>
      <c r="BO153" s="150"/>
      <c r="BP153" s="155"/>
    </row>
    <row r="154" spans="1:68" s="104" customFormat="1" ht="106.15" customHeight="1" x14ac:dyDescent="0.35">
      <c r="A154" s="299" t="s">
        <v>660</v>
      </c>
      <c r="B154" s="750" t="s">
        <v>727</v>
      </c>
      <c r="C154" s="751"/>
      <c r="D154" s="223"/>
      <c r="E154" s="132"/>
      <c r="F154" s="224"/>
      <c r="G154" s="298" t="s">
        <v>158</v>
      </c>
      <c r="H154" s="284"/>
      <c r="I154" s="298" t="s">
        <v>476</v>
      </c>
      <c r="J154" s="284"/>
      <c r="K154" s="298"/>
      <c r="L154" s="298"/>
      <c r="M154" s="298"/>
      <c r="N154" s="298">
        <v>1</v>
      </c>
      <c r="O154" s="298"/>
      <c r="P154" s="131"/>
      <c r="Q154" s="298"/>
      <c r="R154" s="298"/>
      <c r="S154" s="298">
        <v>1</v>
      </c>
      <c r="T154" s="298"/>
      <c r="U154" s="131"/>
      <c r="V154" s="314" t="s">
        <v>203</v>
      </c>
      <c r="W154" s="299">
        <v>2</v>
      </c>
      <c r="X154" s="152"/>
      <c r="Y154" s="666"/>
      <c r="Z154" s="666"/>
      <c r="AA154" s="225"/>
      <c r="AB154" s="300"/>
      <c r="AC154" s="134"/>
      <c r="AD154" s="312" t="s">
        <v>599</v>
      </c>
      <c r="AE154" s="132"/>
      <c r="AF154" s="298" t="s">
        <v>597</v>
      </c>
      <c r="AG154" s="132"/>
      <c r="AH154" s="312"/>
      <c r="AI154" s="312"/>
      <c r="AJ154" s="312"/>
      <c r="AK154" s="312"/>
      <c r="AL154" s="312"/>
      <c r="AM154" s="312"/>
      <c r="AN154" s="312"/>
      <c r="AO154" s="301">
        <v>1</v>
      </c>
      <c r="AP154" s="312"/>
      <c r="AQ154" s="312"/>
      <c r="AR154" s="312"/>
      <c r="AS154" s="312"/>
      <c r="AU154" s="298">
        <f t="shared" si="156"/>
        <v>1</v>
      </c>
      <c r="AW154" s="302" t="s">
        <v>628</v>
      </c>
      <c r="AX154" s="131"/>
      <c r="AY154" s="298">
        <v>1</v>
      </c>
      <c r="AZ154" s="298">
        <f t="shared" si="160"/>
        <v>1</v>
      </c>
      <c r="BB154" s="298" t="s">
        <v>186</v>
      </c>
      <c r="BD154" s="303"/>
      <c r="BE154" s="147"/>
      <c r="BF154" s="303"/>
      <c r="BG154" s="147"/>
      <c r="BH154" s="303"/>
      <c r="BI154" s="147"/>
      <c r="BJ154" s="303"/>
      <c r="BK154" s="147"/>
      <c r="BL154" s="304">
        <f t="shared" si="167"/>
        <v>0</v>
      </c>
      <c r="BM154" s="305">
        <f t="shared" si="168"/>
        <v>0</v>
      </c>
      <c r="BN154" s="147">
        <f t="shared" si="169"/>
        <v>0</v>
      </c>
      <c r="BO154" s="150"/>
      <c r="BP154" s="151"/>
    </row>
    <row r="155" spans="1:68" s="104" customFormat="1" ht="106.15" customHeight="1" x14ac:dyDescent="0.35">
      <c r="A155" s="298" t="s">
        <v>661</v>
      </c>
      <c r="B155" s="750" t="s">
        <v>728</v>
      </c>
      <c r="C155" s="751"/>
      <c r="D155" s="131"/>
      <c r="E155" s="132"/>
      <c r="F155" s="131"/>
      <c r="G155" s="299" t="s">
        <v>158</v>
      </c>
      <c r="H155" s="131"/>
      <c r="I155" s="299" t="s">
        <v>476</v>
      </c>
      <c r="J155" s="131"/>
      <c r="K155" s="299"/>
      <c r="L155" s="299"/>
      <c r="M155" s="299"/>
      <c r="N155" s="299">
        <v>1</v>
      </c>
      <c r="O155" s="299"/>
      <c r="P155" s="131"/>
      <c r="Q155" s="299"/>
      <c r="R155" s="299"/>
      <c r="S155" s="299">
        <v>1</v>
      </c>
      <c r="T155" s="299"/>
      <c r="U155" s="131"/>
      <c r="V155" s="314" t="s">
        <v>203</v>
      </c>
      <c r="W155" s="299">
        <v>2</v>
      </c>
      <c r="X155" s="152"/>
      <c r="Y155" s="666"/>
      <c r="Z155" s="666"/>
      <c r="AA155" s="131"/>
      <c r="AB155" s="306"/>
      <c r="AC155" s="134"/>
      <c r="AD155" s="678" t="s">
        <v>599</v>
      </c>
      <c r="AE155" s="131"/>
      <c r="AF155" s="312" t="s">
        <v>598</v>
      </c>
      <c r="AG155" s="131"/>
      <c r="AH155" s="313"/>
      <c r="AI155" s="313"/>
      <c r="AJ155" s="313"/>
      <c r="AK155" s="313"/>
      <c r="AL155" s="313"/>
      <c r="AM155" s="313"/>
      <c r="AN155" s="313"/>
      <c r="AO155" s="301">
        <v>1</v>
      </c>
      <c r="AP155" s="313"/>
      <c r="AQ155" s="313"/>
      <c r="AR155" s="313"/>
      <c r="AS155" s="313"/>
      <c r="AU155" s="298">
        <f t="shared" si="156"/>
        <v>1</v>
      </c>
      <c r="AW155" s="302" t="s">
        <v>628</v>
      </c>
      <c r="AX155" s="131"/>
      <c r="AY155" s="298">
        <v>1</v>
      </c>
      <c r="AZ155" s="298">
        <f t="shared" si="160"/>
        <v>1</v>
      </c>
      <c r="BB155" s="299" t="s">
        <v>3</v>
      </c>
      <c r="BD155" s="309"/>
      <c r="BE155" s="154"/>
      <c r="BF155" s="309"/>
      <c r="BG155" s="154"/>
      <c r="BH155" s="309"/>
      <c r="BI155" s="154"/>
      <c r="BJ155" s="309"/>
      <c r="BK155" s="154"/>
      <c r="BL155" s="310">
        <f t="shared" ref="BL155" si="170">BD155+BF155+BH155+BJ155</f>
        <v>0</v>
      </c>
      <c r="BM155" s="311">
        <f t="shared" ref="BM155" si="171">BL155/AU155</f>
        <v>0</v>
      </c>
      <c r="BN155" s="154">
        <f t="shared" ref="BN155" si="172">BE155+BG155+BI155+BK155</f>
        <v>0</v>
      </c>
      <c r="BO155" s="150"/>
      <c r="BP155" s="155"/>
    </row>
    <row r="156" spans="1:68" s="104" customFormat="1" ht="106.15" customHeight="1" x14ac:dyDescent="0.35">
      <c r="A156" s="298" t="s">
        <v>662</v>
      </c>
      <c r="B156" s="750" t="s">
        <v>729</v>
      </c>
      <c r="C156" s="751"/>
      <c r="D156" s="223"/>
      <c r="E156" s="132"/>
      <c r="F156" s="224"/>
      <c r="G156" s="298" t="s">
        <v>158</v>
      </c>
      <c r="H156" s="284"/>
      <c r="I156" s="298" t="s">
        <v>476</v>
      </c>
      <c r="J156" s="284"/>
      <c r="K156" s="298"/>
      <c r="L156" s="298"/>
      <c r="M156" s="298"/>
      <c r="N156" s="298">
        <v>1</v>
      </c>
      <c r="O156" s="298"/>
      <c r="P156" s="131"/>
      <c r="Q156" s="298"/>
      <c r="R156" s="298"/>
      <c r="S156" s="298">
        <v>1</v>
      </c>
      <c r="T156" s="298"/>
      <c r="U156" s="131"/>
      <c r="V156" s="314" t="s">
        <v>203</v>
      </c>
      <c r="W156" s="299">
        <v>2</v>
      </c>
      <c r="X156" s="152"/>
      <c r="Y156" s="666"/>
      <c r="Z156" s="666"/>
      <c r="AA156" s="225"/>
      <c r="AB156" s="300"/>
      <c r="AC156" s="134"/>
      <c r="AD156" s="298" t="s">
        <v>596</v>
      </c>
      <c r="AE156" s="132"/>
      <c r="AF156" s="312" t="s">
        <v>599</v>
      </c>
      <c r="AG156" s="132"/>
      <c r="AH156" s="312"/>
      <c r="AI156" s="312"/>
      <c r="AJ156" s="312"/>
      <c r="AK156" s="312"/>
      <c r="AL156" s="312"/>
      <c r="AM156" s="312"/>
      <c r="AN156" s="312"/>
      <c r="AO156" s="301">
        <v>1</v>
      </c>
      <c r="AP156" s="312"/>
      <c r="AQ156" s="312"/>
      <c r="AR156" s="312"/>
      <c r="AS156" s="312"/>
      <c r="AU156" s="298">
        <f t="shared" si="156"/>
        <v>1</v>
      </c>
      <c r="AW156" s="302" t="s">
        <v>628</v>
      </c>
      <c r="AX156" s="131"/>
      <c r="AY156" s="298">
        <v>1</v>
      </c>
      <c r="AZ156" s="298">
        <f t="shared" si="160"/>
        <v>1</v>
      </c>
      <c r="BB156" s="298" t="s">
        <v>3</v>
      </c>
      <c r="BD156" s="303"/>
      <c r="BE156" s="147"/>
      <c r="BF156" s="303"/>
      <c r="BG156" s="147"/>
      <c r="BH156" s="303"/>
      <c r="BI156" s="147"/>
      <c r="BJ156" s="303"/>
      <c r="BK156" s="147"/>
      <c r="BL156" s="304">
        <f t="shared" ref="BL156" si="173">BD156+BF156+BH156+BJ156</f>
        <v>0</v>
      </c>
      <c r="BM156" s="305">
        <f t="shared" ref="BM156" si="174">BL156/AU156</f>
        <v>0</v>
      </c>
      <c r="BN156" s="147">
        <f t="shared" ref="BN156" si="175">BE156+BG156+BI156+BK156</f>
        <v>0</v>
      </c>
      <c r="BO156" s="150"/>
      <c r="BP156" s="151"/>
    </row>
    <row r="157" spans="1:68" s="104" customFormat="1" ht="106.15" customHeight="1" x14ac:dyDescent="0.35">
      <c r="A157" s="299" t="s">
        <v>663</v>
      </c>
      <c r="B157" s="750" t="s">
        <v>730</v>
      </c>
      <c r="C157" s="751"/>
      <c r="D157" s="223"/>
      <c r="E157" s="132"/>
      <c r="F157" s="224"/>
      <c r="G157" s="298" t="s">
        <v>158</v>
      </c>
      <c r="H157" s="284"/>
      <c r="I157" s="298" t="s">
        <v>476</v>
      </c>
      <c r="J157" s="284"/>
      <c r="K157" s="298"/>
      <c r="L157" s="298"/>
      <c r="M157" s="298"/>
      <c r="N157" s="298">
        <v>1</v>
      </c>
      <c r="O157" s="298"/>
      <c r="P157" s="131"/>
      <c r="Q157" s="298"/>
      <c r="R157" s="298"/>
      <c r="S157" s="298"/>
      <c r="T157" s="298">
        <v>1</v>
      </c>
      <c r="U157" s="131"/>
      <c r="V157" s="314" t="s">
        <v>203</v>
      </c>
      <c r="W157" s="299">
        <v>2</v>
      </c>
      <c r="X157" s="152"/>
      <c r="Y157" s="666"/>
      <c r="Z157" s="666"/>
      <c r="AA157" s="225"/>
      <c r="AB157" s="300"/>
      <c r="AC157" s="134"/>
      <c r="AD157" s="298" t="s">
        <v>596</v>
      </c>
      <c r="AE157" s="132"/>
      <c r="AF157" s="298" t="s">
        <v>597</v>
      </c>
      <c r="AG157" s="132"/>
      <c r="AH157" s="312"/>
      <c r="AI157" s="312"/>
      <c r="AJ157" s="312"/>
      <c r="AK157" s="312"/>
      <c r="AL157" s="312"/>
      <c r="AM157" s="312"/>
      <c r="AN157" s="312"/>
      <c r="AO157" s="301">
        <v>1</v>
      </c>
      <c r="AP157" s="312"/>
      <c r="AQ157" s="312"/>
      <c r="AR157" s="312"/>
      <c r="AS157" s="312"/>
      <c r="AU157" s="298">
        <f t="shared" si="156"/>
        <v>1</v>
      </c>
      <c r="AW157" s="302" t="s">
        <v>622</v>
      </c>
      <c r="AX157" s="131"/>
      <c r="AY157" s="298">
        <v>1</v>
      </c>
      <c r="AZ157" s="298">
        <f t="shared" si="160"/>
        <v>1</v>
      </c>
      <c r="BB157" s="298" t="s">
        <v>186</v>
      </c>
      <c r="BD157" s="303"/>
      <c r="BE157" s="147"/>
      <c r="BF157" s="303"/>
      <c r="BG157" s="147"/>
      <c r="BH157" s="303"/>
      <c r="BI157" s="147"/>
      <c r="BJ157" s="303"/>
      <c r="BK157" s="147"/>
      <c r="BL157" s="304"/>
      <c r="BM157" s="305"/>
      <c r="BN157" s="147"/>
      <c r="BO157" s="150"/>
      <c r="BP157" s="151"/>
    </row>
    <row r="158" spans="1:68" s="104" customFormat="1" ht="106.15" customHeight="1" x14ac:dyDescent="0.35">
      <c r="A158" s="298" t="s">
        <v>664</v>
      </c>
      <c r="B158" s="750" t="s">
        <v>731</v>
      </c>
      <c r="C158" s="751"/>
      <c r="D158" s="223"/>
      <c r="E158" s="132"/>
      <c r="F158" s="224"/>
      <c r="G158" s="298" t="s">
        <v>158</v>
      </c>
      <c r="H158" s="284"/>
      <c r="I158" s="298" t="s">
        <v>476</v>
      </c>
      <c r="J158" s="284"/>
      <c r="K158" s="298"/>
      <c r="L158" s="298"/>
      <c r="M158" s="298"/>
      <c r="N158" s="298">
        <v>1</v>
      </c>
      <c r="O158" s="298"/>
      <c r="P158" s="131"/>
      <c r="Q158" s="298"/>
      <c r="R158" s="298"/>
      <c r="S158" s="298"/>
      <c r="T158" s="298">
        <v>1</v>
      </c>
      <c r="U158" s="131"/>
      <c r="V158" s="314" t="s">
        <v>203</v>
      </c>
      <c r="W158" s="298">
        <v>2</v>
      </c>
      <c r="X158" s="144"/>
      <c r="Y158" s="307"/>
      <c r="Z158" s="307"/>
      <c r="AA158" s="225"/>
      <c r="AB158" s="300"/>
      <c r="AC158" s="134"/>
      <c r="AD158" s="298" t="s">
        <v>596</v>
      </c>
      <c r="AE158" s="132"/>
      <c r="AF158" s="298" t="s">
        <v>597</v>
      </c>
      <c r="AG158" s="132"/>
      <c r="AH158" s="315"/>
      <c r="AI158" s="315"/>
      <c r="AJ158" s="315"/>
      <c r="AK158" s="315"/>
      <c r="AL158" s="315"/>
      <c r="AM158" s="315"/>
      <c r="AN158" s="315"/>
      <c r="AO158" s="301">
        <v>1</v>
      </c>
      <c r="AP158" s="315"/>
      <c r="AQ158" s="315"/>
      <c r="AR158" s="315"/>
      <c r="AS158" s="315"/>
      <c r="AU158" s="298">
        <f t="shared" si="156"/>
        <v>1</v>
      </c>
      <c r="AW158" s="300" t="s">
        <v>609</v>
      </c>
      <c r="AX158" s="131"/>
      <c r="AY158" s="298">
        <v>1</v>
      </c>
      <c r="AZ158" s="298">
        <f t="shared" si="160"/>
        <v>1</v>
      </c>
      <c r="BB158" s="298" t="s">
        <v>186</v>
      </c>
      <c r="BD158" s="303"/>
      <c r="BE158" s="147"/>
      <c r="BF158" s="303"/>
      <c r="BG158" s="147"/>
      <c r="BH158" s="303"/>
      <c r="BI158" s="147"/>
      <c r="BJ158" s="303"/>
      <c r="BK158" s="147"/>
      <c r="BL158" s="304">
        <f t="shared" si="167"/>
        <v>0</v>
      </c>
      <c r="BM158" s="305">
        <f t="shared" si="168"/>
        <v>0</v>
      </c>
      <c r="BN158" s="147">
        <f t="shared" si="169"/>
        <v>0</v>
      </c>
      <c r="BO158" s="150"/>
      <c r="BP158" s="151"/>
    </row>
    <row r="159" spans="1:68" s="104" customFormat="1" ht="9" customHeight="1" thickBot="1" x14ac:dyDescent="0.25">
      <c r="A159" s="131"/>
      <c r="B159" s="132"/>
      <c r="C159" s="132"/>
      <c r="D159" s="131"/>
      <c r="E159" s="132"/>
      <c r="F159" s="131"/>
      <c r="G159" s="131"/>
      <c r="H159" s="131"/>
      <c r="I159" s="131"/>
      <c r="J159" s="131"/>
      <c r="K159" s="131"/>
      <c r="L159" s="131"/>
      <c r="M159" s="131"/>
      <c r="N159" s="131"/>
      <c r="O159" s="131"/>
      <c r="P159" s="131"/>
      <c r="Q159" s="131"/>
      <c r="R159" s="131"/>
      <c r="S159" s="131"/>
      <c r="T159" s="131"/>
      <c r="U159" s="131"/>
      <c r="V159" s="133"/>
      <c r="W159" s="131"/>
      <c r="X159" s="134"/>
      <c r="Y159" s="131"/>
      <c r="Z159" s="131"/>
      <c r="AA159" s="131"/>
      <c r="AB159" s="135"/>
      <c r="AC159" s="134"/>
      <c r="AD159" s="131"/>
      <c r="AE159" s="131"/>
      <c r="AF159" s="131"/>
      <c r="AG159" s="131"/>
      <c r="AH159" s="131"/>
      <c r="AI159" s="131"/>
      <c r="AJ159" s="131"/>
      <c r="AK159" s="131"/>
      <c r="AL159" s="131"/>
      <c r="AM159" s="131"/>
      <c r="AN159" s="131"/>
      <c r="AO159" s="131"/>
      <c r="AP159" s="131"/>
      <c r="AQ159" s="131"/>
      <c r="AR159" s="131"/>
      <c r="AS159" s="131"/>
      <c r="AU159" s="131"/>
      <c r="AW159" s="132"/>
      <c r="AX159" s="131"/>
      <c r="AY159" s="131"/>
      <c r="AZ159" s="131"/>
      <c r="BB159" s="131"/>
      <c r="BE159" s="136"/>
      <c r="BG159" s="136"/>
      <c r="BI159" s="136"/>
      <c r="BK159" s="136"/>
      <c r="BL159" s="137"/>
      <c r="BM159" s="137"/>
      <c r="BN159" s="136"/>
    </row>
    <row r="160" spans="1:68" s="137" customFormat="1" ht="59.45" customHeight="1" thickTop="1" thickBot="1" x14ac:dyDescent="0.25">
      <c r="A160" s="763" t="str">
        <f>B136</f>
        <v>AUDITORÍAS A OBSERVACIONES, OPORTUNIDADES DE MEJORAMIENTO Y CONSIDERACIONES</v>
      </c>
      <c r="B160" s="763"/>
      <c r="C160" s="317" t="s">
        <v>187</v>
      </c>
      <c r="D160" s="165"/>
      <c r="E160" s="166"/>
      <c r="F160" s="165"/>
      <c r="G160" s="316">
        <f>COUNTIF(BB138:BB158,"P")</f>
        <v>10</v>
      </c>
      <c r="H160" s="165"/>
      <c r="I160" s="318">
        <f>G160/(G160+G161)</f>
        <v>0.47619047619047616</v>
      </c>
      <c r="J160" s="165"/>
      <c r="K160" s="316">
        <f>SUM(K138:K158)</f>
        <v>0</v>
      </c>
      <c r="L160" s="316">
        <f>SUM(L138:L158)</f>
        <v>0</v>
      </c>
      <c r="M160" s="316">
        <f>SUM(M138:M158)</f>
        <v>0</v>
      </c>
      <c r="N160" s="316">
        <f>SUM(N138:N158)</f>
        <v>21</v>
      </c>
      <c r="O160" s="316">
        <f>SUM(O138:O158)</f>
        <v>0</v>
      </c>
      <c r="P160" s="131"/>
      <c r="Q160" s="316">
        <f>SUM(Q138:Q158)</f>
        <v>3</v>
      </c>
      <c r="R160" s="316">
        <f>SUM(R138:R158)</f>
        <v>8</v>
      </c>
      <c r="S160" s="316">
        <f>SUM(S138:S158)</f>
        <v>8</v>
      </c>
      <c r="T160" s="316">
        <f>SUM(T138:T158)</f>
        <v>2</v>
      </c>
      <c r="U160" s="165"/>
      <c r="V160" s="168"/>
      <c r="W160" s="165"/>
      <c r="X160" s="169"/>
      <c r="Y160" s="319">
        <f>SUM(Y138:Y158)</f>
        <v>0</v>
      </c>
      <c r="Z160" s="319">
        <f>SUM(Z138:Z158)</f>
        <v>0</v>
      </c>
      <c r="AA160" s="165"/>
      <c r="AB160" s="823"/>
      <c r="AC160" s="169"/>
      <c r="AD160" s="165"/>
      <c r="AE160" s="165"/>
      <c r="AF160" s="316" t="s">
        <v>136</v>
      </c>
      <c r="AG160" s="165"/>
      <c r="AH160" s="763">
        <f>SUM(AH138:AJ158)</f>
        <v>0</v>
      </c>
      <c r="AI160" s="763"/>
      <c r="AJ160" s="763"/>
      <c r="AK160" s="763">
        <f>SUM(AK138:AM158)</f>
        <v>0</v>
      </c>
      <c r="AL160" s="763"/>
      <c r="AM160" s="763"/>
      <c r="AN160" s="763">
        <f>SUM(AN138:AP158)</f>
        <v>20</v>
      </c>
      <c r="AO160" s="763"/>
      <c r="AP160" s="763"/>
      <c r="AQ160" s="763">
        <f>SUM(AQ138:AS158)</f>
        <v>0</v>
      </c>
      <c r="AR160" s="763"/>
      <c r="AS160" s="763"/>
      <c r="AU160" s="763">
        <f>SUM(AU138:AU158)</f>
        <v>20</v>
      </c>
      <c r="AW160" s="964" t="s">
        <v>139</v>
      </c>
      <c r="AX160" s="165"/>
      <c r="AY160" s="316">
        <f>SUM(AY138:AY158)</f>
        <v>21</v>
      </c>
      <c r="AZ160" s="316">
        <f>SUM(AZ138:AZ158)</f>
        <v>20</v>
      </c>
      <c r="BB160" s="131"/>
      <c r="BD160" s="320">
        <f t="shared" ref="BD160:BL160" si="176">SUM(BD138:BD158)</f>
        <v>0</v>
      </c>
      <c r="BE160" s="759">
        <f t="shared" si="176"/>
        <v>0</v>
      </c>
      <c r="BF160" s="320">
        <f t="shared" si="176"/>
        <v>0</v>
      </c>
      <c r="BG160" s="759">
        <f t="shared" si="176"/>
        <v>0</v>
      </c>
      <c r="BH160" s="320">
        <f t="shared" si="176"/>
        <v>0</v>
      </c>
      <c r="BI160" s="759">
        <f t="shared" si="176"/>
        <v>0</v>
      </c>
      <c r="BJ160" s="320">
        <f t="shared" si="176"/>
        <v>0</v>
      </c>
      <c r="BK160" s="759">
        <f t="shared" si="176"/>
        <v>0</v>
      </c>
      <c r="BL160" s="988">
        <f t="shared" si="176"/>
        <v>0</v>
      </c>
      <c r="BM160" s="1017">
        <f>BL160/AU160</f>
        <v>0</v>
      </c>
      <c r="BN160" s="851">
        <f>SUM(BN138:BN158)</f>
        <v>0</v>
      </c>
      <c r="BO160" s="104"/>
      <c r="BP160" s="104"/>
    </row>
    <row r="161" spans="1:68" s="137" customFormat="1" ht="59.45" customHeight="1" thickTop="1" thickBot="1" x14ac:dyDescent="0.25">
      <c r="A161" s="763"/>
      <c r="B161" s="763"/>
      <c r="C161" s="317" t="s">
        <v>188</v>
      </c>
      <c r="D161" s="165"/>
      <c r="E161" s="166"/>
      <c r="F161" s="165"/>
      <c r="G161" s="316">
        <f>COUNTIF(BB138:BB158,"C")</f>
        <v>11</v>
      </c>
      <c r="H161" s="165"/>
      <c r="I161" s="318">
        <f>G161/(G160+G161)</f>
        <v>0.52380952380952384</v>
      </c>
      <c r="J161" s="165"/>
      <c r="K161" s="763">
        <f>SUM(K160:O160)</f>
        <v>21</v>
      </c>
      <c r="L161" s="763"/>
      <c r="M161" s="763"/>
      <c r="N161" s="763"/>
      <c r="O161" s="763"/>
      <c r="P161" s="134"/>
      <c r="Q161" s="763">
        <f>SUM(Q160:T160)</f>
        <v>21</v>
      </c>
      <c r="R161" s="763"/>
      <c r="S161" s="763"/>
      <c r="T161" s="763"/>
      <c r="U161" s="165"/>
      <c r="V161" s="168"/>
      <c r="W161" s="165"/>
      <c r="X161" s="169"/>
      <c r="Y161" s="165"/>
      <c r="Z161" s="165"/>
      <c r="AA161" s="165"/>
      <c r="AB161" s="823"/>
      <c r="AC161" s="169"/>
      <c r="AD161" s="165"/>
      <c r="AE161" s="165"/>
      <c r="AF161" s="316" t="s">
        <v>441</v>
      </c>
      <c r="AG161" s="165"/>
      <c r="AH161" s="763">
        <f>AH160+AK160+AN160+AQ160</f>
        <v>20</v>
      </c>
      <c r="AI161" s="763"/>
      <c r="AJ161" s="763"/>
      <c r="AK161" s="763"/>
      <c r="AL161" s="763"/>
      <c r="AM161" s="763"/>
      <c r="AN161" s="763"/>
      <c r="AO161" s="763"/>
      <c r="AP161" s="763"/>
      <c r="AQ161" s="763"/>
      <c r="AR161" s="763"/>
      <c r="AS161" s="763"/>
      <c r="AU161" s="763"/>
      <c r="AW161" s="964"/>
      <c r="AX161" s="165"/>
      <c r="AY161" s="761">
        <f>AZ160/AY160</f>
        <v>0.95238095238095233</v>
      </c>
      <c r="AZ161" s="761"/>
      <c r="BB161" s="173"/>
      <c r="BD161" s="321" t="e">
        <f>BD160/AH160</f>
        <v>#DIV/0!</v>
      </c>
      <c r="BE161" s="760"/>
      <c r="BF161" s="321" t="e">
        <f>BF160/AK160</f>
        <v>#DIV/0!</v>
      </c>
      <c r="BG161" s="760"/>
      <c r="BH161" s="321">
        <f>BH160/AN160</f>
        <v>0</v>
      </c>
      <c r="BI161" s="760"/>
      <c r="BJ161" s="321" t="e">
        <f>BJ160/AQ160</f>
        <v>#DIV/0!</v>
      </c>
      <c r="BK161" s="760"/>
      <c r="BL161" s="988"/>
      <c r="BM161" s="1017"/>
      <c r="BN161" s="851"/>
      <c r="BO161" s="104"/>
      <c r="BP161" s="104"/>
    </row>
    <row r="162" spans="1:68" s="104" customFormat="1" ht="24" thickTop="1" x14ac:dyDescent="0.2">
      <c r="A162" s="129"/>
      <c r="B162" s="130"/>
      <c r="C162" s="130"/>
      <c r="D162" s="131"/>
      <c r="E162" s="132"/>
      <c r="F162" s="131"/>
      <c r="G162" s="131"/>
      <c r="H162" s="131"/>
      <c r="I162" s="131"/>
      <c r="J162" s="131"/>
      <c r="K162" s="131"/>
      <c r="L162" s="131"/>
      <c r="M162" s="131"/>
      <c r="N162" s="131"/>
      <c r="O162" s="131"/>
      <c r="P162" s="131"/>
      <c r="Q162" s="131"/>
      <c r="R162" s="131"/>
      <c r="S162" s="131"/>
      <c r="T162" s="131"/>
      <c r="U162" s="131"/>
      <c r="V162" s="133"/>
      <c r="W162" s="131"/>
      <c r="X162" s="134"/>
      <c r="Y162" s="131"/>
      <c r="Z162" s="131"/>
      <c r="AA162" s="131"/>
      <c r="AB162" s="135"/>
      <c r="AC162" s="134"/>
      <c r="AD162" s="131"/>
      <c r="AE162" s="131"/>
      <c r="AF162" s="131"/>
      <c r="AG162" s="131"/>
      <c r="AH162" s="131"/>
      <c r="AI162" s="131"/>
      <c r="AJ162" s="131"/>
      <c r="AK162" s="131"/>
      <c r="AL162" s="131"/>
      <c r="AM162" s="131"/>
      <c r="AN162" s="131"/>
      <c r="AO162" s="131"/>
      <c r="AP162" s="131"/>
      <c r="AQ162" s="131"/>
      <c r="AR162" s="131"/>
      <c r="AS162" s="131"/>
      <c r="AU162" s="131"/>
      <c r="AW162" s="132"/>
      <c r="AX162" s="131"/>
      <c r="AY162" s="131"/>
      <c r="AZ162" s="131"/>
      <c r="BB162" s="131"/>
      <c r="BE162" s="136"/>
      <c r="BG162" s="136"/>
      <c r="BI162" s="136"/>
      <c r="BK162" s="136"/>
      <c r="BL162" s="137"/>
      <c r="BM162" s="137"/>
      <c r="BN162" s="136"/>
    </row>
    <row r="163" spans="1:68" s="326" customFormat="1" ht="60.6" customHeight="1" x14ac:dyDescent="0.2">
      <c r="A163" s="942">
        <v>8</v>
      </c>
      <c r="B163" s="912" t="s">
        <v>309</v>
      </c>
      <c r="C163" s="913"/>
      <c r="D163" s="322"/>
      <c r="E163" s="132"/>
      <c r="F163" s="322"/>
      <c r="G163" s="131"/>
      <c r="H163" s="131"/>
      <c r="I163" s="131"/>
      <c r="J163" s="322"/>
      <c r="K163" s="322"/>
      <c r="L163" s="322"/>
      <c r="M163" s="322"/>
      <c r="N163" s="322"/>
      <c r="O163" s="322"/>
      <c r="P163" s="323"/>
      <c r="Q163" s="322"/>
      <c r="R163" s="322"/>
      <c r="S163" s="322"/>
      <c r="T163" s="322"/>
      <c r="U163" s="322"/>
      <c r="V163" s="324"/>
      <c r="W163" s="322"/>
      <c r="X163" s="325"/>
      <c r="Y163" s="322"/>
      <c r="Z163" s="322"/>
      <c r="AA163" s="322"/>
      <c r="AB163" s="323"/>
      <c r="AC163" s="325"/>
      <c r="AD163" s="322"/>
      <c r="AE163" s="322"/>
      <c r="AF163" s="322"/>
      <c r="AG163" s="322"/>
      <c r="AH163" s="322"/>
      <c r="AI163" s="322"/>
      <c r="AJ163" s="322"/>
      <c r="AK163" s="322"/>
      <c r="AL163" s="322"/>
      <c r="AM163" s="322"/>
      <c r="AN163" s="322"/>
      <c r="AO163" s="322"/>
      <c r="AP163" s="322"/>
      <c r="AQ163" s="322"/>
      <c r="AR163" s="322"/>
      <c r="AS163" s="322"/>
      <c r="AU163" s="322"/>
      <c r="AW163" s="323"/>
      <c r="AX163" s="322"/>
      <c r="AY163" s="322"/>
      <c r="AZ163" s="322"/>
      <c r="BB163" s="322"/>
      <c r="BE163" s="327"/>
      <c r="BG163" s="327"/>
      <c r="BI163" s="327"/>
      <c r="BK163" s="327"/>
      <c r="BL163" s="328"/>
      <c r="BM163" s="328"/>
      <c r="BN163" s="327"/>
    </row>
    <row r="164" spans="1:68" s="326" customFormat="1" ht="101.45" customHeight="1" x14ac:dyDescent="0.2">
      <c r="A164" s="943"/>
      <c r="B164" s="809" t="s">
        <v>838</v>
      </c>
      <c r="C164" s="810"/>
      <c r="D164" s="322"/>
      <c r="E164" s="132"/>
      <c r="F164" s="322"/>
      <c r="G164" s="131"/>
      <c r="H164" s="131"/>
      <c r="I164" s="131"/>
      <c r="J164" s="322"/>
      <c r="K164" s="329"/>
      <c r="L164" s="329"/>
      <c r="M164" s="329"/>
      <c r="N164" s="329"/>
      <c r="O164" s="329"/>
      <c r="P164" s="323"/>
      <c r="Q164" s="329"/>
      <c r="R164" s="329"/>
      <c r="S164" s="329"/>
      <c r="T164" s="329"/>
      <c r="U164" s="322"/>
      <c r="V164" s="330"/>
      <c r="W164" s="329"/>
      <c r="X164" s="331"/>
      <c r="Y164" s="329"/>
      <c r="Z164" s="329"/>
      <c r="AA164" s="322"/>
      <c r="AB164" s="323"/>
      <c r="AC164" s="325"/>
      <c r="AD164" s="329"/>
      <c r="AE164" s="322"/>
      <c r="AF164" s="329"/>
      <c r="AG164" s="322"/>
      <c r="AH164" s="329"/>
      <c r="AI164" s="329"/>
      <c r="AJ164" s="329"/>
      <c r="AK164" s="329"/>
      <c r="AL164" s="329"/>
      <c r="AM164" s="329"/>
      <c r="AN164" s="329"/>
      <c r="AO164" s="329"/>
      <c r="AP164" s="329"/>
      <c r="AQ164" s="329"/>
      <c r="AR164" s="329"/>
      <c r="AS164" s="329"/>
      <c r="AU164" s="329"/>
      <c r="AW164" s="332"/>
      <c r="AX164" s="322"/>
      <c r="AY164" s="329"/>
      <c r="AZ164" s="329"/>
      <c r="BB164" s="329"/>
      <c r="BE164" s="327"/>
      <c r="BG164" s="327"/>
      <c r="BI164" s="327"/>
      <c r="BK164" s="327"/>
      <c r="BL164" s="328"/>
      <c r="BM164" s="328"/>
      <c r="BN164" s="327"/>
    </row>
    <row r="165" spans="1:68" s="235" customFormat="1" ht="121.9" customHeight="1" x14ac:dyDescent="0.35">
      <c r="A165" s="333" t="s">
        <v>482</v>
      </c>
      <c r="B165" s="746" t="s">
        <v>851</v>
      </c>
      <c r="C165" s="746"/>
      <c r="D165" s="334"/>
      <c r="F165" s="335"/>
      <c r="G165" s="333" t="s">
        <v>26</v>
      </c>
      <c r="H165" s="336"/>
      <c r="I165" s="333" t="s">
        <v>470</v>
      </c>
      <c r="J165" s="336"/>
      <c r="K165" s="333"/>
      <c r="L165" s="333"/>
      <c r="M165" s="333"/>
      <c r="N165" s="333">
        <v>1</v>
      </c>
      <c r="O165" s="333"/>
      <c r="P165" s="202"/>
      <c r="Q165" s="333"/>
      <c r="R165" s="333"/>
      <c r="S165" s="333">
        <v>1</v>
      </c>
      <c r="T165" s="333"/>
      <c r="U165" s="334"/>
      <c r="V165" s="337" t="s">
        <v>204</v>
      </c>
      <c r="W165" s="333">
        <v>5</v>
      </c>
      <c r="X165" s="338"/>
      <c r="Y165" s="333"/>
      <c r="Z165" s="333"/>
      <c r="AA165" s="336"/>
      <c r="AB165" s="339"/>
      <c r="AC165" s="340"/>
      <c r="AD165" s="699" t="s">
        <v>599</v>
      </c>
      <c r="AE165" s="336"/>
      <c r="AF165" s="333" t="s">
        <v>597</v>
      </c>
      <c r="AG165" s="336"/>
      <c r="AH165" s="333"/>
      <c r="AI165" s="333"/>
      <c r="AJ165" s="333"/>
      <c r="AK165" s="333"/>
      <c r="AL165" s="333"/>
      <c r="AM165" s="333"/>
      <c r="AN165" s="333"/>
      <c r="AO165" s="333"/>
      <c r="AP165" s="333"/>
      <c r="AQ165" s="333"/>
      <c r="AR165" s="333">
        <v>1</v>
      </c>
      <c r="AS165" s="333"/>
      <c r="AT165" s="202"/>
      <c r="AU165" s="333">
        <f>SUM(AH165:AS165)</f>
        <v>1</v>
      </c>
      <c r="AV165" s="202"/>
      <c r="AW165" s="339"/>
      <c r="AX165" s="335"/>
      <c r="AY165" s="333">
        <v>1</v>
      </c>
      <c r="AZ165" s="333">
        <f>IF(AU165&lt;&gt;0,1," ")</f>
        <v>1</v>
      </c>
      <c r="BA165" s="202"/>
      <c r="BB165" s="333" t="s">
        <v>186</v>
      </c>
      <c r="BD165" s="341"/>
      <c r="BE165" s="147"/>
      <c r="BF165" s="341"/>
      <c r="BG165" s="147"/>
      <c r="BH165" s="341"/>
      <c r="BI165" s="147"/>
      <c r="BJ165" s="341"/>
      <c r="BK165" s="147"/>
      <c r="BL165" s="342">
        <f t="shared" ref="BL165:BL192" si="177">BD165+BF165+BH165+BJ165</f>
        <v>0</v>
      </c>
      <c r="BM165" s="343">
        <f t="shared" ref="BM165:BM192" si="178">BL165/AU165</f>
        <v>0</v>
      </c>
      <c r="BN165" s="147">
        <f t="shared" ref="BN165:BN192" si="179">BE165+BG165+BI165+BK165</f>
        <v>0</v>
      </c>
      <c r="BO165" s="150"/>
      <c r="BP165" s="151"/>
    </row>
    <row r="166" spans="1:68" s="235" customFormat="1" ht="106.15" customHeight="1" x14ac:dyDescent="0.35">
      <c r="A166" s="333" t="s">
        <v>483</v>
      </c>
      <c r="B166" s="746" t="s">
        <v>850</v>
      </c>
      <c r="C166" s="746"/>
      <c r="D166" s="344"/>
      <c r="F166" s="345"/>
      <c r="G166" s="333" t="s">
        <v>26</v>
      </c>
      <c r="H166" s="346"/>
      <c r="I166" s="333" t="s">
        <v>470</v>
      </c>
      <c r="J166" s="346"/>
      <c r="K166" s="333"/>
      <c r="L166" s="333"/>
      <c r="M166" s="333"/>
      <c r="N166" s="333">
        <v>1</v>
      </c>
      <c r="O166" s="333"/>
      <c r="Q166" s="333"/>
      <c r="R166" s="333"/>
      <c r="S166" s="333">
        <v>1</v>
      </c>
      <c r="T166" s="333"/>
      <c r="U166" s="344"/>
      <c r="V166" s="337" t="s">
        <v>204</v>
      </c>
      <c r="W166" s="333">
        <v>5</v>
      </c>
      <c r="X166" s="338"/>
      <c r="Y166" s="333"/>
      <c r="Z166" s="333"/>
      <c r="AA166" s="346"/>
      <c r="AB166" s="339"/>
      <c r="AC166" s="347"/>
      <c r="AD166" s="333"/>
      <c r="AE166" s="346"/>
      <c r="AF166" s="333" t="s">
        <v>603</v>
      </c>
      <c r="AG166" s="346"/>
      <c r="AH166" s="333"/>
      <c r="AI166" s="333"/>
      <c r="AJ166" s="333"/>
      <c r="AK166" s="333"/>
      <c r="AL166" s="333"/>
      <c r="AM166" s="333"/>
      <c r="AN166" s="333"/>
      <c r="AO166" s="333"/>
      <c r="AP166" s="333"/>
      <c r="AQ166" s="333"/>
      <c r="AR166" s="333"/>
      <c r="AS166" s="333"/>
      <c r="AU166" s="333">
        <f t="shared" ref="AU166:AU192" si="180">SUM(AH166:AS166)</f>
        <v>0</v>
      </c>
      <c r="AW166" s="339"/>
      <c r="AX166" s="345"/>
      <c r="AY166" s="333">
        <v>1</v>
      </c>
      <c r="AZ166" s="333" t="str">
        <f t="shared" ref="AZ166:AZ190" si="181">IF(AU166&lt;&gt;0,1," ")</f>
        <v xml:space="preserve"> </v>
      </c>
      <c r="BB166" s="333"/>
      <c r="BD166" s="341"/>
      <c r="BE166" s="147"/>
      <c r="BF166" s="341"/>
      <c r="BG166" s="147"/>
      <c r="BH166" s="341"/>
      <c r="BI166" s="147"/>
      <c r="BJ166" s="341"/>
      <c r="BK166" s="147"/>
      <c r="BL166" s="342">
        <f t="shared" si="177"/>
        <v>0</v>
      </c>
      <c r="BM166" s="343" t="e">
        <f t="shared" si="178"/>
        <v>#DIV/0!</v>
      </c>
      <c r="BN166" s="147">
        <f t="shared" si="179"/>
        <v>0</v>
      </c>
      <c r="BO166" s="150"/>
      <c r="BP166" s="151"/>
    </row>
    <row r="167" spans="1:68" s="235" customFormat="1" ht="127.15" customHeight="1" x14ac:dyDescent="0.35">
      <c r="A167" s="333" t="s">
        <v>484</v>
      </c>
      <c r="B167" s="746" t="s">
        <v>874</v>
      </c>
      <c r="C167" s="746"/>
      <c r="D167" s="344"/>
      <c r="F167" s="345"/>
      <c r="G167" s="333" t="s">
        <v>26</v>
      </c>
      <c r="H167" s="346"/>
      <c r="I167" s="333" t="s">
        <v>470</v>
      </c>
      <c r="J167" s="346"/>
      <c r="K167" s="333"/>
      <c r="L167" s="333"/>
      <c r="M167" s="333"/>
      <c r="N167" s="333">
        <v>1</v>
      </c>
      <c r="O167" s="333"/>
      <c r="Q167" s="333"/>
      <c r="R167" s="333">
        <v>1</v>
      </c>
      <c r="S167" s="333"/>
      <c r="T167" s="333"/>
      <c r="U167" s="344"/>
      <c r="V167" s="337" t="s">
        <v>204</v>
      </c>
      <c r="W167" s="333">
        <v>5</v>
      </c>
      <c r="X167" s="338"/>
      <c r="Y167" s="333"/>
      <c r="Z167" s="333"/>
      <c r="AA167" s="346"/>
      <c r="AB167" s="339"/>
      <c r="AC167" s="347"/>
      <c r="AD167" s="333"/>
      <c r="AE167" s="346"/>
      <c r="AF167" s="333" t="s">
        <v>603</v>
      </c>
      <c r="AG167" s="346"/>
      <c r="AH167" s="333"/>
      <c r="AI167" s="333"/>
      <c r="AJ167" s="333"/>
      <c r="AK167" s="333"/>
      <c r="AL167" s="333"/>
      <c r="AM167" s="333"/>
      <c r="AN167" s="333"/>
      <c r="AO167" s="333"/>
      <c r="AP167" s="333"/>
      <c r="AQ167" s="333"/>
      <c r="AR167" s="333"/>
      <c r="AS167" s="333"/>
      <c r="AU167" s="333">
        <f t="shared" ref="AU167" si="182">SUM(AH167:AS167)</f>
        <v>0</v>
      </c>
      <c r="AW167" s="339"/>
      <c r="AX167" s="345"/>
      <c r="AY167" s="333">
        <v>1</v>
      </c>
      <c r="AZ167" s="333" t="str">
        <f t="shared" ref="AZ167" si="183">IF(AU167&lt;&gt;0,1," ")</f>
        <v xml:space="preserve"> </v>
      </c>
      <c r="BB167" s="333"/>
      <c r="BD167" s="341"/>
      <c r="BE167" s="147"/>
      <c r="BF167" s="341"/>
      <c r="BG167" s="147"/>
      <c r="BH167" s="341"/>
      <c r="BI167" s="147"/>
      <c r="BJ167" s="341"/>
      <c r="BK167" s="147"/>
      <c r="BL167" s="342">
        <f t="shared" ref="BL167" si="184">BD167+BF167+BH167+BJ167</f>
        <v>0</v>
      </c>
      <c r="BM167" s="343" t="e">
        <f t="shared" ref="BM167" si="185">BL167/AU167</f>
        <v>#DIV/0!</v>
      </c>
      <c r="BN167" s="147">
        <f t="shared" ref="BN167" si="186">BE167+BG167+BI167+BK167</f>
        <v>0</v>
      </c>
      <c r="BO167" s="150"/>
      <c r="BP167" s="151"/>
    </row>
    <row r="168" spans="1:68" s="235" customFormat="1" ht="127.15" customHeight="1" x14ac:dyDescent="0.35">
      <c r="A168" s="333" t="s">
        <v>485</v>
      </c>
      <c r="B168" s="746" t="s">
        <v>852</v>
      </c>
      <c r="C168" s="746"/>
      <c r="D168" s="344"/>
      <c r="F168" s="345"/>
      <c r="G168" s="333" t="s">
        <v>26</v>
      </c>
      <c r="H168" s="346"/>
      <c r="I168" s="333" t="s">
        <v>470</v>
      </c>
      <c r="J168" s="346"/>
      <c r="K168" s="333"/>
      <c r="L168" s="333"/>
      <c r="M168" s="333"/>
      <c r="N168" s="333">
        <v>1</v>
      </c>
      <c r="O168" s="333"/>
      <c r="Q168" s="333"/>
      <c r="R168" s="333"/>
      <c r="S168" s="333">
        <v>1</v>
      </c>
      <c r="T168" s="333"/>
      <c r="U168" s="344"/>
      <c r="V168" s="337" t="s">
        <v>204</v>
      </c>
      <c r="W168" s="333">
        <v>5</v>
      </c>
      <c r="X168" s="338"/>
      <c r="Y168" s="333"/>
      <c r="Z168" s="333"/>
      <c r="AA168" s="346"/>
      <c r="AB168" s="339"/>
      <c r="AC168" s="347"/>
      <c r="AD168" s="333"/>
      <c r="AE168" s="346"/>
      <c r="AF168" s="333" t="s">
        <v>603</v>
      </c>
      <c r="AG168" s="346"/>
      <c r="AH168" s="333"/>
      <c r="AI168" s="333"/>
      <c r="AJ168" s="333"/>
      <c r="AK168" s="333"/>
      <c r="AL168" s="333"/>
      <c r="AM168" s="333"/>
      <c r="AN168" s="333"/>
      <c r="AO168" s="333"/>
      <c r="AP168" s="333"/>
      <c r="AQ168" s="333"/>
      <c r="AR168" s="333"/>
      <c r="AS168" s="333"/>
      <c r="AU168" s="333">
        <f t="shared" ref="AU168" si="187">SUM(AH168:AS168)</f>
        <v>0</v>
      </c>
      <c r="AW168" s="339"/>
      <c r="AX168" s="345"/>
      <c r="AY168" s="333">
        <v>1</v>
      </c>
      <c r="AZ168" s="333" t="str">
        <f t="shared" ref="AZ168" si="188">IF(AU168&lt;&gt;0,1," ")</f>
        <v xml:space="preserve"> </v>
      </c>
      <c r="BB168" s="333"/>
      <c r="BD168" s="341"/>
      <c r="BE168" s="147"/>
      <c r="BF168" s="341"/>
      <c r="BG168" s="147"/>
      <c r="BH168" s="341"/>
      <c r="BI168" s="147"/>
      <c r="BJ168" s="341"/>
      <c r="BK168" s="147"/>
      <c r="BL168" s="342">
        <f t="shared" ref="BL168" si="189">BD168+BF168+BH168+BJ168</f>
        <v>0</v>
      </c>
      <c r="BM168" s="343" t="e">
        <f t="shared" ref="BM168" si="190">BL168/AU168</f>
        <v>#DIV/0!</v>
      </c>
      <c r="BN168" s="147">
        <f t="shared" ref="BN168" si="191">BE168+BG168+BI168+BK168</f>
        <v>0</v>
      </c>
      <c r="BO168" s="150"/>
      <c r="BP168" s="151"/>
    </row>
    <row r="169" spans="1:68" s="235" customFormat="1" ht="127.15" customHeight="1" x14ac:dyDescent="0.35">
      <c r="A169" s="333" t="s">
        <v>486</v>
      </c>
      <c r="B169" s="746" t="s">
        <v>853</v>
      </c>
      <c r="C169" s="746"/>
      <c r="D169" s="344"/>
      <c r="F169" s="345"/>
      <c r="G169" s="333" t="s">
        <v>26</v>
      </c>
      <c r="H169" s="346"/>
      <c r="I169" s="333" t="s">
        <v>470</v>
      </c>
      <c r="J169" s="346"/>
      <c r="K169" s="333"/>
      <c r="L169" s="333"/>
      <c r="M169" s="333"/>
      <c r="N169" s="333">
        <v>1</v>
      </c>
      <c r="O169" s="333"/>
      <c r="Q169" s="333"/>
      <c r="R169" s="333"/>
      <c r="S169" s="333">
        <v>1</v>
      </c>
      <c r="T169" s="333"/>
      <c r="U169" s="344"/>
      <c r="V169" s="337" t="s">
        <v>204</v>
      </c>
      <c r="W169" s="333">
        <v>5</v>
      </c>
      <c r="X169" s="338"/>
      <c r="Y169" s="333"/>
      <c r="Z169" s="333"/>
      <c r="AA169" s="346"/>
      <c r="AB169" s="339"/>
      <c r="AC169" s="347"/>
      <c r="AD169" s="333"/>
      <c r="AE169" s="346"/>
      <c r="AF169" s="333" t="s">
        <v>603</v>
      </c>
      <c r="AG169" s="346"/>
      <c r="AH169" s="333"/>
      <c r="AI169" s="333"/>
      <c r="AJ169" s="333"/>
      <c r="AK169" s="333"/>
      <c r="AL169" s="333"/>
      <c r="AM169" s="333"/>
      <c r="AN169" s="333"/>
      <c r="AO169" s="333"/>
      <c r="AP169" s="333"/>
      <c r="AQ169" s="333"/>
      <c r="AR169" s="333"/>
      <c r="AS169" s="333"/>
      <c r="AU169" s="333">
        <f t="shared" ref="AU169" si="192">SUM(AH169:AS169)</f>
        <v>0</v>
      </c>
      <c r="AW169" s="339"/>
      <c r="AX169" s="345"/>
      <c r="AY169" s="333">
        <v>1</v>
      </c>
      <c r="AZ169" s="333" t="str">
        <f t="shared" ref="AZ169" si="193">IF(AU169&lt;&gt;0,1," ")</f>
        <v xml:space="preserve"> </v>
      </c>
      <c r="BB169" s="333"/>
      <c r="BD169" s="341"/>
      <c r="BE169" s="147"/>
      <c r="BF169" s="341"/>
      <c r="BG169" s="147"/>
      <c r="BH169" s="341"/>
      <c r="BI169" s="147"/>
      <c r="BJ169" s="341"/>
      <c r="BK169" s="147"/>
      <c r="BL169" s="342">
        <f t="shared" ref="BL169" si="194">BD169+BF169+BH169+BJ169</f>
        <v>0</v>
      </c>
      <c r="BM169" s="343" t="e">
        <f t="shared" ref="BM169" si="195">BL169/AU169</f>
        <v>#DIV/0!</v>
      </c>
      <c r="BN169" s="147">
        <f t="shared" ref="BN169" si="196">BE169+BG169+BI169+BK169</f>
        <v>0</v>
      </c>
      <c r="BO169" s="150"/>
      <c r="BP169" s="151"/>
    </row>
    <row r="170" spans="1:68" s="235" customFormat="1" ht="127.15" customHeight="1" x14ac:dyDescent="0.35">
      <c r="A170" s="333" t="s">
        <v>487</v>
      </c>
      <c r="B170" s="746" t="s">
        <v>854</v>
      </c>
      <c r="C170" s="746"/>
      <c r="D170" s="344"/>
      <c r="F170" s="345"/>
      <c r="G170" s="333" t="s">
        <v>26</v>
      </c>
      <c r="H170" s="346"/>
      <c r="I170" s="333" t="s">
        <v>470</v>
      </c>
      <c r="J170" s="346"/>
      <c r="K170" s="333"/>
      <c r="L170" s="333"/>
      <c r="M170" s="333"/>
      <c r="N170" s="333">
        <v>1</v>
      </c>
      <c r="O170" s="333"/>
      <c r="Q170" s="333"/>
      <c r="R170" s="333"/>
      <c r="S170" s="333">
        <v>1</v>
      </c>
      <c r="T170" s="333"/>
      <c r="U170" s="344"/>
      <c r="V170" s="337" t="s">
        <v>204</v>
      </c>
      <c r="W170" s="333">
        <v>5</v>
      </c>
      <c r="X170" s="338"/>
      <c r="Y170" s="333"/>
      <c r="Z170" s="333"/>
      <c r="AA170" s="346"/>
      <c r="AB170" s="339"/>
      <c r="AC170" s="347"/>
      <c r="AD170" s="333"/>
      <c r="AE170" s="346"/>
      <c r="AF170" s="333" t="s">
        <v>603</v>
      </c>
      <c r="AG170" s="346"/>
      <c r="AH170" s="333"/>
      <c r="AI170" s="333"/>
      <c r="AJ170" s="333"/>
      <c r="AK170" s="333"/>
      <c r="AL170" s="333"/>
      <c r="AM170" s="333"/>
      <c r="AN170" s="333"/>
      <c r="AO170" s="333"/>
      <c r="AP170" s="333"/>
      <c r="AQ170" s="333"/>
      <c r="AR170" s="333"/>
      <c r="AS170" s="333"/>
      <c r="AU170" s="333">
        <f t="shared" ref="AU170" si="197">SUM(AH170:AS170)</f>
        <v>0</v>
      </c>
      <c r="AW170" s="339"/>
      <c r="AX170" s="345"/>
      <c r="AY170" s="333">
        <v>1</v>
      </c>
      <c r="AZ170" s="333" t="str">
        <f t="shared" ref="AZ170" si="198">IF(AU170&lt;&gt;0,1," ")</f>
        <v xml:space="preserve"> </v>
      </c>
      <c r="BB170" s="333"/>
      <c r="BD170" s="341"/>
      <c r="BE170" s="147"/>
      <c r="BF170" s="341"/>
      <c r="BG170" s="147"/>
      <c r="BH170" s="341"/>
      <c r="BI170" s="147"/>
      <c r="BJ170" s="341"/>
      <c r="BK170" s="147"/>
      <c r="BL170" s="342">
        <f t="shared" ref="BL170" si="199">BD170+BF170+BH170+BJ170</f>
        <v>0</v>
      </c>
      <c r="BM170" s="343" t="e">
        <f t="shared" ref="BM170" si="200">BL170/AU170</f>
        <v>#DIV/0!</v>
      </c>
      <c r="BN170" s="147">
        <f t="shared" ref="BN170" si="201">BE170+BG170+BI170+BK170</f>
        <v>0</v>
      </c>
      <c r="BO170" s="150"/>
      <c r="BP170" s="151"/>
    </row>
    <row r="171" spans="1:68" s="235" customFormat="1" ht="127.15" customHeight="1" x14ac:dyDescent="0.35">
      <c r="A171" s="333" t="s">
        <v>488</v>
      </c>
      <c r="B171" s="746" t="s">
        <v>856</v>
      </c>
      <c r="C171" s="746"/>
      <c r="D171" s="344"/>
      <c r="F171" s="345"/>
      <c r="G171" s="333" t="s">
        <v>26</v>
      </c>
      <c r="H171" s="346"/>
      <c r="I171" s="333" t="s">
        <v>470</v>
      </c>
      <c r="J171" s="346"/>
      <c r="K171" s="333"/>
      <c r="L171" s="333"/>
      <c r="M171" s="333"/>
      <c r="N171" s="333">
        <v>1</v>
      </c>
      <c r="O171" s="333"/>
      <c r="Q171" s="333"/>
      <c r="R171" s="333"/>
      <c r="S171" s="333">
        <v>1</v>
      </c>
      <c r="T171" s="333"/>
      <c r="U171" s="344"/>
      <c r="V171" s="337" t="s">
        <v>204</v>
      </c>
      <c r="W171" s="333">
        <v>5</v>
      </c>
      <c r="X171" s="338"/>
      <c r="Y171" s="333"/>
      <c r="Z171" s="333"/>
      <c r="AA171" s="346"/>
      <c r="AB171" s="339"/>
      <c r="AC171" s="347"/>
      <c r="AD171" s="333"/>
      <c r="AE171" s="346"/>
      <c r="AF171" s="333" t="s">
        <v>603</v>
      </c>
      <c r="AG171" s="346"/>
      <c r="AH171" s="333"/>
      <c r="AI171" s="333"/>
      <c r="AJ171" s="333"/>
      <c r="AK171" s="333"/>
      <c r="AL171" s="333"/>
      <c r="AM171" s="333"/>
      <c r="AN171" s="333"/>
      <c r="AO171" s="333"/>
      <c r="AP171" s="333"/>
      <c r="AQ171" s="333"/>
      <c r="AR171" s="333"/>
      <c r="AS171" s="333"/>
      <c r="AU171" s="333">
        <f t="shared" ref="AU171" si="202">SUM(AH171:AS171)</f>
        <v>0</v>
      </c>
      <c r="AW171" s="339"/>
      <c r="AX171" s="345"/>
      <c r="AY171" s="333">
        <v>1</v>
      </c>
      <c r="AZ171" s="333" t="str">
        <f t="shared" ref="AZ171" si="203">IF(AU171&lt;&gt;0,1," ")</f>
        <v xml:space="preserve"> </v>
      </c>
      <c r="BB171" s="333"/>
      <c r="BD171" s="341"/>
      <c r="BE171" s="147"/>
      <c r="BF171" s="341"/>
      <c r="BG171" s="147"/>
      <c r="BH171" s="341"/>
      <c r="BI171" s="147"/>
      <c r="BJ171" s="341"/>
      <c r="BK171" s="147"/>
      <c r="BL171" s="342">
        <f t="shared" ref="BL171" si="204">BD171+BF171+BH171+BJ171</f>
        <v>0</v>
      </c>
      <c r="BM171" s="343" t="e">
        <f t="shared" ref="BM171" si="205">BL171/AU171</f>
        <v>#DIV/0!</v>
      </c>
      <c r="BN171" s="147">
        <f t="shared" ref="BN171" si="206">BE171+BG171+BI171+BK171</f>
        <v>0</v>
      </c>
      <c r="BO171" s="150"/>
      <c r="BP171" s="151"/>
    </row>
    <row r="172" spans="1:68" s="235" customFormat="1" ht="127.15" customHeight="1" x14ac:dyDescent="0.35">
      <c r="A172" s="333" t="s">
        <v>489</v>
      </c>
      <c r="B172" s="746" t="s">
        <v>855</v>
      </c>
      <c r="C172" s="746"/>
      <c r="D172" s="344"/>
      <c r="F172" s="345"/>
      <c r="G172" s="333" t="s">
        <v>26</v>
      </c>
      <c r="H172" s="346"/>
      <c r="I172" s="333" t="s">
        <v>470</v>
      </c>
      <c r="J172" s="346"/>
      <c r="K172" s="333"/>
      <c r="L172" s="333"/>
      <c r="M172" s="333"/>
      <c r="N172" s="333">
        <v>1</v>
      </c>
      <c r="O172" s="333"/>
      <c r="Q172" s="333"/>
      <c r="R172" s="333"/>
      <c r="S172" s="333">
        <v>1</v>
      </c>
      <c r="T172" s="333"/>
      <c r="U172" s="344"/>
      <c r="V172" s="337" t="s">
        <v>204</v>
      </c>
      <c r="W172" s="333">
        <v>5</v>
      </c>
      <c r="X172" s="338"/>
      <c r="Y172" s="333"/>
      <c r="Z172" s="333"/>
      <c r="AA172" s="346"/>
      <c r="AB172" s="339"/>
      <c r="AC172" s="347"/>
      <c r="AD172" s="333"/>
      <c r="AE172" s="346"/>
      <c r="AF172" s="333" t="s">
        <v>603</v>
      </c>
      <c r="AG172" s="346"/>
      <c r="AH172" s="333"/>
      <c r="AI172" s="333"/>
      <c r="AJ172" s="333"/>
      <c r="AK172" s="333"/>
      <c r="AL172" s="333"/>
      <c r="AM172" s="333"/>
      <c r="AN172" s="333"/>
      <c r="AO172" s="333"/>
      <c r="AP172" s="333"/>
      <c r="AQ172" s="333"/>
      <c r="AR172" s="333"/>
      <c r="AS172" s="333"/>
      <c r="AU172" s="333">
        <f t="shared" ref="AU172" si="207">SUM(AH172:AS172)</f>
        <v>0</v>
      </c>
      <c r="AW172" s="339"/>
      <c r="AX172" s="345"/>
      <c r="AY172" s="333">
        <v>1</v>
      </c>
      <c r="AZ172" s="333" t="str">
        <f t="shared" ref="AZ172" si="208">IF(AU172&lt;&gt;0,1," ")</f>
        <v xml:space="preserve"> </v>
      </c>
      <c r="BB172" s="333"/>
      <c r="BD172" s="341"/>
      <c r="BE172" s="147"/>
      <c r="BF172" s="341"/>
      <c r="BG172" s="147"/>
      <c r="BH172" s="341"/>
      <c r="BI172" s="147"/>
      <c r="BJ172" s="341"/>
      <c r="BK172" s="147"/>
      <c r="BL172" s="342">
        <f t="shared" ref="BL172" si="209">BD172+BF172+BH172+BJ172</f>
        <v>0</v>
      </c>
      <c r="BM172" s="343" t="e">
        <f t="shared" ref="BM172" si="210">BL172/AU172</f>
        <v>#DIV/0!</v>
      </c>
      <c r="BN172" s="147">
        <f t="shared" ref="BN172" si="211">BE172+BG172+BI172+BK172</f>
        <v>0</v>
      </c>
      <c r="BO172" s="150"/>
      <c r="BP172" s="151"/>
    </row>
    <row r="173" spans="1:68" s="235" customFormat="1" ht="145.9" customHeight="1" x14ac:dyDescent="0.35">
      <c r="A173" s="333" t="s">
        <v>490</v>
      </c>
      <c r="B173" s="746" t="s">
        <v>858</v>
      </c>
      <c r="C173" s="746"/>
      <c r="D173" s="344"/>
      <c r="F173" s="345"/>
      <c r="G173" s="333" t="s">
        <v>26</v>
      </c>
      <c r="H173" s="346"/>
      <c r="I173" s="333" t="s">
        <v>470</v>
      </c>
      <c r="J173" s="346"/>
      <c r="K173" s="333"/>
      <c r="L173" s="333"/>
      <c r="M173" s="333"/>
      <c r="N173" s="333">
        <v>1</v>
      </c>
      <c r="O173" s="333"/>
      <c r="Q173" s="333"/>
      <c r="R173" s="333">
        <v>1</v>
      </c>
      <c r="S173" s="333"/>
      <c r="T173" s="333"/>
      <c r="U173" s="344"/>
      <c r="V173" s="337" t="s">
        <v>204</v>
      </c>
      <c r="W173" s="333">
        <v>5</v>
      </c>
      <c r="X173" s="338"/>
      <c r="Y173" s="333"/>
      <c r="Z173" s="333"/>
      <c r="AA173" s="346"/>
      <c r="AB173" s="339"/>
      <c r="AC173" s="347"/>
      <c r="AD173" s="333"/>
      <c r="AE173" s="346"/>
      <c r="AF173" s="333" t="s">
        <v>603</v>
      </c>
      <c r="AG173" s="346"/>
      <c r="AH173" s="333"/>
      <c r="AI173" s="333"/>
      <c r="AJ173" s="333"/>
      <c r="AK173" s="333"/>
      <c r="AL173" s="333"/>
      <c r="AM173" s="333"/>
      <c r="AN173" s="333"/>
      <c r="AO173" s="333"/>
      <c r="AP173" s="333"/>
      <c r="AQ173" s="333"/>
      <c r="AR173" s="333"/>
      <c r="AS173" s="333"/>
      <c r="AU173" s="333">
        <f t="shared" ref="AU173" si="212">SUM(AH173:AS173)</f>
        <v>0</v>
      </c>
      <c r="AW173" s="339"/>
      <c r="AX173" s="345"/>
      <c r="AY173" s="333">
        <v>1</v>
      </c>
      <c r="AZ173" s="333" t="str">
        <f t="shared" ref="AZ173" si="213">IF(AU173&lt;&gt;0,1," ")</f>
        <v xml:space="preserve"> </v>
      </c>
      <c r="BB173" s="333"/>
      <c r="BD173" s="341"/>
      <c r="BE173" s="147"/>
      <c r="BF173" s="341"/>
      <c r="BG173" s="147"/>
      <c r="BH173" s="341"/>
      <c r="BI173" s="147"/>
      <c r="BJ173" s="341"/>
      <c r="BK173" s="147"/>
      <c r="BL173" s="342">
        <f t="shared" ref="BL173" si="214">BD173+BF173+BH173+BJ173</f>
        <v>0</v>
      </c>
      <c r="BM173" s="343" t="e">
        <f t="shared" ref="BM173" si="215">BL173/AU173</f>
        <v>#DIV/0!</v>
      </c>
      <c r="BN173" s="147">
        <f t="shared" ref="BN173" si="216">BE173+BG173+BI173+BK173</f>
        <v>0</v>
      </c>
      <c r="BO173" s="150"/>
      <c r="BP173" s="151"/>
    </row>
    <row r="174" spans="1:68" s="235" customFormat="1" ht="214.9" customHeight="1" x14ac:dyDescent="0.35">
      <c r="A174" s="333" t="s">
        <v>875</v>
      </c>
      <c r="B174" s="746" t="s">
        <v>860</v>
      </c>
      <c r="C174" s="746"/>
      <c r="D174" s="344"/>
      <c r="F174" s="345"/>
      <c r="G174" s="333" t="s">
        <v>26</v>
      </c>
      <c r="H174" s="346"/>
      <c r="I174" s="333" t="s">
        <v>470</v>
      </c>
      <c r="J174" s="346"/>
      <c r="K174" s="333"/>
      <c r="L174" s="333"/>
      <c r="M174" s="333"/>
      <c r="N174" s="333">
        <v>1</v>
      </c>
      <c r="O174" s="333"/>
      <c r="Q174" s="333"/>
      <c r="R174" s="333">
        <v>1</v>
      </c>
      <c r="S174" s="333"/>
      <c r="T174" s="333"/>
      <c r="U174" s="344"/>
      <c r="V174" s="337" t="s">
        <v>204</v>
      </c>
      <c r="W174" s="333">
        <v>5</v>
      </c>
      <c r="X174" s="338"/>
      <c r="Y174" s="333"/>
      <c r="Z174" s="333"/>
      <c r="AA174" s="346"/>
      <c r="AB174" s="339"/>
      <c r="AC174" s="347"/>
      <c r="AD174" s="333"/>
      <c r="AE174" s="346"/>
      <c r="AF174" s="333" t="s">
        <v>603</v>
      </c>
      <c r="AG174" s="346"/>
      <c r="AH174" s="333"/>
      <c r="AI174" s="333"/>
      <c r="AJ174" s="333"/>
      <c r="AK174" s="333"/>
      <c r="AL174" s="333"/>
      <c r="AM174" s="333"/>
      <c r="AN174" s="333"/>
      <c r="AO174" s="333"/>
      <c r="AP174" s="333"/>
      <c r="AQ174" s="333"/>
      <c r="AR174" s="333"/>
      <c r="AS174" s="333"/>
      <c r="AU174" s="333">
        <f t="shared" ref="AU174" si="217">SUM(AH174:AS174)</f>
        <v>0</v>
      </c>
      <c r="AW174" s="339"/>
      <c r="AX174" s="345"/>
      <c r="AY174" s="333">
        <v>1</v>
      </c>
      <c r="AZ174" s="333" t="str">
        <f t="shared" ref="AZ174" si="218">IF(AU174&lt;&gt;0,1," ")</f>
        <v xml:space="preserve"> </v>
      </c>
      <c r="BB174" s="333"/>
      <c r="BD174" s="341"/>
      <c r="BE174" s="147"/>
      <c r="BF174" s="341"/>
      <c r="BG174" s="147"/>
      <c r="BH174" s="341"/>
      <c r="BI174" s="147"/>
      <c r="BJ174" s="341"/>
      <c r="BK174" s="147"/>
      <c r="BL174" s="342">
        <f t="shared" ref="BL174" si="219">BD174+BF174+BH174+BJ174</f>
        <v>0</v>
      </c>
      <c r="BM174" s="343" t="e">
        <f t="shared" ref="BM174" si="220">BL174/AU174</f>
        <v>#DIV/0!</v>
      </c>
      <c r="BN174" s="147">
        <f t="shared" ref="BN174" si="221">BE174+BG174+BI174+BK174</f>
        <v>0</v>
      </c>
      <c r="BO174" s="150"/>
      <c r="BP174" s="151"/>
    </row>
    <row r="175" spans="1:68" s="235" customFormat="1" ht="226.15" customHeight="1" x14ac:dyDescent="0.35">
      <c r="A175" s="333" t="s">
        <v>876</v>
      </c>
      <c r="B175" s="746" t="s">
        <v>859</v>
      </c>
      <c r="C175" s="746"/>
      <c r="D175" s="344"/>
      <c r="F175" s="345"/>
      <c r="G175" s="333" t="s">
        <v>26</v>
      </c>
      <c r="H175" s="346"/>
      <c r="I175" s="333" t="s">
        <v>470</v>
      </c>
      <c r="J175" s="346"/>
      <c r="K175" s="333"/>
      <c r="L175" s="333"/>
      <c r="M175" s="333"/>
      <c r="N175" s="333">
        <v>1</v>
      </c>
      <c r="O175" s="333"/>
      <c r="Q175" s="333"/>
      <c r="R175" s="333">
        <v>1</v>
      </c>
      <c r="S175" s="333"/>
      <c r="T175" s="333"/>
      <c r="U175" s="344"/>
      <c r="V175" s="337" t="s">
        <v>204</v>
      </c>
      <c r="W175" s="333">
        <v>5</v>
      </c>
      <c r="X175" s="338"/>
      <c r="Y175" s="333"/>
      <c r="Z175" s="333"/>
      <c r="AA175" s="346"/>
      <c r="AB175" s="339"/>
      <c r="AC175" s="347"/>
      <c r="AD175" s="333"/>
      <c r="AE175" s="346"/>
      <c r="AF175" s="333" t="s">
        <v>603</v>
      </c>
      <c r="AG175" s="346"/>
      <c r="AH175" s="333"/>
      <c r="AI175" s="333"/>
      <c r="AJ175" s="333"/>
      <c r="AK175" s="333"/>
      <c r="AL175" s="333"/>
      <c r="AM175" s="333"/>
      <c r="AN175" s="333"/>
      <c r="AO175" s="333"/>
      <c r="AP175" s="333"/>
      <c r="AQ175" s="333"/>
      <c r="AR175" s="333"/>
      <c r="AS175" s="333"/>
      <c r="AU175" s="333">
        <f t="shared" ref="AU175" si="222">SUM(AH175:AS175)</f>
        <v>0</v>
      </c>
      <c r="AW175" s="339"/>
      <c r="AX175" s="345"/>
      <c r="AY175" s="333">
        <v>1</v>
      </c>
      <c r="AZ175" s="333" t="str">
        <f t="shared" ref="AZ175" si="223">IF(AU175&lt;&gt;0,1," ")</f>
        <v xml:space="preserve"> </v>
      </c>
      <c r="BB175" s="333"/>
      <c r="BD175" s="341"/>
      <c r="BE175" s="147"/>
      <c r="BF175" s="341"/>
      <c r="BG175" s="147"/>
      <c r="BH175" s="341"/>
      <c r="BI175" s="147"/>
      <c r="BJ175" s="341"/>
      <c r="BK175" s="147"/>
      <c r="BL175" s="342">
        <f t="shared" ref="BL175" si="224">BD175+BF175+BH175+BJ175</f>
        <v>0</v>
      </c>
      <c r="BM175" s="343" t="e">
        <f t="shared" ref="BM175" si="225">BL175/AU175</f>
        <v>#DIV/0!</v>
      </c>
      <c r="BN175" s="147">
        <f t="shared" ref="BN175" si="226">BE175+BG175+BI175+BK175</f>
        <v>0</v>
      </c>
      <c r="BO175" s="150"/>
      <c r="BP175" s="151"/>
    </row>
    <row r="176" spans="1:68" s="235" customFormat="1" ht="363.6" customHeight="1" x14ac:dyDescent="0.35">
      <c r="A176" s="333" t="s">
        <v>877</v>
      </c>
      <c r="B176" s="746" t="s">
        <v>861</v>
      </c>
      <c r="C176" s="746"/>
      <c r="D176" s="344"/>
      <c r="F176" s="345"/>
      <c r="G176" s="333" t="s">
        <v>26</v>
      </c>
      <c r="H176" s="346"/>
      <c r="I176" s="333" t="s">
        <v>470</v>
      </c>
      <c r="J176" s="346"/>
      <c r="K176" s="333"/>
      <c r="L176" s="333"/>
      <c r="M176" s="333"/>
      <c r="N176" s="333">
        <v>1</v>
      </c>
      <c r="O176" s="333"/>
      <c r="Q176" s="333"/>
      <c r="R176" s="333">
        <v>1</v>
      </c>
      <c r="S176" s="333"/>
      <c r="T176" s="333"/>
      <c r="U176" s="344"/>
      <c r="V176" s="337" t="s">
        <v>204</v>
      </c>
      <c r="W176" s="333">
        <v>5</v>
      </c>
      <c r="X176" s="338"/>
      <c r="Y176" s="333"/>
      <c r="Z176" s="333"/>
      <c r="AA176" s="346"/>
      <c r="AB176" s="339"/>
      <c r="AC176" s="347"/>
      <c r="AD176" s="333"/>
      <c r="AE176" s="346"/>
      <c r="AF176" s="333" t="s">
        <v>603</v>
      </c>
      <c r="AG176" s="346"/>
      <c r="AH176" s="333"/>
      <c r="AI176" s="333"/>
      <c r="AJ176" s="333"/>
      <c r="AK176" s="333"/>
      <c r="AL176" s="333"/>
      <c r="AM176" s="333"/>
      <c r="AN176" s="333"/>
      <c r="AO176" s="333"/>
      <c r="AP176" s="333"/>
      <c r="AQ176" s="333"/>
      <c r="AR176" s="333"/>
      <c r="AS176" s="333"/>
      <c r="AU176" s="333">
        <f t="shared" ref="AU176" si="227">SUM(AH176:AS176)</f>
        <v>0</v>
      </c>
      <c r="AW176" s="339"/>
      <c r="AX176" s="345"/>
      <c r="AY176" s="333">
        <v>1</v>
      </c>
      <c r="AZ176" s="333" t="str">
        <f t="shared" ref="AZ176" si="228">IF(AU176&lt;&gt;0,1," ")</f>
        <v xml:space="preserve"> </v>
      </c>
      <c r="BB176" s="333"/>
      <c r="BD176" s="341"/>
      <c r="BE176" s="147"/>
      <c r="BF176" s="341"/>
      <c r="BG176" s="147"/>
      <c r="BH176" s="341"/>
      <c r="BI176" s="147"/>
      <c r="BJ176" s="341"/>
      <c r="BK176" s="147"/>
      <c r="BL176" s="342">
        <f t="shared" ref="BL176" si="229">BD176+BF176+BH176+BJ176</f>
        <v>0</v>
      </c>
      <c r="BM176" s="343" t="e">
        <f t="shared" ref="BM176" si="230">BL176/AU176</f>
        <v>#DIV/0!</v>
      </c>
      <c r="BN176" s="147">
        <f t="shared" ref="BN176" si="231">BE176+BG176+BI176+BK176</f>
        <v>0</v>
      </c>
      <c r="BO176" s="150"/>
      <c r="BP176" s="151"/>
    </row>
    <row r="177" spans="1:68" s="235" customFormat="1" ht="309" customHeight="1" x14ac:dyDescent="0.35">
      <c r="A177" s="333" t="s">
        <v>878</v>
      </c>
      <c r="B177" s="746" t="s">
        <v>862</v>
      </c>
      <c r="C177" s="746"/>
      <c r="D177" s="344"/>
      <c r="F177" s="345"/>
      <c r="G177" s="333" t="s">
        <v>26</v>
      </c>
      <c r="H177" s="346"/>
      <c r="I177" s="333" t="s">
        <v>470</v>
      </c>
      <c r="J177" s="346"/>
      <c r="K177" s="333"/>
      <c r="L177" s="333"/>
      <c r="M177" s="333"/>
      <c r="N177" s="333">
        <v>1</v>
      </c>
      <c r="O177" s="333"/>
      <c r="Q177" s="333"/>
      <c r="R177" s="333">
        <v>1</v>
      </c>
      <c r="S177" s="333"/>
      <c r="T177" s="333"/>
      <c r="U177" s="344"/>
      <c r="V177" s="337" t="s">
        <v>204</v>
      </c>
      <c r="W177" s="333">
        <v>5</v>
      </c>
      <c r="X177" s="338"/>
      <c r="Y177" s="333"/>
      <c r="Z177" s="333"/>
      <c r="AA177" s="346"/>
      <c r="AB177" s="339"/>
      <c r="AC177" s="347"/>
      <c r="AD177" s="333"/>
      <c r="AE177" s="346"/>
      <c r="AF177" s="333" t="s">
        <v>603</v>
      </c>
      <c r="AG177" s="346"/>
      <c r="AH177" s="333"/>
      <c r="AI177" s="333"/>
      <c r="AJ177" s="333"/>
      <c r="AK177" s="333"/>
      <c r="AL177" s="333"/>
      <c r="AM177" s="333"/>
      <c r="AN177" s="333"/>
      <c r="AO177" s="333"/>
      <c r="AP177" s="333"/>
      <c r="AQ177" s="333"/>
      <c r="AR177" s="333"/>
      <c r="AS177" s="333"/>
      <c r="AU177" s="333">
        <f t="shared" ref="AU177" si="232">SUM(AH177:AS177)</f>
        <v>0</v>
      </c>
      <c r="AW177" s="339"/>
      <c r="AX177" s="345"/>
      <c r="AY177" s="333">
        <v>1</v>
      </c>
      <c r="AZ177" s="333" t="str">
        <f t="shared" ref="AZ177" si="233">IF(AU177&lt;&gt;0,1," ")</f>
        <v xml:space="preserve"> </v>
      </c>
      <c r="BB177" s="333"/>
      <c r="BD177" s="341"/>
      <c r="BE177" s="147"/>
      <c r="BF177" s="341"/>
      <c r="BG177" s="147"/>
      <c r="BH177" s="341"/>
      <c r="BI177" s="147"/>
      <c r="BJ177" s="341"/>
      <c r="BK177" s="147"/>
      <c r="BL177" s="342">
        <f t="shared" ref="BL177" si="234">BD177+BF177+BH177+BJ177</f>
        <v>0</v>
      </c>
      <c r="BM177" s="343" t="e">
        <f t="shared" ref="BM177" si="235">BL177/AU177</f>
        <v>#DIV/0!</v>
      </c>
      <c r="BN177" s="147">
        <f t="shared" ref="BN177" si="236">BE177+BG177+BI177+BK177</f>
        <v>0</v>
      </c>
      <c r="BO177" s="150"/>
      <c r="BP177" s="151"/>
    </row>
    <row r="178" spans="1:68" s="235" customFormat="1" ht="111.6" customHeight="1" x14ac:dyDescent="0.35">
      <c r="A178" s="333" t="s">
        <v>879</v>
      </c>
      <c r="B178" s="746" t="s">
        <v>863</v>
      </c>
      <c r="C178" s="746"/>
      <c r="D178" s="344"/>
      <c r="F178" s="345"/>
      <c r="G178" s="333" t="s">
        <v>26</v>
      </c>
      <c r="H178" s="346"/>
      <c r="I178" s="333" t="s">
        <v>470</v>
      </c>
      <c r="J178" s="346"/>
      <c r="K178" s="333"/>
      <c r="L178" s="333"/>
      <c r="M178" s="333"/>
      <c r="N178" s="333">
        <v>1</v>
      </c>
      <c r="O178" s="333"/>
      <c r="P178" s="348"/>
      <c r="Q178" s="333">
        <v>1</v>
      </c>
      <c r="R178" s="333"/>
      <c r="S178" s="333"/>
      <c r="T178" s="333"/>
      <c r="U178" s="344"/>
      <c r="V178" s="337" t="s">
        <v>203</v>
      </c>
      <c r="W178" s="333">
        <v>3</v>
      </c>
      <c r="X178" s="338"/>
      <c r="Y178" s="333"/>
      <c r="Z178" s="333"/>
      <c r="AA178" s="346"/>
      <c r="AB178" s="339"/>
      <c r="AC178" s="347"/>
      <c r="AD178" s="333"/>
      <c r="AE178" s="346"/>
      <c r="AF178" s="333" t="s">
        <v>603</v>
      </c>
      <c r="AG178" s="346"/>
      <c r="AH178" s="333"/>
      <c r="AI178" s="333"/>
      <c r="AJ178" s="333"/>
      <c r="AK178" s="333"/>
      <c r="AL178" s="333"/>
      <c r="AM178" s="333"/>
      <c r="AN178" s="333"/>
      <c r="AO178" s="333"/>
      <c r="AP178" s="333"/>
      <c r="AQ178" s="333"/>
      <c r="AR178" s="333"/>
      <c r="AS178" s="333"/>
      <c r="AU178" s="333">
        <f t="shared" si="180"/>
        <v>0</v>
      </c>
      <c r="AW178" s="339"/>
      <c r="AX178" s="345"/>
      <c r="AY178" s="333">
        <v>1</v>
      </c>
      <c r="AZ178" s="333" t="str">
        <f t="shared" si="181"/>
        <v xml:space="preserve"> </v>
      </c>
      <c r="BB178" s="333"/>
      <c r="BD178" s="341"/>
      <c r="BE178" s="147"/>
      <c r="BF178" s="341"/>
      <c r="BG178" s="147"/>
      <c r="BH178" s="341"/>
      <c r="BI178" s="147"/>
      <c r="BJ178" s="341"/>
      <c r="BK178" s="147"/>
      <c r="BL178" s="342">
        <f t="shared" si="177"/>
        <v>0</v>
      </c>
      <c r="BM178" s="343" t="e">
        <f t="shared" si="178"/>
        <v>#DIV/0!</v>
      </c>
      <c r="BN178" s="147">
        <f t="shared" si="179"/>
        <v>0</v>
      </c>
      <c r="BO178" s="150"/>
      <c r="BP178" s="151"/>
    </row>
    <row r="179" spans="1:68" s="235" customFormat="1" ht="148.9" customHeight="1" x14ac:dyDescent="0.35">
      <c r="A179" s="333" t="s">
        <v>880</v>
      </c>
      <c r="B179" s="746" t="s">
        <v>864</v>
      </c>
      <c r="C179" s="746"/>
      <c r="D179" s="344"/>
      <c r="F179" s="345"/>
      <c r="G179" s="333" t="s">
        <v>26</v>
      </c>
      <c r="H179" s="346"/>
      <c r="I179" s="333" t="s">
        <v>470</v>
      </c>
      <c r="J179" s="346"/>
      <c r="K179" s="333"/>
      <c r="L179" s="333"/>
      <c r="M179" s="333"/>
      <c r="N179" s="333">
        <v>1</v>
      </c>
      <c r="O179" s="333"/>
      <c r="P179" s="348"/>
      <c r="Q179" s="333"/>
      <c r="R179" s="333">
        <v>1</v>
      </c>
      <c r="S179" s="333"/>
      <c r="T179" s="333"/>
      <c r="U179" s="344"/>
      <c r="V179" s="337" t="s">
        <v>203</v>
      </c>
      <c r="W179" s="333">
        <v>3</v>
      </c>
      <c r="X179" s="338"/>
      <c r="Y179" s="333"/>
      <c r="Z179" s="333"/>
      <c r="AA179" s="346"/>
      <c r="AB179" s="339"/>
      <c r="AC179" s="347"/>
      <c r="AD179" s="333"/>
      <c r="AE179" s="346"/>
      <c r="AF179" s="333" t="s">
        <v>603</v>
      </c>
      <c r="AG179" s="346"/>
      <c r="AH179" s="333"/>
      <c r="AI179" s="333"/>
      <c r="AJ179" s="333"/>
      <c r="AK179" s="333"/>
      <c r="AL179" s="333"/>
      <c r="AM179" s="333"/>
      <c r="AN179" s="333"/>
      <c r="AO179" s="333"/>
      <c r="AP179" s="333"/>
      <c r="AQ179" s="333"/>
      <c r="AR179" s="333"/>
      <c r="AS179" s="333"/>
      <c r="AU179" s="333">
        <f t="shared" ref="AU179" si="237">SUM(AH179:AS179)</f>
        <v>0</v>
      </c>
      <c r="AW179" s="339"/>
      <c r="AX179" s="345"/>
      <c r="AY179" s="333">
        <v>1</v>
      </c>
      <c r="AZ179" s="333" t="str">
        <f t="shared" ref="AZ179" si="238">IF(AU179&lt;&gt;0,1," ")</f>
        <v xml:space="preserve"> </v>
      </c>
      <c r="BB179" s="333"/>
      <c r="BD179" s="341"/>
      <c r="BE179" s="147"/>
      <c r="BF179" s="341"/>
      <c r="BG179" s="147"/>
      <c r="BH179" s="341"/>
      <c r="BI179" s="147"/>
      <c r="BJ179" s="341"/>
      <c r="BK179" s="147"/>
      <c r="BL179" s="342">
        <f t="shared" ref="BL179" si="239">BD179+BF179+BH179+BJ179</f>
        <v>0</v>
      </c>
      <c r="BM179" s="343" t="e">
        <f t="shared" ref="BM179" si="240">BL179/AU179</f>
        <v>#DIV/0!</v>
      </c>
      <c r="BN179" s="147">
        <f t="shared" ref="BN179" si="241">BE179+BG179+BI179+BK179</f>
        <v>0</v>
      </c>
      <c r="BO179" s="150"/>
      <c r="BP179" s="151"/>
    </row>
    <row r="180" spans="1:68" s="235" customFormat="1" ht="148.9" customHeight="1" x14ac:dyDescent="0.35">
      <c r="A180" s="333" t="s">
        <v>881</v>
      </c>
      <c r="B180" s="746" t="s">
        <v>865</v>
      </c>
      <c r="C180" s="746"/>
      <c r="D180" s="344"/>
      <c r="F180" s="345"/>
      <c r="G180" s="333" t="s">
        <v>26</v>
      </c>
      <c r="H180" s="346"/>
      <c r="I180" s="333" t="s">
        <v>470</v>
      </c>
      <c r="J180" s="346"/>
      <c r="K180" s="333"/>
      <c r="L180" s="333"/>
      <c r="M180" s="333"/>
      <c r="N180" s="333">
        <v>1</v>
      </c>
      <c r="O180" s="333"/>
      <c r="P180" s="348"/>
      <c r="Q180" s="333"/>
      <c r="R180" s="333">
        <v>1</v>
      </c>
      <c r="S180" s="333"/>
      <c r="T180" s="333"/>
      <c r="U180" s="344"/>
      <c r="V180" s="337" t="s">
        <v>203</v>
      </c>
      <c r="W180" s="333">
        <v>3</v>
      </c>
      <c r="X180" s="338"/>
      <c r="Y180" s="333"/>
      <c r="Z180" s="333"/>
      <c r="AA180" s="346"/>
      <c r="AB180" s="339"/>
      <c r="AC180" s="347"/>
      <c r="AD180" s="333"/>
      <c r="AE180" s="346"/>
      <c r="AF180" s="333" t="s">
        <v>603</v>
      </c>
      <c r="AG180" s="346"/>
      <c r="AH180" s="333"/>
      <c r="AI180" s="333"/>
      <c r="AJ180" s="333"/>
      <c r="AK180" s="333"/>
      <c r="AL180" s="333"/>
      <c r="AM180" s="333"/>
      <c r="AN180" s="333"/>
      <c r="AO180" s="333"/>
      <c r="AP180" s="333"/>
      <c r="AQ180" s="333"/>
      <c r="AR180" s="333"/>
      <c r="AS180" s="333"/>
      <c r="AU180" s="333">
        <f t="shared" ref="AU180" si="242">SUM(AH180:AS180)</f>
        <v>0</v>
      </c>
      <c r="AW180" s="339"/>
      <c r="AX180" s="345"/>
      <c r="AY180" s="333">
        <v>1</v>
      </c>
      <c r="AZ180" s="333" t="str">
        <f t="shared" ref="AZ180" si="243">IF(AU180&lt;&gt;0,1," ")</f>
        <v xml:space="preserve"> </v>
      </c>
      <c r="BB180" s="333"/>
      <c r="BD180" s="341"/>
      <c r="BE180" s="147"/>
      <c r="BF180" s="341"/>
      <c r="BG180" s="147"/>
      <c r="BH180" s="341"/>
      <c r="BI180" s="147"/>
      <c r="BJ180" s="341"/>
      <c r="BK180" s="147"/>
      <c r="BL180" s="342">
        <f t="shared" ref="BL180" si="244">BD180+BF180+BH180+BJ180</f>
        <v>0</v>
      </c>
      <c r="BM180" s="343" t="e">
        <f t="shared" ref="BM180" si="245">BL180/AU180</f>
        <v>#DIV/0!</v>
      </c>
      <c r="BN180" s="147">
        <f t="shared" ref="BN180" si="246">BE180+BG180+BI180+BK180</f>
        <v>0</v>
      </c>
      <c r="BO180" s="150"/>
      <c r="BP180" s="151"/>
    </row>
    <row r="181" spans="1:68" s="235" customFormat="1" ht="136.9" customHeight="1" x14ac:dyDescent="0.35">
      <c r="A181" s="333" t="s">
        <v>882</v>
      </c>
      <c r="B181" s="746" t="s">
        <v>867</v>
      </c>
      <c r="C181" s="746"/>
      <c r="D181" s="344"/>
      <c r="F181" s="345"/>
      <c r="G181" s="333" t="s">
        <v>26</v>
      </c>
      <c r="H181" s="346"/>
      <c r="I181" s="333" t="s">
        <v>470</v>
      </c>
      <c r="J181" s="346"/>
      <c r="K181" s="333"/>
      <c r="L181" s="333"/>
      <c r="M181" s="333"/>
      <c r="N181" s="333">
        <v>1</v>
      </c>
      <c r="O181" s="333"/>
      <c r="P181" s="348"/>
      <c r="Q181" s="333"/>
      <c r="R181" s="333">
        <v>1</v>
      </c>
      <c r="S181" s="333"/>
      <c r="T181" s="333"/>
      <c r="U181" s="344"/>
      <c r="V181" s="337" t="s">
        <v>203</v>
      </c>
      <c r="W181" s="333">
        <v>3</v>
      </c>
      <c r="X181" s="338"/>
      <c r="Y181" s="333"/>
      <c r="Z181" s="333"/>
      <c r="AA181" s="346"/>
      <c r="AB181" s="339"/>
      <c r="AC181" s="347"/>
      <c r="AD181" s="333"/>
      <c r="AE181" s="346"/>
      <c r="AF181" s="333" t="s">
        <v>603</v>
      </c>
      <c r="AG181" s="346"/>
      <c r="AH181" s="333"/>
      <c r="AI181" s="333"/>
      <c r="AJ181" s="333"/>
      <c r="AK181" s="333"/>
      <c r="AL181" s="333"/>
      <c r="AM181" s="333"/>
      <c r="AN181" s="333"/>
      <c r="AO181" s="333"/>
      <c r="AP181" s="333"/>
      <c r="AQ181" s="333"/>
      <c r="AR181" s="333"/>
      <c r="AS181" s="333"/>
      <c r="AU181" s="333">
        <f t="shared" ref="AU181" si="247">SUM(AH181:AS181)</f>
        <v>0</v>
      </c>
      <c r="AW181" s="339"/>
      <c r="AX181" s="345"/>
      <c r="AY181" s="333">
        <v>1</v>
      </c>
      <c r="AZ181" s="333" t="str">
        <f t="shared" ref="AZ181" si="248">IF(AU181&lt;&gt;0,1," ")</f>
        <v xml:space="preserve"> </v>
      </c>
      <c r="BB181" s="333"/>
      <c r="BD181" s="341"/>
      <c r="BE181" s="147"/>
      <c r="BF181" s="341"/>
      <c r="BG181" s="147"/>
      <c r="BH181" s="341"/>
      <c r="BI181" s="147"/>
      <c r="BJ181" s="341"/>
      <c r="BK181" s="147"/>
      <c r="BL181" s="342">
        <f t="shared" ref="BL181" si="249">BD181+BF181+BH181+BJ181</f>
        <v>0</v>
      </c>
      <c r="BM181" s="343" t="e">
        <f t="shared" ref="BM181" si="250">BL181/AU181</f>
        <v>#DIV/0!</v>
      </c>
      <c r="BN181" s="147">
        <f t="shared" ref="BN181" si="251">BE181+BG181+BI181+BK181</f>
        <v>0</v>
      </c>
      <c r="BO181" s="150"/>
      <c r="BP181" s="151"/>
    </row>
    <row r="182" spans="1:68" s="235" customFormat="1" ht="136.9" customHeight="1" x14ac:dyDescent="0.35">
      <c r="A182" s="333" t="s">
        <v>883</v>
      </c>
      <c r="B182" s="746" t="s">
        <v>868</v>
      </c>
      <c r="C182" s="746"/>
      <c r="D182" s="344"/>
      <c r="F182" s="345"/>
      <c r="G182" s="333" t="s">
        <v>26</v>
      </c>
      <c r="H182" s="346"/>
      <c r="I182" s="333" t="s">
        <v>470</v>
      </c>
      <c r="J182" s="346"/>
      <c r="K182" s="333"/>
      <c r="L182" s="333"/>
      <c r="M182" s="333"/>
      <c r="N182" s="333">
        <v>1</v>
      </c>
      <c r="O182" s="333"/>
      <c r="P182" s="348"/>
      <c r="Q182" s="333"/>
      <c r="R182" s="333">
        <v>1</v>
      </c>
      <c r="S182" s="333"/>
      <c r="T182" s="333"/>
      <c r="U182" s="344"/>
      <c r="V182" s="337" t="s">
        <v>203</v>
      </c>
      <c r="W182" s="333">
        <v>3</v>
      </c>
      <c r="X182" s="338"/>
      <c r="Y182" s="333"/>
      <c r="Z182" s="333"/>
      <c r="AA182" s="346"/>
      <c r="AB182" s="339"/>
      <c r="AC182" s="347"/>
      <c r="AD182" s="333"/>
      <c r="AE182" s="346"/>
      <c r="AF182" s="333" t="s">
        <v>603</v>
      </c>
      <c r="AG182" s="346"/>
      <c r="AH182" s="333"/>
      <c r="AI182" s="333"/>
      <c r="AJ182" s="333"/>
      <c r="AK182" s="333"/>
      <c r="AL182" s="333"/>
      <c r="AM182" s="333"/>
      <c r="AN182" s="333"/>
      <c r="AO182" s="333"/>
      <c r="AP182" s="333"/>
      <c r="AQ182" s="333"/>
      <c r="AR182" s="333"/>
      <c r="AS182" s="333"/>
      <c r="AU182" s="333">
        <f t="shared" ref="AU182" si="252">SUM(AH182:AS182)</f>
        <v>0</v>
      </c>
      <c r="AW182" s="339"/>
      <c r="AX182" s="345"/>
      <c r="AY182" s="333">
        <v>1</v>
      </c>
      <c r="AZ182" s="333" t="str">
        <f t="shared" ref="AZ182" si="253">IF(AU182&lt;&gt;0,1," ")</f>
        <v xml:space="preserve"> </v>
      </c>
      <c r="BB182" s="333"/>
      <c r="BD182" s="341"/>
      <c r="BE182" s="147"/>
      <c r="BF182" s="341"/>
      <c r="BG182" s="147"/>
      <c r="BH182" s="341"/>
      <c r="BI182" s="147"/>
      <c r="BJ182" s="341"/>
      <c r="BK182" s="147"/>
      <c r="BL182" s="342">
        <f t="shared" ref="BL182" si="254">BD182+BF182+BH182+BJ182</f>
        <v>0</v>
      </c>
      <c r="BM182" s="343" t="e">
        <f t="shared" ref="BM182" si="255">BL182/AU182</f>
        <v>#DIV/0!</v>
      </c>
      <c r="BN182" s="147">
        <f t="shared" ref="BN182" si="256">BE182+BG182+BI182+BK182</f>
        <v>0</v>
      </c>
      <c r="BO182" s="150"/>
      <c r="BP182" s="151"/>
    </row>
    <row r="183" spans="1:68" s="235" customFormat="1" ht="196.9" customHeight="1" x14ac:dyDescent="0.35">
      <c r="A183" s="333" t="s">
        <v>884</v>
      </c>
      <c r="B183" s="746" t="s">
        <v>869</v>
      </c>
      <c r="C183" s="746"/>
      <c r="D183" s="344"/>
      <c r="F183" s="345"/>
      <c r="G183" s="333" t="s">
        <v>26</v>
      </c>
      <c r="H183" s="346"/>
      <c r="I183" s="333" t="s">
        <v>470</v>
      </c>
      <c r="J183" s="346"/>
      <c r="K183" s="333"/>
      <c r="L183" s="333"/>
      <c r="M183" s="333"/>
      <c r="N183" s="333">
        <v>1</v>
      </c>
      <c r="O183" s="333"/>
      <c r="P183" s="348"/>
      <c r="Q183" s="333"/>
      <c r="R183" s="333">
        <v>1</v>
      </c>
      <c r="S183" s="333"/>
      <c r="T183" s="333"/>
      <c r="U183" s="344"/>
      <c r="V183" s="337" t="s">
        <v>203</v>
      </c>
      <c r="W183" s="333">
        <v>3</v>
      </c>
      <c r="X183" s="338"/>
      <c r="Y183" s="333"/>
      <c r="Z183" s="333"/>
      <c r="AA183" s="346"/>
      <c r="AB183" s="339"/>
      <c r="AC183" s="347"/>
      <c r="AD183" s="333"/>
      <c r="AE183" s="346"/>
      <c r="AF183" s="333" t="s">
        <v>603</v>
      </c>
      <c r="AG183" s="346"/>
      <c r="AH183" s="333"/>
      <c r="AI183" s="333"/>
      <c r="AJ183" s="333"/>
      <c r="AK183" s="333"/>
      <c r="AL183" s="333"/>
      <c r="AM183" s="333"/>
      <c r="AN183" s="333"/>
      <c r="AO183" s="333"/>
      <c r="AP183" s="333"/>
      <c r="AQ183" s="333"/>
      <c r="AR183" s="333"/>
      <c r="AS183" s="333"/>
      <c r="AU183" s="333">
        <f t="shared" ref="AU183" si="257">SUM(AH183:AS183)</f>
        <v>0</v>
      </c>
      <c r="AW183" s="339"/>
      <c r="AX183" s="345"/>
      <c r="AY183" s="333">
        <v>1</v>
      </c>
      <c r="AZ183" s="333" t="str">
        <f t="shared" ref="AZ183" si="258">IF(AU183&lt;&gt;0,1," ")</f>
        <v xml:space="preserve"> </v>
      </c>
      <c r="BB183" s="333"/>
      <c r="BD183" s="341"/>
      <c r="BE183" s="147"/>
      <c r="BF183" s="341"/>
      <c r="BG183" s="147"/>
      <c r="BH183" s="341"/>
      <c r="BI183" s="147"/>
      <c r="BJ183" s="341"/>
      <c r="BK183" s="147"/>
      <c r="BL183" s="342">
        <f t="shared" ref="BL183" si="259">BD183+BF183+BH183+BJ183</f>
        <v>0</v>
      </c>
      <c r="BM183" s="343" t="e">
        <f t="shared" ref="BM183" si="260">BL183/AU183</f>
        <v>#DIV/0!</v>
      </c>
      <c r="BN183" s="147">
        <f t="shared" ref="BN183" si="261">BE183+BG183+BI183+BK183</f>
        <v>0</v>
      </c>
      <c r="BO183" s="150"/>
      <c r="BP183" s="151"/>
    </row>
    <row r="184" spans="1:68" s="235" customFormat="1" ht="196.9" customHeight="1" x14ac:dyDescent="0.35">
      <c r="A184" s="333" t="s">
        <v>885</v>
      </c>
      <c r="B184" s="746" t="s">
        <v>870</v>
      </c>
      <c r="C184" s="746"/>
      <c r="D184" s="344"/>
      <c r="F184" s="345"/>
      <c r="G184" s="333" t="s">
        <v>26</v>
      </c>
      <c r="H184" s="346"/>
      <c r="I184" s="333" t="s">
        <v>470</v>
      </c>
      <c r="J184" s="346"/>
      <c r="K184" s="333"/>
      <c r="L184" s="333"/>
      <c r="M184" s="333"/>
      <c r="N184" s="333">
        <v>1</v>
      </c>
      <c r="O184" s="333"/>
      <c r="P184" s="348"/>
      <c r="Q184" s="333"/>
      <c r="R184" s="333">
        <v>1</v>
      </c>
      <c r="S184" s="333"/>
      <c r="T184" s="333"/>
      <c r="U184" s="344"/>
      <c r="V184" s="337" t="s">
        <v>203</v>
      </c>
      <c r="W184" s="333">
        <v>3</v>
      </c>
      <c r="X184" s="338"/>
      <c r="Y184" s="333"/>
      <c r="Z184" s="333"/>
      <c r="AA184" s="346"/>
      <c r="AB184" s="339"/>
      <c r="AC184" s="347"/>
      <c r="AD184" s="333"/>
      <c r="AE184" s="346"/>
      <c r="AF184" s="333" t="s">
        <v>603</v>
      </c>
      <c r="AG184" s="346"/>
      <c r="AH184" s="333"/>
      <c r="AI184" s="333"/>
      <c r="AJ184" s="333"/>
      <c r="AK184" s="333"/>
      <c r="AL184" s="333"/>
      <c r="AM184" s="333"/>
      <c r="AN184" s="333"/>
      <c r="AO184" s="333"/>
      <c r="AP184" s="333"/>
      <c r="AQ184" s="333"/>
      <c r="AR184" s="333"/>
      <c r="AS184" s="333"/>
      <c r="AU184" s="333">
        <f t="shared" ref="AU184" si="262">SUM(AH184:AS184)</f>
        <v>0</v>
      </c>
      <c r="AW184" s="339"/>
      <c r="AX184" s="345"/>
      <c r="AY184" s="333">
        <v>1</v>
      </c>
      <c r="AZ184" s="333" t="str">
        <f t="shared" ref="AZ184" si="263">IF(AU184&lt;&gt;0,1," ")</f>
        <v xml:space="preserve"> </v>
      </c>
      <c r="BB184" s="333"/>
      <c r="BD184" s="341"/>
      <c r="BE184" s="147"/>
      <c r="BF184" s="341"/>
      <c r="BG184" s="147"/>
      <c r="BH184" s="341"/>
      <c r="BI184" s="147"/>
      <c r="BJ184" s="341"/>
      <c r="BK184" s="147"/>
      <c r="BL184" s="342">
        <f t="shared" ref="BL184" si="264">BD184+BF184+BH184+BJ184</f>
        <v>0</v>
      </c>
      <c r="BM184" s="343" t="e">
        <f t="shared" ref="BM184" si="265">BL184/AU184</f>
        <v>#DIV/0!</v>
      </c>
      <c r="BN184" s="147">
        <f t="shared" ref="BN184" si="266">BE184+BG184+BI184+BK184</f>
        <v>0</v>
      </c>
      <c r="BO184" s="150"/>
      <c r="BP184" s="151"/>
    </row>
    <row r="185" spans="1:68" s="235" customFormat="1" ht="196.9" customHeight="1" x14ac:dyDescent="0.35">
      <c r="A185" s="333" t="s">
        <v>886</v>
      </c>
      <c r="B185" s="746" t="s">
        <v>871</v>
      </c>
      <c r="C185" s="746"/>
      <c r="D185" s="344"/>
      <c r="F185" s="345"/>
      <c r="G185" s="333" t="s">
        <v>26</v>
      </c>
      <c r="H185" s="346"/>
      <c r="I185" s="333" t="s">
        <v>470</v>
      </c>
      <c r="J185" s="346"/>
      <c r="K185" s="333"/>
      <c r="L185" s="333"/>
      <c r="M185" s="333"/>
      <c r="N185" s="333">
        <v>1</v>
      </c>
      <c r="O185" s="333"/>
      <c r="P185" s="348"/>
      <c r="Q185" s="333"/>
      <c r="R185" s="333">
        <v>1</v>
      </c>
      <c r="S185" s="333"/>
      <c r="T185" s="333"/>
      <c r="U185" s="344"/>
      <c r="V185" s="337" t="s">
        <v>203</v>
      </c>
      <c r="W185" s="333">
        <v>3</v>
      </c>
      <c r="X185" s="338"/>
      <c r="Y185" s="333"/>
      <c r="Z185" s="333"/>
      <c r="AA185" s="346"/>
      <c r="AB185" s="339"/>
      <c r="AC185" s="347"/>
      <c r="AD185" s="333"/>
      <c r="AE185" s="346"/>
      <c r="AF185" s="333" t="s">
        <v>603</v>
      </c>
      <c r="AG185" s="346"/>
      <c r="AH185" s="333"/>
      <c r="AI185" s="333"/>
      <c r="AJ185" s="333"/>
      <c r="AK185" s="333"/>
      <c r="AL185" s="333"/>
      <c r="AM185" s="333"/>
      <c r="AN185" s="333"/>
      <c r="AO185" s="333"/>
      <c r="AP185" s="333"/>
      <c r="AQ185" s="333"/>
      <c r="AR185" s="333"/>
      <c r="AS185" s="333"/>
      <c r="AU185" s="333">
        <f t="shared" ref="AU185" si="267">SUM(AH185:AS185)</f>
        <v>0</v>
      </c>
      <c r="AW185" s="339"/>
      <c r="AX185" s="345"/>
      <c r="AY185" s="333">
        <v>1</v>
      </c>
      <c r="AZ185" s="333" t="str">
        <f t="shared" ref="AZ185" si="268">IF(AU185&lt;&gt;0,1," ")</f>
        <v xml:space="preserve"> </v>
      </c>
      <c r="BB185" s="333"/>
      <c r="BD185" s="341"/>
      <c r="BE185" s="147"/>
      <c r="BF185" s="341"/>
      <c r="BG185" s="147"/>
      <c r="BH185" s="341"/>
      <c r="BI185" s="147"/>
      <c r="BJ185" s="341"/>
      <c r="BK185" s="147"/>
      <c r="BL185" s="342">
        <f t="shared" ref="BL185" si="269">BD185+BF185+BH185+BJ185</f>
        <v>0</v>
      </c>
      <c r="BM185" s="343" t="e">
        <f t="shared" ref="BM185" si="270">BL185/AU185</f>
        <v>#DIV/0!</v>
      </c>
      <c r="BN185" s="147">
        <f t="shared" ref="BN185" si="271">BE185+BG185+BI185+BK185</f>
        <v>0</v>
      </c>
      <c r="BO185" s="150"/>
      <c r="BP185" s="151"/>
    </row>
    <row r="186" spans="1:68" s="202" customFormat="1" ht="72.599999999999994" customHeight="1" x14ac:dyDescent="0.35">
      <c r="A186" s="333" t="s">
        <v>887</v>
      </c>
      <c r="B186" s="746" t="s">
        <v>732</v>
      </c>
      <c r="C186" s="746"/>
      <c r="E186" s="235"/>
      <c r="G186" s="333" t="s">
        <v>26</v>
      </c>
      <c r="I186" s="333" t="s">
        <v>470</v>
      </c>
      <c r="K186" s="333"/>
      <c r="L186" s="333"/>
      <c r="M186" s="333"/>
      <c r="N186" s="333">
        <v>1</v>
      </c>
      <c r="O186" s="333"/>
      <c r="P186" s="349"/>
      <c r="Q186" s="333"/>
      <c r="R186" s="333"/>
      <c r="S186" s="333">
        <v>1</v>
      </c>
      <c r="T186" s="333"/>
      <c r="V186" s="337" t="s">
        <v>204</v>
      </c>
      <c r="W186" s="333">
        <v>5</v>
      </c>
      <c r="X186" s="338"/>
      <c r="Y186" s="333"/>
      <c r="Z186" s="333"/>
      <c r="AB186" s="339"/>
      <c r="AC186" s="348"/>
      <c r="AD186" s="333"/>
      <c r="AF186" s="333" t="s">
        <v>603</v>
      </c>
      <c r="AH186" s="333"/>
      <c r="AI186" s="333"/>
      <c r="AJ186" s="333"/>
      <c r="AK186" s="333"/>
      <c r="AL186" s="333"/>
      <c r="AM186" s="333"/>
      <c r="AN186" s="333"/>
      <c r="AO186" s="333"/>
      <c r="AP186" s="333"/>
      <c r="AQ186" s="333"/>
      <c r="AR186" s="333"/>
      <c r="AS186" s="333"/>
      <c r="AT186" s="235"/>
      <c r="AU186" s="333">
        <f t="shared" si="180"/>
        <v>0</v>
      </c>
      <c r="AV186" s="235"/>
      <c r="AW186" s="339"/>
      <c r="AY186" s="333">
        <v>1</v>
      </c>
      <c r="AZ186" s="333" t="str">
        <f t="shared" si="181"/>
        <v xml:space="preserve"> </v>
      </c>
      <c r="BA186" s="235"/>
      <c r="BB186" s="333"/>
      <c r="BD186" s="341"/>
      <c r="BE186" s="147"/>
      <c r="BF186" s="341"/>
      <c r="BG186" s="147"/>
      <c r="BH186" s="341"/>
      <c r="BI186" s="147"/>
      <c r="BJ186" s="341"/>
      <c r="BK186" s="147"/>
      <c r="BL186" s="342">
        <f t="shared" si="177"/>
        <v>0</v>
      </c>
      <c r="BM186" s="343" t="e">
        <f t="shared" si="178"/>
        <v>#DIV/0!</v>
      </c>
      <c r="BN186" s="147">
        <f t="shared" si="179"/>
        <v>0</v>
      </c>
      <c r="BO186" s="150"/>
      <c r="BP186" s="151"/>
    </row>
    <row r="187" spans="1:68" s="202" customFormat="1" ht="156" customHeight="1" x14ac:dyDescent="0.35">
      <c r="A187" s="333" t="s">
        <v>888</v>
      </c>
      <c r="B187" s="746" t="s">
        <v>872</v>
      </c>
      <c r="C187" s="746"/>
      <c r="D187" s="235"/>
      <c r="E187" s="235"/>
      <c r="F187" s="235"/>
      <c r="G187" s="333" t="s">
        <v>26</v>
      </c>
      <c r="H187" s="235"/>
      <c r="I187" s="333" t="s">
        <v>470</v>
      </c>
      <c r="J187" s="235"/>
      <c r="K187" s="333"/>
      <c r="L187" s="333"/>
      <c r="M187" s="333"/>
      <c r="N187" s="333">
        <v>1</v>
      </c>
      <c r="O187" s="333"/>
      <c r="P187" s="346"/>
      <c r="Q187" s="333"/>
      <c r="R187" s="333">
        <v>1</v>
      </c>
      <c r="S187" s="333"/>
      <c r="T187" s="333"/>
      <c r="U187" s="235"/>
      <c r="V187" s="337" t="s">
        <v>203</v>
      </c>
      <c r="W187" s="333">
        <v>3</v>
      </c>
      <c r="X187" s="338"/>
      <c r="Y187" s="333"/>
      <c r="Z187" s="333"/>
      <c r="AA187" s="235"/>
      <c r="AB187" s="339"/>
      <c r="AC187" s="350"/>
      <c r="AD187" s="333"/>
      <c r="AE187" s="235"/>
      <c r="AF187" s="333" t="s">
        <v>603</v>
      </c>
      <c r="AG187" s="235"/>
      <c r="AH187" s="333"/>
      <c r="AI187" s="333"/>
      <c r="AJ187" s="333"/>
      <c r="AK187" s="333"/>
      <c r="AL187" s="333"/>
      <c r="AM187" s="333"/>
      <c r="AN187" s="333"/>
      <c r="AO187" s="333"/>
      <c r="AP187" s="333"/>
      <c r="AQ187" s="333"/>
      <c r="AR187" s="333"/>
      <c r="AS187" s="333"/>
      <c r="AU187" s="333">
        <f t="shared" si="180"/>
        <v>0</v>
      </c>
      <c r="AW187" s="339"/>
      <c r="AX187" s="235"/>
      <c r="AY187" s="333">
        <v>1</v>
      </c>
      <c r="AZ187" s="333" t="str">
        <f t="shared" si="181"/>
        <v xml:space="preserve"> </v>
      </c>
      <c r="BB187" s="333"/>
      <c r="BD187" s="341"/>
      <c r="BE187" s="147"/>
      <c r="BF187" s="341"/>
      <c r="BG187" s="147"/>
      <c r="BH187" s="341"/>
      <c r="BI187" s="147"/>
      <c r="BJ187" s="341"/>
      <c r="BK187" s="147"/>
      <c r="BL187" s="342">
        <f t="shared" si="177"/>
        <v>0</v>
      </c>
      <c r="BM187" s="343" t="e">
        <f t="shared" si="178"/>
        <v>#DIV/0!</v>
      </c>
      <c r="BN187" s="147">
        <f t="shared" si="179"/>
        <v>0</v>
      </c>
      <c r="BO187" s="150"/>
      <c r="BP187" s="151"/>
    </row>
    <row r="188" spans="1:68" s="202" customFormat="1" ht="72.599999999999994" customHeight="1" x14ac:dyDescent="0.35">
      <c r="A188" s="333" t="s">
        <v>889</v>
      </c>
      <c r="B188" s="746" t="s">
        <v>733</v>
      </c>
      <c r="C188" s="746"/>
      <c r="D188" s="235"/>
      <c r="E188" s="235"/>
      <c r="F188" s="235"/>
      <c r="G188" s="333" t="s">
        <v>26</v>
      </c>
      <c r="H188" s="235"/>
      <c r="I188" s="333" t="s">
        <v>470</v>
      </c>
      <c r="J188" s="235"/>
      <c r="K188" s="333"/>
      <c r="L188" s="333"/>
      <c r="M188" s="333"/>
      <c r="N188" s="333">
        <v>1</v>
      </c>
      <c r="O188" s="333"/>
      <c r="P188" s="346"/>
      <c r="Q188" s="333"/>
      <c r="R188" s="333">
        <v>1</v>
      </c>
      <c r="S188" s="333"/>
      <c r="T188" s="333"/>
      <c r="U188" s="235"/>
      <c r="V188" s="337" t="s">
        <v>203</v>
      </c>
      <c r="W188" s="333">
        <v>3</v>
      </c>
      <c r="X188" s="338"/>
      <c r="Y188" s="333"/>
      <c r="Z188" s="333"/>
      <c r="AA188" s="235"/>
      <c r="AB188" s="339"/>
      <c r="AC188" s="350"/>
      <c r="AD188" s="333"/>
      <c r="AE188" s="235"/>
      <c r="AF188" s="333" t="s">
        <v>603</v>
      </c>
      <c r="AG188" s="235"/>
      <c r="AH188" s="333"/>
      <c r="AI188" s="333"/>
      <c r="AJ188" s="333"/>
      <c r="AK188" s="333"/>
      <c r="AL188" s="333"/>
      <c r="AM188" s="333"/>
      <c r="AN188" s="333"/>
      <c r="AO188" s="333"/>
      <c r="AP188" s="333"/>
      <c r="AQ188" s="333"/>
      <c r="AR188" s="333"/>
      <c r="AS188" s="333"/>
      <c r="AU188" s="333">
        <f t="shared" si="180"/>
        <v>0</v>
      </c>
      <c r="AW188" s="339"/>
      <c r="AX188" s="235"/>
      <c r="AY188" s="333">
        <v>1</v>
      </c>
      <c r="AZ188" s="333" t="str">
        <f t="shared" si="181"/>
        <v xml:space="preserve"> </v>
      </c>
      <c r="BB188" s="333"/>
      <c r="BD188" s="341"/>
      <c r="BE188" s="147"/>
      <c r="BF188" s="341"/>
      <c r="BG188" s="147"/>
      <c r="BH188" s="341"/>
      <c r="BI188" s="147"/>
      <c r="BJ188" s="341"/>
      <c r="BK188" s="147"/>
      <c r="BL188" s="342">
        <f t="shared" si="177"/>
        <v>0</v>
      </c>
      <c r="BM188" s="343" t="e">
        <f t="shared" si="178"/>
        <v>#DIV/0!</v>
      </c>
      <c r="BN188" s="147">
        <f t="shared" si="179"/>
        <v>0</v>
      </c>
      <c r="BO188" s="150"/>
      <c r="BP188" s="151"/>
    </row>
    <row r="189" spans="1:68" s="202" customFormat="1" ht="107.45" customHeight="1" x14ac:dyDescent="0.35">
      <c r="A189" s="333" t="s">
        <v>890</v>
      </c>
      <c r="B189" s="746" t="s">
        <v>866</v>
      </c>
      <c r="C189" s="746"/>
      <c r="E189" s="235"/>
      <c r="G189" s="333" t="s">
        <v>26</v>
      </c>
      <c r="I189" s="333" t="s">
        <v>470</v>
      </c>
      <c r="K189" s="333"/>
      <c r="L189" s="333"/>
      <c r="M189" s="333"/>
      <c r="N189" s="333">
        <v>1</v>
      </c>
      <c r="O189" s="333"/>
      <c r="P189" s="336"/>
      <c r="Q189" s="333"/>
      <c r="R189" s="333">
        <v>1</v>
      </c>
      <c r="S189" s="333"/>
      <c r="T189" s="333"/>
      <c r="V189" s="337" t="s">
        <v>203</v>
      </c>
      <c r="W189" s="333">
        <v>3</v>
      </c>
      <c r="X189" s="338"/>
      <c r="Y189" s="333"/>
      <c r="Z189" s="333"/>
      <c r="AB189" s="339"/>
      <c r="AC189" s="348"/>
      <c r="AD189" s="333"/>
      <c r="AF189" s="333" t="s">
        <v>603</v>
      </c>
      <c r="AH189" s="333"/>
      <c r="AI189" s="333"/>
      <c r="AJ189" s="333"/>
      <c r="AK189" s="333"/>
      <c r="AL189" s="333"/>
      <c r="AM189" s="333"/>
      <c r="AN189" s="333"/>
      <c r="AO189" s="333"/>
      <c r="AP189" s="333"/>
      <c r="AQ189" s="333"/>
      <c r="AR189" s="333"/>
      <c r="AS189" s="333"/>
      <c r="AU189" s="333">
        <f t="shared" si="180"/>
        <v>0</v>
      </c>
      <c r="AW189" s="339"/>
      <c r="AY189" s="333">
        <v>1</v>
      </c>
      <c r="AZ189" s="333" t="str">
        <f t="shared" si="181"/>
        <v xml:space="preserve"> </v>
      </c>
      <c r="BB189" s="333"/>
      <c r="BD189" s="341"/>
      <c r="BE189" s="147"/>
      <c r="BF189" s="341"/>
      <c r="BG189" s="147"/>
      <c r="BH189" s="341"/>
      <c r="BI189" s="147"/>
      <c r="BJ189" s="341"/>
      <c r="BK189" s="147"/>
      <c r="BL189" s="342">
        <f t="shared" si="177"/>
        <v>0</v>
      </c>
      <c r="BM189" s="343" t="e">
        <f t="shared" si="178"/>
        <v>#DIV/0!</v>
      </c>
      <c r="BN189" s="147">
        <f t="shared" si="179"/>
        <v>0</v>
      </c>
      <c r="BO189" s="150"/>
      <c r="BP189" s="151"/>
    </row>
    <row r="190" spans="1:68" s="202" customFormat="1" ht="174" customHeight="1" x14ac:dyDescent="0.35">
      <c r="A190" s="333" t="s">
        <v>891</v>
      </c>
      <c r="B190" s="746" t="s">
        <v>857</v>
      </c>
      <c r="C190" s="746"/>
      <c r="D190" s="235"/>
      <c r="E190" s="235"/>
      <c r="F190" s="235"/>
      <c r="G190" s="333" t="s">
        <v>26</v>
      </c>
      <c r="H190" s="235"/>
      <c r="I190" s="333" t="s">
        <v>470</v>
      </c>
      <c r="J190" s="235"/>
      <c r="K190" s="333"/>
      <c r="L190" s="333"/>
      <c r="M190" s="333"/>
      <c r="N190" s="333">
        <v>1</v>
      </c>
      <c r="O190" s="333"/>
      <c r="P190" s="348"/>
      <c r="Q190" s="333">
        <v>1</v>
      </c>
      <c r="R190" s="333"/>
      <c r="S190" s="333"/>
      <c r="T190" s="333"/>
      <c r="U190" s="235"/>
      <c r="V190" s="337" t="s">
        <v>203</v>
      </c>
      <c r="W190" s="333">
        <v>3</v>
      </c>
      <c r="X190" s="338"/>
      <c r="Y190" s="333"/>
      <c r="Z190" s="333"/>
      <c r="AA190" s="235"/>
      <c r="AB190" s="339"/>
      <c r="AC190" s="350"/>
      <c r="AD190" s="333"/>
      <c r="AE190" s="235"/>
      <c r="AF190" s="333" t="s">
        <v>603</v>
      </c>
      <c r="AG190" s="235"/>
      <c r="AH190" s="333"/>
      <c r="AI190" s="333"/>
      <c r="AJ190" s="333"/>
      <c r="AK190" s="333"/>
      <c r="AL190" s="333"/>
      <c r="AM190" s="333"/>
      <c r="AN190" s="333"/>
      <c r="AO190" s="333"/>
      <c r="AP190" s="333"/>
      <c r="AQ190" s="333"/>
      <c r="AR190" s="333"/>
      <c r="AS190" s="333"/>
      <c r="AT190" s="235"/>
      <c r="AU190" s="333">
        <f t="shared" si="180"/>
        <v>0</v>
      </c>
      <c r="AV190" s="235"/>
      <c r="AW190" s="339"/>
      <c r="AX190" s="235"/>
      <c r="AY190" s="333">
        <v>1</v>
      </c>
      <c r="AZ190" s="333" t="str">
        <f t="shared" si="181"/>
        <v xml:space="preserve"> </v>
      </c>
      <c r="BA190" s="235"/>
      <c r="BB190" s="333"/>
      <c r="BD190" s="341"/>
      <c r="BE190" s="147"/>
      <c r="BF190" s="341"/>
      <c r="BG190" s="147"/>
      <c r="BH190" s="341"/>
      <c r="BI190" s="147"/>
      <c r="BJ190" s="341"/>
      <c r="BK190" s="147"/>
      <c r="BL190" s="342">
        <f t="shared" si="177"/>
        <v>0</v>
      </c>
      <c r="BM190" s="343" t="e">
        <f t="shared" si="178"/>
        <v>#DIV/0!</v>
      </c>
      <c r="BN190" s="147">
        <f t="shared" si="179"/>
        <v>0</v>
      </c>
      <c r="BO190" s="150"/>
      <c r="BP190" s="151"/>
    </row>
    <row r="191" spans="1:68" s="202" customFormat="1" ht="174" customHeight="1" x14ac:dyDescent="0.35">
      <c r="A191" s="333" t="s">
        <v>892</v>
      </c>
      <c r="B191" s="746" t="s">
        <v>873</v>
      </c>
      <c r="C191" s="746"/>
      <c r="D191" s="235"/>
      <c r="E191" s="235"/>
      <c r="F191" s="235"/>
      <c r="G191" s="333" t="s">
        <v>26</v>
      </c>
      <c r="H191" s="235"/>
      <c r="I191" s="333" t="s">
        <v>470</v>
      </c>
      <c r="J191" s="235"/>
      <c r="K191" s="333"/>
      <c r="L191" s="333"/>
      <c r="M191" s="333"/>
      <c r="N191" s="333">
        <v>1</v>
      </c>
      <c r="O191" s="333"/>
      <c r="P191" s="348"/>
      <c r="Q191" s="333"/>
      <c r="R191" s="333">
        <v>1</v>
      </c>
      <c r="S191" s="333"/>
      <c r="T191" s="333"/>
      <c r="U191" s="235"/>
      <c r="V191" s="337" t="s">
        <v>203</v>
      </c>
      <c r="W191" s="333">
        <v>3</v>
      </c>
      <c r="X191" s="338"/>
      <c r="Y191" s="333"/>
      <c r="Z191" s="333"/>
      <c r="AA191" s="235"/>
      <c r="AB191" s="339"/>
      <c r="AC191" s="350"/>
      <c r="AD191" s="333"/>
      <c r="AE191" s="235"/>
      <c r="AF191" s="333" t="s">
        <v>603</v>
      </c>
      <c r="AG191" s="235"/>
      <c r="AH191" s="333"/>
      <c r="AI191" s="333"/>
      <c r="AJ191" s="333"/>
      <c r="AK191" s="333"/>
      <c r="AL191" s="333"/>
      <c r="AM191" s="333"/>
      <c r="AN191" s="333"/>
      <c r="AO191" s="333"/>
      <c r="AP191" s="333"/>
      <c r="AQ191" s="333"/>
      <c r="AR191" s="333"/>
      <c r="AS191" s="333"/>
      <c r="AT191" s="235"/>
      <c r="AU191" s="333">
        <f t="shared" ref="AU191" si="272">SUM(AH191:AS191)</f>
        <v>0</v>
      </c>
      <c r="AV191" s="235"/>
      <c r="AW191" s="339"/>
      <c r="AX191" s="235"/>
      <c r="AY191" s="333">
        <v>1</v>
      </c>
      <c r="AZ191" s="333" t="str">
        <f t="shared" ref="AZ191" si="273">IF(AU191&lt;&gt;0,1," ")</f>
        <v xml:space="preserve"> </v>
      </c>
      <c r="BA191" s="235"/>
      <c r="BB191" s="333"/>
      <c r="BD191" s="341"/>
      <c r="BE191" s="147"/>
      <c r="BF191" s="341"/>
      <c r="BG191" s="147"/>
      <c r="BH191" s="341"/>
      <c r="BI191" s="147"/>
      <c r="BJ191" s="341"/>
      <c r="BK191" s="147"/>
      <c r="BL191" s="342">
        <f t="shared" ref="BL191" si="274">BD191+BF191+BH191+BJ191</f>
        <v>0</v>
      </c>
      <c r="BM191" s="343" t="e">
        <f t="shared" ref="BM191" si="275">BL191/AU191</f>
        <v>#DIV/0!</v>
      </c>
      <c r="BN191" s="147">
        <f t="shared" ref="BN191" si="276">BE191+BG191+BI191+BK191</f>
        <v>0</v>
      </c>
      <c r="BO191" s="150"/>
      <c r="BP191" s="151"/>
    </row>
    <row r="192" spans="1:68" s="202" customFormat="1" ht="105" customHeight="1" x14ac:dyDescent="0.35">
      <c r="A192" s="333" t="s">
        <v>893</v>
      </c>
      <c r="B192" s="746" t="s">
        <v>734</v>
      </c>
      <c r="C192" s="746"/>
      <c r="D192" s="235"/>
      <c r="E192" s="235"/>
      <c r="F192" s="235"/>
      <c r="G192" s="333" t="s">
        <v>26</v>
      </c>
      <c r="H192" s="235"/>
      <c r="I192" s="333" t="s">
        <v>470</v>
      </c>
      <c r="J192" s="235"/>
      <c r="K192" s="333"/>
      <c r="L192" s="333"/>
      <c r="M192" s="333"/>
      <c r="N192" s="333">
        <v>1</v>
      </c>
      <c r="O192" s="333"/>
      <c r="Q192" s="333"/>
      <c r="R192" s="333">
        <v>1</v>
      </c>
      <c r="S192" s="333"/>
      <c r="T192" s="333"/>
      <c r="U192" s="235"/>
      <c r="V192" s="337" t="s">
        <v>203</v>
      </c>
      <c r="W192" s="333">
        <v>3</v>
      </c>
      <c r="X192" s="338"/>
      <c r="Y192" s="333"/>
      <c r="Z192" s="333"/>
      <c r="AA192" s="235"/>
      <c r="AB192" s="339"/>
      <c r="AC192" s="350"/>
      <c r="AD192" s="333"/>
      <c r="AE192" s="235"/>
      <c r="AF192" s="333" t="s">
        <v>603</v>
      </c>
      <c r="AG192" s="235"/>
      <c r="AH192" s="333"/>
      <c r="AI192" s="333"/>
      <c r="AJ192" s="333"/>
      <c r="AK192" s="333"/>
      <c r="AL192" s="333"/>
      <c r="AM192" s="333"/>
      <c r="AN192" s="333"/>
      <c r="AO192" s="333"/>
      <c r="AP192" s="333"/>
      <c r="AQ192" s="333"/>
      <c r="AR192" s="333"/>
      <c r="AS192" s="333"/>
      <c r="AU192" s="333">
        <f t="shared" si="180"/>
        <v>0</v>
      </c>
      <c r="AW192" s="339"/>
      <c r="AX192" s="235"/>
      <c r="AY192" s="333">
        <v>1</v>
      </c>
      <c r="AZ192" s="333" t="str">
        <f t="shared" ref="AZ192" si="277">IF(AU192&lt;&gt;0,1," ")</f>
        <v xml:space="preserve"> </v>
      </c>
      <c r="BB192" s="333"/>
      <c r="BD192" s="341"/>
      <c r="BE192" s="147"/>
      <c r="BF192" s="341"/>
      <c r="BG192" s="147"/>
      <c r="BH192" s="341"/>
      <c r="BI192" s="147"/>
      <c r="BJ192" s="341"/>
      <c r="BK192" s="147"/>
      <c r="BL192" s="342">
        <f t="shared" si="177"/>
        <v>0</v>
      </c>
      <c r="BM192" s="343" t="e">
        <f t="shared" si="178"/>
        <v>#DIV/0!</v>
      </c>
      <c r="BN192" s="147">
        <f t="shared" si="179"/>
        <v>0</v>
      </c>
      <c r="BO192" s="150"/>
      <c r="BP192" s="151"/>
    </row>
    <row r="193" spans="1:68" s="104" customFormat="1" ht="9" customHeight="1" thickBot="1" x14ac:dyDescent="0.25">
      <c r="A193" s="131"/>
      <c r="B193" s="132"/>
      <c r="C193" s="132"/>
      <c r="D193" s="131"/>
      <c r="E193" s="132"/>
      <c r="F193" s="131"/>
      <c r="G193" s="131"/>
      <c r="H193" s="131"/>
      <c r="I193" s="131"/>
      <c r="J193" s="131"/>
      <c r="K193" s="131"/>
      <c r="L193" s="131"/>
      <c r="M193" s="131"/>
      <c r="N193" s="131"/>
      <c r="O193" s="131"/>
      <c r="P193" s="131"/>
      <c r="Q193" s="131"/>
      <c r="R193" s="131"/>
      <c r="S193" s="131"/>
      <c r="T193" s="131"/>
      <c r="U193" s="131"/>
      <c r="V193" s="133"/>
      <c r="W193" s="131"/>
      <c r="X193" s="134"/>
      <c r="Y193" s="131"/>
      <c r="Z193" s="131"/>
      <c r="AA193" s="131"/>
      <c r="AB193" s="135"/>
      <c r="AC193" s="134"/>
      <c r="AD193" s="131"/>
      <c r="AE193" s="131"/>
      <c r="AF193" s="131"/>
      <c r="AG193" s="131"/>
      <c r="AH193" s="131"/>
      <c r="AI193" s="131"/>
      <c r="AJ193" s="131"/>
      <c r="AK193" s="131"/>
      <c r="AL193" s="131"/>
      <c r="AM193" s="131"/>
      <c r="AN193" s="131"/>
      <c r="AO193" s="131"/>
      <c r="AP193" s="131"/>
      <c r="AQ193" s="131"/>
      <c r="AR193" s="131"/>
      <c r="AS193" s="131"/>
      <c r="AU193" s="131"/>
      <c r="AW193" s="132"/>
      <c r="AX193" s="131"/>
      <c r="AY193" s="131"/>
      <c r="AZ193" s="131"/>
      <c r="BB193" s="131"/>
      <c r="BE193" s="136"/>
      <c r="BG193" s="136"/>
      <c r="BI193" s="136"/>
      <c r="BK193" s="136"/>
      <c r="BL193" s="137"/>
      <c r="BM193" s="137"/>
      <c r="BN193" s="136"/>
    </row>
    <row r="194" spans="1:68" s="328" customFormat="1" ht="60" customHeight="1" thickTop="1" thickBot="1" x14ac:dyDescent="0.25">
      <c r="A194" s="772" t="str">
        <f>B163</f>
        <v>AUDITORÍAS A SISTEMAS DE INFORMACIÓN</v>
      </c>
      <c r="B194" s="772"/>
      <c r="C194" s="353" t="s">
        <v>187</v>
      </c>
      <c r="D194" s="354"/>
      <c r="E194" s="166"/>
      <c r="F194" s="354"/>
      <c r="G194" s="352">
        <f>COUNTIF(BB165:BB192,"P")</f>
        <v>1</v>
      </c>
      <c r="H194" s="354"/>
      <c r="I194" s="355">
        <f>G194/(G194+G195)</f>
        <v>1</v>
      </c>
      <c r="J194" s="354"/>
      <c r="K194" s="352">
        <f>SUM(K165:K192)</f>
        <v>0</v>
      </c>
      <c r="L194" s="352">
        <f>SUM(L165:L192)</f>
        <v>0</v>
      </c>
      <c r="M194" s="352">
        <f>SUM(M165:M192)</f>
        <v>0</v>
      </c>
      <c r="N194" s="352">
        <f>SUM(N165:N192)</f>
        <v>28</v>
      </c>
      <c r="O194" s="352">
        <f>SUM(O165:O192)</f>
        <v>0</v>
      </c>
      <c r="P194" s="322"/>
      <c r="Q194" s="352">
        <f>SUM(Q165:Q192)</f>
        <v>2</v>
      </c>
      <c r="R194" s="352">
        <f>SUM(R165:R192)</f>
        <v>18</v>
      </c>
      <c r="S194" s="352">
        <f>SUM(S165:S192)</f>
        <v>8</v>
      </c>
      <c r="T194" s="352">
        <f>SUM(T165:T192)</f>
        <v>0</v>
      </c>
      <c r="U194" s="354"/>
      <c r="V194" s="356"/>
      <c r="W194" s="354"/>
      <c r="X194" s="357"/>
      <c r="Y194" s="358">
        <f>SUM(Y165:Y192)</f>
        <v>0</v>
      </c>
      <c r="Z194" s="358">
        <f>SUM(Z165:Z192)</f>
        <v>0</v>
      </c>
      <c r="AA194" s="354"/>
      <c r="AB194" s="806"/>
      <c r="AC194" s="357"/>
      <c r="AD194" s="354"/>
      <c r="AE194" s="354"/>
      <c r="AF194" s="352" t="s">
        <v>136</v>
      </c>
      <c r="AG194" s="354"/>
      <c r="AH194" s="772">
        <f>SUM(AH165:AJ192)</f>
        <v>0</v>
      </c>
      <c r="AI194" s="772"/>
      <c r="AJ194" s="772"/>
      <c r="AK194" s="772">
        <f>SUM(AK165:AM192)</f>
        <v>0</v>
      </c>
      <c r="AL194" s="772"/>
      <c r="AM194" s="772"/>
      <c r="AN194" s="772">
        <f>SUM(AN165:AP192)</f>
        <v>0</v>
      </c>
      <c r="AO194" s="772"/>
      <c r="AP194" s="772"/>
      <c r="AQ194" s="772">
        <f>SUM(AQ165:AS192)</f>
        <v>1</v>
      </c>
      <c r="AR194" s="772"/>
      <c r="AS194" s="772"/>
      <c r="AU194" s="772">
        <f>SUM(AU165:AU192)</f>
        <v>1</v>
      </c>
      <c r="AW194" s="774" t="s">
        <v>139</v>
      </c>
      <c r="AX194" s="354"/>
      <c r="AY194" s="352">
        <f>SUM(AY165:AY192)</f>
        <v>28</v>
      </c>
      <c r="AZ194" s="352">
        <f>SUM(AZ165:AZ192)</f>
        <v>1</v>
      </c>
      <c r="BB194" s="322"/>
      <c r="BD194" s="359">
        <f t="shared" ref="BD194:BL194" si="278">SUM(BD165:BD192)</f>
        <v>0</v>
      </c>
      <c r="BE194" s="744">
        <f t="shared" si="278"/>
        <v>0</v>
      </c>
      <c r="BF194" s="359">
        <f t="shared" si="278"/>
        <v>0</v>
      </c>
      <c r="BG194" s="744">
        <f t="shared" si="278"/>
        <v>0</v>
      </c>
      <c r="BH194" s="359">
        <f t="shared" si="278"/>
        <v>0</v>
      </c>
      <c r="BI194" s="744">
        <f t="shared" si="278"/>
        <v>0</v>
      </c>
      <c r="BJ194" s="359">
        <f t="shared" si="278"/>
        <v>0</v>
      </c>
      <c r="BK194" s="744">
        <f t="shared" si="278"/>
        <v>0</v>
      </c>
      <c r="BL194" s="844">
        <f t="shared" si="278"/>
        <v>0</v>
      </c>
      <c r="BM194" s="1023">
        <f>BL194/AU194</f>
        <v>0</v>
      </c>
      <c r="BN194" s="769">
        <f>SUM(BN165:BN192)</f>
        <v>0</v>
      </c>
      <c r="BO194" s="326"/>
      <c r="BP194" s="326"/>
    </row>
    <row r="195" spans="1:68" s="328" customFormat="1" ht="60" customHeight="1" thickTop="1" thickBot="1" x14ac:dyDescent="0.25">
      <c r="A195" s="772"/>
      <c r="B195" s="772"/>
      <c r="C195" s="353" t="s">
        <v>188</v>
      </c>
      <c r="D195" s="354"/>
      <c r="E195" s="166"/>
      <c r="F195" s="354"/>
      <c r="G195" s="352">
        <f>COUNTIF(BB165:BB192,"C")</f>
        <v>0</v>
      </c>
      <c r="H195" s="354"/>
      <c r="I195" s="355">
        <f>G195/(G194+G195)</f>
        <v>0</v>
      </c>
      <c r="J195" s="354"/>
      <c r="K195" s="772">
        <f>SUM(K194:O194)</f>
        <v>28</v>
      </c>
      <c r="L195" s="772"/>
      <c r="M195" s="772"/>
      <c r="N195" s="772"/>
      <c r="O195" s="772"/>
      <c r="P195" s="325"/>
      <c r="Q195" s="772">
        <f>SUM(Q194:T194)</f>
        <v>28</v>
      </c>
      <c r="R195" s="772"/>
      <c r="S195" s="772"/>
      <c r="T195" s="772"/>
      <c r="U195" s="354"/>
      <c r="V195" s="356"/>
      <c r="W195" s="354"/>
      <c r="X195" s="357"/>
      <c r="Y195" s="354"/>
      <c r="Z195" s="354"/>
      <c r="AA195" s="354"/>
      <c r="AB195" s="806"/>
      <c r="AC195" s="357"/>
      <c r="AD195" s="354"/>
      <c r="AE195" s="354"/>
      <c r="AF195" s="352" t="s">
        <v>441</v>
      </c>
      <c r="AG195" s="354"/>
      <c r="AH195" s="772">
        <f>AH194+AK194+AN194+AQ194</f>
        <v>1</v>
      </c>
      <c r="AI195" s="772"/>
      <c r="AJ195" s="772"/>
      <c r="AK195" s="772"/>
      <c r="AL195" s="772"/>
      <c r="AM195" s="772"/>
      <c r="AN195" s="772"/>
      <c r="AO195" s="772"/>
      <c r="AP195" s="772"/>
      <c r="AQ195" s="772"/>
      <c r="AR195" s="772"/>
      <c r="AS195" s="772"/>
      <c r="AU195" s="772"/>
      <c r="AW195" s="774"/>
      <c r="AX195" s="354"/>
      <c r="AY195" s="762">
        <f>AZ194/AY194</f>
        <v>3.5714285714285712E-2</v>
      </c>
      <c r="AZ195" s="762"/>
      <c r="BB195" s="362"/>
      <c r="BD195" s="360" t="e">
        <f>BD194/AH194</f>
        <v>#DIV/0!</v>
      </c>
      <c r="BE195" s="745"/>
      <c r="BF195" s="360" t="e">
        <f>BF194/AK194</f>
        <v>#DIV/0!</v>
      </c>
      <c r="BG195" s="745"/>
      <c r="BH195" s="360" t="e">
        <f>BH194/AN194</f>
        <v>#DIV/0!</v>
      </c>
      <c r="BI195" s="745"/>
      <c r="BJ195" s="360">
        <f>BJ194/AQ194</f>
        <v>0</v>
      </c>
      <c r="BK195" s="745"/>
      <c r="BL195" s="844"/>
      <c r="BM195" s="1023"/>
      <c r="BN195" s="769"/>
      <c r="BO195" s="326"/>
      <c r="BP195" s="326"/>
    </row>
    <row r="196" spans="1:68" s="104" customFormat="1" ht="24" thickTop="1" x14ac:dyDescent="0.2">
      <c r="A196" s="129"/>
      <c r="B196" s="130"/>
      <c r="C196" s="130"/>
      <c r="D196" s="131"/>
      <c r="E196" s="132"/>
      <c r="F196" s="131"/>
      <c r="G196" s="131"/>
      <c r="H196" s="131"/>
      <c r="I196" s="131"/>
      <c r="J196" s="131"/>
      <c r="K196" s="131"/>
      <c r="L196" s="131"/>
      <c r="M196" s="131"/>
      <c r="N196" s="131"/>
      <c r="O196" s="131"/>
      <c r="P196" s="131"/>
      <c r="Q196" s="131"/>
      <c r="R196" s="131"/>
      <c r="S196" s="131"/>
      <c r="T196" s="131"/>
      <c r="U196" s="131"/>
      <c r="V196" s="133"/>
      <c r="W196" s="131"/>
      <c r="X196" s="134"/>
      <c r="Y196" s="131"/>
      <c r="Z196" s="131"/>
      <c r="AA196" s="131"/>
      <c r="AB196" s="135"/>
      <c r="AC196" s="134"/>
      <c r="AD196" s="131"/>
      <c r="AE196" s="131"/>
      <c r="AF196" s="131"/>
      <c r="AG196" s="131"/>
      <c r="AH196" s="131"/>
      <c r="AI196" s="131"/>
      <c r="AJ196" s="131"/>
      <c r="AK196" s="131"/>
      <c r="AL196" s="131"/>
      <c r="AM196" s="131"/>
      <c r="AN196" s="131"/>
      <c r="AO196" s="131"/>
      <c r="AP196" s="131"/>
      <c r="AQ196" s="131"/>
      <c r="AR196" s="131"/>
      <c r="AS196" s="131"/>
      <c r="AU196" s="131"/>
      <c r="AW196" s="132"/>
      <c r="AX196" s="131"/>
      <c r="AY196" s="131"/>
      <c r="AZ196" s="131"/>
      <c r="BB196" s="131"/>
      <c r="BE196" s="136"/>
      <c r="BG196" s="136"/>
      <c r="BI196" s="136"/>
      <c r="BK196" s="136"/>
      <c r="BL196" s="137"/>
      <c r="BM196" s="137"/>
      <c r="BN196" s="136"/>
    </row>
    <row r="197" spans="1:68" s="326" customFormat="1" ht="85.15" customHeight="1" x14ac:dyDescent="0.2">
      <c r="A197" s="794">
        <v>9</v>
      </c>
      <c r="B197" s="914" t="s">
        <v>841</v>
      </c>
      <c r="C197" s="894"/>
      <c r="D197" s="322"/>
      <c r="E197" s="132"/>
      <c r="F197" s="322"/>
      <c r="G197" s="131"/>
      <c r="H197" s="131"/>
      <c r="I197" s="131"/>
      <c r="J197" s="322"/>
      <c r="K197" s="322"/>
      <c r="L197" s="322"/>
      <c r="M197" s="322"/>
      <c r="N197" s="322"/>
      <c r="O197" s="322"/>
      <c r="P197" s="364"/>
      <c r="Q197" s="322"/>
      <c r="R197" s="322"/>
      <c r="S197" s="322"/>
      <c r="T197" s="322"/>
      <c r="U197" s="322"/>
      <c r="V197" s="324"/>
      <c r="W197" s="322"/>
      <c r="X197" s="325"/>
      <c r="Y197" s="322"/>
      <c r="Z197" s="322"/>
      <c r="AA197" s="322"/>
      <c r="AB197" s="323"/>
      <c r="AC197" s="325"/>
      <c r="AD197" s="322"/>
      <c r="AE197" s="322"/>
      <c r="AF197" s="322"/>
      <c r="AG197" s="322"/>
      <c r="AH197" s="322"/>
      <c r="AI197" s="322"/>
      <c r="AJ197" s="322"/>
      <c r="AK197" s="322"/>
      <c r="AL197" s="322"/>
      <c r="AM197" s="322"/>
      <c r="AN197" s="322"/>
      <c r="AO197" s="322"/>
      <c r="AP197" s="322"/>
      <c r="AQ197" s="322"/>
      <c r="AR197" s="322"/>
      <c r="AS197" s="322"/>
      <c r="AU197" s="322"/>
      <c r="AW197" s="323"/>
      <c r="AX197" s="322"/>
      <c r="AY197" s="322"/>
      <c r="AZ197" s="322"/>
      <c r="BB197" s="322"/>
      <c r="BE197" s="327"/>
      <c r="BG197" s="327"/>
      <c r="BI197" s="327"/>
      <c r="BK197" s="327"/>
      <c r="BL197" s="328"/>
      <c r="BM197" s="328"/>
      <c r="BN197" s="327"/>
    </row>
    <row r="198" spans="1:68" s="326" customFormat="1" ht="139.9" customHeight="1" x14ac:dyDescent="0.2">
      <c r="A198" s="795"/>
      <c r="B198" s="893" t="s">
        <v>840</v>
      </c>
      <c r="C198" s="894"/>
      <c r="D198" s="322"/>
      <c r="E198" s="132"/>
      <c r="F198" s="322"/>
      <c r="G198" s="131"/>
      <c r="H198" s="131"/>
      <c r="I198" s="131"/>
      <c r="J198" s="322"/>
      <c r="K198" s="329"/>
      <c r="L198" s="329"/>
      <c r="M198" s="329"/>
      <c r="N198" s="329"/>
      <c r="O198" s="329"/>
      <c r="P198" s="364"/>
      <c r="Q198" s="329"/>
      <c r="R198" s="329"/>
      <c r="S198" s="329"/>
      <c r="T198" s="329"/>
      <c r="U198" s="322"/>
      <c r="V198" s="330"/>
      <c r="W198" s="329"/>
      <c r="X198" s="331"/>
      <c r="Y198" s="329"/>
      <c r="Z198" s="329"/>
      <c r="AA198" s="322"/>
      <c r="AB198" s="323"/>
      <c r="AC198" s="325"/>
      <c r="AD198" s="329"/>
      <c r="AE198" s="322"/>
      <c r="AF198" s="329"/>
      <c r="AG198" s="322"/>
      <c r="AH198" s="329"/>
      <c r="AI198" s="329"/>
      <c r="AJ198" s="329"/>
      <c r="AK198" s="329"/>
      <c r="AL198" s="329"/>
      <c r="AM198" s="329"/>
      <c r="AN198" s="329"/>
      <c r="AO198" s="329"/>
      <c r="AP198" s="329"/>
      <c r="AQ198" s="329"/>
      <c r="AR198" s="329"/>
      <c r="AS198" s="329"/>
      <c r="AU198" s="329"/>
      <c r="AW198" s="332"/>
      <c r="AX198" s="322"/>
      <c r="AY198" s="329"/>
      <c r="AZ198" s="329"/>
      <c r="BB198" s="329"/>
      <c r="BE198" s="327"/>
      <c r="BG198" s="327"/>
      <c r="BI198" s="327"/>
      <c r="BK198" s="327"/>
      <c r="BL198" s="328"/>
      <c r="BM198" s="328"/>
      <c r="BN198" s="327"/>
    </row>
    <row r="199" spans="1:68" s="131" customFormat="1" ht="114.6" customHeight="1" x14ac:dyDescent="0.2">
      <c r="A199" s="503" t="s">
        <v>89</v>
      </c>
      <c r="B199" s="754" t="s">
        <v>842</v>
      </c>
      <c r="C199" s="754"/>
      <c r="D199" s="194"/>
      <c r="E199" s="235"/>
      <c r="F199" s="195"/>
      <c r="G199" s="367" t="s">
        <v>26</v>
      </c>
      <c r="H199" s="196"/>
      <c r="I199" s="367" t="s">
        <v>475</v>
      </c>
      <c r="J199" s="196"/>
      <c r="K199" s="367"/>
      <c r="L199" s="367"/>
      <c r="M199" s="367"/>
      <c r="N199" s="367">
        <v>1</v>
      </c>
      <c r="O199" s="367"/>
      <c r="P199" s="336"/>
      <c r="Q199" s="367"/>
      <c r="R199" s="367">
        <v>1</v>
      </c>
      <c r="S199" s="367"/>
      <c r="T199" s="367"/>
      <c r="U199" s="194"/>
      <c r="V199" s="370" t="s">
        <v>203</v>
      </c>
      <c r="W199" s="365">
        <v>3</v>
      </c>
      <c r="X199" s="152"/>
      <c r="Y199" s="365"/>
      <c r="Z199" s="365"/>
      <c r="AA199" s="196"/>
      <c r="AB199" s="371"/>
      <c r="AC199" s="197"/>
      <c r="AD199" s="503" t="s">
        <v>599</v>
      </c>
      <c r="AE199" s="196"/>
      <c r="AF199" s="503" t="s">
        <v>598</v>
      </c>
      <c r="AG199" s="196"/>
      <c r="AH199" s="367"/>
      <c r="AI199" s="367"/>
      <c r="AJ199" s="367"/>
      <c r="AK199" s="367"/>
      <c r="AL199" s="367"/>
      <c r="AM199" s="367"/>
      <c r="AN199" s="367"/>
      <c r="AO199" s="367"/>
      <c r="AP199" s="367"/>
      <c r="AQ199" s="367"/>
      <c r="AR199" s="367"/>
      <c r="AS199" s="367">
        <v>1</v>
      </c>
      <c r="AU199" s="365">
        <f t="shared" ref="AU199:AU206" si="279">SUM(AH199:AS199)</f>
        <v>1</v>
      </c>
      <c r="AW199" s="371" t="s">
        <v>611</v>
      </c>
      <c r="AX199" s="195"/>
      <c r="AY199" s="367">
        <v>1</v>
      </c>
      <c r="AZ199" s="365">
        <f t="shared" ref="AZ199:AZ206" si="280">IF(AU199&lt;&gt;0,1," ")</f>
        <v>1</v>
      </c>
      <c r="BB199" s="367" t="s">
        <v>3</v>
      </c>
      <c r="BD199" s="367"/>
      <c r="BE199" s="147"/>
      <c r="BF199" s="367"/>
      <c r="BG199" s="147"/>
      <c r="BH199" s="367"/>
      <c r="BI199" s="147"/>
      <c r="BJ199" s="367"/>
      <c r="BK199" s="147"/>
      <c r="BL199" s="368">
        <f t="shared" ref="BL199:BL206" si="281">BD199+BF199+BH199+BJ199</f>
        <v>0</v>
      </c>
      <c r="BM199" s="369">
        <f t="shared" ref="BM199:BM206" si="282">BL199/AU199</f>
        <v>0</v>
      </c>
      <c r="BN199" s="147">
        <f t="shared" ref="BN199:BN206" si="283">BE199+BG199+BI199+BK199</f>
        <v>0</v>
      </c>
      <c r="BP199" s="200"/>
    </row>
    <row r="200" spans="1:68" s="132" customFormat="1" ht="114.6" customHeight="1" x14ac:dyDescent="0.2">
      <c r="A200" s="367" t="s">
        <v>90</v>
      </c>
      <c r="B200" s="754" t="s">
        <v>843</v>
      </c>
      <c r="C200" s="754"/>
      <c r="D200" s="194"/>
      <c r="E200" s="235"/>
      <c r="F200" s="195"/>
      <c r="G200" s="367" t="s">
        <v>26</v>
      </c>
      <c r="H200" s="196"/>
      <c r="I200" s="367" t="s">
        <v>475</v>
      </c>
      <c r="J200" s="196"/>
      <c r="K200" s="367"/>
      <c r="L200" s="367"/>
      <c r="M200" s="367"/>
      <c r="N200" s="367">
        <v>1</v>
      </c>
      <c r="O200" s="367"/>
      <c r="P200" s="131"/>
      <c r="Q200" s="367"/>
      <c r="R200" s="367">
        <v>1</v>
      </c>
      <c r="S200" s="367"/>
      <c r="T200" s="367"/>
      <c r="U200" s="194"/>
      <c r="V200" s="370" t="s">
        <v>203</v>
      </c>
      <c r="W200" s="365">
        <v>3</v>
      </c>
      <c r="X200" s="152"/>
      <c r="Y200" s="365"/>
      <c r="Z200" s="365"/>
      <c r="AA200" s="196"/>
      <c r="AB200" s="371"/>
      <c r="AC200" s="197"/>
      <c r="AD200" s="367"/>
      <c r="AE200" s="196"/>
      <c r="AF200" s="366" t="s">
        <v>603</v>
      </c>
      <c r="AG200" s="131"/>
      <c r="AH200" s="367"/>
      <c r="AI200" s="367"/>
      <c r="AJ200" s="367"/>
      <c r="AK200" s="367"/>
      <c r="AL200" s="367"/>
      <c r="AM200" s="367"/>
      <c r="AN200" s="367"/>
      <c r="AO200" s="367"/>
      <c r="AP200" s="367"/>
      <c r="AQ200" s="367"/>
      <c r="AR200" s="367"/>
      <c r="AS200" s="367"/>
      <c r="AU200" s="365">
        <f t="shared" ref="AU200" si="284">SUM(AH200:AS200)</f>
        <v>0</v>
      </c>
      <c r="AW200" s="371" t="s">
        <v>611</v>
      </c>
      <c r="AX200" s="195"/>
      <c r="AY200" s="367">
        <v>1</v>
      </c>
      <c r="AZ200" s="365" t="str">
        <f t="shared" si="280"/>
        <v xml:space="preserve"> </v>
      </c>
      <c r="BB200" s="367"/>
      <c r="BD200" s="367"/>
      <c r="BE200" s="147"/>
      <c r="BF200" s="367"/>
      <c r="BG200" s="147"/>
      <c r="BH200" s="367"/>
      <c r="BI200" s="147"/>
      <c r="BJ200" s="367"/>
      <c r="BK200" s="147"/>
      <c r="BL200" s="368">
        <f t="shared" ref="BL200" si="285">BD200+BF200+BH200+BJ200</f>
        <v>0</v>
      </c>
      <c r="BM200" s="369" t="e">
        <f t="shared" ref="BM200" si="286">BL200/AU200</f>
        <v>#DIV/0!</v>
      </c>
      <c r="BN200" s="147">
        <f t="shared" ref="BN200" si="287">BE200+BG200+BI200+BK200</f>
        <v>0</v>
      </c>
      <c r="BP200" s="200"/>
    </row>
    <row r="201" spans="1:68" s="131" customFormat="1" ht="151.15" customHeight="1" x14ac:dyDescent="0.2">
      <c r="A201" s="367" t="s">
        <v>91</v>
      </c>
      <c r="B201" s="754" t="s">
        <v>844</v>
      </c>
      <c r="C201" s="754"/>
      <c r="E201" s="235"/>
      <c r="G201" s="367" t="s">
        <v>26</v>
      </c>
      <c r="I201" s="367" t="s">
        <v>475</v>
      </c>
      <c r="K201" s="367"/>
      <c r="L201" s="367"/>
      <c r="M201" s="367"/>
      <c r="N201" s="367">
        <v>1</v>
      </c>
      <c r="O201" s="367"/>
      <c r="P201" s="346"/>
      <c r="Q201" s="367"/>
      <c r="R201" s="367">
        <v>1</v>
      </c>
      <c r="S201" s="367"/>
      <c r="T201" s="367"/>
      <c r="V201" s="370" t="s">
        <v>203</v>
      </c>
      <c r="W201" s="365">
        <v>3</v>
      </c>
      <c r="X201" s="152"/>
      <c r="Y201" s="365"/>
      <c r="Z201" s="365"/>
      <c r="AB201" s="371"/>
      <c r="AC201" s="134"/>
      <c r="AD201" s="365"/>
      <c r="AE201" s="196"/>
      <c r="AF201" s="367" t="s">
        <v>603</v>
      </c>
      <c r="AH201" s="367"/>
      <c r="AI201" s="367"/>
      <c r="AJ201" s="367"/>
      <c r="AK201" s="367"/>
      <c r="AL201" s="367"/>
      <c r="AM201" s="367"/>
      <c r="AN201" s="367"/>
      <c r="AO201" s="367"/>
      <c r="AP201" s="367"/>
      <c r="AQ201" s="367"/>
      <c r="AR201" s="367"/>
      <c r="AS201" s="367"/>
      <c r="AU201" s="365">
        <f t="shared" si="279"/>
        <v>0</v>
      </c>
      <c r="AW201" s="371" t="s">
        <v>611</v>
      </c>
      <c r="AY201" s="367">
        <v>1</v>
      </c>
      <c r="AZ201" s="365" t="str">
        <f t="shared" si="280"/>
        <v xml:space="preserve"> </v>
      </c>
      <c r="BB201" s="367"/>
      <c r="BD201" s="367"/>
      <c r="BE201" s="147"/>
      <c r="BF201" s="367"/>
      <c r="BG201" s="147"/>
      <c r="BH201" s="367"/>
      <c r="BI201" s="147"/>
      <c r="BJ201" s="367"/>
      <c r="BK201" s="147"/>
      <c r="BL201" s="368">
        <f t="shared" si="281"/>
        <v>0</v>
      </c>
      <c r="BM201" s="369" t="e">
        <f t="shared" si="282"/>
        <v>#DIV/0!</v>
      </c>
      <c r="BN201" s="147">
        <f t="shared" si="283"/>
        <v>0</v>
      </c>
      <c r="BP201" s="200"/>
    </row>
    <row r="202" spans="1:68" s="202" customFormat="1" ht="87.75" x14ac:dyDescent="0.2">
      <c r="A202" s="367" t="s">
        <v>92</v>
      </c>
      <c r="B202" s="754" t="s">
        <v>845</v>
      </c>
      <c r="C202" s="754"/>
      <c r="E202" s="235"/>
      <c r="G202" s="366" t="s">
        <v>26</v>
      </c>
      <c r="I202" s="366" t="s">
        <v>475</v>
      </c>
      <c r="K202" s="372"/>
      <c r="L202" s="372"/>
      <c r="M202" s="372"/>
      <c r="N202" s="372">
        <v>1</v>
      </c>
      <c r="O202" s="372"/>
      <c r="P202" s="346"/>
      <c r="Q202" s="372"/>
      <c r="R202" s="372">
        <v>1</v>
      </c>
      <c r="S202" s="372"/>
      <c r="T202" s="372"/>
      <c r="V202" s="373" t="s">
        <v>203</v>
      </c>
      <c r="W202" s="372">
        <v>3</v>
      </c>
      <c r="X202" s="351"/>
      <c r="Y202" s="372"/>
      <c r="Z202" s="372"/>
      <c r="AB202" s="374"/>
      <c r="AC202" s="348"/>
      <c r="AD202" s="372"/>
      <c r="AF202" s="365" t="s">
        <v>603</v>
      </c>
      <c r="AH202" s="503"/>
      <c r="AI202" s="503"/>
      <c r="AJ202" s="503"/>
      <c r="AK202" s="503"/>
      <c r="AL202" s="503"/>
      <c r="AM202" s="503"/>
      <c r="AN202" s="503"/>
      <c r="AO202" s="503"/>
      <c r="AP202" s="503"/>
      <c r="AQ202" s="503"/>
      <c r="AR202" s="503"/>
      <c r="AS202" s="503"/>
      <c r="AU202" s="365">
        <f t="shared" si="279"/>
        <v>0</v>
      </c>
      <c r="AW202" s="375" t="s">
        <v>611</v>
      </c>
      <c r="AY202" s="372">
        <v>1</v>
      </c>
      <c r="AZ202" s="365" t="str">
        <f t="shared" si="280"/>
        <v xml:space="preserve"> </v>
      </c>
      <c r="BB202" s="372"/>
      <c r="BD202" s="372"/>
      <c r="BE202" s="154"/>
      <c r="BF202" s="372"/>
      <c r="BG202" s="154"/>
      <c r="BH202" s="372"/>
      <c r="BI202" s="154"/>
      <c r="BJ202" s="372"/>
      <c r="BK202" s="154"/>
      <c r="BL202" s="376">
        <f t="shared" si="281"/>
        <v>0</v>
      </c>
      <c r="BM202" s="377" t="e">
        <f t="shared" si="282"/>
        <v>#DIV/0!</v>
      </c>
      <c r="BN202" s="154">
        <f t="shared" si="283"/>
        <v>0</v>
      </c>
      <c r="BP202" s="378"/>
    </row>
    <row r="203" spans="1:68" s="202" customFormat="1" ht="127.15" customHeight="1" x14ac:dyDescent="0.2">
      <c r="A203" s="367" t="s">
        <v>93</v>
      </c>
      <c r="B203" s="754" t="s">
        <v>846</v>
      </c>
      <c r="C203" s="754"/>
      <c r="E203" s="235"/>
      <c r="G203" s="366" t="s">
        <v>26</v>
      </c>
      <c r="I203" s="366" t="s">
        <v>475</v>
      </c>
      <c r="K203" s="372"/>
      <c r="L203" s="372"/>
      <c r="M203" s="372"/>
      <c r="N203" s="372">
        <v>1</v>
      </c>
      <c r="O203" s="372"/>
      <c r="P203" s="346"/>
      <c r="Q203" s="372"/>
      <c r="R203" s="372">
        <v>1</v>
      </c>
      <c r="S203" s="372"/>
      <c r="T203" s="372"/>
      <c r="V203" s="373" t="s">
        <v>203</v>
      </c>
      <c r="W203" s="372">
        <v>3</v>
      </c>
      <c r="X203" s="351"/>
      <c r="Y203" s="372"/>
      <c r="Z203" s="372"/>
      <c r="AB203" s="374"/>
      <c r="AC203" s="348"/>
      <c r="AD203" s="372"/>
      <c r="AF203" s="365" t="s">
        <v>603</v>
      </c>
      <c r="AH203" s="503"/>
      <c r="AI203" s="503"/>
      <c r="AJ203" s="503"/>
      <c r="AK203" s="503"/>
      <c r="AL203" s="503"/>
      <c r="AM203" s="503"/>
      <c r="AN203" s="503"/>
      <c r="AO203" s="503"/>
      <c r="AP203" s="503"/>
      <c r="AQ203" s="503"/>
      <c r="AR203" s="503"/>
      <c r="AS203" s="503"/>
      <c r="AU203" s="365">
        <f t="shared" ref="AU203" si="288">SUM(AH203:AS203)</f>
        <v>0</v>
      </c>
      <c r="AW203" s="375" t="s">
        <v>611</v>
      </c>
      <c r="AY203" s="372">
        <v>1</v>
      </c>
      <c r="AZ203" s="365" t="str">
        <f t="shared" si="280"/>
        <v xml:space="preserve"> </v>
      </c>
      <c r="BB203" s="372"/>
      <c r="BD203" s="372"/>
      <c r="BE203" s="154"/>
      <c r="BF203" s="372"/>
      <c r="BG203" s="154"/>
      <c r="BH203" s="372"/>
      <c r="BI203" s="154"/>
      <c r="BJ203" s="372"/>
      <c r="BK203" s="154"/>
      <c r="BL203" s="376">
        <f t="shared" ref="BL203" si="289">BD203+BF203+BH203+BJ203</f>
        <v>0</v>
      </c>
      <c r="BM203" s="377" t="e">
        <f t="shared" ref="BM203" si="290">BL203/AU203</f>
        <v>#DIV/0!</v>
      </c>
      <c r="BN203" s="154">
        <f t="shared" ref="BN203" si="291">BE203+BG203+BI203+BK203</f>
        <v>0</v>
      </c>
      <c r="BP203" s="378"/>
    </row>
    <row r="204" spans="1:68" s="202" customFormat="1" ht="127.15" customHeight="1" x14ac:dyDescent="0.2">
      <c r="A204" s="367" t="s">
        <v>324</v>
      </c>
      <c r="B204" s="754" t="s">
        <v>847</v>
      </c>
      <c r="C204" s="754"/>
      <c r="E204" s="235"/>
      <c r="G204" s="366" t="s">
        <v>26</v>
      </c>
      <c r="I204" s="366" t="s">
        <v>475</v>
      </c>
      <c r="K204" s="372"/>
      <c r="L204" s="372"/>
      <c r="M204" s="372"/>
      <c r="N204" s="372">
        <v>1</v>
      </c>
      <c r="O204" s="372"/>
      <c r="Q204" s="372"/>
      <c r="R204" s="372"/>
      <c r="S204" s="372"/>
      <c r="T204" s="372"/>
      <c r="V204" s="373" t="s">
        <v>203</v>
      </c>
      <c r="W204" s="372">
        <v>3</v>
      </c>
      <c r="X204" s="351"/>
      <c r="Y204" s="372"/>
      <c r="Z204" s="372"/>
      <c r="AB204" s="374"/>
      <c r="AC204" s="348"/>
      <c r="AD204" s="372"/>
      <c r="AF204" s="365" t="s">
        <v>603</v>
      </c>
      <c r="AH204" s="503"/>
      <c r="AI204" s="503"/>
      <c r="AJ204" s="503"/>
      <c r="AK204" s="503"/>
      <c r="AL204" s="503"/>
      <c r="AM204" s="503"/>
      <c r="AN204" s="503"/>
      <c r="AO204" s="503"/>
      <c r="AP204" s="503"/>
      <c r="AQ204" s="503"/>
      <c r="AR204" s="503"/>
      <c r="AS204" s="503"/>
      <c r="AU204" s="365"/>
      <c r="AW204" s="375" t="s">
        <v>611</v>
      </c>
      <c r="AY204" s="372">
        <v>1</v>
      </c>
      <c r="AZ204" s="365" t="str">
        <f t="shared" si="280"/>
        <v xml:space="preserve"> </v>
      </c>
      <c r="BB204" s="372"/>
      <c r="BD204" s="372"/>
      <c r="BE204" s="154"/>
      <c r="BF204" s="372"/>
      <c r="BG204" s="154"/>
      <c r="BH204" s="372"/>
      <c r="BI204" s="154"/>
      <c r="BJ204" s="372"/>
      <c r="BK204" s="154"/>
      <c r="BL204" s="376"/>
      <c r="BM204" s="377"/>
      <c r="BN204" s="154"/>
      <c r="BP204" s="378"/>
    </row>
    <row r="205" spans="1:68" s="202" customFormat="1" ht="127.15" customHeight="1" x14ac:dyDescent="0.2">
      <c r="A205" s="367" t="s">
        <v>325</v>
      </c>
      <c r="B205" s="754" t="s">
        <v>848</v>
      </c>
      <c r="C205" s="754"/>
      <c r="E205" s="235"/>
      <c r="G205" s="366" t="s">
        <v>26</v>
      </c>
      <c r="I205" s="366" t="s">
        <v>475</v>
      </c>
      <c r="K205" s="372"/>
      <c r="L205" s="372"/>
      <c r="M205" s="372"/>
      <c r="N205" s="372">
        <v>1</v>
      </c>
      <c r="O205" s="372"/>
      <c r="Q205" s="372"/>
      <c r="R205" s="372"/>
      <c r="S205" s="372"/>
      <c r="T205" s="372"/>
      <c r="V205" s="373" t="s">
        <v>203</v>
      </c>
      <c r="W205" s="372">
        <v>3</v>
      </c>
      <c r="X205" s="351"/>
      <c r="Y205" s="372"/>
      <c r="Z205" s="372"/>
      <c r="AB205" s="374"/>
      <c r="AC205" s="348"/>
      <c r="AD205" s="372"/>
      <c r="AF205" s="365" t="s">
        <v>603</v>
      </c>
      <c r="AH205" s="503"/>
      <c r="AI205" s="503"/>
      <c r="AJ205" s="503"/>
      <c r="AK205" s="503"/>
      <c r="AL205" s="503"/>
      <c r="AM205" s="503"/>
      <c r="AN205" s="503"/>
      <c r="AO205" s="503"/>
      <c r="AP205" s="503"/>
      <c r="AQ205" s="503"/>
      <c r="AR205" s="503"/>
      <c r="AS205" s="503"/>
      <c r="AU205" s="365"/>
      <c r="AW205" s="375" t="s">
        <v>611</v>
      </c>
      <c r="AY205" s="372"/>
      <c r="AZ205" s="365"/>
      <c r="BB205" s="372"/>
      <c r="BD205" s="372"/>
      <c r="BE205" s="154"/>
      <c r="BF205" s="372"/>
      <c r="BG205" s="154"/>
      <c r="BH205" s="372"/>
      <c r="BI205" s="154"/>
      <c r="BJ205" s="372"/>
      <c r="BK205" s="154"/>
      <c r="BL205" s="376"/>
      <c r="BM205" s="377"/>
      <c r="BN205" s="154"/>
      <c r="BP205" s="378"/>
    </row>
    <row r="206" spans="1:68" s="104" customFormat="1" ht="146.44999999999999" customHeight="1" x14ac:dyDescent="0.2">
      <c r="A206" s="367" t="s">
        <v>839</v>
      </c>
      <c r="B206" s="754" t="s">
        <v>849</v>
      </c>
      <c r="C206" s="754"/>
      <c r="D206" s="131"/>
      <c r="E206" s="235"/>
      <c r="F206" s="131"/>
      <c r="G206" s="367" t="s">
        <v>26</v>
      </c>
      <c r="H206" s="131"/>
      <c r="I206" s="367" t="s">
        <v>475</v>
      </c>
      <c r="J206" s="131"/>
      <c r="K206" s="367"/>
      <c r="L206" s="367"/>
      <c r="M206" s="367"/>
      <c r="N206" s="367">
        <v>1</v>
      </c>
      <c r="O206" s="367"/>
      <c r="P206" s="131"/>
      <c r="Q206" s="367"/>
      <c r="R206" s="367">
        <v>1</v>
      </c>
      <c r="S206" s="367"/>
      <c r="T206" s="367"/>
      <c r="U206" s="131"/>
      <c r="V206" s="370" t="s">
        <v>203</v>
      </c>
      <c r="W206" s="367">
        <v>3</v>
      </c>
      <c r="X206" s="144"/>
      <c r="Y206" s="367"/>
      <c r="Z206" s="367"/>
      <c r="AA206" s="131"/>
      <c r="AB206" s="371"/>
      <c r="AC206" s="134"/>
      <c r="AD206" s="367"/>
      <c r="AE206" s="131"/>
      <c r="AF206" s="367" t="s">
        <v>603</v>
      </c>
      <c r="AG206" s="131"/>
      <c r="AH206" s="367"/>
      <c r="AI206" s="367"/>
      <c r="AJ206" s="367"/>
      <c r="AK206" s="367"/>
      <c r="AL206" s="367"/>
      <c r="AM206" s="367"/>
      <c r="AN206" s="367"/>
      <c r="AO206" s="367"/>
      <c r="AP206" s="367"/>
      <c r="AQ206" s="367"/>
      <c r="AR206" s="367"/>
      <c r="AS206" s="367"/>
      <c r="AU206" s="367">
        <f t="shared" si="279"/>
        <v>0</v>
      </c>
      <c r="AW206" s="371" t="s">
        <v>611</v>
      </c>
      <c r="AX206" s="131"/>
      <c r="AY206" s="367">
        <v>1</v>
      </c>
      <c r="AZ206" s="367" t="str">
        <f t="shared" si="280"/>
        <v xml:space="preserve"> </v>
      </c>
      <c r="BB206" s="367"/>
      <c r="BD206" s="379"/>
      <c r="BE206" s="147"/>
      <c r="BF206" s="379"/>
      <c r="BG206" s="147"/>
      <c r="BH206" s="379"/>
      <c r="BI206" s="147"/>
      <c r="BJ206" s="379"/>
      <c r="BK206" s="147"/>
      <c r="BL206" s="368">
        <f t="shared" si="281"/>
        <v>0</v>
      </c>
      <c r="BM206" s="369" t="e">
        <f t="shared" si="282"/>
        <v>#DIV/0!</v>
      </c>
      <c r="BN206" s="147">
        <f t="shared" si="283"/>
        <v>0</v>
      </c>
      <c r="BP206" s="151"/>
    </row>
    <row r="207" spans="1:68" s="104" customFormat="1" ht="9" customHeight="1" thickBot="1" x14ac:dyDescent="0.25">
      <c r="A207" s="131"/>
      <c r="B207" s="132"/>
      <c r="C207" s="132"/>
      <c r="D207" s="131"/>
      <c r="E207" s="132"/>
      <c r="F207" s="131"/>
      <c r="G207" s="131"/>
      <c r="H207" s="131"/>
      <c r="I207" s="131"/>
      <c r="J207" s="131"/>
      <c r="K207" s="131"/>
      <c r="L207" s="131"/>
      <c r="M207" s="131"/>
      <c r="N207" s="131"/>
      <c r="O207" s="131"/>
      <c r="P207" s="131"/>
      <c r="Q207" s="131"/>
      <c r="R207" s="131"/>
      <c r="S207" s="131"/>
      <c r="T207" s="131"/>
      <c r="U207" s="131"/>
      <c r="V207" s="133"/>
      <c r="W207" s="131"/>
      <c r="X207" s="134"/>
      <c r="Y207" s="131"/>
      <c r="Z207" s="131"/>
      <c r="AA207" s="131"/>
      <c r="AB207" s="135"/>
      <c r="AC207" s="134"/>
      <c r="AD207" s="131"/>
      <c r="AE207" s="131"/>
      <c r="AF207" s="131"/>
      <c r="AG207" s="131"/>
      <c r="AH207" s="131"/>
      <c r="AI207" s="131"/>
      <c r="AJ207" s="131"/>
      <c r="AK207" s="131"/>
      <c r="AL207" s="131"/>
      <c r="AM207" s="131"/>
      <c r="AN207" s="131"/>
      <c r="AO207" s="131"/>
      <c r="AP207" s="131"/>
      <c r="AQ207" s="131"/>
      <c r="AR207" s="131"/>
      <c r="AS207" s="131"/>
      <c r="AU207" s="131"/>
      <c r="AW207" s="132"/>
      <c r="AX207" s="131"/>
      <c r="AY207" s="131"/>
      <c r="AZ207" s="131"/>
      <c r="BB207" s="131"/>
      <c r="BE207" s="136"/>
      <c r="BG207" s="136"/>
      <c r="BI207" s="136"/>
      <c r="BK207" s="136"/>
      <c r="BL207" s="137"/>
      <c r="BM207" s="137"/>
      <c r="BN207" s="136"/>
    </row>
    <row r="208" spans="1:68" s="328" customFormat="1" ht="60.6" customHeight="1" thickTop="1" thickBot="1" x14ac:dyDescent="0.25">
      <c r="A208" s="771" t="str">
        <f>B197</f>
        <v>AUDITORÍAS A LA EVALUACIÓN DE PROYECTOS FINANCIADOS CON DIFERENTES RECURSOS</v>
      </c>
      <c r="B208" s="771"/>
      <c r="C208" s="381" t="s">
        <v>187</v>
      </c>
      <c r="D208" s="354"/>
      <c r="E208" s="166"/>
      <c r="F208" s="354"/>
      <c r="G208" s="380">
        <f>COUNTIF(BB199:BB206,"P")</f>
        <v>0</v>
      </c>
      <c r="H208" s="354"/>
      <c r="I208" s="382">
        <f>G208/(G208+G209)</f>
        <v>0</v>
      </c>
      <c r="J208" s="354"/>
      <c r="K208" s="380">
        <f>SUM(K199:K206)</f>
        <v>0</v>
      </c>
      <c r="L208" s="380">
        <f>SUM(L199:L206)</f>
        <v>0</v>
      </c>
      <c r="M208" s="380">
        <f>SUM(M199:M206)</f>
        <v>0</v>
      </c>
      <c r="N208" s="380">
        <f>SUM(N199:N206)</f>
        <v>8</v>
      </c>
      <c r="O208" s="380">
        <f>SUM(O199:O206)</f>
        <v>0</v>
      </c>
      <c r="P208" s="322"/>
      <c r="Q208" s="380">
        <f>SUM(Q199:Q206)</f>
        <v>0</v>
      </c>
      <c r="R208" s="380">
        <f>SUM(R199:R206)</f>
        <v>6</v>
      </c>
      <c r="S208" s="380">
        <f>SUM(S199:S206)</f>
        <v>0</v>
      </c>
      <c r="T208" s="380">
        <f>SUM(T199:T206)</f>
        <v>0</v>
      </c>
      <c r="U208" s="354"/>
      <c r="V208" s="356"/>
      <c r="W208" s="354"/>
      <c r="X208" s="357"/>
      <c r="Y208" s="383">
        <f>SUM(Y199:Y206)</f>
        <v>0</v>
      </c>
      <c r="Z208" s="383">
        <f>SUM(Z199:Z206)</f>
        <v>0</v>
      </c>
      <c r="AA208" s="354"/>
      <c r="AB208" s="806"/>
      <c r="AC208" s="357"/>
      <c r="AD208" s="354"/>
      <c r="AE208" s="354"/>
      <c r="AF208" s="380" t="s">
        <v>136</v>
      </c>
      <c r="AG208" s="354"/>
      <c r="AH208" s="771">
        <f>SUM(AH199:AJ206)</f>
        <v>0</v>
      </c>
      <c r="AI208" s="771"/>
      <c r="AJ208" s="771"/>
      <c r="AK208" s="771">
        <f>SUM(AK199:AM206)</f>
        <v>0</v>
      </c>
      <c r="AL208" s="771"/>
      <c r="AM208" s="771"/>
      <c r="AN208" s="771">
        <f>SUM(AN199:AP206)</f>
        <v>0</v>
      </c>
      <c r="AO208" s="771"/>
      <c r="AP208" s="771"/>
      <c r="AQ208" s="771">
        <f>SUM(AQ199:AS206)</f>
        <v>1</v>
      </c>
      <c r="AR208" s="771"/>
      <c r="AS208" s="771"/>
      <c r="AU208" s="771">
        <f>SUM(AU199:AU206)</f>
        <v>1</v>
      </c>
      <c r="AW208" s="974" t="s">
        <v>139</v>
      </c>
      <c r="AX208" s="354"/>
      <c r="AY208" s="380">
        <f>SUM(AY199:AY206)</f>
        <v>7</v>
      </c>
      <c r="AZ208" s="380">
        <f>SUM(AZ199:AZ206)</f>
        <v>1</v>
      </c>
      <c r="BB208" s="322"/>
      <c r="BD208" s="384">
        <f t="shared" ref="BD208:BL208" si="292">SUM(BD199:BD206)</f>
        <v>0</v>
      </c>
      <c r="BE208" s="744">
        <f t="shared" si="292"/>
        <v>0</v>
      </c>
      <c r="BF208" s="384">
        <f t="shared" si="292"/>
        <v>0</v>
      </c>
      <c r="BG208" s="744">
        <f t="shared" si="292"/>
        <v>0</v>
      </c>
      <c r="BH208" s="384">
        <f t="shared" si="292"/>
        <v>0</v>
      </c>
      <c r="BI208" s="744">
        <f t="shared" si="292"/>
        <v>0</v>
      </c>
      <c r="BJ208" s="384">
        <f t="shared" si="292"/>
        <v>0</v>
      </c>
      <c r="BK208" s="744">
        <f t="shared" si="292"/>
        <v>0</v>
      </c>
      <c r="BL208" s="991">
        <f t="shared" si="292"/>
        <v>0</v>
      </c>
      <c r="BM208" s="855">
        <f>BL208/AU208</f>
        <v>0</v>
      </c>
      <c r="BN208" s="769">
        <f>SUM(BN199:BN206)</f>
        <v>0</v>
      </c>
      <c r="BO208" s="326"/>
      <c r="BP208" s="326"/>
    </row>
    <row r="209" spans="1:68" s="328" customFormat="1" ht="60.6" customHeight="1" thickTop="1" thickBot="1" x14ac:dyDescent="0.25">
      <c r="A209" s="771"/>
      <c r="B209" s="771"/>
      <c r="C209" s="381" t="s">
        <v>188</v>
      </c>
      <c r="D209" s="354"/>
      <c r="E209" s="166"/>
      <c r="F209" s="354"/>
      <c r="G209" s="380">
        <f>COUNTIF(BB199:BB206,"C")</f>
        <v>1</v>
      </c>
      <c r="H209" s="354"/>
      <c r="I209" s="382">
        <f>G209/(G208+G209)</f>
        <v>1</v>
      </c>
      <c r="J209" s="354"/>
      <c r="K209" s="771">
        <f>SUM(K208:O208)</f>
        <v>8</v>
      </c>
      <c r="L209" s="771"/>
      <c r="M209" s="771"/>
      <c r="N209" s="771"/>
      <c r="O209" s="771"/>
      <c r="P209" s="325"/>
      <c r="Q209" s="771">
        <f>SUM(Q208:T208)</f>
        <v>6</v>
      </c>
      <c r="R209" s="771"/>
      <c r="S209" s="771"/>
      <c r="T209" s="771"/>
      <c r="U209" s="354"/>
      <c r="V209" s="356"/>
      <c r="W209" s="354"/>
      <c r="X209" s="357"/>
      <c r="Y209" s="354"/>
      <c r="Z209" s="354"/>
      <c r="AA209" s="354"/>
      <c r="AB209" s="806"/>
      <c r="AC209" s="357"/>
      <c r="AD209" s="354"/>
      <c r="AE209" s="354"/>
      <c r="AF209" s="380" t="s">
        <v>441</v>
      </c>
      <c r="AG209" s="354"/>
      <c r="AH209" s="771">
        <f>AH208+AK208+AN208+AQ208</f>
        <v>1</v>
      </c>
      <c r="AI209" s="771"/>
      <c r="AJ209" s="771"/>
      <c r="AK209" s="771"/>
      <c r="AL209" s="771"/>
      <c r="AM209" s="771"/>
      <c r="AN209" s="771"/>
      <c r="AO209" s="771"/>
      <c r="AP209" s="771"/>
      <c r="AQ209" s="771"/>
      <c r="AR209" s="771"/>
      <c r="AS209" s="771"/>
      <c r="AU209" s="771"/>
      <c r="AW209" s="974"/>
      <c r="AX209" s="354"/>
      <c r="AY209" s="798">
        <f>AZ208/AY208</f>
        <v>0.14285714285714285</v>
      </c>
      <c r="AZ209" s="798"/>
      <c r="BB209" s="362"/>
      <c r="BD209" s="385" t="e">
        <f>BD208/AH208</f>
        <v>#DIV/0!</v>
      </c>
      <c r="BE209" s="745"/>
      <c r="BF209" s="385" t="e">
        <f>BF208/AK208</f>
        <v>#DIV/0!</v>
      </c>
      <c r="BG209" s="745"/>
      <c r="BH209" s="385" t="e">
        <f>BH208/AN208</f>
        <v>#DIV/0!</v>
      </c>
      <c r="BI209" s="745"/>
      <c r="BJ209" s="385">
        <f>BJ208/AQ208</f>
        <v>0</v>
      </c>
      <c r="BK209" s="745"/>
      <c r="BL209" s="991"/>
      <c r="BM209" s="855"/>
      <c r="BN209" s="769"/>
      <c r="BO209" s="326"/>
      <c r="BP209" s="326"/>
    </row>
    <row r="210" spans="1:68" s="104" customFormat="1" ht="24" customHeight="1" thickTop="1" x14ac:dyDescent="0.2">
      <c r="A210" s="129"/>
      <c r="B210" s="132"/>
      <c r="C210" s="132"/>
      <c r="D210" s="131"/>
      <c r="E210" s="132"/>
      <c r="F210" s="131"/>
      <c r="G210" s="131"/>
      <c r="H210" s="131"/>
      <c r="I210" s="131"/>
      <c r="J210" s="131"/>
      <c r="K210" s="131"/>
      <c r="L210" s="131"/>
      <c r="M210" s="131"/>
      <c r="N210" s="131"/>
      <c r="O210" s="131"/>
      <c r="P210" s="131"/>
      <c r="Q210" s="131"/>
      <c r="R210" s="131"/>
      <c r="S210" s="131"/>
      <c r="T210" s="131"/>
      <c r="U210" s="131"/>
      <c r="V210" s="133"/>
      <c r="W210" s="131"/>
      <c r="X210" s="134"/>
      <c r="Y210" s="131"/>
      <c r="Z210" s="131"/>
      <c r="AA210" s="131"/>
      <c r="AB210" s="135"/>
      <c r="AC210" s="134"/>
      <c r="AD210" s="131"/>
      <c r="AE210" s="131"/>
      <c r="AF210" s="131"/>
      <c r="AG210" s="131"/>
      <c r="AH210" s="131"/>
      <c r="AI210" s="131"/>
      <c r="AJ210" s="131"/>
      <c r="AK210" s="131"/>
      <c r="AL210" s="131"/>
      <c r="AM210" s="131"/>
      <c r="AN210" s="131"/>
      <c r="AO210" s="131"/>
      <c r="AP210" s="131"/>
      <c r="AQ210" s="131"/>
      <c r="AR210" s="131"/>
      <c r="AS210" s="131"/>
      <c r="AU210" s="131"/>
      <c r="AW210" s="132"/>
      <c r="AX210" s="131"/>
      <c r="AY210" s="131"/>
      <c r="AZ210" s="131"/>
      <c r="BB210" s="131"/>
      <c r="BE210" s="136"/>
      <c r="BG210" s="136"/>
      <c r="BI210" s="136"/>
      <c r="BK210" s="136"/>
      <c r="BL210" s="137"/>
      <c r="BM210" s="137"/>
      <c r="BN210" s="136"/>
    </row>
    <row r="211" spans="1:68" s="326" customFormat="1" ht="50.1" customHeight="1" x14ac:dyDescent="0.2">
      <c r="A211" s="796">
        <v>10</v>
      </c>
      <c r="B211" s="1123" t="s">
        <v>141</v>
      </c>
      <c r="C211" s="1124"/>
      <c r="D211" s="322"/>
      <c r="E211" s="132"/>
      <c r="F211" s="322"/>
      <c r="G211" s="131"/>
      <c r="H211" s="131"/>
      <c r="I211" s="131"/>
      <c r="J211" s="322"/>
      <c r="K211" s="322"/>
      <c r="L211" s="322"/>
      <c r="M211" s="322"/>
      <c r="N211" s="322"/>
      <c r="O211" s="322"/>
      <c r="P211" s="322"/>
      <c r="Q211" s="322"/>
      <c r="R211" s="322"/>
      <c r="S211" s="322"/>
      <c r="T211" s="322"/>
      <c r="U211" s="322"/>
      <c r="V211" s="324"/>
      <c r="W211" s="322"/>
      <c r="X211" s="325"/>
      <c r="Y211" s="322"/>
      <c r="Z211" s="322"/>
      <c r="AA211" s="322"/>
      <c r="AB211" s="323"/>
      <c r="AC211" s="325"/>
      <c r="AD211" s="322"/>
      <c r="AE211" s="322"/>
      <c r="AF211" s="322"/>
      <c r="AG211" s="322"/>
      <c r="AH211" s="322"/>
      <c r="AI211" s="322"/>
      <c r="AJ211" s="322"/>
      <c r="AK211" s="322"/>
      <c r="AL211" s="322"/>
      <c r="AM211" s="322"/>
      <c r="AN211" s="322"/>
      <c r="AO211" s="322"/>
      <c r="AP211" s="322"/>
      <c r="AQ211" s="322"/>
      <c r="AR211" s="322"/>
      <c r="AS211" s="322"/>
      <c r="AU211" s="322"/>
      <c r="AW211" s="323"/>
      <c r="AX211" s="322"/>
      <c r="AY211" s="322"/>
      <c r="AZ211" s="322"/>
      <c r="BB211" s="322"/>
      <c r="BE211" s="327"/>
      <c r="BG211" s="327"/>
      <c r="BI211" s="327"/>
      <c r="BK211" s="327"/>
      <c r="BL211" s="328"/>
      <c r="BM211" s="328"/>
      <c r="BN211" s="327"/>
    </row>
    <row r="212" spans="1:68" s="326" customFormat="1" ht="50.1" customHeight="1" x14ac:dyDescent="0.2">
      <c r="A212" s="797"/>
      <c r="B212" s="958" t="s">
        <v>903</v>
      </c>
      <c r="C212" s="959"/>
      <c r="D212" s="322"/>
      <c r="E212" s="132"/>
      <c r="F212" s="322"/>
      <c r="G212" s="131"/>
      <c r="H212" s="131"/>
      <c r="I212" s="131"/>
      <c r="J212" s="322"/>
      <c r="K212" s="329"/>
      <c r="L212" s="329"/>
      <c r="M212" s="329"/>
      <c r="N212" s="329"/>
      <c r="O212" s="329"/>
      <c r="P212" s="322"/>
      <c r="Q212" s="329"/>
      <c r="R212" s="329"/>
      <c r="S212" s="329"/>
      <c r="T212" s="329"/>
      <c r="U212" s="322"/>
      <c r="V212" s="330"/>
      <c r="W212" s="329"/>
      <c r="X212" s="331"/>
      <c r="Y212" s="329"/>
      <c r="Z212" s="329"/>
      <c r="AA212" s="322"/>
      <c r="AB212" s="323"/>
      <c r="AC212" s="325"/>
      <c r="AD212" s="329"/>
      <c r="AE212" s="322"/>
      <c r="AF212" s="329"/>
      <c r="AG212" s="322"/>
      <c r="AH212" s="329"/>
      <c r="AI212" s="329"/>
      <c r="AJ212" s="329"/>
      <c r="AK212" s="329"/>
      <c r="AL212" s="329"/>
      <c r="AM212" s="329"/>
      <c r="AN212" s="329"/>
      <c r="AO212" s="329"/>
      <c r="AP212" s="329"/>
      <c r="AQ212" s="329"/>
      <c r="AR212" s="329"/>
      <c r="AS212" s="329"/>
      <c r="AU212" s="329"/>
      <c r="AW212" s="332"/>
      <c r="AX212" s="322"/>
      <c r="AY212" s="329"/>
      <c r="AZ212" s="329"/>
      <c r="BB212" s="329"/>
      <c r="BE212" s="327"/>
      <c r="BG212" s="327"/>
      <c r="BI212" s="327"/>
      <c r="BK212" s="327"/>
      <c r="BL212" s="328"/>
      <c r="BM212" s="328"/>
      <c r="BN212" s="327"/>
    </row>
    <row r="213" spans="1:68" s="131" customFormat="1" ht="115.15" customHeight="1" x14ac:dyDescent="0.2">
      <c r="A213" s="283" t="s">
        <v>94</v>
      </c>
      <c r="B213" s="891" t="s">
        <v>1044</v>
      </c>
      <c r="C213" s="892"/>
      <c r="D213" s="194"/>
      <c r="E213" s="132"/>
      <c r="F213" s="195"/>
      <c r="G213" s="283" t="s">
        <v>27</v>
      </c>
      <c r="H213" s="196"/>
      <c r="I213" s="283" t="s">
        <v>470</v>
      </c>
      <c r="J213" s="196"/>
      <c r="K213" s="283"/>
      <c r="L213" s="283"/>
      <c r="M213" s="283"/>
      <c r="N213" s="283">
        <v>1</v>
      </c>
      <c r="O213" s="283"/>
      <c r="Q213" s="283"/>
      <c r="R213" s="283"/>
      <c r="S213" s="283">
        <v>1</v>
      </c>
      <c r="T213" s="283"/>
      <c r="U213" s="194"/>
      <c r="V213" s="285" t="s">
        <v>203</v>
      </c>
      <c r="W213" s="283">
        <v>3</v>
      </c>
      <c r="X213" s="144"/>
      <c r="Y213" s="283"/>
      <c r="Z213" s="283"/>
      <c r="AA213" s="196"/>
      <c r="AB213" s="286"/>
      <c r="AC213" s="197"/>
      <c r="AD213" s="283"/>
      <c r="AE213" s="196"/>
      <c r="AF213" s="283" t="s">
        <v>603</v>
      </c>
      <c r="AG213" s="196"/>
      <c r="AH213" s="283"/>
      <c r="AI213" s="283"/>
      <c r="AJ213" s="283"/>
      <c r="AK213" s="283"/>
      <c r="AL213" s="283"/>
      <c r="AM213" s="283"/>
      <c r="AN213" s="283"/>
      <c r="AO213" s="283"/>
      <c r="AP213" s="283"/>
      <c r="AQ213" s="283"/>
      <c r="AR213" s="283"/>
      <c r="AS213" s="283"/>
      <c r="AU213" s="283">
        <f t="shared" ref="AU213:AU244" si="293">SUM(AH213:AS213)</f>
        <v>0</v>
      </c>
      <c r="AW213" s="286" t="s">
        <v>631</v>
      </c>
      <c r="AX213" s="195"/>
      <c r="AY213" s="283">
        <v>1</v>
      </c>
      <c r="AZ213" s="283" t="str">
        <f t="shared" ref="AZ213:AZ218" si="294">IF(AU213&lt;&gt;0,1," ")</f>
        <v xml:space="preserve"> </v>
      </c>
      <c r="BB213" s="283"/>
      <c r="BD213" s="283"/>
      <c r="BE213" s="147"/>
      <c r="BF213" s="283"/>
      <c r="BG213" s="147"/>
      <c r="BH213" s="283"/>
      <c r="BI213" s="147"/>
      <c r="BJ213" s="283"/>
      <c r="BK213" s="147"/>
      <c r="BL213" s="288">
        <f t="shared" ref="BL213:BL244" si="295">BD213+BF213+BH213+BJ213</f>
        <v>0</v>
      </c>
      <c r="BM213" s="289" t="e">
        <f t="shared" ref="BM213:BM217" si="296">BL213/AU213</f>
        <v>#DIV/0!</v>
      </c>
      <c r="BN213" s="147">
        <f t="shared" ref="BN213:BN244" si="297">BE213+BG213+BI213+BK213</f>
        <v>0</v>
      </c>
      <c r="BP213" s="200"/>
    </row>
    <row r="214" spans="1:68" s="131" customFormat="1" ht="73.150000000000006" customHeight="1" x14ac:dyDescent="0.2">
      <c r="A214" s="283" t="s">
        <v>95</v>
      </c>
      <c r="B214" s="742" t="s">
        <v>895</v>
      </c>
      <c r="C214" s="743"/>
      <c r="D214" s="194"/>
      <c r="E214" s="132"/>
      <c r="F214" s="195"/>
      <c r="G214" s="283" t="s">
        <v>27</v>
      </c>
      <c r="H214" s="196"/>
      <c r="I214" s="283" t="s">
        <v>470</v>
      </c>
      <c r="J214" s="196"/>
      <c r="K214" s="283"/>
      <c r="L214" s="283"/>
      <c r="M214" s="283"/>
      <c r="N214" s="283">
        <v>1</v>
      </c>
      <c r="O214" s="283"/>
      <c r="Q214" s="283"/>
      <c r="R214" s="283">
        <v>1</v>
      </c>
      <c r="S214" s="283"/>
      <c r="T214" s="283"/>
      <c r="U214" s="194"/>
      <c r="V214" s="285" t="s">
        <v>203</v>
      </c>
      <c r="W214" s="283">
        <v>3</v>
      </c>
      <c r="X214" s="144"/>
      <c r="Y214" s="283"/>
      <c r="Z214" s="283"/>
      <c r="AA214" s="196"/>
      <c r="AB214" s="286"/>
      <c r="AC214" s="197"/>
      <c r="AD214" s="283"/>
      <c r="AE214" s="196"/>
      <c r="AF214" s="283" t="s">
        <v>603</v>
      </c>
      <c r="AG214" s="196"/>
      <c r="AH214" s="283"/>
      <c r="AI214" s="283"/>
      <c r="AJ214" s="283"/>
      <c r="AK214" s="283"/>
      <c r="AL214" s="283"/>
      <c r="AM214" s="283"/>
      <c r="AN214" s="283"/>
      <c r="AO214" s="283"/>
      <c r="AP214" s="283"/>
      <c r="AQ214" s="283"/>
      <c r="AR214" s="283"/>
      <c r="AS214" s="283"/>
      <c r="AU214" s="283">
        <f t="shared" ref="AU214" si="298">SUM(AH214:AS214)</f>
        <v>0</v>
      </c>
      <c r="AW214" s="286" t="s">
        <v>614</v>
      </c>
      <c r="AX214" s="195"/>
      <c r="AY214" s="283">
        <v>1</v>
      </c>
      <c r="AZ214" s="283" t="str">
        <f t="shared" si="294"/>
        <v xml:space="preserve"> </v>
      </c>
      <c r="BB214" s="283"/>
      <c r="BD214" s="283"/>
      <c r="BE214" s="147"/>
      <c r="BF214" s="283"/>
      <c r="BG214" s="147"/>
      <c r="BH214" s="283"/>
      <c r="BI214" s="147"/>
      <c r="BJ214" s="283"/>
      <c r="BK214" s="147"/>
      <c r="BL214" s="288">
        <f t="shared" si="295"/>
        <v>0</v>
      </c>
      <c r="BM214" s="289" t="e">
        <f t="shared" si="296"/>
        <v>#DIV/0!</v>
      </c>
      <c r="BN214" s="147">
        <f t="shared" si="297"/>
        <v>0</v>
      </c>
      <c r="BP214" s="200"/>
    </row>
    <row r="215" spans="1:68" s="131" customFormat="1" ht="73.150000000000006" customHeight="1" x14ac:dyDescent="0.2">
      <c r="A215" s="283" t="s">
        <v>96</v>
      </c>
      <c r="B215" s="742" t="s">
        <v>894</v>
      </c>
      <c r="C215" s="743"/>
      <c r="D215" s="194"/>
      <c r="E215" s="132"/>
      <c r="F215" s="195"/>
      <c r="G215" s="283" t="s">
        <v>27</v>
      </c>
      <c r="H215" s="196"/>
      <c r="I215" s="283" t="s">
        <v>470</v>
      </c>
      <c r="J215" s="196"/>
      <c r="K215" s="283"/>
      <c r="L215" s="283"/>
      <c r="M215" s="283"/>
      <c r="N215" s="283">
        <v>1</v>
      </c>
      <c r="O215" s="283"/>
      <c r="Q215" s="283"/>
      <c r="R215" s="283">
        <v>1</v>
      </c>
      <c r="S215" s="283"/>
      <c r="T215" s="283"/>
      <c r="U215" s="194"/>
      <c r="V215" s="285" t="s">
        <v>203</v>
      </c>
      <c r="W215" s="283">
        <v>3</v>
      </c>
      <c r="X215" s="144"/>
      <c r="Y215" s="283"/>
      <c r="Z215" s="283"/>
      <c r="AA215" s="196"/>
      <c r="AB215" s="286"/>
      <c r="AC215" s="197"/>
      <c r="AD215" s="283"/>
      <c r="AE215" s="196"/>
      <c r="AF215" s="283" t="s">
        <v>603</v>
      </c>
      <c r="AG215" s="196"/>
      <c r="AH215" s="283"/>
      <c r="AI215" s="283"/>
      <c r="AJ215" s="283"/>
      <c r="AK215" s="283"/>
      <c r="AL215" s="283"/>
      <c r="AM215" s="283"/>
      <c r="AN215" s="283"/>
      <c r="AO215" s="283"/>
      <c r="AP215" s="283"/>
      <c r="AQ215" s="283"/>
      <c r="AR215" s="283"/>
      <c r="AS215" s="283"/>
      <c r="AU215" s="283">
        <f t="shared" ref="AU215" si="299">SUM(AH215:AS215)</f>
        <v>0</v>
      </c>
      <c r="AW215" s="286" t="s">
        <v>614</v>
      </c>
      <c r="AX215" s="195"/>
      <c r="AY215" s="283">
        <v>1</v>
      </c>
      <c r="AZ215" s="283" t="str">
        <f t="shared" si="294"/>
        <v xml:space="preserve"> </v>
      </c>
      <c r="BB215" s="283"/>
      <c r="BD215" s="283"/>
      <c r="BE215" s="147"/>
      <c r="BF215" s="283"/>
      <c r="BG215" s="147"/>
      <c r="BH215" s="283"/>
      <c r="BI215" s="147"/>
      <c r="BJ215" s="283"/>
      <c r="BK215" s="147"/>
      <c r="BL215" s="288">
        <f t="shared" ref="BL215" si="300">BD215+BF215+BH215+BJ215</f>
        <v>0</v>
      </c>
      <c r="BM215" s="289" t="e">
        <f t="shared" ref="BM215" si="301">BL215/AU215</f>
        <v>#DIV/0!</v>
      </c>
      <c r="BN215" s="147">
        <f t="shared" ref="BN215" si="302">BE215+BG215+BI215+BK215</f>
        <v>0</v>
      </c>
      <c r="BP215" s="200"/>
    </row>
    <row r="216" spans="1:68" s="131" customFormat="1" ht="73.150000000000006" customHeight="1" x14ac:dyDescent="0.2">
      <c r="A216" s="283" t="s">
        <v>97</v>
      </c>
      <c r="B216" s="742" t="s">
        <v>896</v>
      </c>
      <c r="C216" s="743"/>
      <c r="D216" s="194"/>
      <c r="E216" s="132"/>
      <c r="F216" s="195"/>
      <c r="G216" s="283" t="s">
        <v>27</v>
      </c>
      <c r="H216" s="196"/>
      <c r="I216" s="283" t="s">
        <v>470</v>
      </c>
      <c r="J216" s="196"/>
      <c r="K216" s="283"/>
      <c r="L216" s="283"/>
      <c r="M216" s="283"/>
      <c r="N216" s="283">
        <v>1</v>
      </c>
      <c r="O216" s="283"/>
      <c r="Q216" s="283"/>
      <c r="R216" s="283">
        <v>1</v>
      </c>
      <c r="S216" s="283"/>
      <c r="T216" s="283"/>
      <c r="U216" s="194"/>
      <c r="V216" s="285" t="s">
        <v>203</v>
      </c>
      <c r="W216" s="283">
        <v>3</v>
      </c>
      <c r="X216" s="144"/>
      <c r="Y216" s="283"/>
      <c r="Z216" s="283"/>
      <c r="AA216" s="196"/>
      <c r="AB216" s="286"/>
      <c r="AC216" s="197"/>
      <c r="AD216" s="283"/>
      <c r="AE216" s="196"/>
      <c r="AF216" s="283" t="s">
        <v>603</v>
      </c>
      <c r="AG216" s="196"/>
      <c r="AH216" s="283"/>
      <c r="AI216" s="283"/>
      <c r="AJ216" s="283"/>
      <c r="AK216" s="283"/>
      <c r="AL216" s="283"/>
      <c r="AM216" s="283"/>
      <c r="AN216" s="283"/>
      <c r="AO216" s="283"/>
      <c r="AP216" s="283"/>
      <c r="AQ216" s="283"/>
      <c r="AR216" s="283"/>
      <c r="AS216" s="283"/>
      <c r="AU216" s="283">
        <f t="shared" ref="AU216" si="303">SUM(AH216:AS216)</f>
        <v>0</v>
      </c>
      <c r="AW216" s="286" t="s">
        <v>614</v>
      </c>
      <c r="AX216" s="195"/>
      <c r="AY216" s="283">
        <v>1</v>
      </c>
      <c r="AZ216" s="283" t="str">
        <f t="shared" si="294"/>
        <v xml:space="preserve"> </v>
      </c>
      <c r="BB216" s="283"/>
      <c r="BD216" s="283"/>
      <c r="BE216" s="147"/>
      <c r="BF216" s="283"/>
      <c r="BG216" s="147"/>
      <c r="BH216" s="283"/>
      <c r="BI216" s="147"/>
      <c r="BJ216" s="283"/>
      <c r="BK216" s="147"/>
      <c r="BL216" s="288">
        <f t="shared" ref="BL216" si="304">BD216+BF216+BH216+BJ216</f>
        <v>0</v>
      </c>
      <c r="BM216" s="289" t="e">
        <f t="shared" ref="BM216" si="305">BL216/AU216</f>
        <v>#DIV/0!</v>
      </c>
      <c r="BN216" s="147">
        <f t="shared" ref="BN216" si="306">BE216+BG216+BI216+BK216</f>
        <v>0</v>
      </c>
      <c r="BP216" s="200"/>
    </row>
    <row r="217" spans="1:68" s="131" customFormat="1" ht="73.150000000000006" customHeight="1" x14ac:dyDescent="0.2">
      <c r="A217" s="283" t="s">
        <v>939</v>
      </c>
      <c r="B217" s="742" t="s">
        <v>639</v>
      </c>
      <c r="C217" s="743"/>
      <c r="D217" s="194"/>
      <c r="E217" s="132"/>
      <c r="F217" s="195"/>
      <c r="G217" s="283" t="s">
        <v>27</v>
      </c>
      <c r="H217" s="196"/>
      <c r="I217" s="283" t="s">
        <v>470</v>
      </c>
      <c r="J217" s="196"/>
      <c r="K217" s="283"/>
      <c r="L217" s="283"/>
      <c r="M217" s="283"/>
      <c r="N217" s="283">
        <v>1</v>
      </c>
      <c r="O217" s="283"/>
      <c r="Q217" s="283"/>
      <c r="R217" s="283"/>
      <c r="S217" s="283">
        <v>1</v>
      </c>
      <c r="T217" s="283"/>
      <c r="U217" s="194"/>
      <c r="V217" s="285" t="s">
        <v>203</v>
      </c>
      <c r="W217" s="283">
        <v>3</v>
      </c>
      <c r="X217" s="144"/>
      <c r="Y217" s="283"/>
      <c r="Z217" s="283"/>
      <c r="AA217" s="196"/>
      <c r="AB217" s="286"/>
      <c r="AC217" s="197"/>
      <c r="AD217" s="283"/>
      <c r="AE217" s="196"/>
      <c r="AF217" s="290" t="s">
        <v>603</v>
      </c>
      <c r="AG217" s="196"/>
      <c r="AH217" s="283"/>
      <c r="AI217" s="283"/>
      <c r="AJ217" s="283"/>
      <c r="AK217" s="283"/>
      <c r="AL217" s="283"/>
      <c r="AM217" s="283"/>
      <c r="AN217" s="283"/>
      <c r="AO217" s="283"/>
      <c r="AP217" s="283"/>
      <c r="AQ217" s="283"/>
      <c r="AR217" s="283"/>
      <c r="AS217" s="283"/>
      <c r="AU217" s="283">
        <f t="shared" si="293"/>
        <v>0</v>
      </c>
      <c r="AW217" s="286" t="s">
        <v>631</v>
      </c>
      <c r="AX217" s="195"/>
      <c r="AY217" s="283">
        <v>1</v>
      </c>
      <c r="AZ217" s="283" t="str">
        <f t="shared" si="294"/>
        <v xml:space="preserve"> </v>
      </c>
      <c r="BB217" s="283"/>
      <c r="BD217" s="283"/>
      <c r="BE217" s="147"/>
      <c r="BF217" s="283"/>
      <c r="BG217" s="147"/>
      <c r="BH217" s="283"/>
      <c r="BI217" s="147"/>
      <c r="BJ217" s="283"/>
      <c r="BK217" s="147"/>
      <c r="BL217" s="288">
        <f t="shared" si="295"/>
        <v>0</v>
      </c>
      <c r="BM217" s="289" t="e">
        <f t="shared" si="296"/>
        <v>#DIV/0!</v>
      </c>
      <c r="BN217" s="147">
        <f t="shared" si="297"/>
        <v>0</v>
      </c>
      <c r="BP217" s="200"/>
    </row>
    <row r="218" spans="1:68" s="131" customFormat="1" ht="100.15" customHeight="1" x14ac:dyDescent="0.2">
      <c r="A218" s="283" t="s">
        <v>898</v>
      </c>
      <c r="B218" s="787" t="s">
        <v>1043</v>
      </c>
      <c r="C218" s="788"/>
      <c r="D218" s="194"/>
      <c r="E218" s="132"/>
      <c r="F218" s="195"/>
      <c r="G218" s="282" t="s">
        <v>27</v>
      </c>
      <c r="H218" s="196"/>
      <c r="I218" s="282" t="s">
        <v>470</v>
      </c>
      <c r="J218" s="196"/>
      <c r="K218" s="282"/>
      <c r="L218" s="282"/>
      <c r="M218" s="282"/>
      <c r="N218" s="282">
        <v>1</v>
      </c>
      <c r="O218" s="282"/>
      <c r="Q218" s="282"/>
      <c r="R218" s="282"/>
      <c r="S218" s="282">
        <v>1</v>
      </c>
      <c r="T218" s="282"/>
      <c r="U218" s="194"/>
      <c r="V218" s="285" t="s">
        <v>203</v>
      </c>
      <c r="W218" s="283">
        <v>3</v>
      </c>
      <c r="X218" s="152"/>
      <c r="Y218" s="282"/>
      <c r="Z218" s="282"/>
      <c r="AA218" s="196"/>
      <c r="AB218" s="386"/>
      <c r="AC218" s="197"/>
      <c r="AD218" s="282"/>
      <c r="AE218" s="196"/>
      <c r="AF218" s="282" t="s">
        <v>603</v>
      </c>
      <c r="AG218" s="196"/>
      <c r="AH218" s="675"/>
      <c r="AI218" s="675"/>
      <c r="AJ218" s="675"/>
      <c r="AK218" s="675"/>
      <c r="AL218" s="675"/>
      <c r="AM218" s="675"/>
      <c r="AN218" s="675"/>
      <c r="AO218" s="675"/>
      <c r="AP218" s="675"/>
      <c r="AQ218" s="675"/>
      <c r="AR218" s="675"/>
      <c r="AS218" s="675"/>
      <c r="AU218" s="282">
        <f t="shared" ref="AU218" si="307">SUM(AH218:AS218)</f>
        <v>0</v>
      </c>
      <c r="AW218" s="286" t="s">
        <v>609</v>
      </c>
      <c r="AX218" s="195"/>
      <c r="AY218" s="282">
        <v>1</v>
      </c>
      <c r="AZ218" s="282" t="str">
        <f t="shared" si="294"/>
        <v xml:space="preserve"> </v>
      </c>
      <c r="BB218" s="282"/>
      <c r="BD218" s="282"/>
      <c r="BE218" s="154"/>
      <c r="BF218" s="282"/>
      <c r="BG218" s="154"/>
      <c r="BH218" s="282"/>
      <c r="BI218" s="154"/>
      <c r="BJ218" s="282"/>
      <c r="BK218" s="154"/>
      <c r="BL218" s="387">
        <f t="shared" ref="BL218" si="308">BD218+BF218+BH218+BJ218</f>
        <v>0</v>
      </c>
      <c r="BM218" s="388" t="e">
        <f t="shared" ref="BM218:BM244" si="309">BL218/AU218</f>
        <v>#DIV/0!</v>
      </c>
      <c r="BN218" s="154">
        <f t="shared" ref="BN218" si="310">BE218+BG218+BI218+BK218</f>
        <v>0</v>
      </c>
      <c r="BP218" s="389"/>
    </row>
    <row r="219" spans="1:68" s="131" customFormat="1" ht="138.75" customHeight="1" x14ac:dyDescent="0.2">
      <c r="A219" s="283" t="s">
        <v>98</v>
      </c>
      <c r="B219" s="742" t="s">
        <v>1045</v>
      </c>
      <c r="C219" s="743"/>
      <c r="E219" s="132"/>
      <c r="G219" s="283" t="s">
        <v>27</v>
      </c>
      <c r="I219" s="283" t="s">
        <v>470</v>
      </c>
      <c r="K219" s="283"/>
      <c r="L219" s="283"/>
      <c r="M219" s="283"/>
      <c r="N219" s="283">
        <v>1</v>
      </c>
      <c r="O219" s="283"/>
      <c r="P219" s="196"/>
      <c r="Q219" s="283"/>
      <c r="R219" s="283"/>
      <c r="S219" s="283"/>
      <c r="T219" s="283">
        <v>1</v>
      </c>
      <c r="V219" s="285" t="s">
        <v>203</v>
      </c>
      <c r="W219" s="283">
        <v>3</v>
      </c>
      <c r="X219" s="144"/>
      <c r="Y219" s="283"/>
      <c r="Z219" s="283"/>
      <c r="AB219" s="286"/>
      <c r="AC219" s="134"/>
      <c r="AD219" s="283"/>
      <c r="AF219" s="283" t="s">
        <v>603</v>
      </c>
      <c r="AH219" s="283"/>
      <c r="AI219" s="283"/>
      <c r="AJ219" s="283"/>
      <c r="AK219" s="283"/>
      <c r="AL219" s="283"/>
      <c r="AM219" s="283"/>
      <c r="AN219" s="283"/>
      <c r="AO219" s="283"/>
      <c r="AP219" s="283"/>
      <c r="AQ219" s="283"/>
      <c r="AR219" s="283"/>
      <c r="AS219" s="283"/>
      <c r="AU219" s="283">
        <f t="shared" si="293"/>
        <v>0</v>
      </c>
      <c r="AW219" s="286" t="s">
        <v>622</v>
      </c>
      <c r="AY219" s="283">
        <v>1</v>
      </c>
      <c r="AZ219" s="283" t="str">
        <f t="shared" ref="AZ219:AZ244" si="311">IF(AU219&lt;&gt;0,1," ")</f>
        <v xml:space="preserve"> </v>
      </c>
      <c r="BB219" s="283"/>
      <c r="BD219" s="283"/>
      <c r="BE219" s="147"/>
      <c r="BF219" s="283"/>
      <c r="BG219" s="147"/>
      <c r="BH219" s="283"/>
      <c r="BI219" s="147"/>
      <c r="BJ219" s="283"/>
      <c r="BK219" s="147"/>
      <c r="BL219" s="288">
        <f t="shared" si="295"/>
        <v>0</v>
      </c>
      <c r="BM219" s="289" t="e">
        <f t="shared" si="309"/>
        <v>#DIV/0!</v>
      </c>
      <c r="BN219" s="147">
        <f t="shared" si="297"/>
        <v>0</v>
      </c>
      <c r="BP219" s="200"/>
    </row>
    <row r="220" spans="1:68" s="131" customFormat="1" ht="83.25" customHeight="1" x14ac:dyDescent="0.2">
      <c r="A220" s="283" t="s">
        <v>899</v>
      </c>
      <c r="B220" s="742" t="s">
        <v>640</v>
      </c>
      <c r="C220" s="743"/>
      <c r="D220" s="194"/>
      <c r="E220" s="132"/>
      <c r="F220" s="195"/>
      <c r="G220" s="283" t="s">
        <v>27</v>
      </c>
      <c r="H220" s="196"/>
      <c r="I220" s="283" t="s">
        <v>470</v>
      </c>
      <c r="J220" s="196"/>
      <c r="K220" s="283"/>
      <c r="L220" s="283"/>
      <c r="M220" s="283"/>
      <c r="N220" s="283">
        <v>1</v>
      </c>
      <c r="O220" s="283"/>
      <c r="Q220" s="283"/>
      <c r="R220" s="283"/>
      <c r="S220" s="283">
        <v>1</v>
      </c>
      <c r="T220" s="283"/>
      <c r="U220" s="194"/>
      <c r="V220" s="285" t="s">
        <v>203</v>
      </c>
      <c r="W220" s="283">
        <v>3</v>
      </c>
      <c r="X220" s="144"/>
      <c r="Y220" s="283"/>
      <c r="Z220" s="283"/>
      <c r="AA220" s="196"/>
      <c r="AB220" s="286"/>
      <c r="AC220" s="197"/>
      <c r="AD220" s="283"/>
      <c r="AE220" s="196"/>
      <c r="AF220" s="290" t="s">
        <v>603</v>
      </c>
      <c r="AG220" s="196"/>
      <c r="AH220" s="283"/>
      <c r="AI220" s="283"/>
      <c r="AJ220" s="283"/>
      <c r="AK220" s="283"/>
      <c r="AL220" s="283"/>
      <c r="AM220" s="283"/>
      <c r="AN220" s="283"/>
      <c r="AO220" s="283"/>
      <c r="AP220" s="283"/>
      <c r="AQ220" s="283"/>
      <c r="AR220" s="283"/>
      <c r="AS220" s="283"/>
      <c r="AU220" s="283">
        <f t="shared" si="293"/>
        <v>0</v>
      </c>
      <c r="AW220" s="286" t="s">
        <v>631</v>
      </c>
      <c r="AX220" s="195"/>
      <c r="AY220" s="283">
        <v>1</v>
      </c>
      <c r="AZ220" s="283" t="str">
        <f t="shared" si="311"/>
        <v xml:space="preserve"> </v>
      </c>
      <c r="BB220" s="283"/>
      <c r="BD220" s="283"/>
      <c r="BE220" s="147"/>
      <c r="BF220" s="283"/>
      <c r="BG220" s="147"/>
      <c r="BH220" s="283"/>
      <c r="BI220" s="147"/>
      <c r="BJ220" s="283"/>
      <c r="BK220" s="147"/>
      <c r="BL220" s="288">
        <f t="shared" si="295"/>
        <v>0</v>
      </c>
      <c r="BM220" s="289" t="e">
        <f t="shared" si="309"/>
        <v>#DIV/0!</v>
      </c>
      <c r="BN220" s="147">
        <f t="shared" si="297"/>
        <v>0</v>
      </c>
      <c r="BP220" s="200"/>
    </row>
    <row r="221" spans="1:68" s="132" customFormat="1" ht="73.150000000000006" customHeight="1" x14ac:dyDescent="0.2">
      <c r="A221" s="283" t="s">
        <v>144</v>
      </c>
      <c r="B221" s="742" t="s">
        <v>641</v>
      </c>
      <c r="C221" s="743"/>
      <c r="D221" s="194"/>
      <c r="F221" s="195"/>
      <c r="G221" s="283" t="s">
        <v>27</v>
      </c>
      <c r="H221" s="196"/>
      <c r="I221" s="283" t="s">
        <v>470</v>
      </c>
      <c r="J221" s="196"/>
      <c r="K221" s="283"/>
      <c r="L221" s="283"/>
      <c r="M221" s="283"/>
      <c r="N221" s="283">
        <v>1</v>
      </c>
      <c r="O221" s="283"/>
      <c r="P221" s="196"/>
      <c r="Q221" s="283"/>
      <c r="R221" s="283"/>
      <c r="S221" s="283">
        <v>1</v>
      </c>
      <c r="T221" s="283"/>
      <c r="U221" s="194"/>
      <c r="V221" s="285" t="s">
        <v>203</v>
      </c>
      <c r="W221" s="283">
        <v>3</v>
      </c>
      <c r="X221" s="144"/>
      <c r="Y221" s="283"/>
      <c r="Z221" s="283"/>
      <c r="AA221" s="196"/>
      <c r="AB221" s="286"/>
      <c r="AC221" s="197"/>
      <c r="AD221" s="283"/>
      <c r="AE221" s="196"/>
      <c r="AF221" s="290" t="s">
        <v>603</v>
      </c>
      <c r="AG221" s="196"/>
      <c r="AH221" s="283"/>
      <c r="AI221" s="283"/>
      <c r="AJ221" s="283"/>
      <c r="AK221" s="283"/>
      <c r="AL221" s="283"/>
      <c r="AM221" s="290"/>
      <c r="AN221" s="283"/>
      <c r="AO221" s="283"/>
      <c r="AP221" s="283"/>
      <c r="AQ221" s="283"/>
      <c r="AR221" s="283"/>
      <c r="AS221" s="283"/>
      <c r="AU221" s="283">
        <f t="shared" si="293"/>
        <v>0</v>
      </c>
      <c r="AW221" s="286" t="s">
        <v>610</v>
      </c>
      <c r="AX221" s="195"/>
      <c r="AY221" s="283">
        <v>1</v>
      </c>
      <c r="AZ221" s="283" t="str">
        <f t="shared" si="311"/>
        <v xml:space="preserve"> </v>
      </c>
      <c r="BB221" s="283"/>
      <c r="BD221" s="283"/>
      <c r="BE221" s="147"/>
      <c r="BF221" s="283"/>
      <c r="BG221" s="147"/>
      <c r="BH221" s="283"/>
      <c r="BI221" s="147"/>
      <c r="BJ221" s="283"/>
      <c r="BK221" s="147"/>
      <c r="BL221" s="288">
        <f t="shared" si="295"/>
        <v>0</v>
      </c>
      <c r="BM221" s="289" t="e">
        <f t="shared" si="309"/>
        <v>#DIV/0!</v>
      </c>
      <c r="BN221" s="147">
        <f t="shared" si="297"/>
        <v>0</v>
      </c>
      <c r="BP221" s="200"/>
    </row>
    <row r="222" spans="1:68" s="132" customFormat="1" ht="73.150000000000006" customHeight="1" x14ac:dyDescent="0.2">
      <c r="A222" s="283" t="s">
        <v>491</v>
      </c>
      <c r="B222" s="742" t="s">
        <v>1046</v>
      </c>
      <c r="C222" s="743"/>
      <c r="D222" s="194"/>
      <c r="F222" s="195"/>
      <c r="G222" s="283" t="s">
        <v>27</v>
      </c>
      <c r="H222" s="196"/>
      <c r="I222" s="283" t="s">
        <v>470</v>
      </c>
      <c r="J222" s="196"/>
      <c r="K222" s="283"/>
      <c r="L222" s="283"/>
      <c r="M222" s="283"/>
      <c r="N222" s="283">
        <v>1</v>
      </c>
      <c r="O222" s="283"/>
      <c r="P222" s="196"/>
      <c r="Q222" s="283"/>
      <c r="R222" s="283"/>
      <c r="S222" s="283">
        <v>1</v>
      </c>
      <c r="T222" s="283"/>
      <c r="U222" s="194"/>
      <c r="V222" s="285" t="s">
        <v>203</v>
      </c>
      <c r="W222" s="283">
        <v>3</v>
      </c>
      <c r="X222" s="144"/>
      <c r="Y222" s="283"/>
      <c r="Z222" s="283"/>
      <c r="AA222" s="196"/>
      <c r="AB222" s="286"/>
      <c r="AC222" s="197"/>
      <c r="AD222" s="283"/>
      <c r="AE222" s="196"/>
      <c r="AF222" s="283" t="s">
        <v>603</v>
      </c>
      <c r="AG222" s="196"/>
      <c r="AH222" s="283"/>
      <c r="AI222" s="283"/>
      <c r="AJ222" s="283"/>
      <c r="AK222" s="283"/>
      <c r="AL222" s="283"/>
      <c r="AM222" s="283"/>
      <c r="AN222" s="283"/>
      <c r="AO222" s="283"/>
      <c r="AP222" s="283"/>
      <c r="AQ222" s="283"/>
      <c r="AR222" s="283"/>
      <c r="AS222" s="283"/>
      <c r="AU222" s="283">
        <f t="shared" si="293"/>
        <v>0</v>
      </c>
      <c r="AW222" s="286" t="s">
        <v>631</v>
      </c>
      <c r="AX222" s="195"/>
      <c r="AY222" s="283">
        <v>1</v>
      </c>
      <c r="AZ222" s="283" t="str">
        <f t="shared" si="311"/>
        <v xml:space="preserve"> </v>
      </c>
      <c r="BB222" s="283"/>
      <c r="BD222" s="283"/>
      <c r="BE222" s="147"/>
      <c r="BF222" s="283"/>
      <c r="BG222" s="147"/>
      <c r="BH222" s="283"/>
      <c r="BI222" s="147"/>
      <c r="BJ222" s="283"/>
      <c r="BK222" s="147"/>
      <c r="BL222" s="288">
        <f t="shared" si="295"/>
        <v>0</v>
      </c>
      <c r="BM222" s="289" t="e">
        <f t="shared" si="309"/>
        <v>#DIV/0!</v>
      </c>
      <c r="BN222" s="147">
        <f t="shared" si="297"/>
        <v>0</v>
      </c>
      <c r="BP222" s="200"/>
    </row>
    <row r="223" spans="1:68" s="132" customFormat="1" ht="91.9" customHeight="1" x14ac:dyDescent="0.2">
      <c r="A223" s="283" t="s">
        <v>492</v>
      </c>
      <c r="B223" s="742" t="s">
        <v>642</v>
      </c>
      <c r="C223" s="743"/>
      <c r="D223" s="194"/>
      <c r="F223" s="195"/>
      <c r="G223" s="283" t="s">
        <v>27</v>
      </c>
      <c r="H223" s="196"/>
      <c r="I223" s="283" t="s">
        <v>470</v>
      </c>
      <c r="J223" s="196"/>
      <c r="K223" s="283"/>
      <c r="L223" s="283"/>
      <c r="M223" s="283"/>
      <c r="N223" s="283">
        <v>1</v>
      </c>
      <c r="O223" s="283"/>
      <c r="P223" s="196"/>
      <c r="Q223" s="283"/>
      <c r="R223" s="283"/>
      <c r="S223" s="283">
        <v>1</v>
      </c>
      <c r="T223" s="283"/>
      <c r="U223" s="194"/>
      <c r="V223" s="285" t="s">
        <v>203</v>
      </c>
      <c r="W223" s="283">
        <v>3</v>
      </c>
      <c r="X223" s="144"/>
      <c r="Y223" s="283"/>
      <c r="Z223" s="283"/>
      <c r="AA223" s="196"/>
      <c r="AB223" s="286"/>
      <c r="AC223" s="197"/>
      <c r="AD223" s="283"/>
      <c r="AE223" s="196"/>
      <c r="AF223" s="283" t="s">
        <v>603</v>
      </c>
      <c r="AG223" s="196"/>
      <c r="AH223" s="283"/>
      <c r="AI223" s="283"/>
      <c r="AJ223" s="283"/>
      <c r="AK223" s="283"/>
      <c r="AL223" s="283"/>
      <c r="AM223" s="283"/>
      <c r="AN223" s="283"/>
      <c r="AO223" s="283"/>
      <c r="AP223" s="283"/>
      <c r="AQ223" s="283"/>
      <c r="AR223" s="283"/>
      <c r="AS223" s="283"/>
      <c r="AU223" s="283">
        <f t="shared" si="293"/>
        <v>0</v>
      </c>
      <c r="AW223" s="286" t="s">
        <v>610</v>
      </c>
      <c r="AX223" s="195"/>
      <c r="AY223" s="283">
        <v>1</v>
      </c>
      <c r="AZ223" s="283" t="str">
        <f t="shared" si="311"/>
        <v xml:space="preserve"> </v>
      </c>
      <c r="BB223" s="283"/>
      <c r="BD223" s="283"/>
      <c r="BE223" s="147"/>
      <c r="BF223" s="283"/>
      <c r="BG223" s="147"/>
      <c r="BH223" s="283"/>
      <c r="BI223" s="147"/>
      <c r="BJ223" s="283"/>
      <c r="BK223" s="147"/>
      <c r="BL223" s="288">
        <f t="shared" si="295"/>
        <v>0</v>
      </c>
      <c r="BM223" s="289" t="e">
        <f t="shared" si="309"/>
        <v>#DIV/0!</v>
      </c>
      <c r="BN223" s="147">
        <f t="shared" si="297"/>
        <v>0</v>
      </c>
      <c r="BP223" s="200"/>
    </row>
    <row r="224" spans="1:68" s="132" customFormat="1" ht="91.9" customHeight="1" x14ac:dyDescent="0.2">
      <c r="A224" s="283" t="s">
        <v>493</v>
      </c>
      <c r="B224" s="742" t="s">
        <v>666</v>
      </c>
      <c r="C224" s="743"/>
      <c r="D224" s="194"/>
      <c r="F224" s="195"/>
      <c r="G224" s="283" t="s">
        <v>27</v>
      </c>
      <c r="H224" s="196"/>
      <c r="I224" s="283" t="s">
        <v>470</v>
      </c>
      <c r="J224" s="196"/>
      <c r="K224" s="283"/>
      <c r="L224" s="283"/>
      <c r="M224" s="283"/>
      <c r="N224" s="283">
        <v>1</v>
      </c>
      <c r="O224" s="283"/>
      <c r="P224" s="196"/>
      <c r="Q224" s="283">
        <v>1</v>
      </c>
      <c r="R224" s="283"/>
      <c r="S224" s="283"/>
      <c r="T224" s="283"/>
      <c r="U224" s="194"/>
      <c r="V224" s="285" t="s">
        <v>203</v>
      </c>
      <c r="W224" s="283">
        <v>3</v>
      </c>
      <c r="X224" s="144"/>
      <c r="Y224" s="283"/>
      <c r="Z224" s="283"/>
      <c r="AA224" s="196"/>
      <c r="AB224" s="286"/>
      <c r="AC224" s="197"/>
      <c r="AD224" s="283"/>
      <c r="AE224" s="196"/>
      <c r="AF224" s="290" t="s">
        <v>603</v>
      </c>
      <c r="AG224" s="196"/>
      <c r="AH224" s="283"/>
      <c r="AI224" s="283"/>
      <c r="AJ224" s="283"/>
      <c r="AK224" s="283"/>
      <c r="AL224" s="283"/>
      <c r="AM224" s="283"/>
      <c r="AN224" s="283"/>
      <c r="AO224" s="283"/>
      <c r="AP224" s="283"/>
      <c r="AQ224" s="283"/>
      <c r="AR224" s="283"/>
      <c r="AS224" s="283"/>
      <c r="AU224" s="283">
        <f t="shared" si="293"/>
        <v>0</v>
      </c>
      <c r="AW224" s="286" t="s">
        <v>628</v>
      </c>
      <c r="AX224" s="195"/>
      <c r="AY224" s="283">
        <v>1</v>
      </c>
      <c r="AZ224" s="283" t="str">
        <f t="shared" si="311"/>
        <v xml:space="preserve"> </v>
      </c>
      <c r="BB224" s="283"/>
      <c r="BD224" s="283"/>
      <c r="BE224" s="147"/>
      <c r="BF224" s="283"/>
      <c r="BG224" s="147"/>
      <c r="BH224" s="283"/>
      <c r="BI224" s="147"/>
      <c r="BJ224" s="283"/>
      <c r="BK224" s="147"/>
      <c r="BL224" s="288">
        <f t="shared" si="295"/>
        <v>0</v>
      </c>
      <c r="BM224" s="289" t="e">
        <f t="shared" si="309"/>
        <v>#DIV/0!</v>
      </c>
      <c r="BN224" s="147">
        <f t="shared" si="297"/>
        <v>0</v>
      </c>
      <c r="BP224" s="200"/>
    </row>
    <row r="225" spans="1:68" s="132" customFormat="1" ht="91.9" customHeight="1" x14ac:dyDescent="0.2">
      <c r="A225" s="283" t="s">
        <v>494</v>
      </c>
      <c r="B225" s="742" t="s">
        <v>1056</v>
      </c>
      <c r="C225" s="743"/>
      <c r="D225" s="194"/>
      <c r="F225" s="195"/>
      <c r="G225" s="283" t="s">
        <v>27</v>
      </c>
      <c r="H225" s="196"/>
      <c r="I225" s="283" t="s">
        <v>470</v>
      </c>
      <c r="J225" s="196"/>
      <c r="K225" s="283"/>
      <c r="L225" s="283"/>
      <c r="M225" s="283"/>
      <c r="N225" s="283">
        <v>1</v>
      </c>
      <c r="O225" s="283"/>
      <c r="P225" s="196"/>
      <c r="Q225" s="283">
        <v>1</v>
      </c>
      <c r="R225" s="283"/>
      <c r="S225" s="283"/>
      <c r="T225" s="283"/>
      <c r="U225" s="194"/>
      <c r="V225" s="285" t="s">
        <v>203</v>
      </c>
      <c r="W225" s="283">
        <v>3</v>
      </c>
      <c r="X225" s="144"/>
      <c r="Y225" s="283"/>
      <c r="Z225" s="283"/>
      <c r="AA225" s="196"/>
      <c r="AB225" s="286"/>
      <c r="AC225" s="197"/>
      <c r="AD225" s="283"/>
      <c r="AE225" s="196"/>
      <c r="AF225" s="290" t="s">
        <v>603</v>
      </c>
      <c r="AG225" s="196"/>
      <c r="AH225" s="283"/>
      <c r="AI225" s="283"/>
      <c r="AJ225" s="283"/>
      <c r="AK225" s="283"/>
      <c r="AL225" s="283"/>
      <c r="AM225" s="283"/>
      <c r="AN225" s="283"/>
      <c r="AO225" s="283"/>
      <c r="AP225" s="283"/>
      <c r="AQ225" s="283"/>
      <c r="AR225" s="283"/>
      <c r="AS225" s="283"/>
      <c r="AU225" s="283">
        <f t="shared" ref="AU225" si="312">SUM(AH225:AS225)</f>
        <v>0</v>
      </c>
      <c r="AW225" s="286" t="s">
        <v>609</v>
      </c>
      <c r="AX225" s="195"/>
      <c r="AY225" s="283">
        <v>1</v>
      </c>
      <c r="AZ225" s="283" t="str">
        <f t="shared" ref="AZ225" si="313">IF(AU225&lt;&gt;0,1," ")</f>
        <v xml:space="preserve"> </v>
      </c>
      <c r="BB225" s="283"/>
      <c r="BD225" s="283"/>
      <c r="BE225" s="147"/>
      <c r="BF225" s="283"/>
      <c r="BG225" s="147"/>
      <c r="BH225" s="283"/>
      <c r="BI225" s="147"/>
      <c r="BJ225" s="283"/>
      <c r="BK225" s="147"/>
      <c r="BL225" s="288">
        <f t="shared" ref="BL225" si="314">BD225+BF225+BH225+BJ225</f>
        <v>0</v>
      </c>
      <c r="BM225" s="289" t="e">
        <f t="shared" ref="BM225" si="315">BL225/AU225</f>
        <v>#DIV/0!</v>
      </c>
      <c r="BN225" s="147">
        <f t="shared" ref="BN225" si="316">BE225+BG225+BI225+BK225</f>
        <v>0</v>
      </c>
      <c r="BP225" s="200"/>
    </row>
    <row r="226" spans="1:68" s="132" customFormat="1" ht="73.150000000000006" customHeight="1" x14ac:dyDescent="0.2">
      <c r="A226" s="283" t="s">
        <v>495</v>
      </c>
      <c r="B226" s="742" t="s">
        <v>667</v>
      </c>
      <c r="C226" s="743"/>
      <c r="D226" s="194"/>
      <c r="F226" s="195"/>
      <c r="G226" s="283" t="s">
        <v>27</v>
      </c>
      <c r="H226" s="196"/>
      <c r="I226" s="283" t="s">
        <v>470</v>
      </c>
      <c r="J226" s="196"/>
      <c r="K226" s="283"/>
      <c r="L226" s="283"/>
      <c r="M226" s="283"/>
      <c r="N226" s="283">
        <v>1</v>
      </c>
      <c r="O226" s="283"/>
      <c r="P226" s="196"/>
      <c r="Q226" s="283">
        <v>1</v>
      </c>
      <c r="R226" s="283"/>
      <c r="S226" s="283"/>
      <c r="T226" s="283"/>
      <c r="U226" s="194"/>
      <c r="V226" s="285" t="s">
        <v>203</v>
      </c>
      <c r="W226" s="283">
        <v>3</v>
      </c>
      <c r="X226" s="144"/>
      <c r="Y226" s="283"/>
      <c r="Z226" s="283"/>
      <c r="AA226" s="196"/>
      <c r="AB226" s="286"/>
      <c r="AC226" s="197"/>
      <c r="AD226" s="283"/>
      <c r="AE226" s="196"/>
      <c r="AF226" s="283" t="s">
        <v>603</v>
      </c>
      <c r="AG226" s="196"/>
      <c r="AH226" s="283"/>
      <c r="AI226" s="283"/>
      <c r="AJ226" s="283"/>
      <c r="AK226" s="283"/>
      <c r="AL226" s="283"/>
      <c r="AM226" s="283"/>
      <c r="AN226" s="283"/>
      <c r="AO226" s="283"/>
      <c r="AP226" s="283"/>
      <c r="AQ226" s="283"/>
      <c r="AR226" s="283"/>
      <c r="AS226" s="283"/>
      <c r="AU226" s="283">
        <f t="shared" si="293"/>
        <v>0</v>
      </c>
      <c r="AW226" s="286" t="s">
        <v>612</v>
      </c>
      <c r="AX226" s="195"/>
      <c r="AY226" s="283">
        <v>1</v>
      </c>
      <c r="AZ226" s="283" t="str">
        <f t="shared" si="311"/>
        <v xml:space="preserve"> </v>
      </c>
      <c r="BB226" s="283"/>
      <c r="BD226" s="283"/>
      <c r="BE226" s="147"/>
      <c r="BF226" s="283"/>
      <c r="BG226" s="147"/>
      <c r="BH226" s="283"/>
      <c r="BI226" s="147"/>
      <c r="BJ226" s="283"/>
      <c r="BK226" s="147"/>
      <c r="BL226" s="288">
        <f t="shared" si="295"/>
        <v>0</v>
      </c>
      <c r="BM226" s="289" t="e">
        <f t="shared" si="309"/>
        <v>#DIV/0!</v>
      </c>
      <c r="BN226" s="147">
        <f t="shared" si="297"/>
        <v>0</v>
      </c>
      <c r="BP226" s="200"/>
    </row>
    <row r="227" spans="1:68" s="132" customFormat="1" ht="88.15" customHeight="1" x14ac:dyDescent="0.2">
      <c r="A227" s="283" t="s">
        <v>496</v>
      </c>
      <c r="B227" s="742" t="s">
        <v>643</v>
      </c>
      <c r="C227" s="743"/>
      <c r="D227" s="194"/>
      <c r="F227" s="195"/>
      <c r="G227" s="283" t="s">
        <v>27</v>
      </c>
      <c r="H227" s="196"/>
      <c r="I227" s="283" t="s">
        <v>470</v>
      </c>
      <c r="J227" s="196"/>
      <c r="K227" s="283"/>
      <c r="L227" s="283"/>
      <c r="M227" s="283"/>
      <c r="N227" s="283">
        <v>1</v>
      </c>
      <c r="O227" s="283"/>
      <c r="P227" s="196"/>
      <c r="Q227" s="283">
        <v>1</v>
      </c>
      <c r="R227" s="283"/>
      <c r="S227" s="283"/>
      <c r="T227" s="283"/>
      <c r="U227" s="194"/>
      <c r="V227" s="285" t="s">
        <v>203</v>
      </c>
      <c r="W227" s="283">
        <v>3</v>
      </c>
      <c r="X227" s="144"/>
      <c r="Y227" s="283"/>
      <c r="Z227" s="283"/>
      <c r="AA227" s="196"/>
      <c r="AB227" s="286"/>
      <c r="AC227" s="197"/>
      <c r="AD227" s="283"/>
      <c r="AE227" s="196"/>
      <c r="AF227" s="283" t="s">
        <v>603</v>
      </c>
      <c r="AG227" s="196"/>
      <c r="AH227" s="283"/>
      <c r="AI227" s="283"/>
      <c r="AJ227" s="283"/>
      <c r="AK227" s="283"/>
      <c r="AL227" s="283"/>
      <c r="AM227" s="283"/>
      <c r="AN227" s="283"/>
      <c r="AO227" s="283"/>
      <c r="AP227" s="283"/>
      <c r="AQ227" s="283"/>
      <c r="AR227" s="283"/>
      <c r="AS227" s="283"/>
      <c r="AU227" s="283">
        <f t="shared" si="293"/>
        <v>0</v>
      </c>
      <c r="AW227" s="286" t="s">
        <v>631</v>
      </c>
      <c r="AX227" s="195"/>
      <c r="AY227" s="283">
        <v>1</v>
      </c>
      <c r="AZ227" s="283" t="str">
        <f t="shared" si="311"/>
        <v xml:space="preserve"> </v>
      </c>
      <c r="BB227" s="283"/>
      <c r="BD227" s="283"/>
      <c r="BE227" s="147"/>
      <c r="BF227" s="283"/>
      <c r="BG227" s="147"/>
      <c r="BH227" s="283"/>
      <c r="BI227" s="147"/>
      <c r="BJ227" s="283"/>
      <c r="BK227" s="147"/>
      <c r="BL227" s="288">
        <f t="shared" si="295"/>
        <v>0</v>
      </c>
      <c r="BM227" s="289" t="e">
        <f t="shared" si="309"/>
        <v>#DIV/0!</v>
      </c>
      <c r="BN227" s="147">
        <f t="shared" si="297"/>
        <v>0</v>
      </c>
      <c r="BP227" s="200"/>
    </row>
    <row r="228" spans="1:68" s="132" customFormat="1" ht="97.9" customHeight="1" x14ac:dyDescent="0.2">
      <c r="A228" s="283" t="s">
        <v>497</v>
      </c>
      <c r="B228" s="742" t="s">
        <v>668</v>
      </c>
      <c r="C228" s="743"/>
      <c r="D228" s="194"/>
      <c r="F228" s="195"/>
      <c r="G228" s="283" t="s">
        <v>27</v>
      </c>
      <c r="H228" s="196"/>
      <c r="I228" s="283" t="s">
        <v>470</v>
      </c>
      <c r="J228" s="196"/>
      <c r="K228" s="283"/>
      <c r="L228" s="283"/>
      <c r="M228" s="283"/>
      <c r="N228" s="283">
        <v>1</v>
      </c>
      <c r="O228" s="283"/>
      <c r="P228" s="196"/>
      <c r="Q228" s="283">
        <v>1</v>
      </c>
      <c r="R228" s="283"/>
      <c r="S228" s="283"/>
      <c r="T228" s="283"/>
      <c r="U228" s="194"/>
      <c r="V228" s="285" t="s">
        <v>203</v>
      </c>
      <c r="W228" s="283">
        <v>3</v>
      </c>
      <c r="X228" s="144"/>
      <c r="Y228" s="283"/>
      <c r="Z228" s="283"/>
      <c r="AA228" s="196"/>
      <c r="AB228" s="286"/>
      <c r="AC228" s="197"/>
      <c r="AD228" s="283"/>
      <c r="AE228" s="196"/>
      <c r="AF228" s="283" t="s">
        <v>603</v>
      </c>
      <c r="AG228" s="196"/>
      <c r="AH228" s="283"/>
      <c r="AI228" s="283"/>
      <c r="AJ228" s="283"/>
      <c r="AK228" s="283"/>
      <c r="AL228" s="283"/>
      <c r="AM228" s="283"/>
      <c r="AN228" s="283"/>
      <c r="AO228" s="283"/>
      <c r="AP228" s="283"/>
      <c r="AQ228" s="283"/>
      <c r="AR228" s="283"/>
      <c r="AS228" s="283"/>
      <c r="AU228" s="283">
        <f t="shared" si="293"/>
        <v>0</v>
      </c>
      <c r="AW228" s="286" t="s">
        <v>610</v>
      </c>
      <c r="AX228" s="195"/>
      <c r="AY228" s="283">
        <v>1</v>
      </c>
      <c r="AZ228" s="283" t="str">
        <f t="shared" si="311"/>
        <v xml:space="preserve"> </v>
      </c>
      <c r="BB228" s="283"/>
      <c r="BD228" s="283"/>
      <c r="BE228" s="147"/>
      <c r="BF228" s="283"/>
      <c r="BG228" s="147"/>
      <c r="BH228" s="283"/>
      <c r="BI228" s="147"/>
      <c r="BJ228" s="283"/>
      <c r="BK228" s="147"/>
      <c r="BL228" s="288">
        <f t="shared" si="295"/>
        <v>0</v>
      </c>
      <c r="BM228" s="289" t="e">
        <f t="shared" si="309"/>
        <v>#DIV/0!</v>
      </c>
      <c r="BN228" s="147">
        <f t="shared" si="297"/>
        <v>0</v>
      </c>
      <c r="BP228" s="200"/>
    </row>
    <row r="229" spans="1:68" s="132" customFormat="1" ht="169.9" customHeight="1" x14ac:dyDescent="0.2">
      <c r="A229" s="283" t="s">
        <v>498</v>
      </c>
      <c r="B229" s="742" t="s">
        <v>783</v>
      </c>
      <c r="C229" s="743"/>
      <c r="D229" s="194"/>
      <c r="F229" s="195"/>
      <c r="G229" s="283" t="s">
        <v>27</v>
      </c>
      <c r="H229" s="196"/>
      <c r="I229" s="283" t="s">
        <v>470</v>
      </c>
      <c r="J229" s="196"/>
      <c r="K229" s="283"/>
      <c r="L229" s="283"/>
      <c r="M229" s="283"/>
      <c r="N229" s="283">
        <v>1</v>
      </c>
      <c r="O229" s="283"/>
      <c r="P229" s="196"/>
      <c r="Q229" s="283"/>
      <c r="R229" s="283"/>
      <c r="S229" s="283">
        <v>1</v>
      </c>
      <c r="T229" s="283"/>
      <c r="U229" s="194"/>
      <c r="V229" s="285" t="s">
        <v>203</v>
      </c>
      <c r="W229" s="283">
        <v>3</v>
      </c>
      <c r="X229" s="144"/>
      <c r="Y229" s="283"/>
      <c r="Z229" s="283"/>
      <c r="AA229" s="196"/>
      <c r="AB229" s="286"/>
      <c r="AC229" s="197"/>
      <c r="AD229" s="283"/>
      <c r="AE229" s="196"/>
      <c r="AF229" s="290" t="s">
        <v>603</v>
      </c>
      <c r="AG229" s="346"/>
      <c r="AH229" s="290"/>
      <c r="AI229" s="290"/>
      <c r="AJ229" s="290"/>
      <c r="AK229" s="290"/>
      <c r="AL229" s="290"/>
      <c r="AM229" s="283"/>
      <c r="AN229" s="283"/>
      <c r="AO229" s="283"/>
      <c r="AP229" s="283"/>
      <c r="AQ229" s="283"/>
      <c r="AR229" s="283"/>
      <c r="AS229" s="283"/>
      <c r="AU229" s="283">
        <f t="shared" si="293"/>
        <v>0</v>
      </c>
      <c r="AW229" s="286" t="s">
        <v>631</v>
      </c>
      <c r="AX229" s="195"/>
      <c r="AY229" s="283">
        <v>1</v>
      </c>
      <c r="AZ229" s="283" t="str">
        <f t="shared" si="311"/>
        <v xml:space="preserve"> </v>
      </c>
      <c r="BB229" s="283"/>
      <c r="BD229" s="283"/>
      <c r="BE229" s="147"/>
      <c r="BF229" s="283"/>
      <c r="BG229" s="147"/>
      <c r="BH229" s="283"/>
      <c r="BI229" s="147"/>
      <c r="BJ229" s="283"/>
      <c r="BK229" s="147"/>
      <c r="BL229" s="288">
        <f t="shared" si="295"/>
        <v>0</v>
      </c>
      <c r="BM229" s="289" t="e">
        <f t="shared" si="309"/>
        <v>#DIV/0!</v>
      </c>
      <c r="BN229" s="147">
        <f t="shared" si="297"/>
        <v>0</v>
      </c>
      <c r="BP229" s="200"/>
    </row>
    <row r="230" spans="1:68" s="132" customFormat="1" ht="116.45" customHeight="1" x14ac:dyDescent="0.2">
      <c r="A230" s="283" t="s">
        <v>499</v>
      </c>
      <c r="B230" s="742" t="s">
        <v>1041</v>
      </c>
      <c r="C230" s="743"/>
      <c r="D230" s="194"/>
      <c r="F230" s="195"/>
      <c r="G230" s="283" t="s">
        <v>27</v>
      </c>
      <c r="H230" s="196"/>
      <c r="I230" s="283" t="s">
        <v>470</v>
      </c>
      <c r="J230" s="196"/>
      <c r="K230" s="283"/>
      <c r="L230" s="283"/>
      <c r="M230" s="283"/>
      <c r="N230" s="283">
        <v>1</v>
      </c>
      <c r="O230" s="283"/>
      <c r="P230" s="196"/>
      <c r="Q230" s="283"/>
      <c r="R230" s="283"/>
      <c r="S230" s="283">
        <v>1</v>
      </c>
      <c r="T230" s="283"/>
      <c r="U230" s="194"/>
      <c r="V230" s="285" t="s">
        <v>203</v>
      </c>
      <c r="W230" s="283">
        <v>3</v>
      </c>
      <c r="X230" s="144"/>
      <c r="Y230" s="283"/>
      <c r="Z230" s="283"/>
      <c r="AA230" s="196"/>
      <c r="AB230" s="286"/>
      <c r="AC230" s="197"/>
      <c r="AD230" s="283"/>
      <c r="AE230" s="196"/>
      <c r="AF230" s="283" t="s">
        <v>603</v>
      </c>
      <c r="AG230" s="196"/>
      <c r="AH230" s="283"/>
      <c r="AI230" s="283"/>
      <c r="AJ230" s="283"/>
      <c r="AK230" s="283"/>
      <c r="AL230" s="283"/>
      <c r="AM230" s="283"/>
      <c r="AN230" s="283"/>
      <c r="AO230" s="283"/>
      <c r="AP230" s="283"/>
      <c r="AQ230" s="283"/>
      <c r="AR230" s="283"/>
      <c r="AS230" s="283"/>
      <c r="AU230" s="283">
        <f t="shared" si="293"/>
        <v>0</v>
      </c>
      <c r="AW230" s="286" t="s">
        <v>628</v>
      </c>
      <c r="AX230" s="195"/>
      <c r="AY230" s="283">
        <v>1</v>
      </c>
      <c r="AZ230" s="283" t="str">
        <f t="shared" si="311"/>
        <v xml:space="preserve"> </v>
      </c>
      <c r="BB230" s="283"/>
      <c r="BD230" s="283"/>
      <c r="BE230" s="147"/>
      <c r="BF230" s="283"/>
      <c r="BG230" s="147"/>
      <c r="BH230" s="283"/>
      <c r="BI230" s="147"/>
      <c r="BJ230" s="283"/>
      <c r="BK230" s="147"/>
      <c r="BL230" s="288">
        <f t="shared" si="295"/>
        <v>0</v>
      </c>
      <c r="BM230" s="289" t="e">
        <f t="shared" si="309"/>
        <v>#DIV/0!</v>
      </c>
      <c r="BN230" s="147">
        <f t="shared" si="297"/>
        <v>0</v>
      </c>
      <c r="BP230" s="200"/>
    </row>
    <row r="231" spans="1:68" s="132" customFormat="1" ht="79.150000000000006" customHeight="1" x14ac:dyDescent="0.2">
      <c r="A231" s="283" t="s">
        <v>900</v>
      </c>
      <c r="B231" s="742" t="s">
        <v>669</v>
      </c>
      <c r="C231" s="743"/>
      <c r="D231" s="194"/>
      <c r="F231" s="195"/>
      <c r="G231" s="283" t="s">
        <v>27</v>
      </c>
      <c r="H231" s="196"/>
      <c r="I231" s="283" t="s">
        <v>470</v>
      </c>
      <c r="J231" s="196"/>
      <c r="K231" s="283"/>
      <c r="L231" s="283"/>
      <c r="M231" s="283"/>
      <c r="N231" s="283">
        <v>1</v>
      </c>
      <c r="O231" s="283"/>
      <c r="P231" s="196"/>
      <c r="Q231" s="283"/>
      <c r="R231" s="283"/>
      <c r="S231" s="283">
        <v>1</v>
      </c>
      <c r="T231" s="283"/>
      <c r="U231" s="194"/>
      <c r="V231" s="285" t="s">
        <v>203</v>
      </c>
      <c r="W231" s="283">
        <v>3</v>
      </c>
      <c r="X231" s="144"/>
      <c r="Y231" s="283"/>
      <c r="Z231" s="283"/>
      <c r="AA231" s="196"/>
      <c r="AB231" s="286"/>
      <c r="AC231" s="197"/>
      <c r="AD231" s="283"/>
      <c r="AE231" s="196"/>
      <c r="AF231" s="283" t="s">
        <v>603</v>
      </c>
      <c r="AG231" s="196"/>
      <c r="AH231" s="283"/>
      <c r="AI231" s="283"/>
      <c r="AJ231" s="283"/>
      <c r="AK231" s="283"/>
      <c r="AL231" s="283"/>
      <c r="AM231" s="283"/>
      <c r="AN231" s="283"/>
      <c r="AO231" s="283"/>
      <c r="AP231" s="283"/>
      <c r="AQ231" s="283"/>
      <c r="AR231" s="283"/>
      <c r="AS231" s="283"/>
      <c r="AU231" s="283">
        <f t="shared" si="293"/>
        <v>0</v>
      </c>
      <c r="AW231" s="286" t="s">
        <v>631</v>
      </c>
      <c r="AX231" s="195"/>
      <c r="AY231" s="283">
        <v>1</v>
      </c>
      <c r="AZ231" s="283" t="str">
        <f t="shared" si="311"/>
        <v xml:space="preserve"> </v>
      </c>
      <c r="BB231" s="283"/>
      <c r="BD231" s="283"/>
      <c r="BE231" s="147"/>
      <c r="BF231" s="283"/>
      <c r="BG231" s="147"/>
      <c r="BH231" s="283"/>
      <c r="BI231" s="147"/>
      <c r="BJ231" s="283"/>
      <c r="BK231" s="147"/>
      <c r="BL231" s="288">
        <f t="shared" si="295"/>
        <v>0</v>
      </c>
      <c r="BM231" s="289" t="e">
        <f t="shared" si="309"/>
        <v>#DIV/0!</v>
      </c>
      <c r="BN231" s="147">
        <f t="shared" si="297"/>
        <v>0</v>
      </c>
      <c r="BP231" s="200"/>
    </row>
    <row r="232" spans="1:68" s="132" customFormat="1" ht="79.150000000000006" customHeight="1" x14ac:dyDescent="0.2">
      <c r="A232" s="283" t="s">
        <v>901</v>
      </c>
      <c r="B232" s="742" t="s">
        <v>138</v>
      </c>
      <c r="C232" s="743"/>
      <c r="D232" s="194"/>
      <c r="F232" s="195"/>
      <c r="G232" s="283" t="s">
        <v>27</v>
      </c>
      <c r="H232" s="196"/>
      <c r="I232" s="283" t="s">
        <v>470</v>
      </c>
      <c r="J232" s="196"/>
      <c r="K232" s="283"/>
      <c r="L232" s="283"/>
      <c r="M232" s="283"/>
      <c r="N232" s="283">
        <v>1</v>
      </c>
      <c r="O232" s="283"/>
      <c r="P232" s="196"/>
      <c r="Q232" s="283"/>
      <c r="R232" s="283"/>
      <c r="S232" s="283">
        <v>1</v>
      </c>
      <c r="T232" s="283"/>
      <c r="U232" s="194"/>
      <c r="V232" s="285" t="s">
        <v>203</v>
      </c>
      <c r="W232" s="283">
        <v>3</v>
      </c>
      <c r="X232" s="144"/>
      <c r="Y232" s="283"/>
      <c r="Z232" s="283"/>
      <c r="AA232" s="196"/>
      <c r="AB232" s="286"/>
      <c r="AC232" s="197"/>
      <c r="AD232" s="283"/>
      <c r="AE232" s="196"/>
      <c r="AF232" s="290" t="s">
        <v>603</v>
      </c>
      <c r="AG232" s="196"/>
      <c r="AH232" s="291"/>
      <c r="AI232" s="291"/>
      <c r="AJ232" s="291"/>
      <c r="AK232" s="291"/>
      <c r="AL232" s="291"/>
      <c r="AM232" s="291"/>
      <c r="AN232" s="291"/>
      <c r="AO232" s="291"/>
      <c r="AP232" s="291"/>
      <c r="AQ232" s="291"/>
      <c r="AR232" s="291"/>
      <c r="AS232" s="291"/>
      <c r="AU232" s="283">
        <f t="shared" si="293"/>
        <v>0</v>
      </c>
      <c r="AW232" s="286"/>
      <c r="AX232" s="195"/>
      <c r="AY232" s="283">
        <v>1</v>
      </c>
      <c r="AZ232" s="283" t="str">
        <f t="shared" si="311"/>
        <v xml:space="preserve"> </v>
      </c>
      <c r="BB232" s="283"/>
      <c r="BD232" s="283"/>
      <c r="BE232" s="147"/>
      <c r="BF232" s="283"/>
      <c r="BG232" s="147"/>
      <c r="BH232" s="283"/>
      <c r="BI232" s="147"/>
      <c r="BJ232" s="283"/>
      <c r="BK232" s="147"/>
      <c r="BL232" s="288">
        <f t="shared" si="295"/>
        <v>0</v>
      </c>
      <c r="BM232" s="289" t="e">
        <f t="shared" si="309"/>
        <v>#DIV/0!</v>
      </c>
      <c r="BN232" s="147">
        <f t="shared" si="297"/>
        <v>0</v>
      </c>
      <c r="BP232" s="151"/>
    </row>
    <row r="233" spans="1:68" s="132" customFormat="1" ht="79.150000000000006" customHeight="1" x14ac:dyDescent="0.2">
      <c r="A233" s="283" t="s">
        <v>500</v>
      </c>
      <c r="B233" s="742" t="s">
        <v>670</v>
      </c>
      <c r="C233" s="743"/>
      <c r="D233" s="194"/>
      <c r="F233" s="195"/>
      <c r="G233" s="283" t="s">
        <v>27</v>
      </c>
      <c r="H233" s="196"/>
      <c r="I233" s="283" t="s">
        <v>470</v>
      </c>
      <c r="J233" s="196"/>
      <c r="K233" s="283"/>
      <c r="L233" s="283"/>
      <c r="M233" s="283"/>
      <c r="N233" s="283">
        <v>1</v>
      </c>
      <c r="O233" s="283"/>
      <c r="P233" s="196"/>
      <c r="Q233" s="283">
        <v>1</v>
      </c>
      <c r="R233" s="283">
        <v>1</v>
      </c>
      <c r="S233" s="283"/>
      <c r="T233" s="283"/>
      <c r="U233" s="194"/>
      <c r="V233" s="285" t="s">
        <v>203</v>
      </c>
      <c r="W233" s="283">
        <v>3</v>
      </c>
      <c r="X233" s="144"/>
      <c r="Y233" s="283"/>
      <c r="Z233" s="283"/>
      <c r="AA233" s="196"/>
      <c r="AB233" s="286"/>
      <c r="AC233" s="197"/>
      <c r="AD233" s="283"/>
      <c r="AE233" s="196"/>
      <c r="AF233" s="290" t="s">
        <v>603</v>
      </c>
      <c r="AG233" s="196"/>
      <c r="AH233" s="291"/>
      <c r="AI233" s="291"/>
      <c r="AJ233" s="291"/>
      <c r="AK233" s="291"/>
      <c r="AL233" s="283"/>
      <c r="AM233" s="283"/>
      <c r="AN233" s="283"/>
      <c r="AO233" s="283"/>
      <c r="AP233" s="283"/>
      <c r="AQ233" s="283"/>
      <c r="AR233" s="283"/>
      <c r="AS233" s="283"/>
      <c r="AU233" s="283">
        <f t="shared" si="293"/>
        <v>0</v>
      </c>
      <c r="AW233" s="286" t="s">
        <v>609</v>
      </c>
      <c r="AX233" s="195"/>
      <c r="AY233" s="283">
        <v>1</v>
      </c>
      <c r="AZ233" s="283" t="str">
        <f t="shared" si="311"/>
        <v xml:space="preserve"> </v>
      </c>
      <c r="BB233" s="283"/>
      <c r="BD233" s="283"/>
      <c r="BE233" s="147"/>
      <c r="BF233" s="283"/>
      <c r="BG233" s="147"/>
      <c r="BH233" s="283"/>
      <c r="BI233" s="147"/>
      <c r="BJ233" s="283"/>
      <c r="BK233" s="147"/>
      <c r="BL233" s="288">
        <f t="shared" si="295"/>
        <v>0</v>
      </c>
      <c r="BM233" s="289" t="e">
        <f t="shared" si="309"/>
        <v>#DIV/0!</v>
      </c>
      <c r="BN233" s="147">
        <f t="shared" si="297"/>
        <v>0</v>
      </c>
      <c r="BP233" s="200"/>
    </row>
    <row r="234" spans="1:68" s="132" customFormat="1" ht="79.150000000000006" customHeight="1" x14ac:dyDescent="0.2">
      <c r="A234" s="283" t="s">
        <v>501</v>
      </c>
      <c r="B234" s="742" t="s">
        <v>671</v>
      </c>
      <c r="C234" s="743"/>
      <c r="D234" s="194"/>
      <c r="F234" s="195"/>
      <c r="G234" s="283" t="s">
        <v>158</v>
      </c>
      <c r="H234" s="196"/>
      <c r="I234" s="283" t="s">
        <v>470</v>
      </c>
      <c r="J234" s="196"/>
      <c r="K234" s="283"/>
      <c r="L234" s="283"/>
      <c r="M234" s="283"/>
      <c r="N234" s="283">
        <v>1</v>
      </c>
      <c r="O234" s="283"/>
      <c r="P234" s="196"/>
      <c r="Q234" s="283">
        <v>1</v>
      </c>
      <c r="R234" s="283">
        <v>1</v>
      </c>
      <c r="S234" s="283"/>
      <c r="T234" s="283"/>
      <c r="U234" s="194"/>
      <c r="V234" s="285" t="s">
        <v>203</v>
      </c>
      <c r="W234" s="283">
        <v>3</v>
      </c>
      <c r="X234" s="144"/>
      <c r="Y234" s="283"/>
      <c r="Z234" s="283"/>
      <c r="AA234" s="196"/>
      <c r="AB234" s="286"/>
      <c r="AC234" s="197"/>
      <c r="AD234" s="283"/>
      <c r="AE234" s="196"/>
      <c r="AF234" s="283" t="s">
        <v>603</v>
      </c>
      <c r="AG234" s="196"/>
      <c r="AH234" s="291"/>
      <c r="AI234" s="291"/>
      <c r="AJ234" s="291"/>
      <c r="AK234" s="291"/>
      <c r="AL234" s="291"/>
      <c r="AM234" s="291"/>
      <c r="AN234" s="291"/>
      <c r="AO234" s="291"/>
      <c r="AP234" s="291"/>
      <c r="AQ234" s="291"/>
      <c r="AR234" s="291"/>
      <c r="AS234" s="291"/>
      <c r="AU234" s="283">
        <f t="shared" si="293"/>
        <v>0</v>
      </c>
      <c r="AW234" s="286" t="s">
        <v>616</v>
      </c>
      <c r="AX234" s="195"/>
      <c r="AY234" s="283">
        <v>1</v>
      </c>
      <c r="AZ234" s="283" t="str">
        <f t="shared" si="311"/>
        <v xml:space="preserve"> </v>
      </c>
      <c r="BB234" s="283"/>
      <c r="BD234" s="283"/>
      <c r="BE234" s="147"/>
      <c r="BF234" s="283"/>
      <c r="BG234" s="147"/>
      <c r="BH234" s="283"/>
      <c r="BI234" s="147"/>
      <c r="BJ234" s="283"/>
      <c r="BK234" s="147"/>
      <c r="BL234" s="288">
        <f t="shared" si="295"/>
        <v>0</v>
      </c>
      <c r="BM234" s="289" t="e">
        <f t="shared" si="309"/>
        <v>#DIV/0!</v>
      </c>
      <c r="BN234" s="147">
        <f t="shared" si="297"/>
        <v>0</v>
      </c>
      <c r="BP234" s="200"/>
    </row>
    <row r="235" spans="1:68" s="132" customFormat="1" ht="138" customHeight="1" x14ac:dyDescent="0.2">
      <c r="A235" s="283" t="s">
        <v>502</v>
      </c>
      <c r="B235" s="742" t="s">
        <v>784</v>
      </c>
      <c r="C235" s="743"/>
      <c r="D235" s="194"/>
      <c r="F235" s="195"/>
      <c r="G235" s="283" t="s">
        <v>27</v>
      </c>
      <c r="H235" s="196"/>
      <c r="I235" s="283" t="s">
        <v>470</v>
      </c>
      <c r="J235" s="196"/>
      <c r="K235" s="283"/>
      <c r="L235" s="283"/>
      <c r="M235" s="283"/>
      <c r="N235" s="283">
        <v>1</v>
      </c>
      <c r="O235" s="283"/>
      <c r="P235" s="196"/>
      <c r="Q235" s="283"/>
      <c r="R235" s="283"/>
      <c r="S235" s="283">
        <v>1</v>
      </c>
      <c r="T235" s="283"/>
      <c r="U235" s="194"/>
      <c r="V235" s="285" t="s">
        <v>203</v>
      </c>
      <c r="W235" s="283">
        <v>3</v>
      </c>
      <c r="X235" s="144"/>
      <c r="Y235" s="283"/>
      <c r="Z235" s="283"/>
      <c r="AA235" s="196"/>
      <c r="AB235" s="286"/>
      <c r="AC235" s="197"/>
      <c r="AD235" s="283"/>
      <c r="AE235" s="196"/>
      <c r="AF235" s="290" t="s">
        <v>603</v>
      </c>
      <c r="AG235" s="196"/>
      <c r="AH235" s="283"/>
      <c r="AI235" s="283"/>
      <c r="AJ235" s="283"/>
      <c r="AK235" s="283"/>
      <c r="AL235" s="283"/>
      <c r="AM235" s="283"/>
      <c r="AN235" s="283"/>
      <c r="AO235" s="283"/>
      <c r="AP235" s="283"/>
      <c r="AQ235" s="283"/>
      <c r="AR235" s="283"/>
      <c r="AS235" s="283"/>
      <c r="AU235" s="283">
        <f t="shared" ref="AU235" si="317">SUM(AH235:AS235)</f>
        <v>0</v>
      </c>
      <c r="AW235" s="286" t="s">
        <v>628</v>
      </c>
      <c r="AX235" s="195"/>
      <c r="AY235" s="283">
        <v>1</v>
      </c>
      <c r="AZ235" s="283" t="str">
        <f t="shared" si="311"/>
        <v xml:space="preserve"> </v>
      </c>
      <c r="BB235" s="283"/>
      <c r="BD235" s="283"/>
      <c r="BE235" s="147"/>
      <c r="BF235" s="283"/>
      <c r="BG235" s="147"/>
      <c r="BH235" s="283"/>
      <c r="BI235" s="147"/>
      <c r="BJ235" s="283"/>
      <c r="BK235" s="147"/>
      <c r="BL235" s="288">
        <f t="shared" ref="BL235:BL236" si="318">BD235+BF235+BH235+BJ235</f>
        <v>0</v>
      </c>
      <c r="BM235" s="289" t="e">
        <f t="shared" ref="BM235:BM236" si="319">BL235/AU235</f>
        <v>#DIV/0!</v>
      </c>
      <c r="BN235" s="147">
        <f t="shared" ref="BN235:BN236" si="320">BE235+BG235+BI235+BK235</f>
        <v>0</v>
      </c>
      <c r="BP235" s="200"/>
    </row>
    <row r="236" spans="1:68" s="132" customFormat="1" ht="92.45" customHeight="1" x14ac:dyDescent="0.2">
      <c r="A236" s="283" t="s">
        <v>503</v>
      </c>
      <c r="B236" s="742" t="s">
        <v>644</v>
      </c>
      <c r="C236" s="743"/>
      <c r="D236" s="194"/>
      <c r="F236" s="195"/>
      <c r="G236" s="283" t="s">
        <v>27</v>
      </c>
      <c r="H236" s="196"/>
      <c r="I236" s="283" t="s">
        <v>470</v>
      </c>
      <c r="J236" s="196"/>
      <c r="K236" s="283"/>
      <c r="L236" s="283"/>
      <c r="M236" s="283"/>
      <c r="N236" s="283">
        <v>1</v>
      </c>
      <c r="O236" s="283"/>
      <c r="P236" s="196"/>
      <c r="Q236" s="283"/>
      <c r="R236" s="283">
        <v>1</v>
      </c>
      <c r="S236" s="283"/>
      <c r="T236" s="283"/>
      <c r="U236" s="194"/>
      <c r="V236" s="285" t="s">
        <v>203</v>
      </c>
      <c r="W236" s="283">
        <v>3</v>
      </c>
      <c r="X236" s="144"/>
      <c r="Y236" s="283"/>
      <c r="Z236" s="283"/>
      <c r="AA236" s="196"/>
      <c r="AB236" s="286"/>
      <c r="AC236" s="197"/>
      <c r="AD236" s="283"/>
      <c r="AE236" s="196"/>
      <c r="AF236" s="290" t="s">
        <v>603</v>
      </c>
      <c r="AG236" s="196"/>
      <c r="AH236" s="283"/>
      <c r="AI236" s="283"/>
      <c r="AJ236" s="283"/>
      <c r="AK236" s="283"/>
      <c r="AL236" s="283"/>
      <c r="AM236" s="283"/>
      <c r="AN236" s="283"/>
      <c r="AO236" s="283"/>
      <c r="AP236" s="283"/>
      <c r="AQ236" s="283"/>
      <c r="AR236" s="283"/>
      <c r="AS236" s="283"/>
      <c r="AU236" s="283">
        <f t="shared" ref="AU236" si="321">SUM(AH236:AS236)</f>
        <v>0</v>
      </c>
      <c r="AW236" s="286" t="s">
        <v>610</v>
      </c>
      <c r="AX236" s="195"/>
      <c r="AY236" s="283">
        <v>1</v>
      </c>
      <c r="AZ236" s="283" t="str">
        <f t="shared" si="311"/>
        <v xml:space="preserve"> </v>
      </c>
      <c r="BB236" s="283"/>
      <c r="BD236" s="283"/>
      <c r="BE236" s="147"/>
      <c r="BF236" s="283"/>
      <c r="BG236" s="147"/>
      <c r="BH236" s="283"/>
      <c r="BI236" s="147"/>
      <c r="BJ236" s="283"/>
      <c r="BK236" s="147"/>
      <c r="BL236" s="288">
        <f t="shared" si="318"/>
        <v>0</v>
      </c>
      <c r="BM236" s="289" t="e">
        <f t="shared" si="319"/>
        <v>#DIV/0!</v>
      </c>
      <c r="BN236" s="147">
        <f t="shared" si="320"/>
        <v>0</v>
      </c>
      <c r="BP236" s="200"/>
    </row>
    <row r="237" spans="1:68" s="132" customFormat="1" ht="92.45" customHeight="1" x14ac:dyDescent="0.2">
      <c r="A237" s="283" t="s">
        <v>504</v>
      </c>
      <c r="B237" s="742" t="s">
        <v>927</v>
      </c>
      <c r="C237" s="743"/>
      <c r="D237" s="194"/>
      <c r="F237" s="195"/>
      <c r="G237" s="283" t="s">
        <v>27</v>
      </c>
      <c r="H237" s="196"/>
      <c r="I237" s="283" t="s">
        <v>470</v>
      </c>
      <c r="J237" s="196"/>
      <c r="K237" s="283"/>
      <c r="L237" s="283"/>
      <c r="M237" s="283"/>
      <c r="N237" s="283">
        <v>1</v>
      </c>
      <c r="O237" s="283"/>
      <c r="P237" s="196"/>
      <c r="Q237" s="283"/>
      <c r="R237" s="283">
        <v>1</v>
      </c>
      <c r="S237" s="283"/>
      <c r="T237" s="283"/>
      <c r="U237" s="194"/>
      <c r="V237" s="285" t="s">
        <v>203</v>
      </c>
      <c r="W237" s="283">
        <v>3</v>
      </c>
      <c r="X237" s="144"/>
      <c r="Y237" s="283"/>
      <c r="Z237" s="283"/>
      <c r="AA237" s="196"/>
      <c r="AB237" s="286"/>
      <c r="AC237" s="197"/>
      <c r="AD237" s="283"/>
      <c r="AE237" s="196"/>
      <c r="AF237" s="290" t="s">
        <v>603</v>
      </c>
      <c r="AG237" s="196"/>
      <c r="AH237" s="283"/>
      <c r="AI237" s="283"/>
      <c r="AJ237" s="283"/>
      <c r="AK237" s="283"/>
      <c r="AL237" s="283"/>
      <c r="AM237" s="283"/>
      <c r="AN237" s="283"/>
      <c r="AO237" s="283"/>
      <c r="AP237" s="283"/>
      <c r="AQ237" s="283"/>
      <c r="AR237" s="283"/>
      <c r="AS237" s="283"/>
      <c r="AU237" s="283">
        <f t="shared" ref="AU237:AU239" si="322">SUM(AH237:AS237)</f>
        <v>0</v>
      </c>
      <c r="AW237" s="286" t="s">
        <v>612</v>
      </c>
      <c r="AX237" s="195"/>
      <c r="AY237" s="283">
        <v>1</v>
      </c>
      <c r="AZ237" s="283" t="str">
        <f t="shared" ref="AZ237:AZ239" si="323">IF(AU237&lt;&gt;0,1," ")</f>
        <v xml:space="preserve"> </v>
      </c>
      <c r="BB237" s="283"/>
      <c r="BD237" s="283"/>
      <c r="BE237" s="147"/>
      <c r="BF237" s="283"/>
      <c r="BG237" s="147"/>
      <c r="BH237" s="283"/>
      <c r="BI237" s="147"/>
      <c r="BJ237" s="283"/>
      <c r="BK237" s="147"/>
      <c r="BL237" s="288">
        <f t="shared" ref="BL237:BL239" si="324">BD237+BF237+BH237+BJ237</f>
        <v>0</v>
      </c>
      <c r="BM237" s="289" t="e">
        <f t="shared" ref="BM237:BM239" si="325">BL237/AU237</f>
        <v>#DIV/0!</v>
      </c>
      <c r="BN237" s="147">
        <f t="shared" ref="BN237:BN239" si="326">BE237+BG237+BI237+BK237</f>
        <v>0</v>
      </c>
      <c r="BP237" s="200"/>
    </row>
    <row r="238" spans="1:68" s="132" customFormat="1" ht="92.45" customHeight="1" x14ac:dyDescent="0.2">
      <c r="A238" s="283" t="s">
        <v>505</v>
      </c>
      <c r="B238" s="742" t="s">
        <v>929</v>
      </c>
      <c r="C238" s="743"/>
      <c r="D238" s="194"/>
      <c r="F238" s="195"/>
      <c r="G238" s="283" t="s">
        <v>27</v>
      </c>
      <c r="H238" s="196"/>
      <c r="I238" s="283" t="s">
        <v>470</v>
      </c>
      <c r="J238" s="196"/>
      <c r="K238" s="283"/>
      <c r="L238" s="283"/>
      <c r="M238" s="283"/>
      <c r="N238" s="283">
        <v>1</v>
      </c>
      <c r="O238" s="283"/>
      <c r="P238" s="196"/>
      <c r="Q238" s="283"/>
      <c r="R238" s="283">
        <v>1</v>
      </c>
      <c r="S238" s="283"/>
      <c r="T238" s="283"/>
      <c r="U238" s="194"/>
      <c r="V238" s="285" t="s">
        <v>203</v>
      </c>
      <c r="W238" s="283">
        <v>3</v>
      </c>
      <c r="X238" s="144"/>
      <c r="Y238" s="283"/>
      <c r="Z238" s="283"/>
      <c r="AA238" s="196"/>
      <c r="AB238" s="286"/>
      <c r="AC238" s="197"/>
      <c r="AD238" s="283"/>
      <c r="AE238" s="196"/>
      <c r="AF238" s="290" t="s">
        <v>603</v>
      </c>
      <c r="AG238" s="196"/>
      <c r="AH238" s="283"/>
      <c r="AI238" s="283"/>
      <c r="AJ238" s="283"/>
      <c r="AK238" s="283"/>
      <c r="AL238" s="283"/>
      <c r="AM238" s="283"/>
      <c r="AN238" s="283"/>
      <c r="AO238" s="283"/>
      <c r="AP238" s="283"/>
      <c r="AQ238" s="283"/>
      <c r="AR238" s="283"/>
      <c r="AS238" s="283"/>
      <c r="AU238" s="283">
        <f t="shared" si="322"/>
        <v>0</v>
      </c>
      <c r="AW238" s="286" t="s">
        <v>613</v>
      </c>
      <c r="AX238" s="195"/>
      <c r="AY238" s="283">
        <v>1</v>
      </c>
      <c r="AZ238" s="283" t="str">
        <f t="shared" si="323"/>
        <v xml:space="preserve"> </v>
      </c>
      <c r="BB238" s="283"/>
      <c r="BD238" s="283"/>
      <c r="BE238" s="147"/>
      <c r="BF238" s="283"/>
      <c r="BG238" s="147"/>
      <c r="BH238" s="283"/>
      <c r="BI238" s="147"/>
      <c r="BJ238" s="283"/>
      <c r="BK238" s="147"/>
      <c r="BL238" s="288">
        <f t="shared" si="324"/>
        <v>0</v>
      </c>
      <c r="BM238" s="289" t="e">
        <f t="shared" si="325"/>
        <v>#DIV/0!</v>
      </c>
      <c r="BN238" s="147">
        <f t="shared" si="326"/>
        <v>0</v>
      </c>
      <c r="BP238" s="200"/>
    </row>
    <row r="239" spans="1:68" s="132" customFormat="1" ht="92.45" customHeight="1" x14ac:dyDescent="0.2">
      <c r="A239" s="283" t="s">
        <v>902</v>
      </c>
      <c r="B239" s="742" t="s">
        <v>928</v>
      </c>
      <c r="C239" s="743"/>
      <c r="D239" s="194"/>
      <c r="F239" s="195"/>
      <c r="G239" s="283" t="s">
        <v>27</v>
      </c>
      <c r="H239" s="196"/>
      <c r="I239" s="283" t="s">
        <v>470</v>
      </c>
      <c r="J239" s="196"/>
      <c r="K239" s="283"/>
      <c r="L239" s="283"/>
      <c r="M239" s="283"/>
      <c r="N239" s="283">
        <v>1</v>
      </c>
      <c r="O239" s="283"/>
      <c r="P239" s="196"/>
      <c r="Q239" s="283"/>
      <c r="R239" s="283">
        <v>1</v>
      </c>
      <c r="S239" s="283"/>
      <c r="T239" s="283"/>
      <c r="U239" s="194"/>
      <c r="V239" s="285" t="s">
        <v>203</v>
      </c>
      <c r="W239" s="283">
        <v>3</v>
      </c>
      <c r="X239" s="144"/>
      <c r="Y239" s="283"/>
      <c r="Z239" s="283"/>
      <c r="AA239" s="196"/>
      <c r="AB239" s="286"/>
      <c r="AC239" s="197"/>
      <c r="AD239" s="283"/>
      <c r="AE239" s="196"/>
      <c r="AF239" s="290" t="s">
        <v>603</v>
      </c>
      <c r="AG239" s="196"/>
      <c r="AH239" s="283"/>
      <c r="AI239" s="283"/>
      <c r="AJ239" s="283"/>
      <c r="AK239" s="283"/>
      <c r="AL239" s="283"/>
      <c r="AM239" s="283"/>
      <c r="AN239" s="283"/>
      <c r="AO239" s="283"/>
      <c r="AP239" s="283"/>
      <c r="AQ239" s="283"/>
      <c r="AR239" s="283"/>
      <c r="AS239" s="283"/>
      <c r="AU239" s="283">
        <f t="shared" si="322"/>
        <v>0</v>
      </c>
      <c r="AW239" s="286" t="s">
        <v>613</v>
      </c>
      <c r="AX239" s="195"/>
      <c r="AY239" s="283">
        <v>1</v>
      </c>
      <c r="AZ239" s="283" t="str">
        <f t="shared" si="323"/>
        <v xml:space="preserve"> </v>
      </c>
      <c r="BB239" s="283"/>
      <c r="BD239" s="283"/>
      <c r="BE239" s="147"/>
      <c r="BF239" s="283"/>
      <c r="BG239" s="147"/>
      <c r="BH239" s="283"/>
      <c r="BI239" s="147"/>
      <c r="BJ239" s="283"/>
      <c r="BK239" s="147"/>
      <c r="BL239" s="288">
        <f t="shared" si="324"/>
        <v>0</v>
      </c>
      <c r="BM239" s="289" t="e">
        <f t="shared" si="325"/>
        <v>#DIV/0!</v>
      </c>
      <c r="BN239" s="147">
        <f t="shared" si="326"/>
        <v>0</v>
      </c>
      <c r="BP239" s="200"/>
    </row>
    <row r="240" spans="1:68" s="132" customFormat="1" ht="92.45" customHeight="1" x14ac:dyDescent="0.2">
      <c r="A240" s="283" t="s">
        <v>934</v>
      </c>
      <c r="B240" s="742" t="s">
        <v>930</v>
      </c>
      <c r="C240" s="743"/>
      <c r="D240" s="194"/>
      <c r="F240" s="195"/>
      <c r="G240" s="283" t="s">
        <v>27</v>
      </c>
      <c r="H240" s="196"/>
      <c r="I240" s="283" t="s">
        <v>470</v>
      </c>
      <c r="J240" s="196"/>
      <c r="K240" s="283"/>
      <c r="L240" s="283"/>
      <c r="M240" s="283"/>
      <c r="N240" s="283">
        <v>1</v>
      </c>
      <c r="O240" s="283"/>
      <c r="P240" s="196"/>
      <c r="Q240" s="283"/>
      <c r="R240" s="283">
        <v>1</v>
      </c>
      <c r="S240" s="283"/>
      <c r="T240" s="283"/>
      <c r="U240" s="194"/>
      <c r="V240" s="285" t="s">
        <v>203</v>
      </c>
      <c r="W240" s="283">
        <v>3</v>
      </c>
      <c r="X240" s="144"/>
      <c r="Y240" s="283"/>
      <c r="Z240" s="283"/>
      <c r="AA240" s="196"/>
      <c r="AB240" s="286"/>
      <c r="AC240" s="197"/>
      <c r="AD240" s="283"/>
      <c r="AE240" s="196"/>
      <c r="AF240" s="290" t="s">
        <v>603</v>
      </c>
      <c r="AG240" s="196"/>
      <c r="AH240" s="283"/>
      <c r="AI240" s="283"/>
      <c r="AJ240" s="283"/>
      <c r="AK240" s="283"/>
      <c r="AL240" s="283"/>
      <c r="AM240" s="283"/>
      <c r="AN240" s="283"/>
      <c r="AO240" s="283"/>
      <c r="AP240" s="283"/>
      <c r="AQ240" s="283"/>
      <c r="AR240" s="283"/>
      <c r="AS240" s="283"/>
      <c r="AU240" s="283">
        <f t="shared" ref="AU240:AU242" si="327">SUM(AH240:AS240)</f>
        <v>0</v>
      </c>
      <c r="AW240" s="286" t="s">
        <v>615</v>
      </c>
      <c r="AX240" s="195"/>
      <c r="AY240" s="283">
        <v>1</v>
      </c>
      <c r="AZ240" s="283" t="str">
        <f t="shared" ref="AZ240:AZ242" si="328">IF(AU240&lt;&gt;0,1," ")</f>
        <v xml:space="preserve"> </v>
      </c>
      <c r="BB240" s="283"/>
      <c r="BD240" s="283"/>
      <c r="BE240" s="147"/>
      <c r="BF240" s="283"/>
      <c r="BG240" s="147"/>
      <c r="BH240" s="283"/>
      <c r="BI240" s="147"/>
      <c r="BJ240" s="283"/>
      <c r="BK240" s="147"/>
      <c r="BL240" s="288">
        <f t="shared" ref="BL240:BL242" si="329">BD240+BF240+BH240+BJ240</f>
        <v>0</v>
      </c>
      <c r="BM240" s="289" t="e">
        <f t="shared" ref="BM240:BM242" si="330">BL240/AU240</f>
        <v>#DIV/0!</v>
      </c>
      <c r="BN240" s="147">
        <f t="shared" ref="BN240:BN242" si="331">BE240+BG240+BI240+BK240</f>
        <v>0</v>
      </c>
      <c r="BP240" s="200"/>
    </row>
    <row r="241" spans="1:68" s="132" customFormat="1" ht="92.45" customHeight="1" x14ac:dyDescent="0.2">
      <c r="A241" s="283" t="s">
        <v>935</v>
      </c>
      <c r="B241" s="742" t="s">
        <v>932</v>
      </c>
      <c r="C241" s="743"/>
      <c r="D241" s="194"/>
      <c r="F241" s="195"/>
      <c r="G241" s="283" t="s">
        <v>27</v>
      </c>
      <c r="H241" s="196"/>
      <c r="I241" s="283" t="s">
        <v>470</v>
      </c>
      <c r="J241" s="196"/>
      <c r="K241" s="283"/>
      <c r="L241" s="283"/>
      <c r="M241" s="283"/>
      <c r="N241" s="283">
        <v>1</v>
      </c>
      <c r="O241" s="283"/>
      <c r="P241" s="196"/>
      <c r="Q241" s="283"/>
      <c r="R241" s="283">
        <v>1</v>
      </c>
      <c r="S241" s="283"/>
      <c r="T241" s="283"/>
      <c r="U241" s="194"/>
      <c r="V241" s="285" t="s">
        <v>203</v>
      </c>
      <c r="W241" s="283">
        <v>3</v>
      </c>
      <c r="X241" s="144"/>
      <c r="Y241" s="283"/>
      <c r="Z241" s="283"/>
      <c r="AA241" s="196"/>
      <c r="AB241" s="286"/>
      <c r="AC241" s="197"/>
      <c r="AD241" s="283"/>
      <c r="AE241" s="196"/>
      <c r="AF241" s="290" t="s">
        <v>603</v>
      </c>
      <c r="AG241" s="196"/>
      <c r="AH241" s="283"/>
      <c r="AI241" s="283"/>
      <c r="AJ241" s="283"/>
      <c r="AK241" s="283"/>
      <c r="AL241" s="283"/>
      <c r="AM241" s="283"/>
      <c r="AN241" s="283"/>
      <c r="AO241" s="283"/>
      <c r="AP241" s="283"/>
      <c r="AQ241" s="283"/>
      <c r="AR241" s="283"/>
      <c r="AS241" s="283"/>
      <c r="AU241" s="283">
        <f t="shared" si="327"/>
        <v>0</v>
      </c>
      <c r="AW241" s="286" t="s">
        <v>616</v>
      </c>
      <c r="AX241" s="195"/>
      <c r="AY241" s="283">
        <v>1</v>
      </c>
      <c r="AZ241" s="283" t="str">
        <f t="shared" si="328"/>
        <v xml:space="preserve"> </v>
      </c>
      <c r="BB241" s="283"/>
      <c r="BD241" s="283"/>
      <c r="BE241" s="147"/>
      <c r="BF241" s="283"/>
      <c r="BG241" s="147"/>
      <c r="BH241" s="283"/>
      <c r="BI241" s="147"/>
      <c r="BJ241" s="283"/>
      <c r="BK241" s="147"/>
      <c r="BL241" s="288">
        <f t="shared" si="329"/>
        <v>0</v>
      </c>
      <c r="BM241" s="289" t="e">
        <f t="shared" si="330"/>
        <v>#DIV/0!</v>
      </c>
      <c r="BN241" s="147">
        <f t="shared" si="331"/>
        <v>0</v>
      </c>
      <c r="BP241" s="200"/>
    </row>
    <row r="242" spans="1:68" s="132" customFormat="1" ht="92.45" customHeight="1" x14ac:dyDescent="0.2">
      <c r="A242" s="283" t="s">
        <v>936</v>
      </c>
      <c r="B242" s="742" t="s">
        <v>931</v>
      </c>
      <c r="C242" s="743"/>
      <c r="D242" s="194"/>
      <c r="F242" s="195"/>
      <c r="G242" s="283" t="s">
        <v>27</v>
      </c>
      <c r="H242" s="196"/>
      <c r="I242" s="283" t="s">
        <v>470</v>
      </c>
      <c r="J242" s="196"/>
      <c r="K242" s="283"/>
      <c r="L242" s="283"/>
      <c r="M242" s="283"/>
      <c r="N242" s="283">
        <v>1</v>
      </c>
      <c r="O242" s="283"/>
      <c r="P242" s="196"/>
      <c r="Q242" s="283"/>
      <c r="R242" s="283">
        <v>1</v>
      </c>
      <c r="S242" s="283"/>
      <c r="T242" s="283"/>
      <c r="U242" s="194"/>
      <c r="V242" s="285" t="s">
        <v>203</v>
      </c>
      <c r="W242" s="283">
        <v>3</v>
      </c>
      <c r="X242" s="144"/>
      <c r="Y242" s="283"/>
      <c r="Z242" s="283"/>
      <c r="AA242" s="196"/>
      <c r="AB242" s="286"/>
      <c r="AC242" s="197"/>
      <c r="AD242" s="283"/>
      <c r="AE242" s="196"/>
      <c r="AF242" s="290" t="s">
        <v>603</v>
      </c>
      <c r="AG242" s="196"/>
      <c r="AH242" s="283"/>
      <c r="AI242" s="283"/>
      <c r="AJ242" s="283"/>
      <c r="AK242" s="283"/>
      <c r="AL242" s="283"/>
      <c r="AM242" s="283"/>
      <c r="AN242" s="283"/>
      <c r="AO242" s="283"/>
      <c r="AP242" s="283"/>
      <c r="AQ242" s="283"/>
      <c r="AR242" s="283"/>
      <c r="AS242" s="283"/>
      <c r="AU242" s="283">
        <f t="shared" si="327"/>
        <v>0</v>
      </c>
      <c r="AW242" s="286" t="s">
        <v>615</v>
      </c>
      <c r="AX242" s="195"/>
      <c r="AY242" s="283">
        <v>1</v>
      </c>
      <c r="AZ242" s="283" t="str">
        <f t="shared" si="328"/>
        <v xml:space="preserve"> </v>
      </c>
      <c r="BB242" s="283"/>
      <c r="BD242" s="283"/>
      <c r="BE242" s="147"/>
      <c r="BF242" s="283"/>
      <c r="BG242" s="147"/>
      <c r="BH242" s="283"/>
      <c r="BI242" s="147"/>
      <c r="BJ242" s="283"/>
      <c r="BK242" s="147"/>
      <c r="BL242" s="288">
        <f t="shared" si="329"/>
        <v>0</v>
      </c>
      <c r="BM242" s="289" t="e">
        <f t="shared" si="330"/>
        <v>#DIV/0!</v>
      </c>
      <c r="BN242" s="147">
        <f t="shared" si="331"/>
        <v>0</v>
      </c>
      <c r="BP242" s="200"/>
    </row>
    <row r="243" spans="1:68" s="132" customFormat="1" ht="92.45" customHeight="1" x14ac:dyDescent="0.2">
      <c r="A243" s="283" t="s">
        <v>937</v>
      </c>
      <c r="B243" s="742" t="s">
        <v>933</v>
      </c>
      <c r="C243" s="743"/>
      <c r="D243" s="194"/>
      <c r="F243" s="195"/>
      <c r="G243" s="283" t="s">
        <v>27</v>
      </c>
      <c r="H243" s="196"/>
      <c r="I243" s="283" t="s">
        <v>470</v>
      </c>
      <c r="J243" s="196"/>
      <c r="K243" s="283"/>
      <c r="L243" s="283"/>
      <c r="M243" s="283"/>
      <c r="N243" s="283">
        <v>1</v>
      </c>
      <c r="O243" s="283"/>
      <c r="P243" s="196"/>
      <c r="Q243" s="283"/>
      <c r="R243" s="283">
        <v>1</v>
      </c>
      <c r="S243" s="283"/>
      <c r="T243" s="283"/>
      <c r="U243" s="194"/>
      <c r="V243" s="285" t="s">
        <v>203</v>
      </c>
      <c r="W243" s="283">
        <v>3</v>
      </c>
      <c r="X243" s="144"/>
      <c r="Y243" s="283"/>
      <c r="Z243" s="283"/>
      <c r="AA243" s="196"/>
      <c r="AB243" s="286"/>
      <c r="AC243" s="197"/>
      <c r="AD243" s="283"/>
      <c r="AE243" s="196"/>
      <c r="AF243" s="290" t="s">
        <v>603</v>
      </c>
      <c r="AG243" s="196"/>
      <c r="AH243" s="283"/>
      <c r="AI243" s="283"/>
      <c r="AJ243" s="283"/>
      <c r="AK243" s="283"/>
      <c r="AL243" s="283"/>
      <c r="AM243" s="283"/>
      <c r="AN243" s="283"/>
      <c r="AO243" s="283"/>
      <c r="AP243" s="283"/>
      <c r="AQ243" s="283"/>
      <c r="AR243" s="283"/>
      <c r="AS243" s="283"/>
      <c r="AU243" s="283">
        <f t="shared" ref="AU243" si="332">SUM(AH243:AS243)</f>
        <v>0</v>
      </c>
      <c r="AW243" s="286" t="s">
        <v>614</v>
      </c>
      <c r="AX243" s="195"/>
      <c r="AY243" s="283">
        <v>1</v>
      </c>
      <c r="AZ243" s="283" t="str">
        <f t="shared" ref="AZ243" si="333">IF(AU243&lt;&gt;0,1," ")</f>
        <v xml:space="preserve"> </v>
      </c>
      <c r="BB243" s="283"/>
      <c r="BD243" s="283"/>
      <c r="BE243" s="147"/>
      <c r="BF243" s="283"/>
      <c r="BG243" s="147"/>
      <c r="BH243" s="283"/>
      <c r="BI243" s="147"/>
      <c r="BJ243" s="283"/>
      <c r="BK243" s="147"/>
      <c r="BL243" s="288">
        <f t="shared" ref="BL243" si="334">BD243+BF243+BH243+BJ243</f>
        <v>0</v>
      </c>
      <c r="BM243" s="289" t="e">
        <f t="shared" ref="BM243" si="335">BL243/AU243</f>
        <v>#DIV/0!</v>
      </c>
      <c r="BN243" s="147">
        <f t="shared" ref="BN243" si="336">BE243+BG243+BI243+BK243</f>
        <v>0</v>
      </c>
      <c r="BP243" s="200"/>
    </row>
    <row r="244" spans="1:68" s="132" customFormat="1" ht="92.45" customHeight="1" x14ac:dyDescent="0.2">
      <c r="A244" s="283" t="s">
        <v>938</v>
      </c>
      <c r="B244" s="742" t="s">
        <v>645</v>
      </c>
      <c r="C244" s="743"/>
      <c r="D244" s="194"/>
      <c r="F244" s="195"/>
      <c r="G244" s="283" t="s">
        <v>27</v>
      </c>
      <c r="H244" s="196"/>
      <c r="I244" s="283" t="s">
        <v>470</v>
      </c>
      <c r="J244" s="196"/>
      <c r="K244" s="283"/>
      <c r="L244" s="283"/>
      <c r="M244" s="283"/>
      <c r="N244" s="283">
        <v>1</v>
      </c>
      <c r="O244" s="283"/>
      <c r="P244" s="196"/>
      <c r="Q244" s="283"/>
      <c r="R244" s="283"/>
      <c r="S244" s="283">
        <v>1</v>
      </c>
      <c r="T244" s="283"/>
      <c r="U244" s="194"/>
      <c r="V244" s="285" t="s">
        <v>203</v>
      </c>
      <c r="W244" s="283">
        <v>3</v>
      </c>
      <c r="X244" s="144"/>
      <c r="Y244" s="283"/>
      <c r="Z244" s="283"/>
      <c r="AA244" s="196"/>
      <c r="AB244" s="286"/>
      <c r="AC244" s="197"/>
      <c r="AD244" s="283"/>
      <c r="AE244" s="196"/>
      <c r="AF244" s="290" t="s">
        <v>603</v>
      </c>
      <c r="AG244" s="196"/>
      <c r="AH244" s="283"/>
      <c r="AI244" s="283"/>
      <c r="AJ244" s="283"/>
      <c r="AK244" s="283"/>
      <c r="AL244" s="283"/>
      <c r="AM244" s="283"/>
      <c r="AN244" s="283"/>
      <c r="AO244" s="283"/>
      <c r="AP244" s="283"/>
      <c r="AQ244" s="283"/>
      <c r="AR244" s="283"/>
      <c r="AS244" s="283"/>
      <c r="AU244" s="283">
        <f t="shared" si="293"/>
        <v>0</v>
      </c>
      <c r="AW244" s="286" t="s">
        <v>631</v>
      </c>
      <c r="AX244" s="195"/>
      <c r="AY244" s="283">
        <v>1</v>
      </c>
      <c r="AZ244" s="283" t="str">
        <f t="shared" si="311"/>
        <v xml:space="preserve"> </v>
      </c>
      <c r="BB244" s="283"/>
      <c r="BD244" s="283"/>
      <c r="BE244" s="147"/>
      <c r="BF244" s="283"/>
      <c r="BG244" s="147"/>
      <c r="BH244" s="283"/>
      <c r="BI244" s="147"/>
      <c r="BJ244" s="283"/>
      <c r="BK244" s="147"/>
      <c r="BL244" s="288">
        <f t="shared" si="295"/>
        <v>0</v>
      </c>
      <c r="BM244" s="289" t="e">
        <f t="shared" si="309"/>
        <v>#DIV/0!</v>
      </c>
      <c r="BN244" s="147">
        <f t="shared" si="297"/>
        <v>0</v>
      </c>
      <c r="BP244" s="200"/>
    </row>
    <row r="245" spans="1:68" s="104" customFormat="1" ht="9" customHeight="1" thickBot="1" x14ac:dyDescent="0.25">
      <c r="A245" s="131"/>
      <c r="B245" s="132"/>
      <c r="C245" s="132"/>
      <c r="D245" s="131"/>
      <c r="E245" s="132"/>
      <c r="F245" s="131"/>
      <c r="G245" s="131"/>
      <c r="H245" s="131"/>
      <c r="I245" s="131"/>
      <c r="J245" s="131"/>
      <c r="K245" s="131"/>
      <c r="L245" s="131"/>
      <c r="M245" s="131"/>
      <c r="N245" s="131"/>
      <c r="O245" s="131"/>
      <c r="P245" s="131"/>
      <c r="Q245" s="131"/>
      <c r="R245" s="131"/>
      <c r="S245" s="131"/>
      <c r="T245" s="131"/>
      <c r="U245" s="131"/>
      <c r="V245" s="133"/>
      <c r="W245" s="131"/>
      <c r="X245" s="134"/>
      <c r="Y245" s="131"/>
      <c r="Z245" s="131"/>
      <c r="AA245" s="131"/>
      <c r="AB245" s="135"/>
      <c r="AC245" s="134"/>
      <c r="AD245" s="131"/>
      <c r="AE245" s="131"/>
      <c r="AF245" s="131"/>
      <c r="AG245" s="131"/>
      <c r="AH245" s="131"/>
      <c r="AI245" s="131"/>
      <c r="AJ245" s="131"/>
      <c r="AK245" s="131"/>
      <c r="AL245" s="131"/>
      <c r="AM245" s="131"/>
      <c r="AN245" s="131"/>
      <c r="AO245" s="131"/>
      <c r="AP245" s="131"/>
      <c r="AQ245" s="131"/>
      <c r="AR245" s="131"/>
      <c r="AS245" s="131"/>
      <c r="AU245" s="131"/>
      <c r="AW245" s="132"/>
      <c r="AX245" s="131"/>
      <c r="AY245" s="131"/>
      <c r="AZ245" s="131"/>
      <c r="BB245" s="131"/>
      <c r="BE245" s="136"/>
      <c r="BG245" s="136"/>
      <c r="BI245" s="136"/>
      <c r="BK245" s="136"/>
      <c r="BL245" s="137"/>
      <c r="BM245" s="137"/>
      <c r="BN245" s="136"/>
    </row>
    <row r="246" spans="1:68" s="328" customFormat="1" ht="60.6" customHeight="1" thickTop="1" thickBot="1" x14ac:dyDescent="0.25">
      <c r="A246" s="782" t="str">
        <f>B211</f>
        <v>AUDITORÍAS A PLANES</v>
      </c>
      <c r="B246" s="782"/>
      <c r="C246" s="391" t="s">
        <v>187</v>
      </c>
      <c r="D246" s="354"/>
      <c r="E246" s="166"/>
      <c r="F246" s="354"/>
      <c r="G246" s="390">
        <f>COUNTIF(BB213:BB244,"P")</f>
        <v>0</v>
      </c>
      <c r="H246" s="354"/>
      <c r="I246" s="392" t="e">
        <f>G246/(G246+G247)</f>
        <v>#DIV/0!</v>
      </c>
      <c r="J246" s="354"/>
      <c r="K246" s="390">
        <f>SUM(K213:K244)</f>
        <v>0</v>
      </c>
      <c r="L246" s="390">
        <f>SUM(L213:L244)</f>
        <v>0</v>
      </c>
      <c r="M246" s="390">
        <f>SUM(M213:M244)</f>
        <v>0</v>
      </c>
      <c r="N246" s="390">
        <f>SUM(N213:N244)</f>
        <v>32</v>
      </c>
      <c r="O246" s="390">
        <f>SUM(O213:O244)</f>
        <v>0</v>
      </c>
      <c r="P246" s="322"/>
      <c r="Q246" s="390">
        <f>SUM(Q213:Q244)</f>
        <v>7</v>
      </c>
      <c r="R246" s="390">
        <f>SUM(R213:R244)</f>
        <v>13</v>
      </c>
      <c r="S246" s="390">
        <f>SUM(S213:S244)</f>
        <v>13</v>
      </c>
      <c r="T246" s="390">
        <f>SUM(T213:T244)</f>
        <v>1</v>
      </c>
      <c r="U246" s="354"/>
      <c r="V246" s="356"/>
      <c r="W246" s="354"/>
      <c r="X246" s="357"/>
      <c r="Y246" s="393">
        <f>SUM(Y213:Y244)</f>
        <v>0</v>
      </c>
      <c r="Z246" s="393">
        <f>SUM(Z213:Z244)</f>
        <v>0</v>
      </c>
      <c r="AA246" s="354"/>
      <c r="AB246" s="806"/>
      <c r="AC246" s="357"/>
      <c r="AD246" s="354"/>
      <c r="AE246" s="354"/>
      <c r="AF246" s="390" t="s">
        <v>136</v>
      </c>
      <c r="AG246" s="354"/>
      <c r="AH246" s="782">
        <f>SUM(AH213:AJ244)</f>
        <v>0</v>
      </c>
      <c r="AI246" s="782"/>
      <c r="AJ246" s="782"/>
      <c r="AK246" s="782">
        <f>SUM(AK213:AM244)</f>
        <v>0</v>
      </c>
      <c r="AL246" s="782"/>
      <c r="AM246" s="782"/>
      <c r="AN246" s="782">
        <f>SUM(AN213:AP244)</f>
        <v>0</v>
      </c>
      <c r="AO246" s="782"/>
      <c r="AP246" s="782"/>
      <c r="AQ246" s="782">
        <f>SUM(AQ213:AS244)</f>
        <v>0</v>
      </c>
      <c r="AR246" s="782"/>
      <c r="AS246" s="782"/>
      <c r="AU246" s="782">
        <f>SUM(AU213:AU244)</f>
        <v>0</v>
      </c>
      <c r="AW246" s="813" t="s">
        <v>139</v>
      </c>
      <c r="AX246" s="354"/>
      <c r="AY246" s="390">
        <f>SUM(AY213:AY244)</f>
        <v>32</v>
      </c>
      <c r="AZ246" s="390">
        <f>SUM(AZ213:AZ244)</f>
        <v>0</v>
      </c>
      <c r="BB246" s="322"/>
      <c r="BD246" s="394">
        <f t="shared" ref="BD246:BL246" si="337">SUM(BD213:BD244)</f>
        <v>0</v>
      </c>
      <c r="BE246" s="744">
        <f t="shared" si="337"/>
        <v>0</v>
      </c>
      <c r="BF246" s="394">
        <f t="shared" si="337"/>
        <v>0</v>
      </c>
      <c r="BG246" s="744">
        <f t="shared" si="337"/>
        <v>0</v>
      </c>
      <c r="BH246" s="394">
        <f t="shared" si="337"/>
        <v>0</v>
      </c>
      <c r="BI246" s="744">
        <f t="shared" si="337"/>
        <v>0</v>
      </c>
      <c r="BJ246" s="394">
        <f t="shared" si="337"/>
        <v>0</v>
      </c>
      <c r="BK246" s="744">
        <f t="shared" si="337"/>
        <v>0</v>
      </c>
      <c r="BL246" s="972">
        <f t="shared" si="337"/>
        <v>0</v>
      </c>
      <c r="BM246" s="1030" t="e">
        <f>BL246/AU246</f>
        <v>#DIV/0!</v>
      </c>
      <c r="BN246" s="769">
        <f>SUM(BN213:BN244)</f>
        <v>0</v>
      </c>
      <c r="BO246" s="326"/>
      <c r="BP246" s="326"/>
    </row>
    <row r="247" spans="1:68" s="328" customFormat="1" ht="60.6" customHeight="1" thickTop="1" thickBot="1" x14ac:dyDescent="0.25">
      <c r="A247" s="782"/>
      <c r="B247" s="782"/>
      <c r="C247" s="391" t="s">
        <v>188</v>
      </c>
      <c r="D247" s="354"/>
      <c r="E247" s="166"/>
      <c r="F247" s="354"/>
      <c r="G247" s="390">
        <f>COUNTIF(BB213:BB244,"C")</f>
        <v>0</v>
      </c>
      <c r="H247" s="354"/>
      <c r="I247" s="392" t="e">
        <f>G247/(G246+G247)</f>
        <v>#DIV/0!</v>
      </c>
      <c r="J247" s="354"/>
      <c r="K247" s="782">
        <f>SUM(K246:O246)</f>
        <v>32</v>
      </c>
      <c r="L247" s="782"/>
      <c r="M247" s="782"/>
      <c r="N247" s="782"/>
      <c r="O247" s="782"/>
      <c r="P247" s="325"/>
      <c r="Q247" s="782">
        <f>SUM(Q246:T246)</f>
        <v>34</v>
      </c>
      <c r="R247" s="782"/>
      <c r="S247" s="782"/>
      <c r="T247" s="782"/>
      <c r="U247" s="354"/>
      <c r="V247" s="356"/>
      <c r="W247" s="354"/>
      <c r="X247" s="357"/>
      <c r="Y247" s="354"/>
      <c r="Z247" s="354"/>
      <c r="AA247" s="354"/>
      <c r="AB247" s="806"/>
      <c r="AC247" s="357"/>
      <c r="AD247" s="354"/>
      <c r="AE247" s="354"/>
      <c r="AF247" s="390" t="s">
        <v>441</v>
      </c>
      <c r="AG247" s="354"/>
      <c r="AH247" s="782">
        <f>AH246+AK246+AN246+AQ246</f>
        <v>0</v>
      </c>
      <c r="AI247" s="782"/>
      <c r="AJ247" s="782"/>
      <c r="AK247" s="782"/>
      <c r="AL247" s="782"/>
      <c r="AM247" s="782"/>
      <c r="AN247" s="782"/>
      <c r="AO247" s="782"/>
      <c r="AP247" s="782"/>
      <c r="AQ247" s="782"/>
      <c r="AR247" s="782"/>
      <c r="AS247" s="782"/>
      <c r="AU247" s="782"/>
      <c r="AW247" s="813"/>
      <c r="AX247" s="354"/>
      <c r="AY247" s="815">
        <f>AZ246/AY246</f>
        <v>0</v>
      </c>
      <c r="AZ247" s="815"/>
      <c r="BB247" s="362"/>
      <c r="BD247" s="395" t="e">
        <f>BD246/AH246</f>
        <v>#DIV/0!</v>
      </c>
      <c r="BE247" s="745"/>
      <c r="BF247" s="395" t="e">
        <f>BF246/AK246</f>
        <v>#DIV/0!</v>
      </c>
      <c r="BG247" s="745"/>
      <c r="BH247" s="395" t="e">
        <f>BH246/AN246</f>
        <v>#DIV/0!</v>
      </c>
      <c r="BI247" s="745"/>
      <c r="BJ247" s="395" t="e">
        <f>BJ246/AQ246</f>
        <v>#DIV/0!</v>
      </c>
      <c r="BK247" s="745"/>
      <c r="BL247" s="972"/>
      <c r="BM247" s="1030"/>
      <c r="BN247" s="769"/>
      <c r="BO247" s="326"/>
      <c r="BP247" s="326"/>
    </row>
    <row r="248" spans="1:68" s="104" customFormat="1" ht="24" thickTop="1" x14ac:dyDescent="0.2">
      <c r="A248" s="129"/>
      <c r="B248" s="130"/>
      <c r="C248" s="130"/>
      <c r="D248" s="131"/>
      <c r="E248" s="132"/>
      <c r="F248" s="131"/>
      <c r="G248" s="131"/>
      <c r="H248" s="131"/>
      <c r="I248" s="131"/>
      <c r="J248" s="131"/>
      <c r="K248" s="131"/>
      <c r="L248" s="131"/>
      <c r="M248" s="131"/>
      <c r="N248" s="131"/>
      <c r="O248" s="131"/>
      <c r="P248" s="131"/>
      <c r="Q248" s="131"/>
      <c r="R248" s="131"/>
      <c r="S248" s="131"/>
      <c r="T248" s="131"/>
      <c r="U248" s="131"/>
      <c r="V248" s="133"/>
      <c r="W248" s="131"/>
      <c r="X248" s="134"/>
      <c r="Y248" s="131"/>
      <c r="Z248" s="131"/>
      <c r="AA248" s="131"/>
      <c r="AB248" s="135"/>
      <c r="AC248" s="134"/>
      <c r="AD248" s="131"/>
      <c r="AE248" s="131"/>
      <c r="AF248" s="131"/>
      <c r="AG248" s="131"/>
      <c r="AH248" s="131"/>
      <c r="AI248" s="131"/>
      <c r="AJ248" s="131"/>
      <c r="AK248" s="131"/>
      <c r="AL248" s="131"/>
      <c r="AM248" s="131"/>
      <c r="AN248" s="131"/>
      <c r="AO248" s="131"/>
      <c r="AP248" s="131"/>
      <c r="AQ248" s="131"/>
      <c r="AR248" s="131"/>
      <c r="AS248" s="131"/>
      <c r="AU248" s="131"/>
      <c r="AW248" s="132"/>
      <c r="AX248" s="131"/>
      <c r="AY248" s="131"/>
      <c r="AZ248" s="131"/>
      <c r="BB248" s="131"/>
      <c r="BE248" s="136"/>
      <c r="BG248" s="136"/>
      <c r="BI248" s="136"/>
      <c r="BK248" s="136"/>
      <c r="BL248" s="137"/>
      <c r="BM248" s="137"/>
      <c r="BN248" s="136"/>
    </row>
    <row r="249" spans="1:68" s="326" customFormat="1" ht="64.900000000000006" customHeight="1" x14ac:dyDescent="0.2">
      <c r="A249" s="396">
        <v>11</v>
      </c>
      <c r="B249" s="811" t="s">
        <v>142</v>
      </c>
      <c r="C249" s="812"/>
      <c r="D249" s="322"/>
      <c r="E249" s="397"/>
      <c r="F249" s="322"/>
      <c r="G249" s="131"/>
      <c r="H249" s="131"/>
      <c r="I249" s="131"/>
      <c r="J249" s="322"/>
      <c r="K249" s="329"/>
      <c r="L249" s="329"/>
      <c r="M249" s="329"/>
      <c r="N249" s="329"/>
      <c r="O249" s="329"/>
      <c r="P249" s="322"/>
      <c r="Q249" s="329"/>
      <c r="R249" s="329"/>
      <c r="S249" s="329"/>
      <c r="T249" s="329"/>
      <c r="U249" s="322"/>
      <c r="V249" s="330"/>
      <c r="W249" s="329"/>
      <c r="X249" s="331"/>
      <c r="Y249" s="329"/>
      <c r="Z249" s="329"/>
      <c r="AA249" s="322"/>
      <c r="AB249" s="323"/>
      <c r="AC249" s="325"/>
      <c r="AD249" s="329"/>
      <c r="AE249" s="322"/>
      <c r="AF249" s="329"/>
      <c r="AG249" s="322"/>
      <c r="AH249" s="329"/>
      <c r="AI249" s="329"/>
      <c r="AJ249" s="329"/>
      <c r="AK249" s="329"/>
      <c r="AL249" s="329"/>
      <c r="AM249" s="329"/>
      <c r="AN249" s="329"/>
      <c r="AO249" s="329"/>
      <c r="AP249" s="329"/>
      <c r="AQ249" s="329"/>
      <c r="AR249" s="329"/>
      <c r="AS249" s="329"/>
      <c r="AU249" s="329"/>
      <c r="AW249" s="332"/>
      <c r="AX249" s="322"/>
      <c r="AY249" s="329"/>
      <c r="AZ249" s="329"/>
      <c r="BB249" s="329"/>
      <c r="BE249" s="327"/>
      <c r="BG249" s="327"/>
      <c r="BI249" s="327"/>
      <c r="BK249" s="327"/>
      <c r="BL249" s="328"/>
      <c r="BM249" s="328"/>
      <c r="BN249" s="327"/>
    </row>
    <row r="250" spans="1:68" s="132" customFormat="1" ht="133.15" customHeight="1" x14ac:dyDescent="0.2">
      <c r="A250" s="398" t="s">
        <v>99</v>
      </c>
      <c r="B250" s="785" t="s">
        <v>906</v>
      </c>
      <c r="C250" s="786"/>
      <c r="D250" s="194"/>
      <c r="F250" s="195"/>
      <c r="G250" s="398" t="s">
        <v>27</v>
      </c>
      <c r="H250" s="196"/>
      <c r="I250" s="398" t="s">
        <v>470</v>
      </c>
      <c r="J250" s="196"/>
      <c r="K250" s="398"/>
      <c r="L250" s="398"/>
      <c r="M250" s="398"/>
      <c r="N250" s="398">
        <v>1</v>
      </c>
      <c r="O250" s="398"/>
      <c r="P250" s="196"/>
      <c r="Q250" s="398">
        <v>1</v>
      </c>
      <c r="R250" s="398"/>
      <c r="S250" s="398"/>
      <c r="T250" s="398"/>
      <c r="U250" s="223"/>
      <c r="V250" s="399" t="s">
        <v>204</v>
      </c>
      <c r="W250" s="398">
        <v>4</v>
      </c>
      <c r="X250" s="144"/>
      <c r="Y250" s="398"/>
      <c r="Z250" s="398"/>
      <c r="AA250" s="196"/>
      <c r="AB250" s="400"/>
      <c r="AC250" s="409"/>
      <c r="AD250" s="398"/>
      <c r="AE250" s="196"/>
      <c r="AF250" s="401" t="s">
        <v>603</v>
      </c>
      <c r="AG250" s="196"/>
      <c r="AH250" s="398"/>
      <c r="AI250" s="398"/>
      <c r="AJ250" s="398"/>
      <c r="AK250" s="398"/>
      <c r="AL250" s="410"/>
      <c r="AM250" s="398"/>
      <c r="AN250" s="398"/>
      <c r="AO250" s="398"/>
      <c r="AP250" s="398"/>
      <c r="AQ250" s="398"/>
      <c r="AR250" s="398"/>
      <c r="AS250" s="398"/>
      <c r="AU250" s="398">
        <f>SUM(AH250:AS250)</f>
        <v>0</v>
      </c>
      <c r="AW250" s="400" t="s">
        <v>609</v>
      </c>
      <c r="AX250" s="224"/>
      <c r="AY250" s="398">
        <v>1</v>
      </c>
      <c r="AZ250" s="398" t="str">
        <f t="shared" ref="AZ250:AZ264" si="338">IF(AU250&lt;&gt;0,1," ")</f>
        <v xml:space="preserve"> </v>
      </c>
      <c r="BB250" s="398"/>
      <c r="BD250" s="398"/>
      <c r="BE250" s="147"/>
      <c r="BF250" s="398"/>
      <c r="BG250" s="147"/>
      <c r="BH250" s="398"/>
      <c r="BI250" s="147"/>
      <c r="BJ250" s="398"/>
      <c r="BK250" s="147"/>
      <c r="BL250" s="402">
        <f>BD250+BF250+BH250+BJ250</f>
        <v>0</v>
      </c>
      <c r="BM250" s="403" t="e">
        <f>BL250/AU250</f>
        <v>#DIV/0!</v>
      </c>
      <c r="BN250" s="147">
        <f>BE250+BG250+BI250+BK250</f>
        <v>0</v>
      </c>
      <c r="BP250" s="411"/>
    </row>
    <row r="251" spans="1:68" s="132" customFormat="1" ht="187.15" customHeight="1" x14ac:dyDescent="0.2">
      <c r="A251" s="398" t="s">
        <v>100</v>
      </c>
      <c r="B251" s="785" t="s">
        <v>907</v>
      </c>
      <c r="C251" s="786"/>
      <c r="D251" s="194"/>
      <c r="F251" s="195"/>
      <c r="G251" s="398" t="s">
        <v>27</v>
      </c>
      <c r="H251" s="196"/>
      <c r="I251" s="398" t="s">
        <v>470</v>
      </c>
      <c r="J251" s="196"/>
      <c r="K251" s="398"/>
      <c r="L251" s="398"/>
      <c r="M251" s="398"/>
      <c r="N251" s="398">
        <v>1</v>
      </c>
      <c r="O251" s="398"/>
      <c r="P251" s="196"/>
      <c r="Q251" s="398"/>
      <c r="R251" s="398"/>
      <c r="S251" s="398">
        <v>1</v>
      </c>
      <c r="T251" s="398"/>
      <c r="U251" s="223"/>
      <c r="V251" s="399" t="s">
        <v>204</v>
      </c>
      <c r="W251" s="398">
        <v>4</v>
      </c>
      <c r="X251" s="144"/>
      <c r="Y251" s="398"/>
      <c r="Z251" s="398"/>
      <c r="AA251" s="196"/>
      <c r="AB251" s="400"/>
      <c r="AC251" s="409"/>
      <c r="AD251" s="398"/>
      <c r="AE251" s="196"/>
      <c r="AF251" s="401" t="s">
        <v>603</v>
      </c>
      <c r="AG251" s="196"/>
      <c r="AH251" s="398"/>
      <c r="AI251" s="398"/>
      <c r="AJ251" s="398"/>
      <c r="AK251" s="398"/>
      <c r="AL251" s="410"/>
      <c r="AM251" s="398"/>
      <c r="AN251" s="398"/>
      <c r="AO251" s="398"/>
      <c r="AP251" s="398"/>
      <c r="AQ251" s="398"/>
      <c r="AR251" s="398"/>
      <c r="AS251" s="398"/>
      <c r="AU251" s="398">
        <f t="shared" ref="AU251" si="339">SUM(AH251:AS251)</f>
        <v>0</v>
      </c>
      <c r="AW251" s="400" t="s">
        <v>630</v>
      </c>
      <c r="AX251" s="224"/>
      <c r="AY251" s="398">
        <v>1</v>
      </c>
      <c r="AZ251" s="398" t="str">
        <f t="shared" si="338"/>
        <v xml:space="preserve"> </v>
      </c>
      <c r="BB251" s="398"/>
      <c r="BD251" s="398"/>
      <c r="BE251" s="147"/>
      <c r="BF251" s="398"/>
      <c r="BG251" s="147"/>
      <c r="BH251" s="398"/>
      <c r="BI251" s="147"/>
      <c r="BJ251" s="398"/>
      <c r="BK251" s="147"/>
      <c r="BL251" s="402">
        <f>BD251+BF251+BH251+BJ251</f>
        <v>0</v>
      </c>
      <c r="BM251" s="403" t="e">
        <f>BL251/AU251</f>
        <v>#DIV/0!</v>
      </c>
      <c r="BN251" s="147">
        <f>BE251+BG251+BI251+BK251</f>
        <v>0</v>
      </c>
      <c r="BP251" s="411"/>
    </row>
    <row r="252" spans="1:68" s="132" customFormat="1" ht="187.15" customHeight="1" x14ac:dyDescent="0.2">
      <c r="A252" s="398" t="s">
        <v>101</v>
      </c>
      <c r="B252" s="785" t="s">
        <v>908</v>
      </c>
      <c r="C252" s="786"/>
      <c r="D252" s="194"/>
      <c r="F252" s="195"/>
      <c r="G252" s="398" t="s">
        <v>27</v>
      </c>
      <c r="H252" s="196"/>
      <c r="I252" s="398" t="s">
        <v>470</v>
      </c>
      <c r="J252" s="196"/>
      <c r="K252" s="398"/>
      <c r="L252" s="398"/>
      <c r="M252" s="398"/>
      <c r="N252" s="398">
        <v>1</v>
      </c>
      <c r="O252" s="398"/>
      <c r="P252" s="196"/>
      <c r="Q252" s="398"/>
      <c r="R252" s="398"/>
      <c r="S252" s="398">
        <v>1</v>
      </c>
      <c r="T252" s="398"/>
      <c r="U252" s="223"/>
      <c r="V252" s="399" t="s">
        <v>204</v>
      </c>
      <c r="W252" s="398">
        <v>4</v>
      </c>
      <c r="X252" s="144"/>
      <c r="Y252" s="398"/>
      <c r="Z252" s="398"/>
      <c r="AA252" s="196"/>
      <c r="AB252" s="400"/>
      <c r="AC252" s="409"/>
      <c r="AD252" s="398"/>
      <c r="AE252" s="196"/>
      <c r="AF252" s="401" t="s">
        <v>603</v>
      </c>
      <c r="AG252" s="196"/>
      <c r="AH252" s="398"/>
      <c r="AI252" s="398"/>
      <c r="AJ252" s="398"/>
      <c r="AK252" s="398"/>
      <c r="AL252" s="410"/>
      <c r="AM252" s="398"/>
      <c r="AN252" s="398"/>
      <c r="AO252" s="398"/>
      <c r="AP252" s="398"/>
      <c r="AQ252" s="398"/>
      <c r="AR252" s="398"/>
      <c r="AS252" s="398"/>
      <c r="AU252" s="398">
        <f t="shared" ref="AU252" si="340">SUM(AH252:AS252)</f>
        <v>0</v>
      </c>
      <c r="AW252" s="400" t="s">
        <v>629</v>
      </c>
      <c r="AX252" s="224"/>
      <c r="AY252" s="398">
        <v>1</v>
      </c>
      <c r="AZ252" s="398" t="str">
        <f t="shared" si="338"/>
        <v xml:space="preserve"> </v>
      </c>
      <c r="BB252" s="398"/>
      <c r="BD252" s="398"/>
      <c r="BE252" s="147"/>
      <c r="BF252" s="398"/>
      <c r="BG252" s="147"/>
      <c r="BH252" s="398"/>
      <c r="BI252" s="147"/>
      <c r="BJ252" s="398"/>
      <c r="BK252" s="147"/>
      <c r="BL252" s="402">
        <f>BD252+BF252+BH252+BJ252</f>
        <v>0</v>
      </c>
      <c r="BM252" s="403" t="e">
        <f>BL252/AU252</f>
        <v>#DIV/0!</v>
      </c>
      <c r="BN252" s="147">
        <f>BE252+BG252+BI252+BK252</f>
        <v>0</v>
      </c>
      <c r="BP252" s="411"/>
    </row>
    <row r="253" spans="1:68" s="132" customFormat="1" ht="127.9" customHeight="1" x14ac:dyDescent="0.2">
      <c r="A253" s="398" t="s">
        <v>102</v>
      </c>
      <c r="B253" s="783" t="s">
        <v>909</v>
      </c>
      <c r="C253" s="784"/>
      <c r="D253" s="194"/>
      <c r="F253" s="195"/>
      <c r="G253" s="404" t="s">
        <v>27</v>
      </c>
      <c r="H253" s="196"/>
      <c r="I253" s="404" t="s">
        <v>470</v>
      </c>
      <c r="J253" s="196"/>
      <c r="K253" s="404"/>
      <c r="L253" s="404"/>
      <c r="M253" s="404"/>
      <c r="N253" s="404">
        <v>1</v>
      </c>
      <c r="O253" s="404"/>
      <c r="P253" s="196"/>
      <c r="Q253" s="404">
        <v>1</v>
      </c>
      <c r="R253" s="404"/>
      <c r="S253" s="404"/>
      <c r="T253" s="404"/>
      <c r="U253" s="194"/>
      <c r="V253" s="405" t="s">
        <v>204</v>
      </c>
      <c r="W253" s="404">
        <v>4</v>
      </c>
      <c r="X253" s="152"/>
      <c r="Y253" s="404"/>
      <c r="Z253" s="404"/>
      <c r="AA253" s="196"/>
      <c r="AB253" s="406"/>
      <c r="AC253" s="197"/>
      <c r="AD253" s="404"/>
      <c r="AE253" s="196"/>
      <c r="AF253" s="401" t="s">
        <v>603</v>
      </c>
      <c r="AG253" s="196"/>
      <c r="AH253" s="404"/>
      <c r="AI253" s="404"/>
      <c r="AJ253" s="404"/>
      <c r="AK253" s="404"/>
      <c r="AL253" s="404"/>
      <c r="AM253" s="404"/>
      <c r="AN253" s="404"/>
      <c r="AO253" s="404"/>
      <c r="AP253" s="404"/>
      <c r="AQ253" s="404"/>
      <c r="AR253" s="404"/>
      <c r="AS253" s="404"/>
      <c r="AU253" s="404">
        <f t="shared" ref="AU253" si="341">SUM(AH253:AS253)</f>
        <v>0</v>
      </c>
      <c r="AW253" s="400" t="s">
        <v>631</v>
      </c>
      <c r="AX253" s="195"/>
      <c r="AY253" s="404">
        <v>1</v>
      </c>
      <c r="AZ253" s="404" t="str">
        <f t="shared" si="338"/>
        <v xml:space="preserve"> </v>
      </c>
      <c r="BB253" s="404"/>
      <c r="BD253" s="404"/>
      <c r="BE253" s="154"/>
      <c r="BF253" s="404"/>
      <c r="BG253" s="154"/>
      <c r="BH253" s="404"/>
      <c r="BI253" s="154"/>
      <c r="BJ253" s="404"/>
      <c r="BK253" s="154"/>
      <c r="BL253" s="407">
        <f t="shared" ref="BL253" si="342">BD253+BF253+BH253+BJ253</f>
        <v>0</v>
      </c>
      <c r="BM253" s="408" t="e">
        <f t="shared" ref="BM253" si="343">BL253/AU253</f>
        <v>#DIV/0!</v>
      </c>
      <c r="BN253" s="154">
        <f t="shared" ref="BN253" si="344">BE253+BG253+BI253+BK253</f>
        <v>0</v>
      </c>
      <c r="BP253" s="389"/>
    </row>
    <row r="254" spans="1:68" s="132" customFormat="1" ht="174" customHeight="1" x14ac:dyDescent="0.2">
      <c r="A254" s="398" t="s">
        <v>920</v>
      </c>
      <c r="B254" s="783" t="s">
        <v>910</v>
      </c>
      <c r="C254" s="784"/>
      <c r="D254" s="194"/>
      <c r="F254" s="195"/>
      <c r="G254" s="404" t="s">
        <v>27</v>
      </c>
      <c r="H254" s="196"/>
      <c r="I254" s="404" t="s">
        <v>470</v>
      </c>
      <c r="J254" s="196"/>
      <c r="K254" s="404"/>
      <c r="L254" s="404"/>
      <c r="M254" s="404"/>
      <c r="N254" s="404">
        <v>1</v>
      </c>
      <c r="O254" s="404"/>
      <c r="P254" s="196"/>
      <c r="Q254" s="404"/>
      <c r="R254" s="404"/>
      <c r="S254" s="404">
        <v>1</v>
      </c>
      <c r="T254" s="404"/>
      <c r="U254" s="194"/>
      <c r="V254" s="405" t="s">
        <v>204</v>
      </c>
      <c r="W254" s="404">
        <v>4</v>
      </c>
      <c r="X254" s="152"/>
      <c r="Y254" s="404"/>
      <c r="Z254" s="404"/>
      <c r="AA254" s="196"/>
      <c r="AB254" s="406"/>
      <c r="AC254" s="197"/>
      <c r="AD254" s="404"/>
      <c r="AE254" s="196"/>
      <c r="AF254" s="401" t="s">
        <v>603</v>
      </c>
      <c r="AG254" s="196"/>
      <c r="AH254" s="404"/>
      <c r="AI254" s="404"/>
      <c r="AJ254" s="404"/>
      <c r="AK254" s="404"/>
      <c r="AL254" s="404"/>
      <c r="AM254" s="404"/>
      <c r="AN254" s="404"/>
      <c r="AO254" s="404"/>
      <c r="AP254" s="404"/>
      <c r="AQ254" s="404"/>
      <c r="AR254" s="404"/>
      <c r="AS254" s="404"/>
      <c r="AU254" s="404">
        <f t="shared" ref="AU254" si="345">SUM(AH254:AS254)</f>
        <v>0</v>
      </c>
      <c r="AW254" s="400" t="s">
        <v>631</v>
      </c>
      <c r="AX254" s="195"/>
      <c r="AY254" s="404">
        <v>1</v>
      </c>
      <c r="AZ254" s="404" t="str">
        <f t="shared" si="338"/>
        <v xml:space="preserve"> </v>
      </c>
      <c r="BB254" s="404"/>
      <c r="BD254" s="404"/>
      <c r="BE254" s="154"/>
      <c r="BF254" s="404"/>
      <c r="BG254" s="154"/>
      <c r="BH254" s="404"/>
      <c r="BI254" s="154"/>
      <c r="BJ254" s="404"/>
      <c r="BK254" s="154"/>
      <c r="BL254" s="407">
        <f t="shared" ref="BL254:BL263" si="346">BD254+BF254+BH254+BJ254</f>
        <v>0</v>
      </c>
      <c r="BM254" s="408" t="e">
        <f t="shared" ref="BM254:BM263" si="347">BL254/AU254</f>
        <v>#DIV/0!</v>
      </c>
      <c r="BN254" s="154">
        <f t="shared" ref="BN254:BN263" si="348">BE254+BG254+BI254+BK254</f>
        <v>0</v>
      </c>
      <c r="BP254" s="389"/>
    </row>
    <row r="255" spans="1:68" s="132" customFormat="1" ht="168" customHeight="1" x14ac:dyDescent="0.2">
      <c r="A255" s="398" t="s">
        <v>921</v>
      </c>
      <c r="B255" s="785" t="s">
        <v>911</v>
      </c>
      <c r="C255" s="786"/>
      <c r="D255" s="194"/>
      <c r="F255" s="195"/>
      <c r="G255" s="398" t="s">
        <v>27</v>
      </c>
      <c r="H255" s="196"/>
      <c r="I255" s="398" t="s">
        <v>470</v>
      </c>
      <c r="J255" s="196"/>
      <c r="K255" s="398"/>
      <c r="L255" s="398"/>
      <c r="M255" s="398"/>
      <c r="N255" s="398">
        <v>1</v>
      </c>
      <c r="O255" s="398"/>
      <c r="P255" s="196"/>
      <c r="Q255" s="398"/>
      <c r="R255" s="398"/>
      <c r="S255" s="398">
        <v>1</v>
      </c>
      <c r="T255" s="398"/>
      <c r="U255" s="223"/>
      <c r="V255" s="399" t="s">
        <v>204</v>
      </c>
      <c r="W255" s="398">
        <v>4</v>
      </c>
      <c r="X255" s="144"/>
      <c r="Y255" s="398"/>
      <c r="Z255" s="398"/>
      <c r="AA255" s="196"/>
      <c r="AB255" s="400"/>
      <c r="AC255" s="409"/>
      <c r="AD255" s="398"/>
      <c r="AE255" s="196"/>
      <c r="AF255" s="401" t="s">
        <v>603</v>
      </c>
      <c r="AG255" s="196"/>
      <c r="AH255" s="398"/>
      <c r="AI255" s="398"/>
      <c r="AJ255" s="398"/>
      <c r="AK255" s="398"/>
      <c r="AL255" s="401"/>
      <c r="AM255" s="398"/>
      <c r="AN255" s="398"/>
      <c r="AO255" s="398"/>
      <c r="AP255" s="398"/>
      <c r="AQ255" s="398"/>
      <c r="AR255" s="398"/>
      <c r="AS255" s="398"/>
      <c r="AU255" s="398">
        <f t="shared" ref="AU255:AU263" si="349">SUM(AH255:AS255)</f>
        <v>0</v>
      </c>
      <c r="AW255" s="400" t="s">
        <v>609</v>
      </c>
      <c r="AX255" s="224"/>
      <c r="AY255" s="398">
        <v>1</v>
      </c>
      <c r="AZ255" s="398" t="str">
        <f t="shared" si="338"/>
        <v xml:space="preserve"> </v>
      </c>
      <c r="BB255" s="398"/>
      <c r="BD255" s="398"/>
      <c r="BE255" s="147"/>
      <c r="BF255" s="398"/>
      <c r="BG255" s="147"/>
      <c r="BH255" s="398"/>
      <c r="BI255" s="147"/>
      <c r="BJ255" s="398"/>
      <c r="BK255" s="147"/>
      <c r="BL255" s="402">
        <f t="shared" si="346"/>
        <v>0</v>
      </c>
      <c r="BM255" s="403" t="e">
        <f t="shared" si="347"/>
        <v>#DIV/0!</v>
      </c>
      <c r="BN255" s="147">
        <f t="shared" si="348"/>
        <v>0</v>
      </c>
      <c r="BP255" s="411"/>
    </row>
    <row r="256" spans="1:68" s="132" customFormat="1" ht="141.6" customHeight="1" x14ac:dyDescent="0.2">
      <c r="A256" s="398" t="s">
        <v>922</v>
      </c>
      <c r="B256" s="785" t="s">
        <v>924</v>
      </c>
      <c r="C256" s="786"/>
      <c r="D256" s="194"/>
      <c r="F256" s="195"/>
      <c r="G256" s="398" t="s">
        <v>27</v>
      </c>
      <c r="H256" s="196"/>
      <c r="I256" s="398" t="s">
        <v>470</v>
      </c>
      <c r="J256" s="196"/>
      <c r="K256" s="398"/>
      <c r="L256" s="398"/>
      <c r="M256" s="398"/>
      <c r="N256" s="398">
        <v>1</v>
      </c>
      <c r="O256" s="398"/>
      <c r="P256" s="196"/>
      <c r="Q256" s="398"/>
      <c r="R256" s="398"/>
      <c r="S256" s="398">
        <v>1</v>
      </c>
      <c r="T256" s="398"/>
      <c r="U256" s="223"/>
      <c r="V256" s="399" t="s">
        <v>204</v>
      </c>
      <c r="W256" s="398">
        <v>4</v>
      </c>
      <c r="X256" s="144"/>
      <c r="Y256" s="398"/>
      <c r="Z256" s="398"/>
      <c r="AA256" s="196"/>
      <c r="AB256" s="400"/>
      <c r="AC256" s="409"/>
      <c r="AD256" s="398"/>
      <c r="AE256" s="196"/>
      <c r="AF256" s="401" t="s">
        <v>603</v>
      </c>
      <c r="AG256" s="196"/>
      <c r="AH256" s="398"/>
      <c r="AI256" s="398"/>
      <c r="AJ256" s="398"/>
      <c r="AK256" s="398"/>
      <c r="AL256" s="410"/>
      <c r="AM256" s="398"/>
      <c r="AN256" s="398"/>
      <c r="AO256" s="398"/>
      <c r="AP256" s="398"/>
      <c r="AQ256" s="398"/>
      <c r="AR256" s="398"/>
      <c r="AS256" s="398"/>
      <c r="AU256" s="398">
        <f t="shared" si="349"/>
        <v>0</v>
      </c>
      <c r="AW256" s="400" t="s">
        <v>609</v>
      </c>
      <c r="AX256" s="224"/>
      <c r="AY256" s="398">
        <v>1</v>
      </c>
      <c r="AZ256" s="398" t="str">
        <f t="shared" si="338"/>
        <v xml:space="preserve"> </v>
      </c>
      <c r="BB256" s="398"/>
      <c r="BD256" s="398"/>
      <c r="BE256" s="147"/>
      <c r="BF256" s="398"/>
      <c r="BG256" s="147"/>
      <c r="BH256" s="398"/>
      <c r="BI256" s="147"/>
      <c r="BJ256" s="398"/>
      <c r="BK256" s="147"/>
      <c r="BL256" s="402">
        <f t="shared" si="346"/>
        <v>0</v>
      </c>
      <c r="BM256" s="403" t="e">
        <f t="shared" si="347"/>
        <v>#DIV/0!</v>
      </c>
      <c r="BN256" s="147">
        <f t="shared" si="348"/>
        <v>0</v>
      </c>
      <c r="BP256" s="411"/>
    </row>
    <row r="257" spans="1:68" s="132" customFormat="1" ht="133.15" customHeight="1" x14ac:dyDescent="0.2">
      <c r="A257" s="398" t="s">
        <v>103</v>
      </c>
      <c r="B257" s="785" t="s">
        <v>1052</v>
      </c>
      <c r="C257" s="786"/>
      <c r="D257" s="194"/>
      <c r="F257" s="195"/>
      <c r="G257" s="398" t="s">
        <v>27</v>
      </c>
      <c r="H257" s="196"/>
      <c r="I257" s="398" t="s">
        <v>470</v>
      </c>
      <c r="J257" s="196"/>
      <c r="K257" s="398"/>
      <c r="L257" s="398"/>
      <c r="M257" s="398"/>
      <c r="N257" s="398">
        <v>1</v>
      </c>
      <c r="O257" s="398"/>
      <c r="P257" s="196"/>
      <c r="Q257" s="398"/>
      <c r="R257" s="398"/>
      <c r="S257" s="398">
        <v>1</v>
      </c>
      <c r="T257" s="398"/>
      <c r="U257" s="223"/>
      <c r="V257" s="399" t="s">
        <v>204</v>
      </c>
      <c r="W257" s="398">
        <v>4</v>
      </c>
      <c r="X257" s="144"/>
      <c r="Y257" s="398"/>
      <c r="Z257" s="398"/>
      <c r="AA257" s="196"/>
      <c r="AB257" s="400"/>
      <c r="AC257" s="409"/>
      <c r="AD257" s="398"/>
      <c r="AE257" s="196"/>
      <c r="AF257" s="401" t="s">
        <v>603</v>
      </c>
      <c r="AG257" s="196"/>
      <c r="AH257" s="398"/>
      <c r="AI257" s="398"/>
      <c r="AJ257" s="398"/>
      <c r="AK257" s="398"/>
      <c r="AL257" s="410"/>
      <c r="AM257" s="398"/>
      <c r="AN257" s="398"/>
      <c r="AO257" s="398"/>
      <c r="AP257" s="398"/>
      <c r="AQ257" s="398"/>
      <c r="AR257" s="398"/>
      <c r="AS257" s="398"/>
      <c r="AU257" s="398">
        <f t="shared" si="349"/>
        <v>0</v>
      </c>
      <c r="AW257" s="400" t="s">
        <v>628</v>
      </c>
      <c r="AX257" s="224"/>
      <c r="AY257" s="398">
        <v>1</v>
      </c>
      <c r="AZ257" s="398" t="str">
        <f t="shared" si="338"/>
        <v xml:space="preserve"> </v>
      </c>
      <c r="BB257" s="398"/>
      <c r="BD257" s="398"/>
      <c r="BE257" s="147"/>
      <c r="BF257" s="398"/>
      <c r="BG257" s="147"/>
      <c r="BH257" s="398"/>
      <c r="BI257" s="147"/>
      <c r="BJ257" s="398"/>
      <c r="BK257" s="147"/>
      <c r="BL257" s="402">
        <f t="shared" si="346"/>
        <v>0</v>
      </c>
      <c r="BM257" s="403" t="e">
        <f t="shared" si="347"/>
        <v>#DIV/0!</v>
      </c>
      <c r="BN257" s="147">
        <f t="shared" si="348"/>
        <v>0</v>
      </c>
      <c r="BP257" s="411"/>
    </row>
    <row r="258" spans="1:68" s="132" customFormat="1" ht="153.6" customHeight="1" x14ac:dyDescent="0.2">
      <c r="A258" s="398" t="s">
        <v>326</v>
      </c>
      <c r="B258" s="785" t="s">
        <v>912</v>
      </c>
      <c r="C258" s="786"/>
      <c r="D258" s="194"/>
      <c r="F258" s="195"/>
      <c r="G258" s="398" t="s">
        <v>27</v>
      </c>
      <c r="H258" s="196"/>
      <c r="I258" s="398" t="s">
        <v>470</v>
      </c>
      <c r="J258" s="196"/>
      <c r="K258" s="398"/>
      <c r="L258" s="398"/>
      <c r="M258" s="398"/>
      <c r="N258" s="398">
        <v>1</v>
      </c>
      <c r="O258" s="398"/>
      <c r="P258" s="196"/>
      <c r="Q258" s="398"/>
      <c r="R258" s="398"/>
      <c r="S258" s="398">
        <v>1</v>
      </c>
      <c r="T258" s="398"/>
      <c r="U258" s="223"/>
      <c r="V258" s="399" t="s">
        <v>204</v>
      </c>
      <c r="W258" s="398">
        <v>4</v>
      </c>
      <c r="X258" s="144"/>
      <c r="Y258" s="398"/>
      <c r="Z258" s="398"/>
      <c r="AA258" s="196"/>
      <c r="AB258" s="400"/>
      <c r="AC258" s="409"/>
      <c r="AD258" s="398"/>
      <c r="AE258" s="196"/>
      <c r="AF258" s="401" t="s">
        <v>603</v>
      </c>
      <c r="AG258" s="196"/>
      <c r="AH258" s="398"/>
      <c r="AI258" s="398"/>
      <c r="AJ258" s="398"/>
      <c r="AK258" s="398"/>
      <c r="AL258" s="410"/>
      <c r="AM258" s="398"/>
      <c r="AN258" s="398"/>
      <c r="AO258" s="398"/>
      <c r="AP258" s="398"/>
      <c r="AQ258" s="398"/>
      <c r="AR258" s="398"/>
      <c r="AS258" s="398"/>
      <c r="AU258" s="398">
        <f t="shared" si="349"/>
        <v>0</v>
      </c>
      <c r="AW258" s="400" t="s">
        <v>628</v>
      </c>
      <c r="AX258" s="224"/>
      <c r="AY258" s="398">
        <v>1</v>
      </c>
      <c r="AZ258" s="398" t="str">
        <f t="shared" si="338"/>
        <v xml:space="preserve"> </v>
      </c>
      <c r="BB258" s="398"/>
      <c r="BD258" s="398"/>
      <c r="BE258" s="147"/>
      <c r="BF258" s="398"/>
      <c r="BG258" s="147"/>
      <c r="BH258" s="398"/>
      <c r="BI258" s="147"/>
      <c r="BJ258" s="398"/>
      <c r="BK258" s="147"/>
      <c r="BL258" s="402">
        <f t="shared" si="346"/>
        <v>0</v>
      </c>
      <c r="BM258" s="403" t="e">
        <f t="shared" si="347"/>
        <v>#DIV/0!</v>
      </c>
      <c r="BN258" s="147">
        <f t="shared" si="348"/>
        <v>0</v>
      </c>
      <c r="BP258" s="411"/>
    </row>
    <row r="259" spans="1:68" s="132" customFormat="1" ht="133.15" customHeight="1" x14ac:dyDescent="0.2">
      <c r="A259" s="398" t="s">
        <v>104</v>
      </c>
      <c r="B259" s="785" t="s">
        <v>913</v>
      </c>
      <c r="C259" s="786"/>
      <c r="D259" s="194"/>
      <c r="F259" s="195"/>
      <c r="G259" s="398" t="s">
        <v>27</v>
      </c>
      <c r="H259" s="196"/>
      <c r="I259" s="398" t="s">
        <v>470</v>
      </c>
      <c r="J259" s="196"/>
      <c r="K259" s="398"/>
      <c r="L259" s="398"/>
      <c r="M259" s="398"/>
      <c r="N259" s="398">
        <v>1</v>
      </c>
      <c r="O259" s="398"/>
      <c r="P259" s="196"/>
      <c r="Q259" s="398"/>
      <c r="R259" s="398"/>
      <c r="S259" s="398">
        <v>1</v>
      </c>
      <c r="T259" s="398"/>
      <c r="U259" s="223"/>
      <c r="V259" s="399" t="s">
        <v>204</v>
      </c>
      <c r="W259" s="398">
        <v>4</v>
      </c>
      <c r="X259" s="144"/>
      <c r="Y259" s="398"/>
      <c r="Z259" s="398"/>
      <c r="AA259" s="196"/>
      <c r="AB259" s="400"/>
      <c r="AC259" s="409"/>
      <c r="AD259" s="398"/>
      <c r="AE259" s="196"/>
      <c r="AF259" s="401" t="s">
        <v>603</v>
      </c>
      <c r="AG259" s="196"/>
      <c r="AH259" s="398"/>
      <c r="AI259" s="398"/>
      <c r="AJ259" s="398"/>
      <c r="AK259" s="398"/>
      <c r="AL259" s="410"/>
      <c r="AM259" s="398"/>
      <c r="AN259" s="398"/>
      <c r="AO259" s="398"/>
      <c r="AP259" s="398"/>
      <c r="AQ259" s="398"/>
      <c r="AR259" s="398"/>
      <c r="AS259" s="398"/>
      <c r="AU259" s="398">
        <f t="shared" si="349"/>
        <v>0</v>
      </c>
      <c r="AW259" s="400" t="s">
        <v>609</v>
      </c>
      <c r="AX259" s="224"/>
      <c r="AY259" s="398">
        <v>1</v>
      </c>
      <c r="AZ259" s="398" t="str">
        <f t="shared" si="338"/>
        <v xml:space="preserve"> </v>
      </c>
      <c r="BB259" s="398"/>
      <c r="BD259" s="398"/>
      <c r="BE259" s="147"/>
      <c r="BF259" s="398"/>
      <c r="BG259" s="147"/>
      <c r="BH259" s="398"/>
      <c r="BI259" s="147"/>
      <c r="BJ259" s="398"/>
      <c r="BK259" s="147"/>
      <c r="BL259" s="402">
        <f t="shared" si="346"/>
        <v>0</v>
      </c>
      <c r="BM259" s="403" t="e">
        <f t="shared" si="347"/>
        <v>#DIV/0!</v>
      </c>
      <c r="BN259" s="147">
        <f t="shared" si="348"/>
        <v>0</v>
      </c>
      <c r="BP259" s="411"/>
    </row>
    <row r="260" spans="1:68" s="132" customFormat="1" ht="203.45" customHeight="1" x14ac:dyDescent="0.2">
      <c r="A260" s="398" t="s">
        <v>105</v>
      </c>
      <c r="B260" s="783" t="s">
        <v>914</v>
      </c>
      <c r="C260" s="784"/>
      <c r="D260" s="194"/>
      <c r="F260" s="195"/>
      <c r="G260" s="404" t="s">
        <v>27</v>
      </c>
      <c r="H260" s="196"/>
      <c r="I260" s="404" t="s">
        <v>470</v>
      </c>
      <c r="J260" s="196"/>
      <c r="K260" s="404"/>
      <c r="L260" s="404"/>
      <c r="M260" s="404"/>
      <c r="N260" s="404">
        <v>1</v>
      </c>
      <c r="O260" s="404"/>
      <c r="P260" s="196"/>
      <c r="Q260" s="404"/>
      <c r="R260" s="404"/>
      <c r="S260" s="404">
        <v>1</v>
      </c>
      <c r="T260" s="404"/>
      <c r="U260" s="194"/>
      <c r="V260" s="405" t="s">
        <v>204</v>
      </c>
      <c r="W260" s="404">
        <v>4</v>
      </c>
      <c r="X260" s="152"/>
      <c r="Y260" s="404"/>
      <c r="Z260" s="404"/>
      <c r="AA260" s="196"/>
      <c r="AB260" s="406"/>
      <c r="AC260" s="197"/>
      <c r="AD260" s="404"/>
      <c r="AE260" s="196"/>
      <c r="AF260" s="401" t="s">
        <v>603</v>
      </c>
      <c r="AG260" s="196"/>
      <c r="AH260" s="404"/>
      <c r="AI260" s="404"/>
      <c r="AJ260" s="404"/>
      <c r="AK260" s="404"/>
      <c r="AL260" s="404"/>
      <c r="AM260" s="404"/>
      <c r="AN260" s="404"/>
      <c r="AO260" s="404"/>
      <c r="AP260" s="404"/>
      <c r="AQ260" s="404"/>
      <c r="AR260" s="404"/>
      <c r="AS260" s="404"/>
      <c r="AU260" s="404">
        <f t="shared" si="349"/>
        <v>0</v>
      </c>
      <c r="AW260" s="400" t="s">
        <v>610</v>
      </c>
      <c r="AX260" s="195"/>
      <c r="AY260" s="404">
        <v>1</v>
      </c>
      <c r="AZ260" s="398" t="str">
        <f t="shared" si="338"/>
        <v xml:space="preserve"> </v>
      </c>
      <c r="BB260" s="404"/>
      <c r="BD260" s="404"/>
      <c r="BE260" s="154"/>
      <c r="BF260" s="404"/>
      <c r="BG260" s="154"/>
      <c r="BH260" s="404"/>
      <c r="BI260" s="154"/>
      <c r="BJ260" s="404"/>
      <c r="BK260" s="154"/>
      <c r="BL260" s="407">
        <f t="shared" si="346"/>
        <v>0</v>
      </c>
      <c r="BM260" s="408" t="e">
        <f t="shared" si="347"/>
        <v>#DIV/0!</v>
      </c>
      <c r="BN260" s="154">
        <f t="shared" si="348"/>
        <v>0</v>
      </c>
      <c r="BP260" s="389"/>
    </row>
    <row r="261" spans="1:68" s="132" customFormat="1" ht="144.6" customHeight="1" x14ac:dyDescent="0.2">
      <c r="A261" s="398" t="s">
        <v>923</v>
      </c>
      <c r="B261" s="785" t="s">
        <v>915</v>
      </c>
      <c r="C261" s="786"/>
      <c r="D261" s="194"/>
      <c r="F261" s="195"/>
      <c r="G261" s="398" t="s">
        <v>27</v>
      </c>
      <c r="H261" s="196"/>
      <c r="I261" s="398" t="s">
        <v>470</v>
      </c>
      <c r="J261" s="196"/>
      <c r="K261" s="398"/>
      <c r="L261" s="398"/>
      <c r="M261" s="398"/>
      <c r="N261" s="398">
        <v>1</v>
      </c>
      <c r="O261" s="398"/>
      <c r="P261" s="196"/>
      <c r="Q261" s="398"/>
      <c r="R261" s="398"/>
      <c r="S261" s="398">
        <v>1</v>
      </c>
      <c r="T261" s="398"/>
      <c r="U261" s="223"/>
      <c r="V261" s="399" t="s">
        <v>204</v>
      </c>
      <c r="W261" s="398">
        <v>4</v>
      </c>
      <c r="X261" s="144"/>
      <c r="Y261" s="398"/>
      <c r="Z261" s="398"/>
      <c r="AA261" s="196"/>
      <c r="AB261" s="400"/>
      <c r="AC261" s="409"/>
      <c r="AD261" s="398"/>
      <c r="AE261" s="196"/>
      <c r="AF261" s="401" t="s">
        <v>603</v>
      </c>
      <c r="AG261" s="196"/>
      <c r="AH261" s="398"/>
      <c r="AI261" s="398"/>
      <c r="AJ261" s="398"/>
      <c r="AK261" s="398"/>
      <c r="AL261" s="410"/>
      <c r="AM261" s="398"/>
      <c r="AN261" s="398"/>
      <c r="AO261" s="398"/>
      <c r="AP261" s="398"/>
      <c r="AQ261" s="398"/>
      <c r="AR261" s="398"/>
      <c r="AS261" s="398"/>
      <c r="AU261" s="398">
        <f t="shared" si="349"/>
        <v>0</v>
      </c>
      <c r="AW261" s="400" t="s">
        <v>610</v>
      </c>
      <c r="AX261" s="224"/>
      <c r="AY261" s="398">
        <v>1</v>
      </c>
      <c r="AZ261" s="398" t="str">
        <f t="shared" si="338"/>
        <v xml:space="preserve"> </v>
      </c>
      <c r="BB261" s="398"/>
      <c r="BD261" s="398"/>
      <c r="BE261" s="147"/>
      <c r="BF261" s="398"/>
      <c r="BG261" s="147"/>
      <c r="BH261" s="398"/>
      <c r="BI261" s="147"/>
      <c r="BJ261" s="398"/>
      <c r="BK261" s="147"/>
      <c r="BL261" s="402">
        <f t="shared" si="346"/>
        <v>0</v>
      </c>
      <c r="BM261" s="403" t="e">
        <f t="shared" si="347"/>
        <v>#DIV/0!</v>
      </c>
      <c r="BN261" s="147">
        <f t="shared" si="348"/>
        <v>0</v>
      </c>
      <c r="BP261" s="411"/>
    </row>
    <row r="262" spans="1:68" s="132" customFormat="1" ht="143.44999999999999" customHeight="1" x14ac:dyDescent="0.2">
      <c r="A262" s="398" t="s">
        <v>106</v>
      </c>
      <c r="B262" s="785" t="s">
        <v>916</v>
      </c>
      <c r="C262" s="786"/>
      <c r="D262" s="194"/>
      <c r="F262" s="195"/>
      <c r="G262" s="398" t="s">
        <v>27</v>
      </c>
      <c r="H262" s="196"/>
      <c r="I262" s="398" t="s">
        <v>470</v>
      </c>
      <c r="J262" s="196"/>
      <c r="K262" s="398"/>
      <c r="L262" s="398"/>
      <c r="M262" s="398"/>
      <c r="N262" s="398">
        <v>1</v>
      </c>
      <c r="O262" s="398"/>
      <c r="P262" s="196"/>
      <c r="Q262" s="398"/>
      <c r="R262" s="398"/>
      <c r="S262" s="398">
        <v>1</v>
      </c>
      <c r="T262" s="398"/>
      <c r="U262" s="223"/>
      <c r="V262" s="399" t="s">
        <v>204</v>
      </c>
      <c r="W262" s="398">
        <v>4</v>
      </c>
      <c r="X262" s="144"/>
      <c r="Y262" s="398"/>
      <c r="Z262" s="398"/>
      <c r="AA262" s="196"/>
      <c r="AB262" s="400"/>
      <c r="AC262" s="409"/>
      <c r="AD262" s="398"/>
      <c r="AE262" s="196"/>
      <c r="AF262" s="401" t="s">
        <v>603</v>
      </c>
      <c r="AG262" s="196"/>
      <c r="AH262" s="398"/>
      <c r="AI262" s="398"/>
      <c r="AJ262" s="398"/>
      <c r="AK262" s="398"/>
      <c r="AL262" s="410"/>
      <c r="AM262" s="398"/>
      <c r="AN262" s="398"/>
      <c r="AO262" s="398"/>
      <c r="AP262" s="398"/>
      <c r="AQ262" s="398"/>
      <c r="AR262" s="398"/>
      <c r="AS262" s="398"/>
      <c r="AU262" s="398">
        <f t="shared" si="349"/>
        <v>0</v>
      </c>
      <c r="AW262" s="400" t="s">
        <v>22</v>
      </c>
      <c r="AX262" s="224"/>
      <c r="AY262" s="398">
        <v>1</v>
      </c>
      <c r="AZ262" s="398" t="str">
        <f t="shared" si="338"/>
        <v xml:space="preserve"> </v>
      </c>
      <c r="BB262" s="398"/>
      <c r="BD262" s="398"/>
      <c r="BE262" s="147"/>
      <c r="BF262" s="398"/>
      <c r="BG262" s="147"/>
      <c r="BH262" s="398"/>
      <c r="BI262" s="147"/>
      <c r="BJ262" s="398"/>
      <c r="BK262" s="147"/>
      <c r="BL262" s="402">
        <f t="shared" si="346"/>
        <v>0</v>
      </c>
      <c r="BM262" s="403" t="e">
        <f t="shared" si="347"/>
        <v>#DIV/0!</v>
      </c>
      <c r="BN262" s="147">
        <f t="shared" si="348"/>
        <v>0</v>
      </c>
      <c r="BP262" s="411"/>
    </row>
    <row r="263" spans="1:68" s="132" customFormat="1" ht="133.15" customHeight="1" x14ac:dyDescent="0.2">
      <c r="A263" s="398" t="s">
        <v>107</v>
      </c>
      <c r="B263" s="785" t="s">
        <v>917</v>
      </c>
      <c r="C263" s="786"/>
      <c r="D263" s="194"/>
      <c r="F263" s="195"/>
      <c r="G263" s="398" t="s">
        <v>27</v>
      </c>
      <c r="H263" s="196"/>
      <c r="I263" s="398" t="s">
        <v>470</v>
      </c>
      <c r="J263" s="196"/>
      <c r="K263" s="398"/>
      <c r="L263" s="398"/>
      <c r="M263" s="398"/>
      <c r="N263" s="398">
        <v>1</v>
      </c>
      <c r="O263" s="398"/>
      <c r="P263" s="196"/>
      <c r="Q263" s="398"/>
      <c r="R263" s="398"/>
      <c r="S263" s="398">
        <v>1</v>
      </c>
      <c r="T263" s="398"/>
      <c r="U263" s="223"/>
      <c r="V263" s="399" t="s">
        <v>204</v>
      </c>
      <c r="W263" s="398">
        <v>4</v>
      </c>
      <c r="X263" s="144"/>
      <c r="Y263" s="398"/>
      <c r="Z263" s="398"/>
      <c r="AA263" s="196"/>
      <c r="AB263" s="400"/>
      <c r="AC263" s="409"/>
      <c r="AD263" s="398"/>
      <c r="AE263" s="196"/>
      <c r="AF263" s="401" t="s">
        <v>603</v>
      </c>
      <c r="AG263" s="196"/>
      <c r="AH263" s="398"/>
      <c r="AI263" s="398"/>
      <c r="AJ263" s="398"/>
      <c r="AK263" s="398"/>
      <c r="AL263" s="410"/>
      <c r="AM263" s="398"/>
      <c r="AN263" s="398"/>
      <c r="AO263" s="398"/>
      <c r="AP263" s="398"/>
      <c r="AQ263" s="398"/>
      <c r="AR263" s="398"/>
      <c r="AS263" s="398"/>
      <c r="AU263" s="398">
        <f t="shared" si="349"/>
        <v>0</v>
      </c>
      <c r="AW263" s="400" t="s">
        <v>22</v>
      </c>
      <c r="AX263" s="224"/>
      <c r="AY263" s="398">
        <v>1</v>
      </c>
      <c r="AZ263" s="398" t="str">
        <f t="shared" si="338"/>
        <v xml:space="preserve"> </v>
      </c>
      <c r="BB263" s="398"/>
      <c r="BD263" s="398"/>
      <c r="BE263" s="147"/>
      <c r="BF263" s="398"/>
      <c r="BG263" s="147"/>
      <c r="BH263" s="398"/>
      <c r="BI263" s="147"/>
      <c r="BJ263" s="398"/>
      <c r="BK263" s="147"/>
      <c r="BL263" s="402">
        <f t="shared" si="346"/>
        <v>0</v>
      </c>
      <c r="BM263" s="403" t="e">
        <f t="shared" si="347"/>
        <v>#DIV/0!</v>
      </c>
      <c r="BN263" s="147">
        <f t="shared" si="348"/>
        <v>0</v>
      </c>
      <c r="BP263" s="411"/>
    </row>
    <row r="264" spans="1:68" s="132" customFormat="1" ht="139.9" customHeight="1" x14ac:dyDescent="0.2">
      <c r="A264" s="398" t="s">
        <v>110</v>
      </c>
      <c r="B264" s="783" t="s">
        <v>1049</v>
      </c>
      <c r="C264" s="784"/>
      <c r="D264" s="194"/>
      <c r="F264" s="195"/>
      <c r="G264" s="404" t="s">
        <v>27</v>
      </c>
      <c r="H264" s="196"/>
      <c r="I264" s="404" t="s">
        <v>470</v>
      </c>
      <c r="J264" s="196"/>
      <c r="K264" s="404"/>
      <c r="L264" s="404"/>
      <c r="M264" s="404"/>
      <c r="N264" s="404">
        <v>1</v>
      </c>
      <c r="O264" s="404"/>
      <c r="P264" s="196"/>
      <c r="Q264" s="404"/>
      <c r="R264" s="404"/>
      <c r="S264" s="404">
        <v>1</v>
      </c>
      <c r="T264" s="404"/>
      <c r="U264" s="194"/>
      <c r="V264" s="405" t="s">
        <v>204</v>
      </c>
      <c r="W264" s="404">
        <v>4</v>
      </c>
      <c r="X264" s="152"/>
      <c r="Y264" s="404"/>
      <c r="Z264" s="404"/>
      <c r="AA264" s="196"/>
      <c r="AB264" s="406"/>
      <c r="AC264" s="197"/>
      <c r="AD264" s="404"/>
      <c r="AE264" s="196"/>
      <c r="AF264" s="401" t="s">
        <v>603</v>
      </c>
      <c r="AG264" s="196"/>
      <c r="AH264" s="404"/>
      <c r="AI264" s="404"/>
      <c r="AJ264" s="404"/>
      <c r="AK264" s="404"/>
      <c r="AL264" s="404"/>
      <c r="AM264" s="404"/>
      <c r="AN264" s="404"/>
      <c r="AO264" s="404"/>
      <c r="AP264" s="404"/>
      <c r="AQ264" s="404"/>
      <c r="AR264" s="404"/>
      <c r="AS264" s="404"/>
      <c r="AU264" s="404">
        <f t="shared" ref="AU264" si="350">SUM(AH264:AS264)</f>
        <v>0</v>
      </c>
      <c r="AW264" s="400" t="s">
        <v>631</v>
      </c>
      <c r="AX264" s="195"/>
      <c r="AY264" s="404">
        <v>1</v>
      </c>
      <c r="AZ264" s="404" t="str">
        <f t="shared" si="338"/>
        <v xml:space="preserve"> </v>
      </c>
      <c r="BB264" s="404"/>
      <c r="BD264" s="404"/>
      <c r="BE264" s="154"/>
      <c r="BF264" s="404"/>
      <c r="BG264" s="154"/>
      <c r="BH264" s="404"/>
      <c r="BI264" s="154"/>
      <c r="BJ264" s="404"/>
      <c r="BK264" s="154"/>
      <c r="BL264" s="407">
        <f t="shared" ref="BL264" si="351">BD264+BF264+BH264+BJ264</f>
        <v>0</v>
      </c>
      <c r="BM264" s="408" t="e">
        <f t="shared" ref="BM264" si="352">BL264/AU264</f>
        <v>#DIV/0!</v>
      </c>
      <c r="BN264" s="154">
        <f t="shared" ref="BN264" si="353">BE264+BG264+BI264+BK264</f>
        <v>0</v>
      </c>
      <c r="BP264" s="389"/>
    </row>
    <row r="265" spans="1:68" s="132" customFormat="1" ht="153.6" customHeight="1" x14ac:dyDescent="0.2">
      <c r="A265" s="398" t="s">
        <v>122</v>
      </c>
      <c r="B265" s="785" t="s">
        <v>1051</v>
      </c>
      <c r="C265" s="786"/>
      <c r="D265" s="194"/>
      <c r="F265" s="195"/>
      <c r="G265" s="398" t="s">
        <v>27</v>
      </c>
      <c r="H265" s="196"/>
      <c r="I265" s="398" t="s">
        <v>470</v>
      </c>
      <c r="J265" s="196"/>
      <c r="K265" s="398"/>
      <c r="L265" s="398"/>
      <c r="M265" s="398"/>
      <c r="N265" s="398">
        <v>1</v>
      </c>
      <c r="O265" s="398"/>
      <c r="P265" s="196"/>
      <c r="Q265" s="398"/>
      <c r="R265" s="398"/>
      <c r="S265" s="398">
        <v>1</v>
      </c>
      <c r="T265" s="398"/>
      <c r="U265" s="223"/>
      <c r="V265" s="399" t="s">
        <v>204</v>
      </c>
      <c r="W265" s="398">
        <v>4</v>
      </c>
      <c r="X265" s="144"/>
      <c r="Y265" s="398"/>
      <c r="Z265" s="398"/>
      <c r="AA265" s="196"/>
      <c r="AB265" s="400"/>
      <c r="AC265" s="409"/>
      <c r="AD265" s="398"/>
      <c r="AE265" s="196"/>
      <c r="AF265" s="401" t="s">
        <v>603</v>
      </c>
      <c r="AG265" s="196"/>
      <c r="AH265" s="398"/>
      <c r="AI265" s="398"/>
      <c r="AJ265" s="398"/>
      <c r="AK265" s="398"/>
      <c r="AL265" s="401"/>
      <c r="AM265" s="398"/>
      <c r="AN265" s="398"/>
      <c r="AO265" s="398"/>
      <c r="AP265" s="398"/>
      <c r="AQ265" s="398"/>
      <c r="AR265" s="398"/>
      <c r="AS265" s="398"/>
      <c r="AU265" s="398">
        <f>SUM(AH265:AS265)</f>
        <v>0</v>
      </c>
      <c r="AW265" s="400" t="s">
        <v>628</v>
      </c>
      <c r="AX265" s="224"/>
      <c r="AY265" s="398">
        <v>1</v>
      </c>
      <c r="AZ265" s="398" t="str">
        <f t="shared" ref="AZ265" si="354">IF(AU265&lt;&gt;0,1," ")</f>
        <v xml:space="preserve"> </v>
      </c>
      <c r="BB265" s="398"/>
      <c r="BD265" s="398"/>
      <c r="BE265" s="147"/>
      <c r="BF265" s="398"/>
      <c r="BG265" s="147"/>
      <c r="BH265" s="398"/>
      <c r="BI265" s="147"/>
      <c r="BJ265" s="398"/>
      <c r="BK265" s="147"/>
      <c r="BL265" s="402">
        <f>BD265+BF265+BH265+BJ265</f>
        <v>0</v>
      </c>
      <c r="BM265" s="403" t="e">
        <f>BL265/AU265</f>
        <v>#DIV/0!</v>
      </c>
      <c r="BN265" s="147">
        <f>BE265+BG265+BI265+BK265</f>
        <v>0</v>
      </c>
      <c r="BP265" s="411"/>
    </row>
    <row r="266" spans="1:68" s="132" customFormat="1" ht="153.6" customHeight="1" x14ac:dyDescent="0.2">
      <c r="A266" s="398" t="s">
        <v>132</v>
      </c>
      <c r="B266" s="785" t="s">
        <v>918</v>
      </c>
      <c r="C266" s="786"/>
      <c r="D266" s="194"/>
      <c r="F266" s="195"/>
      <c r="G266" s="398" t="s">
        <v>27</v>
      </c>
      <c r="H266" s="196"/>
      <c r="I266" s="398" t="s">
        <v>470</v>
      </c>
      <c r="J266" s="196"/>
      <c r="K266" s="398"/>
      <c r="L266" s="398"/>
      <c r="M266" s="398"/>
      <c r="N266" s="398">
        <v>1</v>
      </c>
      <c r="O266" s="398"/>
      <c r="P266" s="196"/>
      <c r="Q266" s="398"/>
      <c r="R266" s="398"/>
      <c r="S266" s="398">
        <v>1</v>
      </c>
      <c r="T266" s="398"/>
      <c r="U266" s="223"/>
      <c r="V266" s="399" t="s">
        <v>204</v>
      </c>
      <c r="W266" s="398">
        <v>4</v>
      </c>
      <c r="X266" s="144"/>
      <c r="Y266" s="398"/>
      <c r="Z266" s="398"/>
      <c r="AA266" s="196"/>
      <c r="AB266" s="400"/>
      <c r="AC266" s="409"/>
      <c r="AD266" s="398"/>
      <c r="AE266" s="196"/>
      <c r="AF266" s="401" t="s">
        <v>603</v>
      </c>
      <c r="AG266" s="196"/>
      <c r="AH266" s="398"/>
      <c r="AI266" s="398"/>
      <c r="AJ266" s="398"/>
      <c r="AK266" s="398"/>
      <c r="AL266" s="401"/>
      <c r="AM266" s="398"/>
      <c r="AN266" s="398"/>
      <c r="AO266" s="398"/>
      <c r="AP266" s="398"/>
      <c r="AQ266" s="398"/>
      <c r="AR266" s="398"/>
      <c r="AS266" s="398"/>
      <c r="AU266" s="398">
        <f>SUM(AH266:AS266)</f>
        <v>0</v>
      </c>
      <c r="AW266" s="400" t="s">
        <v>612</v>
      </c>
      <c r="AX266" s="224"/>
      <c r="AY266" s="398">
        <v>1</v>
      </c>
      <c r="AZ266" s="398" t="str">
        <f>IF(AU266&lt;&gt;0,1," ")</f>
        <v xml:space="preserve"> </v>
      </c>
      <c r="BB266" s="398"/>
      <c r="BD266" s="398"/>
      <c r="BE266" s="147"/>
      <c r="BF266" s="398"/>
      <c r="BG266" s="147"/>
      <c r="BH266" s="398"/>
      <c r="BI266" s="147"/>
      <c r="BJ266" s="398"/>
      <c r="BK266" s="147"/>
      <c r="BL266" s="402">
        <f>BD266+BF266+BH266+BJ266</f>
        <v>0</v>
      </c>
      <c r="BM266" s="403" t="e">
        <f>BL266/AU266</f>
        <v>#DIV/0!</v>
      </c>
      <c r="BN266" s="147">
        <f>BE266+BG266+BI266+BK266</f>
        <v>0</v>
      </c>
      <c r="BP266" s="411"/>
    </row>
    <row r="267" spans="1:68" s="132" customFormat="1" ht="153.6" customHeight="1" x14ac:dyDescent="0.2">
      <c r="A267" s="398" t="s">
        <v>146</v>
      </c>
      <c r="B267" s="785" t="s">
        <v>925</v>
      </c>
      <c r="C267" s="786"/>
      <c r="D267" s="194"/>
      <c r="F267" s="195"/>
      <c r="G267" s="398" t="s">
        <v>27</v>
      </c>
      <c r="H267" s="196"/>
      <c r="I267" s="398" t="s">
        <v>470</v>
      </c>
      <c r="J267" s="196"/>
      <c r="K267" s="398"/>
      <c r="L267" s="398"/>
      <c r="M267" s="398"/>
      <c r="N267" s="398">
        <v>1</v>
      </c>
      <c r="O267" s="398"/>
      <c r="P267" s="196"/>
      <c r="Q267" s="398"/>
      <c r="R267" s="398"/>
      <c r="S267" s="398">
        <v>1</v>
      </c>
      <c r="T267" s="398"/>
      <c r="U267" s="223"/>
      <c r="V267" s="399" t="s">
        <v>204</v>
      </c>
      <c r="W267" s="398">
        <v>4</v>
      </c>
      <c r="X267" s="144"/>
      <c r="Y267" s="398"/>
      <c r="Z267" s="398"/>
      <c r="AA267" s="196"/>
      <c r="AB267" s="400"/>
      <c r="AC267" s="409"/>
      <c r="AD267" s="398"/>
      <c r="AE267" s="196"/>
      <c r="AF267" s="401" t="s">
        <v>603</v>
      </c>
      <c r="AG267" s="196"/>
      <c r="AH267" s="398"/>
      <c r="AI267" s="398"/>
      <c r="AJ267" s="398"/>
      <c r="AK267" s="398"/>
      <c r="AL267" s="401"/>
      <c r="AM267" s="398"/>
      <c r="AN267" s="398"/>
      <c r="AO267" s="398"/>
      <c r="AP267" s="398"/>
      <c r="AQ267" s="398"/>
      <c r="AR267" s="398"/>
      <c r="AS267" s="398"/>
      <c r="AU267" s="398">
        <f>SUM(AH267:AS267)</f>
        <v>0</v>
      </c>
      <c r="AW267" s="400" t="s">
        <v>609</v>
      </c>
      <c r="AX267" s="224"/>
      <c r="AY267" s="398">
        <v>1</v>
      </c>
      <c r="AZ267" s="398" t="str">
        <f t="shared" ref="AZ267" si="355">IF(AU267&lt;&gt;0,1," ")</f>
        <v xml:space="preserve"> </v>
      </c>
      <c r="BB267" s="398"/>
      <c r="BD267" s="398"/>
      <c r="BE267" s="147"/>
      <c r="BF267" s="398"/>
      <c r="BG267" s="147"/>
      <c r="BH267" s="398"/>
      <c r="BI267" s="147"/>
      <c r="BJ267" s="398"/>
      <c r="BK267" s="147"/>
      <c r="BL267" s="402">
        <f>BD267+BF267+BH267+BJ267</f>
        <v>0</v>
      </c>
      <c r="BM267" s="403" t="e">
        <f>BL267/AU267</f>
        <v>#DIV/0!</v>
      </c>
      <c r="BN267" s="147">
        <f>BE267+BG267+BI267+BK267</f>
        <v>0</v>
      </c>
      <c r="BP267" s="411"/>
    </row>
    <row r="268" spans="1:68" s="132" customFormat="1" ht="153.6" customHeight="1" x14ac:dyDescent="0.2">
      <c r="A268" s="398" t="s">
        <v>147</v>
      </c>
      <c r="B268" s="785" t="s">
        <v>919</v>
      </c>
      <c r="C268" s="786"/>
      <c r="D268" s="194"/>
      <c r="F268" s="195"/>
      <c r="G268" s="398" t="s">
        <v>27</v>
      </c>
      <c r="H268" s="196"/>
      <c r="I268" s="398" t="s">
        <v>470</v>
      </c>
      <c r="J268" s="196"/>
      <c r="K268" s="398"/>
      <c r="L268" s="398"/>
      <c r="M268" s="398"/>
      <c r="N268" s="398">
        <v>1</v>
      </c>
      <c r="O268" s="398"/>
      <c r="P268" s="196"/>
      <c r="Q268" s="398">
        <v>1</v>
      </c>
      <c r="R268" s="398"/>
      <c r="S268" s="398"/>
      <c r="T268" s="398"/>
      <c r="U268" s="223"/>
      <c r="V268" s="399" t="s">
        <v>204</v>
      </c>
      <c r="W268" s="398">
        <v>4</v>
      </c>
      <c r="X268" s="144"/>
      <c r="Y268" s="398"/>
      <c r="Z268" s="398"/>
      <c r="AA268" s="196"/>
      <c r="AB268" s="400"/>
      <c r="AC268" s="409"/>
      <c r="AD268" s="398"/>
      <c r="AE268" s="196"/>
      <c r="AF268" s="401" t="s">
        <v>603</v>
      </c>
      <c r="AG268" s="196"/>
      <c r="AH268" s="398"/>
      <c r="AI268" s="398"/>
      <c r="AJ268" s="398"/>
      <c r="AK268" s="398"/>
      <c r="AL268" s="401"/>
      <c r="AM268" s="398"/>
      <c r="AN268" s="398"/>
      <c r="AO268" s="398"/>
      <c r="AP268" s="398"/>
      <c r="AQ268" s="398"/>
      <c r="AR268" s="398"/>
      <c r="AS268" s="398"/>
      <c r="AU268" s="398">
        <f>SUM(AH268:AS268)</f>
        <v>0</v>
      </c>
      <c r="AW268" s="400" t="s">
        <v>608</v>
      </c>
      <c r="AX268" s="224"/>
      <c r="AY268" s="398">
        <v>1</v>
      </c>
      <c r="AZ268" s="398" t="str">
        <f>IF(AU268&lt;&gt;0,1," ")</f>
        <v xml:space="preserve"> </v>
      </c>
      <c r="BB268" s="398"/>
      <c r="BD268" s="398"/>
      <c r="BE268" s="147"/>
      <c r="BF268" s="398"/>
      <c r="BG268" s="147"/>
      <c r="BH268" s="398"/>
      <c r="BI268" s="147"/>
      <c r="BJ268" s="398"/>
      <c r="BK268" s="147"/>
      <c r="BL268" s="402">
        <f>BD268+BF268+BH268+BJ268</f>
        <v>0</v>
      </c>
      <c r="BM268" s="403" t="e">
        <f>BL268/AU268</f>
        <v>#DIV/0!</v>
      </c>
      <c r="BN268" s="147">
        <f>BE268+BG268+BI268+BK268</f>
        <v>0</v>
      </c>
      <c r="BP268" s="411"/>
    </row>
    <row r="269" spans="1:68" s="132" customFormat="1" ht="62.25" x14ac:dyDescent="0.2">
      <c r="A269" s="398" t="s">
        <v>148</v>
      </c>
      <c r="B269" s="785" t="s">
        <v>646</v>
      </c>
      <c r="C269" s="786"/>
      <c r="D269" s="194"/>
      <c r="F269" s="195"/>
      <c r="G269" s="398" t="s">
        <v>27</v>
      </c>
      <c r="H269" s="196"/>
      <c r="I269" s="398" t="s">
        <v>470</v>
      </c>
      <c r="J269" s="196"/>
      <c r="K269" s="398"/>
      <c r="L269" s="398"/>
      <c r="M269" s="398"/>
      <c r="N269" s="398">
        <v>1</v>
      </c>
      <c r="O269" s="398"/>
      <c r="P269" s="196"/>
      <c r="Q269" s="398">
        <v>1</v>
      </c>
      <c r="R269" s="398"/>
      <c r="S269" s="398"/>
      <c r="T269" s="398"/>
      <c r="U269" s="194"/>
      <c r="V269" s="399" t="s">
        <v>203</v>
      </c>
      <c r="W269" s="398">
        <v>3</v>
      </c>
      <c r="X269" s="144"/>
      <c r="Y269" s="398"/>
      <c r="Z269" s="398"/>
      <c r="AA269" s="196"/>
      <c r="AB269" s="400"/>
      <c r="AC269" s="197"/>
      <c r="AD269" s="398"/>
      <c r="AE269" s="196"/>
      <c r="AF269" s="401" t="s">
        <v>603</v>
      </c>
      <c r="AG269" s="346"/>
      <c r="AH269" s="401"/>
      <c r="AI269" s="401"/>
      <c r="AJ269" s="401"/>
      <c r="AK269" s="401"/>
      <c r="AL269" s="398"/>
      <c r="AM269" s="398"/>
      <c r="AN269" s="398"/>
      <c r="AO269" s="398"/>
      <c r="AP269" s="398"/>
      <c r="AQ269" s="398"/>
      <c r="AR269" s="398"/>
      <c r="AS269" s="398"/>
      <c r="AU269" s="398">
        <f>SUM(AH269:AS269)</f>
        <v>0</v>
      </c>
      <c r="AW269" s="400" t="s">
        <v>609</v>
      </c>
      <c r="AX269" s="195"/>
      <c r="AY269" s="398">
        <v>1</v>
      </c>
      <c r="AZ269" s="398" t="str">
        <f>IF(AU269&lt;&gt;0,1," ")</f>
        <v xml:space="preserve"> </v>
      </c>
      <c r="BB269" s="398"/>
      <c r="BD269" s="398"/>
      <c r="BE269" s="147"/>
      <c r="BF269" s="398"/>
      <c r="BG269" s="147"/>
      <c r="BH269" s="398"/>
      <c r="BI269" s="147"/>
      <c r="BJ269" s="398"/>
      <c r="BK269" s="147"/>
      <c r="BL269" s="402">
        <f>BD269+BF269+BH269+BJ269</f>
        <v>0</v>
      </c>
      <c r="BM269" s="403" t="e">
        <f>BL269/AU269</f>
        <v>#DIV/0!</v>
      </c>
      <c r="BN269" s="147">
        <f>BE269+BG269+BI269+BK269</f>
        <v>0</v>
      </c>
      <c r="BP269" s="200"/>
    </row>
    <row r="270" spans="1:68" s="132" customFormat="1" ht="80.45" customHeight="1" x14ac:dyDescent="0.2">
      <c r="A270" s="398" t="s">
        <v>149</v>
      </c>
      <c r="B270" s="785" t="s">
        <v>672</v>
      </c>
      <c r="C270" s="786"/>
      <c r="D270" s="194"/>
      <c r="F270" s="195"/>
      <c r="G270" s="398" t="s">
        <v>27</v>
      </c>
      <c r="H270" s="196"/>
      <c r="I270" s="398" t="s">
        <v>470</v>
      </c>
      <c r="J270" s="196"/>
      <c r="K270" s="398"/>
      <c r="L270" s="398"/>
      <c r="M270" s="398"/>
      <c r="N270" s="398">
        <v>1</v>
      </c>
      <c r="O270" s="398"/>
      <c r="P270" s="196"/>
      <c r="Q270" s="398"/>
      <c r="R270" s="398"/>
      <c r="S270" s="398">
        <v>1</v>
      </c>
      <c r="T270" s="398"/>
      <c r="U270" s="194"/>
      <c r="V270" s="399" t="s">
        <v>204</v>
      </c>
      <c r="W270" s="398">
        <v>5</v>
      </c>
      <c r="X270" s="144"/>
      <c r="Y270" s="398"/>
      <c r="Z270" s="398"/>
      <c r="AA270" s="196"/>
      <c r="AB270" s="400"/>
      <c r="AC270" s="197"/>
      <c r="AD270" s="398"/>
      <c r="AE270" s="196"/>
      <c r="AF270" s="401" t="s">
        <v>603</v>
      </c>
      <c r="AG270" s="196"/>
      <c r="AH270" s="398"/>
      <c r="AI270" s="398"/>
      <c r="AJ270" s="398"/>
      <c r="AK270" s="398"/>
      <c r="AL270" s="398"/>
      <c r="AM270" s="398"/>
      <c r="AN270" s="398"/>
      <c r="AO270" s="398"/>
      <c r="AP270" s="398"/>
      <c r="AQ270" s="398"/>
      <c r="AR270" s="398"/>
      <c r="AS270" s="398"/>
      <c r="AU270" s="398">
        <f t="shared" ref="AU270:AU276" si="356">SUM(AH270:AS270)</f>
        <v>0</v>
      </c>
      <c r="AW270" s="400" t="s">
        <v>610</v>
      </c>
      <c r="AX270" s="195"/>
      <c r="AY270" s="398">
        <v>1</v>
      </c>
      <c r="AZ270" s="398" t="str">
        <f t="shared" ref="AZ270:AZ271" si="357">IF(AU270&lt;&gt;0,1," ")</f>
        <v xml:space="preserve"> </v>
      </c>
      <c r="BB270" s="398"/>
      <c r="BD270" s="398"/>
      <c r="BE270" s="147"/>
      <c r="BF270" s="398"/>
      <c r="BG270" s="147"/>
      <c r="BH270" s="398"/>
      <c r="BI270" s="147"/>
      <c r="BJ270" s="398"/>
      <c r="BK270" s="147"/>
      <c r="BL270" s="402">
        <f t="shared" ref="BL270:BL276" si="358">BD270+BF270+BH270+BJ270</f>
        <v>0</v>
      </c>
      <c r="BM270" s="403" t="e">
        <f t="shared" ref="BM270:BM276" si="359">BL270/AU270</f>
        <v>#DIV/0!</v>
      </c>
      <c r="BN270" s="147">
        <f t="shared" ref="BN270:BN276" si="360">BE270+BG270+BI270+BK270</f>
        <v>0</v>
      </c>
      <c r="BP270" s="200"/>
    </row>
    <row r="271" spans="1:68" s="132" customFormat="1" ht="93.6" customHeight="1" x14ac:dyDescent="0.2">
      <c r="A271" s="398" t="s">
        <v>150</v>
      </c>
      <c r="B271" s="785" t="s">
        <v>1047</v>
      </c>
      <c r="C271" s="786"/>
      <c r="D271" s="194"/>
      <c r="F271" s="195"/>
      <c r="G271" s="398" t="s">
        <v>27</v>
      </c>
      <c r="H271" s="196"/>
      <c r="I271" s="398" t="s">
        <v>470</v>
      </c>
      <c r="J271" s="196"/>
      <c r="K271" s="398"/>
      <c r="L271" s="398"/>
      <c r="M271" s="398"/>
      <c r="N271" s="398">
        <v>1</v>
      </c>
      <c r="O271" s="398"/>
      <c r="P271" s="196"/>
      <c r="Q271" s="398"/>
      <c r="R271" s="398"/>
      <c r="S271" s="398">
        <v>1</v>
      </c>
      <c r="T271" s="398"/>
      <c r="U271" s="194"/>
      <c r="V271" s="399" t="s">
        <v>204</v>
      </c>
      <c r="W271" s="398">
        <v>4</v>
      </c>
      <c r="X271" s="144"/>
      <c r="Y271" s="398"/>
      <c r="Z271" s="398"/>
      <c r="AA271" s="196"/>
      <c r="AB271" s="400"/>
      <c r="AC271" s="197"/>
      <c r="AD271" s="398"/>
      <c r="AE271" s="196"/>
      <c r="AF271" s="401" t="s">
        <v>603</v>
      </c>
      <c r="AG271" s="196"/>
      <c r="AH271" s="398"/>
      <c r="AI271" s="398"/>
      <c r="AJ271" s="398"/>
      <c r="AK271" s="398"/>
      <c r="AL271" s="398"/>
      <c r="AM271" s="398"/>
      <c r="AN271" s="398"/>
      <c r="AO271" s="398"/>
      <c r="AP271" s="398"/>
      <c r="AQ271" s="398"/>
      <c r="AR271" s="398"/>
      <c r="AS271" s="398"/>
      <c r="AU271" s="398">
        <f t="shared" si="356"/>
        <v>0</v>
      </c>
      <c r="AW271" s="400" t="s">
        <v>631</v>
      </c>
      <c r="AX271" s="195"/>
      <c r="AY271" s="398">
        <v>1</v>
      </c>
      <c r="AZ271" s="398" t="str">
        <f t="shared" si="357"/>
        <v xml:space="preserve"> </v>
      </c>
      <c r="BB271" s="398"/>
      <c r="BD271" s="398"/>
      <c r="BE271" s="147"/>
      <c r="BF271" s="398"/>
      <c r="BG271" s="147"/>
      <c r="BH271" s="398"/>
      <c r="BI271" s="147"/>
      <c r="BJ271" s="398"/>
      <c r="BK271" s="147"/>
      <c r="BL271" s="402">
        <f t="shared" si="358"/>
        <v>0</v>
      </c>
      <c r="BM271" s="403" t="e">
        <f t="shared" si="359"/>
        <v>#DIV/0!</v>
      </c>
      <c r="BN271" s="147">
        <f t="shared" si="360"/>
        <v>0</v>
      </c>
      <c r="BP271" s="200"/>
    </row>
    <row r="272" spans="1:68" s="132" customFormat="1" ht="93.6" customHeight="1" x14ac:dyDescent="0.2">
      <c r="A272" s="398" t="s">
        <v>150</v>
      </c>
      <c r="B272" s="785" t="s">
        <v>1048</v>
      </c>
      <c r="C272" s="786"/>
      <c r="D272" s="194"/>
      <c r="F272" s="195"/>
      <c r="G272" s="398" t="s">
        <v>27</v>
      </c>
      <c r="H272" s="196"/>
      <c r="I272" s="398" t="s">
        <v>470</v>
      </c>
      <c r="J272" s="196"/>
      <c r="K272" s="398"/>
      <c r="L272" s="398"/>
      <c r="M272" s="398"/>
      <c r="N272" s="398">
        <v>1</v>
      </c>
      <c r="O272" s="398"/>
      <c r="P272" s="196"/>
      <c r="Q272" s="398"/>
      <c r="R272" s="398"/>
      <c r="S272" s="398">
        <v>1</v>
      </c>
      <c r="T272" s="398"/>
      <c r="U272" s="194"/>
      <c r="V272" s="399" t="s">
        <v>204</v>
      </c>
      <c r="W272" s="398">
        <v>4</v>
      </c>
      <c r="X272" s="144"/>
      <c r="Y272" s="398"/>
      <c r="Z272" s="398"/>
      <c r="AA272" s="196"/>
      <c r="AB272" s="400"/>
      <c r="AC272" s="197"/>
      <c r="AD272" s="398"/>
      <c r="AE272" s="196"/>
      <c r="AF272" s="401" t="s">
        <v>603</v>
      </c>
      <c r="AG272" s="196"/>
      <c r="AH272" s="398"/>
      <c r="AI272" s="398"/>
      <c r="AJ272" s="398"/>
      <c r="AK272" s="398"/>
      <c r="AL272" s="398"/>
      <c r="AM272" s="398"/>
      <c r="AN272" s="398"/>
      <c r="AO272" s="398"/>
      <c r="AP272" s="398"/>
      <c r="AQ272" s="398"/>
      <c r="AR272" s="398"/>
      <c r="AS272" s="398"/>
      <c r="AU272" s="398">
        <f t="shared" ref="AU272" si="361">SUM(AH272:AS272)</f>
        <v>0</v>
      </c>
      <c r="AW272" s="400" t="s">
        <v>631</v>
      </c>
      <c r="AX272" s="195"/>
      <c r="AY272" s="398">
        <v>1</v>
      </c>
      <c r="AZ272" s="398" t="str">
        <f t="shared" ref="AZ272" si="362">IF(AU272&lt;&gt;0,1," ")</f>
        <v xml:space="preserve"> </v>
      </c>
      <c r="BB272" s="398"/>
      <c r="BD272" s="398"/>
      <c r="BE272" s="147"/>
      <c r="BF272" s="398"/>
      <c r="BG272" s="147"/>
      <c r="BH272" s="398"/>
      <c r="BI272" s="147"/>
      <c r="BJ272" s="398"/>
      <c r="BK272" s="147"/>
      <c r="BL272" s="402">
        <f t="shared" ref="BL272" si="363">BD272+BF272+BH272+BJ272</f>
        <v>0</v>
      </c>
      <c r="BM272" s="403" t="e">
        <f t="shared" ref="BM272" si="364">BL272/AU272</f>
        <v>#DIV/0!</v>
      </c>
      <c r="BN272" s="147">
        <f t="shared" ref="BN272" si="365">BE272+BG272+BI272+BK272</f>
        <v>0</v>
      </c>
      <c r="BP272" s="200"/>
    </row>
    <row r="273" spans="1:68" s="132" customFormat="1" ht="93.6" customHeight="1" x14ac:dyDescent="0.2">
      <c r="A273" s="398" t="s">
        <v>150</v>
      </c>
      <c r="B273" s="785" t="s">
        <v>1050</v>
      </c>
      <c r="C273" s="786"/>
      <c r="D273" s="194"/>
      <c r="F273" s="195"/>
      <c r="G273" s="398" t="s">
        <v>27</v>
      </c>
      <c r="H273" s="196"/>
      <c r="I273" s="398" t="s">
        <v>470</v>
      </c>
      <c r="J273" s="196"/>
      <c r="K273" s="398"/>
      <c r="L273" s="398"/>
      <c r="M273" s="398"/>
      <c r="N273" s="398">
        <v>1</v>
      </c>
      <c r="O273" s="398"/>
      <c r="P273" s="196"/>
      <c r="Q273" s="398"/>
      <c r="R273" s="398"/>
      <c r="S273" s="398">
        <v>1</v>
      </c>
      <c r="T273" s="398"/>
      <c r="U273" s="194"/>
      <c r="V273" s="399" t="s">
        <v>204</v>
      </c>
      <c r="W273" s="398">
        <v>4</v>
      </c>
      <c r="X273" s="144"/>
      <c r="Y273" s="398"/>
      <c r="Z273" s="398"/>
      <c r="AA273" s="196"/>
      <c r="AB273" s="400"/>
      <c r="AC273" s="197"/>
      <c r="AD273" s="398"/>
      <c r="AE273" s="196"/>
      <c r="AF273" s="401" t="s">
        <v>603</v>
      </c>
      <c r="AG273" s="196"/>
      <c r="AH273" s="398"/>
      <c r="AI273" s="398"/>
      <c r="AJ273" s="398"/>
      <c r="AK273" s="398"/>
      <c r="AL273" s="398"/>
      <c r="AM273" s="398"/>
      <c r="AN273" s="398"/>
      <c r="AO273" s="398"/>
      <c r="AP273" s="398"/>
      <c r="AQ273" s="398"/>
      <c r="AR273" s="398"/>
      <c r="AS273" s="398"/>
      <c r="AU273" s="398">
        <f t="shared" ref="AU273" si="366">SUM(AH273:AS273)</f>
        <v>0</v>
      </c>
      <c r="AW273" s="400" t="s">
        <v>631</v>
      </c>
      <c r="AX273" s="195"/>
      <c r="AY273" s="398">
        <v>1</v>
      </c>
      <c r="AZ273" s="398" t="str">
        <f t="shared" ref="AZ273" si="367">IF(AU273&lt;&gt;0,1," ")</f>
        <v xml:space="preserve"> </v>
      </c>
      <c r="BB273" s="398"/>
      <c r="BD273" s="398"/>
      <c r="BE273" s="147"/>
      <c r="BF273" s="398"/>
      <c r="BG273" s="147"/>
      <c r="BH273" s="398"/>
      <c r="BI273" s="147"/>
      <c r="BJ273" s="398"/>
      <c r="BK273" s="147"/>
      <c r="BL273" s="402">
        <f t="shared" ref="BL273" si="368">BD273+BF273+BH273+BJ273</f>
        <v>0</v>
      </c>
      <c r="BM273" s="403" t="e">
        <f t="shared" ref="BM273" si="369">BL273/AU273</f>
        <v>#DIV/0!</v>
      </c>
      <c r="BN273" s="147">
        <f t="shared" ref="BN273" si="370">BE273+BG273+BI273+BK273</f>
        <v>0</v>
      </c>
      <c r="BP273" s="200"/>
    </row>
    <row r="274" spans="1:68" s="132" customFormat="1" ht="46.5" x14ac:dyDescent="0.2">
      <c r="A274" s="398" t="s">
        <v>151</v>
      </c>
      <c r="B274" s="785" t="s">
        <v>673</v>
      </c>
      <c r="C274" s="786"/>
      <c r="D274" s="194"/>
      <c r="F274" s="195"/>
      <c r="G274" s="398" t="s">
        <v>27</v>
      </c>
      <c r="H274" s="196"/>
      <c r="I274" s="398" t="s">
        <v>470</v>
      </c>
      <c r="J274" s="196"/>
      <c r="K274" s="398"/>
      <c r="L274" s="398"/>
      <c r="M274" s="398"/>
      <c r="N274" s="398">
        <v>1</v>
      </c>
      <c r="O274" s="398"/>
      <c r="P274" s="196"/>
      <c r="Q274" s="398">
        <v>1</v>
      </c>
      <c r="R274" s="398"/>
      <c r="S274" s="398">
        <v>1</v>
      </c>
      <c r="T274" s="398"/>
      <c r="U274" s="194"/>
      <c r="V274" s="399" t="s">
        <v>204</v>
      </c>
      <c r="W274" s="398">
        <v>4</v>
      </c>
      <c r="X274" s="144"/>
      <c r="Y274" s="398"/>
      <c r="Z274" s="398"/>
      <c r="AA274" s="196"/>
      <c r="AB274" s="400"/>
      <c r="AC274" s="197"/>
      <c r="AD274" s="398"/>
      <c r="AE274" s="196"/>
      <c r="AF274" s="401" t="s">
        <v>603</v>
      </c>
      <c r="AG274" s="196"/>
      <c r="AH274" s="398"/>
      <c r="AI274" s="398"/>
      <c r="AJ274" s="398"/>
      <c r="AK274" s="398"/>
      <c r="AL274" s="398"/>
      <c r="AM274" s="398"/>
      <c r="AN274" s="398"/>
      <c r="AO274" s="398"/>
      <c r="AP274" s="398"/>
      <c r="AQ274" s="398"/>
      <c r="AR274" s="398"/>
      <c r="AS274" s="398"/>
      <c r="AU274" s="398">
        <f t="shared" si="356"/>
        <v>0</v>
      </c>
      <c r="AW274" s="400" t="s">
        <v>609</v>
      </c>
      <c r="AX274" s="195"/>
      <c r="AY274" s="398">
        <v>1</v>
      </c>
      <c r="AZ274" s="398" t="str">
        <f t="shared" ref="AZ274:AZ276" si="371">IF(AU274&lt;&gt;0,1," ")</f>
        <v xml:space="preserve"> </v>
      </c>
      <c r="BB274" s="398"/>
      <c r="BD274" s="398"/>
      <c r="BE274" s="147"/>
      <c r="BF274" s="398"/>
      <c r="BG274" s="147"/>
      <c r="BH274" s="398"/>
      <c r="BI274" s="147"/>
      <c r="BJ274" s="398"/>
      <c r="BK274" s="147"/>
      <c r="BL274" s="402">
        <f t="shared" si="358"/>
        <v>0</v>
      </c>
      <c r="BM274" s="403" t="e">
        <f t="shared" si="359"/>
        <v>#DIV/0!</v>
      </c>
      <c r="BN274" s="147">
        <f t="shared" si="360"/>
        <v>0</v>
      </c>
      <c r="BP274" s="200"/>
    </row>
    <row r="275" spans="1:68" s="132" customFormat="1" ht="93" x14ac:dyDescent="0.2">
      <c r="A275" s="398" t="s">
        <v>152</v>
      </c>
      <c r="B275" s="785" t="s">
        <v>674</v>
      </c>
      <c r="C275" s="786"/>
      <c r="D275" s="194"/>
      <c r="F275" s="195"/>
      <c r="G275" s="398" t="s">
        <v>27</v>
      </c>
      <c r="H275" s="196"/>
      <c r="I275" s="398" t="s">
        <v>470</v>
      </c>
      <c r="J275" s="196"/>
      <c r="K275" s="398"/>
      <c r="L275" s="398"/>
      <c r="M275" s="398"/>
      <c r="N275" s="398">
        <v>1</v>
      </c>
      <c r="O275" s="398"/>
      <c r="P275" s="196"/>
      <c r="Q275" s="398"/>
      <c r="R275" s="398"/>
      <c r="S275" s="398">
        <v>1</v>
      </c>
      <c r="T275" s="398"/>
      <c r="U275" s="194"/>
      <c r="V275" s="399" t="s">
        <v>204</v>
      </c>
      <c r="W275" s="398">
        <v>5</v>
      </c>
      <c r="X275" s="144"/>
      <c r="Y275" s="398"/>
      <c r="Z275" s="398"/>
      <c r="AA275" s="196"/>
      <c r="AB275" s="400"/>
      <c r="AC275" s="197"/>
      <c r="AD275" s="398"/>
      <c r="AE275" s="196"/>
      <c r="AF275" s="401" t="s">
        <v>603</v>
      </c>
      <c r="AG275" s="196"/>
      <c r="AH275" s="398"/>
      <c r="AI275" s="398"/>
      <c r="AJ275" s="398"/>
      <c r="AK275" s="398"/>
      <c r="AL275" s="398"/>
      <c r="AM275" s="398"/>
      <c r="AN275" s="398"/>
      <c r="AO275" s="398"/>
      <c r="AP275" s="398"/>
      <c r="AQ275" s="398"/>
      <c r="AR275" s="398"/>
      <c r="AS275" s="398"/>
      <c r="AU275" s="398">
        <f t="shared" ref="AU275" si="372">SUM(AH275:AS275)</f>
        <v>0</v>
      </c>
      <c r="AW275" s="400" t="s">
        <v>628</v>
      </c>
      <c r="AX275" s="195"/>
      <c r="AY275" s="398">
        <v>1</v>
      </c>
      <c r="AZ275" s="398" t="str">
        <f t="shared" ref="AZ275" si="373">IF(AU275&lt;&gt;0,1," ")</f>
        <v xml:space="preserve"> </v>
      </c>
      <c r="BB275" s="398"/>
      <c r="BD275" s="398"/>
      <c r="BE275" s="147"/>
      <c r="BF275" s="398"/>
      <c r="BG275" s="147"/>
      <c r="BH275" s="398"/>
      <c r="BI275" s="147"/>
      <c r="BJ275" s="398"/>
      <c r="BK275" s="147"/>
      <c r="BL275" s="402">
        <f t="shared" ref="BL275" si="374">BD275+BF275+BH275+BJ275</f>
        <v>0</v>
      </c>
      <c r="BM275" s="403" t="e">
        <f t="shared" ref="BM275" si="375">BL275/AU275</f>
        <v>#DIV/0!</v>
      </c>
      <c r="BN275" s="147">
        <f t="shared" ref="BN275" si="376">BE275+BG275+BI275+BK275</f>
        <v>0</v>
      </c>
      <c r="BP275" s="200"/>
    </row>
    <row r="276" spans="1:68" s="132" customFormat="1" ht="31.5" x14ac:dyDescent="0.2">
      <c r="A276" s="398" t="s">
        <v>152</v>
      </c>
      <c r="B276" s="785" t="s">
        <v>1057</v>
      </c>
      <c r="C276" s="786"/>
      <c r="D276" s="194"/>
      <c r="F276" s="195"/>
      <c r="G276" s="398" t="s">
        <v>27</v>
      </c>
      <c r="H276" s="196"/>
      <c r="I276" s="398" t="s">
        <v>470</v>
      </c>
      <c r="J276" s="196"/>
      <c r="K276" s="398"/>
      <c r="L276" s="398"/>
      <c r="M276" s="398"/>
      <c r="N276" s="398">
        <v>1</v>
      </c>
      <c r="O276" s="398"/>
      <c r="P276" s="196"/>
      <c r="Q276" s="398"/>
      <c r="R276" s="398"/>
      <c r="S276" s="398">
        <v>1</v>
      </c>
      <c r="T276" s="398"/>
      <c r="U276" s="194"/>
      <c r="V276" s="399" t="s">
        <v>204</v>
      </c>
      <c r="W276" s="398">
        <v>5</v>
      </c>
      <c r="X276" s="144"/>
      <c r="Y276" s="398"/>
      <c r="Z276" s="398"/>
      <c r="AA276" s="196"/>
      <c r="AB276" s="400"/>
      <c r="AC276" s="197"/>
      <c r="AD276" s="398"/>
      <c r="AE276" s="196"/>
      <c r="AF276" s="401" t="s">
        <v>603</v>
      </c>
      <c r="AG276" s="196"/>
      <c r="AH276" s="398"/>
      <c r="AI276" s="398"/>
      <c r="AJ276" s="398"/>
      <c r="AK276" s="398"/>
      <c r="AL276" s="398"/>
      <c r="AM276" s="398"/>
      <c r="AN276" s="398"/>
      <c r="AO276" s="398"/>
      <c r="AP276" s="398"/>
      <c r="AQ276" s="398"/>
      <c r="AR276" s="398"/>
      <c r="AS276" s="398"/>
      <c r="AU276" s="398">
        <f t="shared" si="356"/>
        <v>0</v>
      </c>
      <c r="AW276" s="400" t="s">
        <v>22</v>
      </c>
      <c r="AX276" s="195"/>
      <c r="AY276" s="398">
        <v>1</v>
      </c>
      <c r="AZ276" s="398" t="str">
        <f t="shared" si="371"/>
        <v xml:space="preserve"> </v>
      </c>
      <c r="BB276" s="398"/>
      <c r="BD276" s="398"/>
      <c r="BE276" s="147"/>
      <c r="BF276" s="398"/>
      <c r="BG276" s="147"/>
      <c r="BH276" s="398"/>
      <c r="BI276" s="147"/>
      <c r="BJ276" s="398"/>
      <c r="BK276" s="147"/>
      <c r="BL276" s="402">
        <f t="shared" si="358"/>
        <v>0</v>
      </c>
      <c r="BM276" s="403" t="e">
        <f t="shared" si="359"/>
        <v>#DIV/0!</v>
      </c>
      <c r="BN276" s="147">
        <f t="shared" si="360"/>
        <v>0</v>
      </c>
      <c r="BP276" s="200"/>
    </row>
    <row r="277" spans="1:68" s="132" customFormat="1" ht="76.150000000000006" customHeight="1" x14ac:dyDescent="0.2">
      <c r="A277" s="398" t="s">
        <v>153</v>
      </c>
      <c r="B277" s="785" t="s">
        <v>897</v>
      </c>
      <c r="C277" s="786"/>
      <c r="D277" s="194"/>
      <c r="F277" s="195"/>
      <c r="G277" s="398" t="s">
        <v>27</v>
      </c>
      <c r="H277" s="196"/>
      <c r="I277" s="398" t="s">
        <v>470</v>
      </c>
      <c r="J277" s="196"/>
      <c r="K277" s="398"/>
      <c r="L277" s="398"/>
      <c r="M277" s="398"/>
      <c r="N277" s="398">
        <v>1</v>
      </c>
      <c r="O277" s="398"/>
      <c r="P277" s="196"/>
      <c r="Q277" s="398"/>
      <c r="R277" s="398"/>
      <c r="S277" s="398">
        <v>1</v>
      </c>
      <c r="T277" s="398"/>
      <c r="U277" s="194"/>
      <c r="V277" s="399" t="s">
        <v>203</v>
      </c>
      <c r="W277" s="398">
        <v>3</v>
      </c>
      <c r="X277" s="144"/>
      <c r="Y277" s="398"/>
      <c r="Z277" s="398"/>
      <c r="AA277" s="196"/>
      <c r="AB277" s="400"/>
      <c r="AC277" s="197"/>
      <c r="AD277" s="398"/>
      <c r="AE277" s="196"/>
      <c r="AF277" s="401" t="s">
        <v>603</v>
      </c>
      <c r="AG277" s="196"/>
      <c r="AH277" s="398"/>
      <c r="AI277" s="398"/>
      <c r="AJ277" s="398"/>
      <c r="AK277" s="398"/>
      <c r="AL277" s="398"/>
      <c r="AM277" s="398"/>
      <c r="AN277" s="398"/>
      <c r="AO277" s="398"/>
      <c r="AP277" s="398"/>
      <c r="AQ277" s="398"/>
      <c r="AR277" s="398"/>
      <c r="AS277" s="398"/>
      <c r="AU277" s="398">
        <f t="shared" ref="AU277" si="377">SUM(AH277:AS277)</f>
        <v>0</v>
      </c>
      <c r="AW277" s="400" t="s">
        <v>610</v>
      </c>
      <c r="AX277" s="195"/>
      <c r="AY277" s="398">
        <v>1</v>
      </c>
      <c r="AZ277" s="398" t="str">
        <f t="shared" ref="AZ277" si="378">IF(AU277&lt;&gt;0,1," ")</f>
        <v xml:space="preserve"> </v>
      </c>
      <c r="BB277" s="398"/>
      <c r="BD277" s="398"/>
      <c r="BE277" s="147"/>
      <c r="BF277" s="398"/>
      <c r="BG277" s="147"/>
      <c r="BH277" s="398"/>
      <c r="BI277" s="147"/>
      <c r="BJ277" s="398"/>
      <c r="BK277" s="147"/>
      <c r="BL277" s="402">
        <f t="shared" ref="BL277" si="379">BD277+BF277+BH277+BJ277</f>
        <v>0</v>
      </c>
      <c r="BM277" s="403" t="e">
        <f t="shared" ref="BM277" si="380">BL277/AU277</f>
        <v>#DIV/0!</v>
      </c>
      <c r="BN277" s="147">
        <f t="shared" ref="BN277" si="381">BE277+BG277+BI277+BK277</f>
        <v>0</v>
      </c>
      <c r="BP277" s="200"/>
    </row>
    <row r="278" spans="1:68" s="104" customFormat="1" ht="9" customHeight="1" thickBot="1" x14ac:dyDescent="0.25">
      <c r="A278" s="131"/>
      <c r="B278" s="132"/>
      <c r="C278" s="132"/>
      <c r="D278" s="131"/>
      <c r="E278" s="132"/>
      <c r="F278" s="131"/>
      <c r="G278" s="131"/>
      <c r="H278" s="131"/>
      <c r="I278" s="131"/>
      <c r="J278" s="131"/>
      <c r="K278" s="131"/>
      <c r="L278" s="131"/>
      <c r="M278" s="131"/>
      <c r="N278" s="131"/>
      <c r="O278" s="131"/>
      <c r="P278" s="131"/>
      <c r="Q278" s="131"/>
      <c r="R278" s="131"/>
      <c r="S278" s="131"/>
      <c r="T278" s="131"/>
      <c r="U278" s="131"/>
      <c r="V278" s="133"/>
      <c r="W278" s="131"/>
      <c r="X278" s="134"/>
      <c r="Y278" s="131"/>
      <c r="Z278" s="131"/>
      <c r="AA278" s="131"/>
      <c r="AB278" s="135"/>
      <c r="AC278" s="134"/>
      <c r="AD278" s="131"/>
      <c r="AE278" s="131"/>
      <c r="AF278" s="131"/>
      <c r="AG278" s="131"/>
      <c r="AH278" s="131"/>
      <c r="AI278" s="131"/>
      <c r="AJ278" s="131"/>
      <c r="AK278" s="131"/>
      <c r="AL278" s="131"/>
      <c r="AM278" s="131"/>
      <c r="AN278" s="131"/>
      <c r="AO278" s="131"/>
      <c r="AP278" s="131"/>
      <c r="AQ278" s="131"/>
      <c r="AR278" s="131"/>
      <c r="AS278" s="131"/>
      <c r="AU278" s="131"/>
      <c r="AW278" s="132"/>
      <c r="AX278" s="131"/>
      <c r="AY278" s="131"/>
      <c r="AZ278" s="131"/>
      <c r="BB278" s="131"/>
      <c r="BE278" s="136"/>
      <c r="BG278" s="136"/>
      <c r="BI278" s="136"/>
      <c r="BK278" s="136"/>
      <c r="BL278" s="137"/>
      <c r="BM278" s="137"/>
      <c r="BN278" s="136"/>
    </row>
    <row r="279" spans="1:68" s="328" customFormat="1" ht="60.6" customHeight="1" thickTop="1" thickBot="1" x14ac:dyDescent="0.25">
      <c r="A279" s="767" t="str">
        <f>B249</f>
        <v>AUDITORÍAS A POLÍTICAS</v>
      </c>
      <c r="B279" s="767"/>
      <c r="C279" s="413" t="s">
        <v>187</v>
      </c>
      <c r="D279" s="354"/>
      <c r="E279" s="166"/>
      <c r="F279" s="354"/>
      <c r="G279" s="412">
        <f>COUNTIF(BB250:BB277,"P")</f>
        <v>0</v>
      </c>
      <c r="H279" s="354"/>
      <c r="I279" s="414" t="e">
        <f>G279/(G279+G280)</f>
        <v>#DIV/0!</v>
      </c>
      <c r="J279" s="354"/>
      <c r="K279" s="412">
        <f>SUM(K250:K277)</f>
        <v>0</v>
      </c>
      <c r="L279" s="412">
        <f>SUM(L250:L277)</f>
        <v>0</v>
      </c>
      <c r="M279" s="412">
        <f>SUM(M250:M277)</f>
        <v>0</v>
      </c>
      <c r="N279" s="412">
        <f>SUM(N250:N277)</f>
        <v>28</v>
      </c>
      <c r="O279" s="412">
        <f>SUM(O250:O277)</f>
        <v>0</v>
      </c>
      <c r="P279" s="322"/>
      <c r="Q279" s="412">
        <f>SUM(Q250:Q277)</f>
        <v>5</v>
      </c>
      <c r="R279" s="412">
        <f>SUM(R250:R277)</f>
        <v>0</v>
      </c>
      <c r="S279" s="412">
        <f>SUM(S250:S277)</f>
        <v>24</v>
      </c>
      <c r="T279" s="412">
        <f>SUM(T250:T277)</f>
        <v>0</v>
      </c>
      <c r="U279" s="354"/>
      <c r="V279" s="356"/>
      <c r="W279" s="354"/>
      <c r="X279" s="357"/>
      <c r="Y279" s="415">
        <f>SUM(Y250:Y277)</f>
        <v>0</v>
      </c>
      <c r="Z279" s="415">
        <f>SUM(Z250:Z277)</f>
        <v>0</v>
      </c>
      <c r="AA279" s="354"/>
      <c r="AB279" s="806"/>
      <c r="AC279" s="357"/>
      <c r="AD279" s="354"/>
      <c r="AE279" s="354"/>
      <c r="AF279" s="412" t="s">
        <v>136</v>
      </c>
      <c r="AG279" s="354"/>
      <c r="AH279" s="767">
        <f>SUM(AH250:AJ277)</f>
        <v>0</v>
      </c>
      <c r="AI279" s="767"/>
      <c r="AJ279" s="767"/>
      <c r="AK279" s="767">
        <f>SUM(AK250:AM277)</f>
        <v>0</v>
      </c>
      <c r="AL279" s="767"/>
      <c r="AM279" s="767"/>
      <c r="AN279" s="767">
        <f>SUM(AN250:AP277)</f>
        <v>0</v>
      </c>
      <c r="AO279" s="767"/>
      <c r="AP279" s="767"/>
      <c r="AQ279" s="767">
        <f>SUM(AQ250:AS277)</f>
        <v>0</v>
      </c>
      <c r="AR279" s="767"/>
      <c r="AS279" s="767"/>
      <c r="AU279" s="767">
        <f>SUM(AU250:AU277)</f>
        <v>0</v>
      </c>
      <c r="AW279" s="768" t="s">
        <v>139</v>
      </c>
      <c r="AX279" s="354"/>
      <c r="AY279" s="412">
        <f>SUM(AY250:AY277)</f>
        <v>28</v>
      </c>
      <c r="AZ279" s="412">
        <f>SUM(AZ250:AZ277)</f>
        <v>0</v>
      </c>
      <c r="BB279" s="322"/>
      <c r="BD279" s="416">
        <f t="shared" ref="BD279:BL279" si="382">SUM(BD250:BD277)</f>
        <v>0</v>
      </c>
      <c r="BE279" s="769">
        <f t="shared" si="382"/>
        <v>0</v>
      </c>
      <c r="BF279" s="416">
        <f t="shared" si="382"/>
        <v>0</v>
      </c>
      <c r="BG279" s="769">
        <f t="shared" si="382"/>
        <v>0</v>
      </c>
      <c r="BH279" s="416">
        <f t="shared" si="382"/>
        <v>0</v>
      </c>
      <c r="BI279" s="769">
        <f t="shared" si="382"/>
        <v>0</v>
      </c>
      <c r="BJ279" s="416">
        <f t="shared" si="382"/>
        <v>0</v>
      </c>
      <c r="BK279" s="769">
        <f t="shared" si="382"/>
        <v>0</v>
      </c>
      <c r="BL279" s="1029">
        <f t="shared" si="382"/>
        <v>0</v>
      </c>
      <c r="BM279" s="1028" t="e">
        <f>BL279/AU279</f>
        <v>#DIV/0!</v>
      </c>
      <c r="BN279" s="769">
        <f>SUM(BN250:BN277)</f>
        <v>0</v>
      </c>
      <c r="BO279" s="326"/>
      <c r="BP279" s="326"/>
    </row>
    <row r="280" spans="1:68" s="328" customFormat="1" ht="60.6" customHeight="1" thickTop="1" thickBot="1" x14ac:dyDescent="0.25">
      <c r="A280" s="767"/>
      <c r="B280" s="767"/>
      <c r="C280" s="413" t="s">
        <v>188</v>
      </c>
      <c r="D280" s="354"/>
      <c r="E280" s="166"/>
      <c r="F280" s="354"/>
      <c r="G280" s="412">
        <f>COUNTIF(BB250:BB277,"C")</f>
        <v>0</v>
      </c>
      <c r="H280" s="354"/>
      <c r="I280" s="414" t="e">
        <f>G280/(G279+G280)</f>
        <v>#DIV/0!</v>
      </c>
      <c r="J280" s="354"/>
      <c r="K280" s="767">
        <f>SUM(K279:O279)</f>
        <v>28</v>
      </c>
      <c r="L280" s="767"/>
      <c r="M280" s="767"/>
      <c r="N280" s="767"/>
      <c r="O280" s="767"/>
      <c r="P280" s="322"/>
      <c r="Q280" s="767">
        <f>SUM(Q279:T279)</f>
        <v>29</v>
      </c>
      <c r="R280" s="767"/>
      <c r="S280" s="767"/>
      <c r="T280" s="767"/>
      <c r="U280" s="354"/>
      <c r="V280" s="356"/>
      <c r="W280" s="354"/>
      <c r="X280" s="357"/>
      <c r="Y280" s="354"/>
      <c r="Z280" s="354"/>
      <c r="AA280" s="354"/>
      <c r="AB280" s="806"/>
      <c r="AC280" s="357"/>
      <c r="AD280" s="354"/>
      <c r="AE280" s="354"/>
      <c r="AF280" s="412" t="s">
        <v>441</v>
      </c>
      <c r="AG280" s="354"/>
      <c r="AH280" s="767">
        <f>AH279+AK279+AN279+AQ279</f>
        <v>0</v>
      </c>
      <c r="AI280" s="767"/>
      <c r="AJ280" s="767"/>
      <c r="AK280" s="767"/>
      <c r="AL280" s="767"/>
      <c r="AM280" s="767"/>
      <c r="AN280" s="767"/>
      <c r="AO280" s="767"/>
      <c r="AP280" s="767"/>
      <c r="AQ280" s="767"/>
      <c r="AR280" s="767"/>
      <c r="AS280" s="767"/>
      <c r="AU280" s="767"/>
      <c r="AW280" s="768"/>
      <c r="AX280" s="354"/>
      <c r="AY280" s="814">
        <f>AZ279/AY279</f>
        <v>0</v>
      </c>
      <c r="AZ280" s="814"/>
      <c r="BB280" s="362"/>
      <c r="BD280" s="417" t="e">
        <f>BD279/AH279</f>
        <v>#DIV/0!</v>
      </c>
      <c r="BE280" s="769"/>
      <c r="BF280" s="417" t="e">
        <f>BF279/AK279</f>
        <v>#DIV/0!</v>
      </c>
      <c r="BG280" s="769"/>
      <c r="BH280" s="417" t="e">
        <f>BH279/AN279</f>
        <v>#DIV/0!</v>
      </c>
      <c r="BI280" s="769"/>
      <c r="BJ280" s="417" t="e">
        <f>BJ279/AQ279</f>
        <v>#DIV/0!</v>
      </c>
      <c r="BK280" s="769"/>
      <c r="BL280" s="1029"/>
      <c r="BM280" s="1028"/>
      <c r="BN280" s="769"/>
      <c r="BO280" s="326"/>
      <c r="BP280" s="326"/>
    </row>
    <row r="281" spans="1:68" s="104" customFormat="1" ht="24" thickTop="1" x14ac:dyDescent="0.2">
      <c r="A281" s="129"/>
      <c r="B281" s="130"/>
      <c r="C281" s="130"/>
      <c r="D281" s="131"/>
      <c r="E281" s="132"/>
      <c r="F281" s="131"/>
      <c r="G281" s="131"/>
      <c r="H281" s="131"/>
      <c r="I281" s="131"/>
      <c r="J281" s="131"/>
      <c r="K281" s="131"/>
      <c r="L281" s="131"/>
      <c r="M281" s="131"/>
      <c r="N281" s="131"/>
      <c r="O281" s="131"/>
      <c r="P281" s="131"/>
      <c r="Q281" s="131"/>
      <c r="R281" s="131"/>
      <c r="S281" s="131"/>
      <c r="T281" s="131"/>
      <c r="U281" s="131"/>
      <c r="V281" s="133"/>
      <c r="W281" s="131"/>
      <c r="X281" s="134"/>
      <c r="Y281" s="131"/>
      <c r="Z281" s="131"/>
      <c r="AA281" s="131"/>
      <c r="AB281" s="135"/>
      <c r="AC281" s="134"/>
      <c r="AD281" s="131"/>
      <c r="AE281" s="131"/>
      <c r="AF281" s="131"/>
      <c r="AG281" s="131"/>
      <c r="AH281" s="131"/>
      <c r="AI281" s="131"/>
      <c r="AJ281" s="131"/>
      <c r="AK281" s="131"/>
      <c r="AL281" s="131"/>
      <c r="AM281" s="131"/>
      <c r="AN281" s="131"/>
      <c r="AO281" s="131"/>
      <c r="AP281" s="131"/>
      <c r="AQ281" s="131"/>
      <c r="AR281" s="131"/>
      <c r="AS281" s="131"/>
      <c r="AU281" s="131"/>
      <c r="AW281" s="132"/>
      <c r="AX281" s="131"/>
      <c r="AY281" s="131"/>
      <c r="AZ281" s="131"/>
      <c r="BB281" s="131"/>
      <c r="BE281" s="136"/>
      <c r="BG281" s="136"/>
      <c r="BI281" s="136"/>
      <c r="BK281" s="136"/>
      <c r="BL281" s="137"/>
      <c r="BM281" s="137"/>
      <c r="BN281" s="136"/>
    </row>
    <row r="282" spans="1:68" s="326" customFormat="1" ht="60" customHeight="1" x14ac:dyDescent="0.2">
      <c r="A282" s="418">
        <v>12</v>
      </c>
      <c r="B282" s="910" t="s">
        <v>143</v>
      </c>
      <c r="C282" s="911"/>
      <c r="D282" s="322"/>
      <c r="E282" s="132"/>
      <c r="F282" s="322"/>
      <c r="G282" s="131"/>
      <c r="H282" s="131"/>
      <c r="I282" s="131"/>
      <c r="J282" s="322"/>
      <c r="K282" s="329"/>
      <c r="L282" s="329"/>
      <c r="M282" s="329"/>
      <c r="N282" s="329"/>
      <c r="O282" s="329"/>
      <c r="P282" s="322"/>
      <c r="Q282" s="329"/>
      <c r="R282" s="329"/>
      <c r="S282" s="329"/>
      <c r="T282" s="329"/>
      <c r="U282" s="322"/>
      <c r="V282" s="330"/>
      <c r="W282" s="329"/>
      <c r="X282" s="331"/>
      <c r="Y282" s="329"/>
      <c r="Z282" s="329"/>
      <c r="AA282" s="322"/>
      <c r="AB282" s="323"/>
      <c r="AC282" s="325"/>
      <c r="AD282" s="419"/>
      <c r="AE282" s="322"/>
      <c r="AF282" s="329"/>
      <c r="AG282" s="322"/>
      <c r="AH282" s="329"/>
      <c r="AI282" s="329"/>
      <c r="AJ282" s="329"/>
      <c r="AK282" s="329"/>
      <c r="AL282" s="329"/>
      <c r="AM282" s="329"/>
      <c r="AN282" s="329"/>
      <c r="AO282" s="329"/>
      <c r="AP282" s="329"/>
      <c r="AQ282" s="329"/>
      <c r="AR282" s="329"/>
      <c r="AS282" s="329"/>
      <c r="AU282" s="329"/>
      <c r="AW282" s="332"/>
      <c r="AX282" s="322"/>
      <c r="AY282" s="329"/>
      <c r="AZ282" s="329"/>
      <c r="BB282" s="329"/>
      <c r="BE282" s="327"/>
      <c r="BG282" s="327"/>
      <c r="BI282" s="327"/>
      <c r="BK282" s="327"/>
      <c r="BL282" s="328"/>
      <c r="BM282" s="328"/>
      <c r="BN282" s="327"/>
    </row>
    <row r="283" spans="1:68" s="132" customFormat="1" ht="153.75" customHeight="1" x14ac:dyDescent="0.2">
      <c r="A283" s="174" t="s">
        <v>154</v>
      </c>
      <c r="B283" s="962" t="s">
        <v>785</v>
      </c>
      <c r="C283" s="963"/>
      <c r="D283" s="194"/>
      <c r="E283" s="420"/>
      <c r="F283" s="195"/>
      <c r="G283" s="174" t="s">
        <v>27</v>
      </c>
      <c r="H283" s="196"/>
      <c r="I283" s="174" t="s">
        <v>470</v>
      </c>
      <c r="J283" s="196"/>
      <c r="K283" s="174"/>
      <c r="L283" s="174"/>
      <c r="M283" s="174"/>
      <c r="N283" s="174">
        <v>1</v>
      </c>
      <c r="O283" s="174"/>
      <c r="P283" s="196"/>
      <c r="Q283" s="174"/>
      <c r="R283" s="174"/>
      <c r="S283" s="174">
        <v>1</v>
      </c>
      <c r="T283" s="174"/>
      <c r="U283" s="194"/>
      <c r="V283" s="176" t="s">
        <v>204</v>
      </c>
      <c r="W283" s="174">
        <v>4</v>
      </c>
      <c r="X283" s="144"/>
      <c r="Y283" s="174"/>
      <c r="Z283" s="174"/>
      <c r="AA283" s="196"/>
      <c r="AB283" s="175"/>
      <c r="AC283" s="197"/>
      <c r="AD283" s="174"/>
      <c r="AE283" s="196"/>
      <c r="AF283" s="178" t="s">
        <v>603</v>
      </c>
      <c r="AG283" s="196"/>
      <c r="AH283" s="174"/>
      <c r="AI283" s="174"/>
      <c r="AJ283" s="174"/>
      <c r="AK283" s="174"/>
      <c r="AL283" s="174"/>
      <c r="AM283" s="174"/>
      <c r="AN283" s="174"/>
      <c r="AO283" s="174"/>
      <c r="AP283" s="174"/>
      <c r="AQ283" s="174"/>
      <c r="AR283" s="174"/>
      <c r="AS283" s="174"/>
      <c r="AU283" s="174">
        <f>SUM(AH283:AS283)</f>
        <v>0</v>
      </c>
      <c r="AW283" s="175" t="s">
        <v>628</v>
      </c>
      <c r="AX283" s="195"/>
      <c r="AY283" s="174">
        <v>1</v>
      </c>
      <c r="AZ283" s="174" t="str">
        <f>IF(AU283&lt;&gt;0,1," ")</f>
        <v xml:space="preserve"> </v>
      </c>
      <c r="BB283" s="174"/>
      <c r="BD283" s="174"/>
      <c r="BE283" s="147"/>
      <c r="BF283" s="174"/>
      <c r="BG283" s="147"/>
      <c r="BH283" s="174"/>
      <c r="BI283" s="147"/>
      <c r="BJ283" s="174"/>
      <c r="BK283" s="147"/>
      <c r="BL283" s="180">
        <f t="shared" ref="BL283:BL284" si="383">BD283+BF283+BH283+BJ283</f>
        <v>0</v>
      </c>
      <c r="BM283" s="181" t="e">
        <f t="shared" ref="BM283:BM284" si="384">BL283/AU283</f>
        <v>#DIV/0!</v>
      </c>
      <c r="BN283" s="147">
        <f t="shared" ref="BN283:BN284" si="385">BE283+BG283+BI283+BK283</f>
        <v>0</v>
      </c>
      <c r="BP283" s="200"/>
    </row>
    <row r="284" spans="1:68" s="132" customFormat="1" ht="72" customHeight="1" x14ac:dyDescent="0.2">
      <c r="A284" s="174" t="s">
        <v>155</v>
      </c>
      <c r="B284" s="757" t="s">
        <v>647</v>
      </c>
      <c r="C284" s="758"/>
      <c r="D284" s="194"/>
      <c r="F284" s="195"/>
      <c r="G284" s="174" t="s">
        <v>27</v>
      </c>
      <c r="H284" s="196"/>
      <c r="I284" s="174" t="s">
        <v>470</v>
      </c>
      <c r="J284" s="196"/>
      <c r="K284" s="174"/>
      <c r="L284" s="174"/>
      <c r="M284" s="174"/>
      <c r="N284" s="174">
        <v>1</v>
      </c>
      <c r="O284" s="174"/>
      <c r="P284" s="196"/>
      <c r="Q284" s="174">
        <v>1</v>
      </c>
      <c r="R284" s="174"/>
      <c r="S284" s="174">
        <v>1</v>
      </c>
      <c r="T284" s="174"/>
      <c r="U284" s="194"/>
      <c r="V284" s="176" t="s">
        <v>204</v>
      </c>
      <c r="W284" s="174">
        <v>4</v>
      </c>
      <c r="X284" s="144"/>
      <c r="Y284" s="174"/>
      <c r="Z284" s="174"/>
      <c r="AA284" s="196"/>
      <c r="AB284" s="175"/>
      <c r="AC284" s="197"/>
      <c r="AD284" s="174"/>
      <c r="AE284" s="196"/>
      <c r="AF284" s="174" t="s">
        <v>603</v>
      </c>
      <c r="AG284" s="196"/>
      <c r="AH284" s="174"/>
      <c r="AI284" s="174"/>
      <c r="AJ284" s="174"/>
      <c r="AK284" s="174"/>
      <c r="AL284" s="174"/>
      <c r="AM284" s="174"/>
      <c r="AN284" s="174"/>
      <c r="AO284" s="174"/>
      <c r="AP284" s="174"/>
      <c r="AQ284" s="174"/>
      <c r="AR284" s="174"/>
      <c r="AS284" s="174"/>
      <c r="AU284" s="174">
        <f t="shared" ref="AU284" si="386">SUM(AH284:AS284)</f>
        <v>0</v>
      </c>
      <c r="AW284" s="175" t="s">
        <v>631</v>
      </c>
      <c r="AX284" s="195"/>
      <c r="AY284" s="174">
        <v>1</v>
      </c>
      <c r="AZ284" s="174" t="str">
        <f t="shared" ref="AZ284:AZ286" si="387">IF(AU284&lt;&gt;0,1," ")</f>
        <v xml:space="preserve"> </v>
      </c>
      <c r="BB284" s="174"/>
      <c r="BD284" s="174"/>
      <c r="BE284" s="147"/>
      <c r="BF284" s="174"/>
      <c r="BG284" s="147"/>
      <c r="BH284" s="174"/>
      <c r="BI284" s="147"/>
      <c r="BJ284" s="174"/>
      <c r="BK284" s="147"/>
      <c r="BL284" s="180">
        <f t="shared" si="383"/>
        <v>0</v>
      </c>
      <c r="BM284" s="181" t="e">
        <f t="shared" si="384"/>
        <v>#DIV/0!</v>
      </c>
      <c r="BN284" s="147">
        <f t="shared" si="385"/>
        <v>0</v>
      </c>
      <c r="BP284" s="200"/>
    </row>
    <row r="285" spans="1:68" s="132" customFormat="1" ht="110.45" customHeight="1" x14ac:dyDescent="0.2">
      <c r="A285" s="174" t="s">
        <v>926</v>
      </c>
      <c r="B285" s="757" t="s">
        <v>786</v>
      </c>
      <c r="C285" s="758"/>
      <c r="D285" s="194"/>
      <c r="F285" s="195"/>
      <c r="G285" s="174" t="s">
        <v>27</v>
      </c>
      <c r="H285" s="196"/>
      <c r="I285" s="174" t="s">
        <v>470</v>
      </c>
      <c r="J285" s="196"/>
      <c r="K285" s="174"/>
      <c r="L285" s="174"/>
      <c r="M285" s="174"/>
      <c r="N285" s="174">
        <v>1</v>
      </c>
      <c r="O285" s="174"/>
      <c r="P285" s="196"/>
      <c r="Q285" s="174">
        <v>1</v>
      </c>
      <c r="R285" s="174"/>
      <c r="S285" s="174"/>
      <c r="T285" s="174"/>
      <c r="U285" s="194"/>
      <c r="V285" s="176" t="s">
        <v>203</v>
      </c>
      <c r="W285" s="174">
        <v>3</v>
      </c>
      <c r="X285" s="144"/>
      <c r="Y285" s="174"/>
      <c r="Z285" s="174"/>
      <c r="AA285" s="196"/>
      <c r="AB285" s="175"/>
      <c r="AC285" s="197"/>
      <c r="AD285" s="174"/>
      <c r="AE285" s="196"/>
      <c r="AF285" s="178" t="s">
        <v>603</v>
      </c>
      <c r="AG285" s="196"/>
      <c r="AH285" s="192"/>
      <c r="AI285" s="192"/>
      <c r="AJ285" s="192"/>
      <c r="AK285" s="192"/>
      <c r="AL285" s="192"/>
      <c r="AM285" s="192"/>
      <c r="AN285" s="192"/>
      <c r="AO285" s="192"/>
      <c r="AP285" s="192"/>
      <c r="AQ285" s="192"/>
      <c r="AR285" s="192"/>
      <c r="AS285" s="192"/>
      <c r="AU285" s="174">
        <f t="shared" ref="AU285" si="388">SUM(AH285:AS285)</f>
        <v>0</v>
      </c>
      <c r="AW285" s="175" t="s">
        <v>631</v>
      </c>
      <c r="AX285" s="195"/>
      <c r="AY285" s="174">
        <v>1</v>
      </c>
      <c r="AZ285" s="174" t="str">
        <f t="shared" si="387"/>
        <v xml:space="preserve"> </v>
      </c>
      <c r="BB285" s="174"/>
      <c r="BD285" s="174"/>
      <c r="BE285" s="147"/>
      <c r="BF285" s="174"/>
      <c r="BG285" s="147"/>
      <c r="BH285" s="174"/>
      <c r="BI285" s="147"/>
      <c r="BJ285" s="174"/>
      <c r="BK285" s="147"/>
      <c r="BL285" s="180">
        <f t="shared" ref="BL285" si="389">BD285+BF285+BH285+BJ285</f>
        <v>0</v>
      </c>
      <c r="BM285" s="181" t="e">
        <f t="shared" ref="BM285" si="390">BL285/AU285</f>
        <v>#DIV/0!</v>
      </c>
      <c r="BN285" s="147">
        <f t="shared" ref="BN285" si="391">BE285+BG285+BI285+BK285</f>
        <v>0</v>
      </c>
      <c r="BP285" s="200"/>
    </row>
    <row r="286" spans="1:68" s="132" customFormat="1" ht="125.25" customHeight="1" x14ac:dyDescent="0.2">
      <c r="A286" s="174" t="s">
        <v>156</v>
      </c>
      <c r="B286" s="875" t="s">
        <v>787</v>
      </c>
      <c r="C286" s="875"/>
      <c r="D286" s="194"/>
      <c r="E286" s="421"/>
      <c r="F286" s="195"/>
      <c r="G286" s="174" t="s">
        <v>21</v>
      </c>
      <c r="H286" s="196"/>
      <c r="I286" s="174" t="s">
        <v>476</v>
      </c>
      <c r="J286" s="196"/>
      <c r="K286" s="174"/>
      <c r="L286" s="174"/>
      <c r="M286" s="174"/>
      <c r="N286" s="174">
        <v>1</v>
      </c>
      <c r="O286" s="174"/>
      <c r="P286" s="196"/>
      <c r="Q286" s="174"/>
      <c r="R286" s="174"/>
      <c r="S286" s="174"/>
      <c r="T286" s="174">
        <v>1</v>
      </c>
      <c r="U286" s="194"/>
      <c r="V286" s="176" t="s">
        <v>204</v>
      </c>
      <c r="W286" s="174">
        <v>1</v>
      </c>
      <c r="X286" s="152"/>
      <c r="Y286" s="174"/>
      <c r="Z286" s="174"/>
      <c r="AA286" s="196"/>
      <c r="AB286" s="174"/>
      <c r="AC286" s="197"/>
      <c r="AD286" s="174" t="s">
        <v>596</v>
      </c>
      <c r="AE286" s="196"/>
      <c r="AF286" s="178" t="s">
        <v>597</v>
      </c>
      <c r="AG286" s="196"/>
      <c r="AH286" s="174"/>
      <c r="AI286" s="174"/>
      <c r="AJ286" s="174"/>
      <c r="AK286" s="174"/>
      <c r="AL286" s="174"/>
      <c r="AM286" s="174"/>
      <c r="AN286" s="174">
        <v>1</v>
      </c>
      <c r="AO286" s="174"/>
      <c r="AP286" s="174"/>
      <c r="AQ286" s="174">
        <v>1</v>
      </c>
      <c r="AR286" s="174"/>
      <c r="AS286" s="174"/>
      <c r="AT286" s="104"/>
      <c r="AU286" s="174">
        <f t="shared" ref="AU286" si="392">SUM(AH286:AS286)</f>
        <v>2</v>
      </c>
      <c r="AV286" s="104"/>
      <c r="AW286" s="174" t="s">
        <v>622</v>
      </c>
      <c r="AX286" s="195"/>
      <c r="AY286" s="174">
        <v>1</v>
      </c>
      <c r="AZ286" s="174">
        <f t="shared" si="387"/>
        <v>1</v>
      </c>
      <c r="BA286" s="104"/>
      <c r="BB286" s="174" t="s">
        <v>186</v>
      </c>
      <c r="BD286" s="174"/>
      <c r="BE286" s="147"/>
      <c r="BF286" s="174"/>
      <c r="BG286" s="147"/>
      <c r="BH286" s="174"/>
      <c r="BI286" s="147"/>
      <c r="BJ286" s="174"/>
      <c r="BK286" s="147"/>
      <c r="BL286" s="180">
        <f t="shared" ref="BL286" si="393">BD286+BF286+BH286+BJ286</f>
        <v>0</v>
      </c>
      <c r="BM286" s="181">
        <f>BL286/AU286</f>
        <v>0</v>
      </c>
      <c r="BN286" s="147">
        <f t="shared" ref="BN286" si="394">BE286+BG286+BI286+BK286</f>
        <v>0</v>
      </c>
      <c r="BP286" s="200"/>
    </row>
    <row r="287" spans="1:68" s="104" customFormat="1" ht="9" customHeight="1" thickBot="1" x14ac:dyDescent="0.25">
      <c r="A287" s="131"/>
      <c r="B287" s="132"/>
      <c r="C287" s="132"/>
      <c r="D287" s="131"/>
      <c r="E287" s="132"/>
      <c r="F287" s="131"/>
      <c r="G287" s="131"/>
      <c r="H287" s="131"/>
      <c r="I287" s="131"/>
      <c r="J287" s="131"/>
      <c r="K287" s="131"/>
      <c r="L287" s="131"/>
      <c r="M287" s="131"/>
      <c r="N287" s="131"/>
      <c r="O287" s="131"/>
      <c r="P287" s="131"/>
      <c r="Q287" s="131"/>
      <c r="R287" s="131"/>
      <c r="S287" s="131"/>
      <c r="T287" s="131"/>
      <c r="U287" s="131"/>
      <c r="V287" s="133"/>
      <c r="W287" s="131"/>
      <c r="X287" s="134"/>
      <c r="Y287" s="131"/>
      <c r="Z287" s="131"/>
      <c r="AA287" s="131"/>
      <c r="AB287" s="135"/>
      <c r="AC287" s="134"/>
      <c r="AD287" s="131"/>
      <c r="AE287" s="131"/>
      <c r="AF287" s="131"/>
      <c r="AG287" s="131"/>
      <c r="AH287" s="131"/>
      <c r="AI287" s="131"/>
      <c r="AJ287" s="131"/>
      <c r="AK287" s="131"/>
      <c r="AL287" s="131"/>
      <c r="AM287" s="131"/>
      <c r="AN287" s="131"/>
      <c r="AO287" s="131"/>
      <c r="AP287" s="131"/>
      <c r="AQ287" s="131"/>
      <c r="AR287" s="131"/>
      <c r="AS287" s="131"/>
      <c r="AU287" s="131"/>
      <c r="AW287" s="132"/>
      <c r="AX287" s="131"/>
      <c r="AY287" s="131"/>
      <c r="AZ287" s="131"/>
      <c r="BB287" s="131"/>
      <c r="BE287" s="136"/>
      <c r="BG287" s="136"/>
      <c r="BI287" s="136"/>
      <c r="BK287" s="136"/>
      <c r="BL287" s="137"/>
      <c r="BM287" s="137"/>
      <c r="BN287" s="136"/>
    </row>
    <row r="288" spans="1:68" s="328" customFormat="1" ht="60.6" customHeight="1" thickTop="1" thickBot="1" x14ac:dyDescent="0.25">
      <c r="A288" s="803" t="str">
        <f>B282</f>
        <v>AUDITORÍAS A PROGRAMAS</v>
      </c>
      <c r="B288" s="803"/>
      <c r="C288" s="423" t="s">
        <v>187</v>
      </c>
      <c r="D288" s="354"/>
      <c r="E288" s="166"/>
      <c r="F288" s="354"/>
      <c r="G288" s="422">
        <f>COUNTIF(BB283:BB286,"P")</f>
        <v>1</v>
      </c>
      <c r="H288" s="354"/>
      <c r="I288" s="424">
        <f>G288/(G288+G289)</f>
        <v>1</v>
      </c>
      <c r="J288" s="354"/>
      <c r="K288" s="422">
        <f>SUM(K283:K286)</f>
        <v>0</v>
      </c>
      <c r="L288" s="422">
        <f>SUM(L283:L286)</f>
        <v>0</v>
      </c>
      <c r="M288" s="422">
        <f>SUM(M283:M286)</f>
        <v>0</v>
      </c>
      <c r="N288" s="422">
        <f>SUM(N283:N286)</f>
        <v>4</v>
      </c>
      <c r="O288" s="422">
        <f>SUM(O283:O286)</f>
        <v>0</v>
      </c>
      <c r="P288" s="322"/>
      <c r="Q288" s="422">
        <f>SUM(Q283:Q286)</f>
        <v>2</v>
      </c>
      <c r="R288" s="422">
        <f>SUM(R283:R286)</f>
        <v>0</v>
      </c>
      <c r="S288" s="422">
        <f>SUM(S283:S286)</f>
        <v>2</v>
      </c>
      <c r="T288" s="422">
        <f>SUM(T283:T286)</f>
        <v>1</v>
      </c>
      <c r="U288" s="354"/>
      <c r="V288" s="356"/>
      <c r="W288" s="354"/>
      <c r="X288" s="357"/>
      <c r="Y288" s="425">
        <f>SUM(Y283:Y286)</f>
        <v>0</v>
      </c>
      <c r="Z288" s="425">
        <f>SUM(Z283:Z286)</f>
        <v>0</v>
      </c>
      <c r="AA288" s="354"/>
      <c r="AB288" s="806"/>
      <c r="AC288" s="357"/>
      <c r="AD288" s="354"/>
      <c r="AE288" s="354"/>
      <c r="AF288" s="422" t="s">
        <v>136</v>
      </c>
      <c r="AG288" s="354"/>
      <c r="AH288" s="803">
        <f>SUM(AH283:AJ286)</f>
        <v>0</v>
      </c>
      <c r="AI288" s="803"/>
      <c r="AJ288" s="803"/>
      <c r="AK288" s="803">
        <f>SUM(AK283:AM286)</f>
        <v>0</v>
      </c>
      <c r="AL288" s="803"/>
      <c r="AM288" s="803"/>
      <c r="AN288" s="803">
        <f>SUM(AN283:AP286)</f>
        <v>1</v>
      </c>
      <c r="AO288" s="803"/>
      <c r="AP288" s="803"/>
      <c r="AQ288" s="803">
        <f>SUM(AQ283:AS286)</f>
        <v>1</v>
      </c>
      <c r="AR288" s="803"/>
      <c r="AS288" s="803"/>
      <c r="AU288" s="803">
        <f>SUM(AU283:AU286)</f>
        <v>2</v>
      </c>
      <c r="AW288" s="816" t="s">
        <v>139</v>
      </c>
      <c r="AX288" s="354"/>
      <c r="AY288" s="422">
        <f>SUM(AY283:AY286)</f>
        <v>4</v>
      </c>
      <c r="AZ288" s="422">
        <f>SUM(AZ283:AZ286)</f>
        <v>1</v>
      </c>
      <c r="BB288" s="322"/>
      <c r="BD288" s="426">
        <f t="shared" ref="BD288:BL288" si="395">SUM(BD283:BD286)</f>
        <v>0</v>
      </c>
      <c r="BE288" s="769">
        <f t="shared" si="395"/>
        <v>0</v>
      </c>
      <c r="BF288" s="426">
        <f t="shared" si="395"/>
        <v>0</v>
      </c>
      <c r="BG288" s="769">
        <f t="shared" si="395"/>
        <v>0</v>
      </c>
      <c r="BH288" s="426">
        <f t="shared" si="395"/>
        <v>0</v>
      </c>
      <c r="BI288" s="769">
        <f t="shared" si="395"/>
        <v>0</v>
      </c>
      <c r="BJ288" s="426">
        <f t="shared" si="395"/>
        <v>0</v>
      </c>
      <c r="BK288" s="769">
        <f t="shared" si="395"/>
        <v>0</v>
      </c>
      <c r="BL288" s="1019">
        <f t="shared" si="395"/>
        <v>0</v>
      </c>
      <c r="BM288" s="766">
        <f>BL288/AU288</f>
        <v>0</v>
      </c>
      <c r="BN288" s="769">
        <f>SUM(BN283:BN286)</f>
        <v>0</v>
      </c>
      <c r="BO288" s="326"/>
      <c r="BP288" s="326"/>
    </row>
    <row r="289" spans="1:68" s="328" customFormat="1" ht="60.6" customHeight="1" thickTop="1" thickBot="1" x14ac:dyDescent="0.25">
      <c r="A289" s="803"/>
      <c r="B289" s="803"/>
      <c r="C289" s="423" t="s">
        <v>188</v>
      </c>
      <c r="D289" s="354"/>
      <c r="E289" s="166"/>
      <c r="F289" s="354"/>
      <c r="G289" s="422">
        <f>COUNTIF(BB283:BB286,"C")</f>
        <v>0</v>
      </c>
      <c r="H289" s="354"/>
      <c r="I289" s="424">
        <f>G289/(G288+G289)</f>
        <v>0</v>
      </c>
      <c r="J289" s="354"/>
      <c r="K289" s="803">
        <f>SUM(K288:O288)</f>
        <v>4</v>
      </c>
      <c r="L289" s="803"/>
      <c r="M289" s="803"/>
      <c r="N289" s="803"/>
      <c r="O289" s="803"/>
      <c r="P289" s="322"/>
      <c r="Q289" s="803">
        <f>SUM(Q288:T288)</f>
        <v>5</v>
      </c>
      <c r="R289" s="803"/>
      <c r="S289" s="803"/>
      <c r="T289" s="803"/>
      <c r="U289" s="354"/>
      <c r="V289" s="356"/>
      <c r="W289" s="354"/>
      <c r="X289" s="357"/>
      <c r="Y289" s="354"/>
      <c r="Z289" s="354"/>
      <c r="AA289" s="354"/>
      <c r="AB289" s="806"/>
      <c r="AC289" s="357"/>
      <c r="AD289" s="354"/>
      <c r="AE289" s="354"/>
      <c r="AF289" s="422" t="s">
        <v>441</v>
      </c>
      <c r="AG289" s="354"/>
      <c r="AH289" s="803">
        <f>AH288+AK288+AN288+AQ288</f>
        <v>2</v>
      </c>
      <c r="AI289" s="803"/>
      <c r="AJ289" s="803"/>
      <c r="AK289" s="803"/>
      <c r="AL289" s="803"/>
      <c r="AM289" s="803"/>
      <c r="AN289" s="803"/>
      <c r="AO289" s="803"/>
      <c r="AP289" s="803"/>
      <c r="AQ289" s="803"/>
      <c r="AR289" s="803"/>
      <c r="AS289" s="803"/>
      <c r="AU289" s="803"/>
      <c r="AW289" s="816"/>
      <c r="AX289" s="354"/>
      <c r="AY289" s="1089">
        <f>AZ288/AY288</f>
        <v>0.25</v>
      </c>
      <c r="AZ289" s="1089"/>
      <c r="BB289" s="362"/>
      <c r="BD289" s="427" t="e">
        <f>BD288/AH288</f>
        <v>#DIV/0!</v>
      </c>
      <c r="BE289" s="769"/>
      <c r="BF289" s="427" t="e">
        <f>BF288/AK288</f>
        <v>#DIV/0!</v>
      </c>
      <c r="BG289" s="769"/>
      <c r="BH289" s="427">
        <f>BH288/AN288</f>
        <v>0</v>
      </c>
      <c r="BI289" s="769"/>
      <c r="BJ289" s="427">
        <f>BJ288/AQ288</f>
        <v>0</v>
      </c>
      <c r="BK289" s="769"/>
      <c r="BL289" s="1019"/>
      <c r="BM289" s="766"/>
      <c r="BN289" s="769"/>
      <c r="BO289" s="326"/>
      <c r="BP289" s="326"/>
    </row>
    <row r="290" spans="1:68" s="104" customFormat="1" ht="24" thickTop="1" x14ac:dyDescent="0.2">
      <c r="A290" s="129"/>
      <c r="B290" s="130"/>
      <c r="C290" s="130"/>
      <c r="D290" s="131"/>
      <c r="E290" s="132"/>
      <c r="F290" s="131"/>
      <c r="G290" s="131"/>
      <c r="H290" s="131"/>
      <c r="I290" s="131"/>
      <c r="J290" s="131"/>
      <c r="K290" s="131"/>
      <c r="L290" s="131"/>
      <c r="M290" s="131"/>
      <c r="N290" s="131"/>
      <c r="O290" s="131"/>
      <c r="P290" s="131"/>
      <c r="Q290" s="131"/>
      <c r="R290" s="131"/>
      <c r="S290" s="131"/>
      <c r="T290" s="131"/>
      <c r="U290" s="131"/>
      <c r="V290" s="133"/>
      <c r="W290" s="131"/>
      <c r="X290" s="134"/>
      <c r="Y290" s="131"/>
      <c r="Z290" s="131"/>
      <c r="AA290" s="131"/>
      <c r="AB290" s="135"/>
      <c r="AC290" s="134"/>
      <c r="AD290" s="131"/>
      <c r="AE290" s="131"/>
      <c r="AF290" s="131"/>
      <c r="AG290" s="131"/>
      <c r="AH290" s="131"/>
      <c r="AI290" s="131"/>
      <c r="AJ290" s="131"/>
      <c r="AK290" s="131"/>
      <c r="AL290" s="131"/>
      <c r="AM290" s="131"/>
      <c r="AN290" s="131"/>
      <c r="AO290" s="131"/>
      <c r="AP290" s="131"/>
      <c r="AQ290" s="131"/>
      <c r="AR290" s="131"/>
      <c r="AS290" s="131"/>
      <c r="AU290" s="131"/>
      <c r="AW290" s="132"/>
      <c r="AX290" s="131"/>
      <c r="AY290" s="131"/>
      <c r="AZ290" s="131"/>
      <c r="BB290" s="131"/>
      <c r="BE290" s="136"/>
      <c r="BG290" s="136"/>
      <c r="BI290" s="136"/>
      <c r="BK290" s="136"/>
      <c r="BL290" s="137"/>
      <c r="BM290" s="137"/>
      <c r="BN290" s="136"/>
    </row>
    <row r="291" spans="1:68" s="326" customFormat="1" ht="55.9" customHeight="1" x14ac:dyDescent="0.2">
      <c r="A291" s="952">
        <v>13</v>
      </c>
      <c r="B291" s="882" t="s">
        <v>461</v>
      </c>
      <c r="C291" s="805"/>
      <c r="D291" s="322"/>
      <c r="E291" s="718"/>
      <c r="F291" s="322"/>
      <c r="G291" s="131"/>
      <c r="H291" s="131"/>
      <c r="I291" s="131"/>
      <c r="J291" s="322"/>
      <c r="K291" s="322"/>
      <c r="L291" s="322"/>
      <c r="M291" s="322"/>
      <c r="N291" s="322"/>
      <c r="O291" s="322"/>
      <c r="P291" s="322"/>
      <c r="Q291" s="322"/>
      <c r="R291" s="322"/>
      <c r="S291" s="322"/>
      <c r="T291" s="322"/>
      <c r="U291" s="322"/>
      <c r="V291" s="324"/>
      <c r="W291" s="322"/>
      <c r="X291" s="325"/>
      <c r="Y291" s="322"/>
      <c r="Z291" s="322"/>
      <c r="AA291" s="322"/>
      <c r="AB291" s="323"/>
      <c r="AC291" s="325"/>
      <c r="AD291" s="322"/>
      <c r="AE291" s="322"/>
      <c r="AF291" s="322"/>
      <c r="AG291" s="322"/>
      <c r="AH291" s="322"/>
      <c r="AI291" s="322"/>
      <c r="AJ291" s="322"/>
      <c r="AK291" s="322"/>
      <c r="AL291" s="322"/>
      <c r="AM291" s="322"/>
      <c r="AN291" s="322"/>
      <c r="AO291" s="322"/>
      <c r="AP291" s="322"/>
      <c r="AQ291" s="322"/>
      <c r="AR291" s="322"/>
      <c r="AS291" s="322"/>
      <c r="AU291" s="322"/>
      <c r="AW291" s="323"/>
      <c r="AX291" s="322"/>
      <c r="AY291" s="322"/>
      <c r="AZ291" s="322"/>
      <c r="BB291" s="322"/>
      <c r="BE291" s="327"/>
      <c r="BG291" s="327"/>
      <c r="BI291" s="327"/>
      <c r="BK291" s="327"/>
      <c r="BL291" s="328"/>
      <c r="BM291" s="328"/>
      <c r="BN291" s="327"/>
    </row>
    <row r="292" spans="1:68" s="326" customFormat="1" ht="96.6" customHeight="1" x14ac:dyDescent="0.2">
      <c r="A292" s="953"/>
      <c r="B292" s="804" t="s">
        <v>593</v>
      </c>
      <c r="C292" s="805"/>
      <c r="D292" s="322"/>
      <c r="E292" s="718"/>
      <c r="F292" s="322"/>
      <c r="G292" s="131"/>
      <c r="H292" s="131"/>
      <c r="I292" s="131"/>
      <c r="J292" s="322"/>
      <c r="K292" s="322"/>
      <c r="L292" s="322"/>
      <c r="M292" s="322"/>
      <c r="N292" s="322"/>
      <c r="O292" s="322"/>
      <c r="P292" s="322"/>
      <c r="Q292" s="322"/>
      <c r="R292" s="322"/>
      <c r="S292" s="322"/>
      <c r="T292" s="322"/>
      <c r="U292" s="322"/>
      <c r="V292" s="324"/>
      <c r="W292" s="322"/>
      <c r="X292" s="325"/>
      <c r="Y292" s="322"/>
      <c r="Z292" s="322"/>
      <c r="AA292" s="322"/>
      <c r="AB292" s="323"/>
      <c r="AC292" s="325"/>
      <c r="AD292" s="322"/>
      <c r="AE292" s="322"/>
      <c r="AF292" s="322"/>
      <c r="AG292" s="322"/>
      <c r="AH292" s="322"/>
      <c r="AI292" s="322"/>
      <c r="AJ292" s="322"/>
      <c r="AK292" s="322"/>
      <c r="AL292" s="322"/>
      <c r="AM292" s="322"/>
      <c r="AN292" s="322"/>
      <c r="AO292" s="322"/>
      <c r="AP292" s="322"/>
      <c r="AQ292" s="322"/>
      <c r="AR292" s="322"/>
      <c r="AS292" s="322"/>
      <c r="AU292" s="322"/>
      <c r="AW292" s="323"/>
      <c r="AX292" s="322"/>
      <c r="AY292" s="322"/>
      <c r="AZ292" s="322"/>
      <c r="BB292" s="322"/>
      <c r="BE292" s="327"/>
      <c r="BG292" s="327"/>
      <c r="BI292" s="327"/>
      <c r="BK292" s="327"/>
      <c r="BL292" s="328"/>
      <c r="BM292" s="328"/>
      <c r="BN292" s="327"/>
    </row>
    <row r="293" spans="1:68" s="132" customFormat="1" ht="98.25" customHeight="1" x14ac:dyDescent="0.2">
      <c r="A293" s="428" t="s">
        <v>159</v>
      </c>
      <c r="B293" s="790" t="s">
        <v>940</v>
      </c>
      <c r="C293" s="791"/>
      <c r="D293" s="194"/>
      <c r="F293" s="195"/>
      <c r="G293" s="428" t="s">
        <v>26</v>
      </c>
      <c r="H293" s="196"/>
      <c r="I293" s="428" t="s">
        <v>475</v>
      </c>
      <c r="J293" s="196"/>
      <c r="K293" s="428"/>
      <c r="L293" s="428"/>
      <c r="M293" s="428"/>
      <c r="N293" s="428">
        <v>1</v>
      </c>
      <c r="O293" s="428"/>
      <c r="P293" s="131"/>
      <c r="Q293" s="428">
        <v>1</v>
      </c>
      <c r="R293" s="428"/>
      <c r="S293" s="428"/>
      <c r="T293" s="428"/>
      <c r="U293" s="194"/>
      <c r="V293" s="429" t="s">
        <v>203</v>
      </c>
      <c r="W293" s="428">
        <v>3</v>
      </c>
      <c r="X293" s="144"/>
      <c r="Y293" s="428"/>
      <c r="Z293" s="428"/>
      <c r="AA293" s="196"/>
      <c r="AB293" s="430"/>
      <c r="AC293" s="197"/>
      <c r="AD293" s="428"/>
      <c r="AE293" s="196"/>
      <c r="AF293" s="431" t="s">
        <v>603</v>
      </c>
      <c r="AG293" s="196"/>
      <c r="AH293" s="428"/>
      <c r="AI293" s="428"/>
      <c r="AJ293" s="428"/>
      <c r="AK293" s="428"/>
      <c r="AL293" s="428"/>
      <c r="AM293" s="428"/>
      <c r="AN293" s="428"/>
      <c r="AO293" s="428"/>
      <c r="AP293" s="428"/>
      <c r="AQ293" s="428"/>
      <c r="AR293" s="428"/>
      <c r="AS293" s="428"/>
      <c r="AU293" s="428">
        <f>SUM(AH293:AS293)</f>
        <v>0</v>
      </c>
      <c r="AW293" s="428" t="s">
        <v>608</v>
      </c>
      <c r="AX293" s="195"/>
      <c r="AY293" s="428">
        <v>1</v>
      </c>
      <c r="AZ293" s="428" t="str">
        <f>IF(AU293&lt;&gt;0,1," ")</f>
        <v xml:space="preserve"> </v>
      </c>
      <c r="BB293" s="428"/>
      <c r="BD293" s="428"/>
      <c r="BE293" s="147"/>
      <c r="BF293" s="428"/>
      <c r="BG293" s="147"/>
      <c r="BH293" s="428"/>
      <c r="BI293" s="147"/>
      <c r="BJ293" s="428"/>
      <c r="BK293" s="147"/>
      <c r="BL293" s="114">
        <f t="shared" ref="BL293:BL302" si="396">BD293+BF293+BH293+BJ293</f>
        <v>0</v>
      </c>
      <c r="BM293" s="432" t="e">
        <f t="shared" ref="BM293:BM302" si="397">BL293/AU293</f>
        <v>#DIV/0!</v>
      </c>
      <c r="BN293" s="147">
        <f t="shared" ref="BN293:BN302" si="398">BE293+BG293+BI293+BK293</f>
        <v>0</v>
      </c>
      <c r="BP293" s="200"/>
    </row>
    <row r="294" spans="1:68" s="132" customFormat="1" ht="114.6" customHeight="1" x14ac:dyDescent="0.2">
      <c r="A294" s="428" t="s">
        <v>160</v>
      </c>
      <c r="B294" s="790" t="s">
        <v>941</v>
      </c>
      <c r="C294" s="791"/>
      <c r="D294" s="194"/>
      <c r="E294" s="421"/>
      <c r="F294" s="195"/>
      <c r="G294" s="433" t="s">
        <v>26</v>
      </c>
      <c r="H294" s="196"/>
      <c r="I294" s="433" t="s">
        <v>475</v>
      </c>
      <c r="J294" s="196"/>
      <c r="K294" s="428"/>
      <c r="L294" s="428"/>
      <c r="M294" s="428"/>
      <c r="N294" s="428">
        <v>1</v>
      </c>
      <c r="O294" s="428"/>
      <c r="P294" s="196"/>
      <c r="Q294" s="428">
        <v>1</v>
      </c>
      <c r="R294" s="428"/>
      <c r="S294" s="428"/>
      <c r="T294" s="428"/>
      <c r="U294" s="194"/>
      <c r="V294" s="434" t="s">
        <v>203</v>
      </c>
      <c r="W294" s="433">
        <v>3</v>
      </c>
      <c r="X294" s="152"/>
      <c r="Y294" s="433"/>
      <c r="Z294" s="433"/>
      <c r="AA294" s="196"/>
      <c r="AB294" s="433"/>
      <c r="AC294" s="197"/>
      <c r="AD294" s="433"/>
      <c r="AE294" s="196"/>
      <c r="AF294" s="428" t="s">
        <v>603</v>
      </c>
      <c r="AG294" s="196"/>
      <c r="AH294" s="435"/>
      <c r="AI294" s="435"/>
      <c r="AJ294" s="435"/>
      <c r="AK294" s="435"/>
      <c r="AL294" s="435"/>
      <c r="AM294" s="435"/>
      <c r="AN294" s="435"/>
      <c r="AO294" s="435"/>
      <c r="AP294" s="435"/>
      <c r="AQ294" s="435"/>
      <c r="AR294" s="435"/>
      <c r="AS294" s="435"/>
      <c r="AT294" s="104"/>
      <c r="AU294" s="433">
        <f t="shared" ref="AU294:AU302" si="399">SUM(AH294:AS294)</f>
        <v>0</v>
      </c>
      <c r="AV294" s="104"/>
      <c r="AW294" s="433" t="s">
        <v>608</v>
      </c>
      <c r="AX294" s="195"/>
      <c r="AY294" s="433">
        <v>1</v>
      </c>
      <c r="AZ294" s="428" t="str">
        <f t="shared" ref="AZ294:AZ302" si="400">IF(AU294&lt;&gt;0,1," ")</f>
        <v xml:space="preserve"> </v>
      </c>
      <c r="BA294" s="104"/>
      <c r="BB294" s="433"/>
      <c r="BD294" s="433"/>
      <c r="BE294" s="154"/>
      <c r="BF294" s="433"/>
      <c r="BG294" s="154"/>
      <c r="BH294" s="433"/>
      <c r="BI294" s="154"/>
      <c r="BJ294" s="433"/>
      <c r="BK294" s="154"/>
      <c r="BL294" s="436">
        <f t="shared" si="396"/>
        <v>0</v>
      </c>
      <c r="BM294" s="437" t="e">
        <f>BL294/AU294</f>
        <v>#DIV/0!</v>
      </c>
      <c r="BN294" s="154">
        <f t="shared" si="398"/>
        <v>0</v>
      </c>
      <c r="BP294" s="389"/>
    </row>
    <row r="295" spans="1:68" s="104" customFormat="1" ht="98.25" customHeight="1" x14ac:dyDescent="0.2">
      <c r="A295" s="428" t="s">
        <v>162</v>
      </c>
      <c r="B295" s="790" t="s">
        <v>676</v>
      </c>
      <c r="C295" s="791"/>
      <c r="D295" s="131"/>
      <c r="E295" s="132"/>
      <c r="F295" s="131"/>
      <c r="G295" s="428" t="s">
        <v>26</v>
      </c>
      <c r="H295" s="131"/>
      <c r="I295" s="428" t="s">
        <v>475</v>
      </c>
      <c r="J295" s="131"/>
      <c r="K295" s="428"/>
      <c r="L295" s="428"/>
      <c r="M295" s="428"/>
      <c r="N295" s="428">
        <v>1</v>
      </c>
      <c r="O295" s="428"/>
      <c r="P295" s="131"/>
      <c r="Q295" s="428">
        <v>1</v>
      </c>
      <c r="R295" s="428"/>
      <c r="S295" s="428"/>
      <c r="T295" s="428"/>
      <c r="U295" s="131"/>
      <c r="V295" s="429" t="s">
        <v>203</v>
      </c>
      <c r="W295" s="428">
        <v>3</v>
      </c>
      <c r="X295" s="144"/>
      <c r="Y295" s="428"/>
      <c r="Z295" s="428"/>
      <c r="AA295" s="131"/>
      <c r="AB295" s="430"/>
      <c r="AC295" s="134"/>
      <c r="AD295" s="428"/>
      <c r="AE295" s="131"/>
      <c r="AF295" s="431" t="s">
        <v>603</v>
      </c>
      <c r="AG295" s="131"/>
      <c r="AH295" s="428"/>
      <c r="AI295" s="428"/>
      <c r="AJ295" s="428"/>
      <c r="AK295" s="428"/>
      <c r="AL295" s="428"/>
      <c r="AM295" s="428"/>
      <c r="AN295" s="428"/>
      <c r="AO295" s="428"/>
      <c r="AP295" s="428"/>
      <c r="AQ295" s="428"/>
      <c r="AR295" s="428"/>
      <c r="AS295" s="428"/>
      <c r="AU295" s="428">
        <f t="shared" si="399"/>
        <v>0</v>
      </c>
      <c r="AW295" s="428" t="s">
        <v>609</v>
      </c>
      <c r="AX295" s="131"/>
      <c r="AY295" s="428">
        <v>1</v>
      </c>
      <c r="AZ295" s="428" t="str">
        <f t="shared" si="400"/>
        <v xml:space="preserve"> </v>
      </c>
      <c r="BB295" s="428"/>
      <c r="BD295" s="428"/>
      <c r="BE295" s="147"/>
      <c r="BF295" s="428"/>
      <c r="BG295" s="147"/>
      <c r="BH295" s="428"/>
      <c r="BI295" s="147"/>
      <c r="BJ295" s="428"/>
      <c r="BK295" s="147"/>
      <c r="BL295" s="114">
        <f t="shared" si="396"/>
        <v>0</v>
      </c>
      <c r="BM295" s="432" t="e">
        <f t="shared" si="397"/>
        <v>#DIV/0!</v>
      </c>
      <c r="BN295" s="147">
        <f t="shared" si="398"/>
        <v>0</v>
      </c>
      <c r="BP295" s="151"/>
    </row>
    <row r="296" spans="1:68" s="132" customFormat="1" ht="114.75" customHeight="1" x14ac:dyDescent="0.2">
      <c r="A296" s="428" t="s">
        <v>161</v>
      </c>
      <c r="B296" s="790" t="s">
        <v>679</v>
      </c>
      <c r="C296" s="791"/>
      <c r="D296" s="194"/>
      <c r="F296" s="195"/>
      <c r="G296" s="428" t="s">
        <v>26</v>
      </c>
      <c r="H296" s="196"/>
      <c r="I296" s="428" t="s">
        <v>475</v>
      </c>
      <c r="J296" s="196"/>
      <c r="K296" s="428"/>
      <c r="L296" s="428"/>
      <c r="M296" s="428"/>
      <c r="N296" s="428">
        <v>1</v>
      </c>
      <c r="O296" s="428"/>
      <c r="P296" s="196"/>
      <c r="Q296" s="428"/>
      <c r="R296" s="428">
        <v>1</v>
      </c>
      <c r="S296" s="428"/>
      <c r="T296" s="428"/>
      <c r="U296" s="194"/>
      <c r="V296" s="429" t="s">
        <v>203</v>
      </c>
      <c r="W296" s="428">
        <v>3</v>
      </c>
      <c r="X296" s="144"/>
      <c r="Y296" s="428"/>
      <c r="Z296" s="428"/>
      <c r="AA296" s="196"/>
      <c r="AB296" s="430"/>
      <c r="AC296" s="197"/>
      <c r="AD296" s="428"/>
      <c r="AE296" s="131"/>
      <c r="AF296" s="431" t="s">
        <v>603</v>
      </c>
      <c r="AG296" s="131"/>
      <c r="AH296" s="428"/>
      <c r="AI296" s="428"/>
      <c r="AJ296" s="428"/>
      <c r="AK296" s="428"/>
      <c r="AL296" s="428"/>
      <c r="AM296" s="428"/>
      <c r="AN296" s="428"/>
      <c r="AO296" s="428"/>
      <c r="AP296" s="428"/>
      <c r="AQ296" s="428"/>
      <c r="AR296" s="428"/>
      <c r="AS296" s="428"/>
      <c r="AU296" s="428">
        <f>SUM(AH296:AS296)</f>
        <v>0</v>
      </c>
      <c r="AW296" s="428" t="s">
        <v>611</v>
      </c>
      <c r="AX296" s="195"/>
      <c r="AY296" s="428">
        <v>1</v>
      </c>
      <c r="AZ296" s="428" t="str">
        <f>IF(AU296&lt;&gt;0,1," ")</f>
        <v xml:space="preserve"> </v>
      </c>
      <c r="BB296" s="428"/>
      <c r="BD296" s="428"/>
      <c r="BE296" s="147"/>
      <c r="BF296" s="428"/>
      <c r="BG296" s="147"/>
      <c r="BH296" s="428"/>
      <c r="BI296" s="147"/>
      <c r="BJ296" s="428"/>
      <c r="BK296" s="147"/>
      <c r="BL296" s="114">
        <f>BD296+BF296+BH296+BJ296</f>
        <v>0</v>
      </c>
      <c r="BM296" s="432" t="e">
        <f>BL296/AU296</f>
        <v>#DIV/0!</v>
      </c>
      <c r="BN296" s="147">
        <f>BE296+BG296+BI296+BK296</f>
        <v>0</v>
      </c>
      <c r="BP296" s="200"/>
    </row>
    <row r="297" spans="1:68" s="132" customFormat="1" ht="114.75" customHeight="1" x14ac:dyDescent="0.2">
      <c r="A297" s="428" t="s">
        <v>449</v>
      </c>
      <c r="B297" s="790" t="s">
        <v>675</v>
      </c>
      <c r="C297" s="791"/>
      <c r="D297" s="194"/>
      <c r="F297" s="195"/>
      <c r="G297" s="428" t="s">
        <v>26</v>
      </c>
      <c r="H297" s="196"/>
      <c r="I297" s="428" t="s">
        <v>475</v>
      </c>
      <c r="J297" s="196"/>
      <c r="K297" s="428"/>
      <c r="L297" s="428"/>
      <c r="M297" s="428"/>
      <c r="N297" s="428">
        <v>1</v>
      </c>
      <c r="O297" s="428"/>
      <c r="P297" s="196"/>
      <c r="Q297" s="428"/>
      <c r="R297" s="428"/>
      <c r="S297" s="428">
        <v>1</v>
      </c>
      <c r="T297" s="428"/>
      <c r="U297" s="194"/>
      <c r="V297" s="429" t="s">
        <v>203</v>
      </c>
      <c r="W297" s="428">
        <v>3</v>
      </c>
      <c r="X297" s="144"/>
      <c r="Y297" s="428"/>
      <c r="Z297" s="428"/>
      <c r="AA297" s="196"/>
      <c r="AB297" s="430"/>
      <c r="AC297" s="197"/>
      <c r="AD297" s="428"/>
      <c r="AE297" s="131"/>
      <c r="AF297" s="431" t="s">
        <v>603</v>
      </c>
      <c r="AG297" s="131"/>
      <c r="AH297" s="428"/>
      <c r="AI297" s="428"/>
      <c r="AJ297" s="428"/>
      <c r="AK297" s="428"/>
      <c r="AL297" s="428"/>
      <c r="AM297" s="428"/>
      <c r="AN297" s="428"/>
      <c r="AO297" s="428"/>
      <c r="AP297" s="428"/>
      <c r="AQ297" s="428"/>
      <c r="AR297" s="428"/>
      <c r="AS297" s="428"/>
      <c r="AU297" s="428">
        <f>SUM(AH297:AS297)</f>
        <v>0</v>
      </c>
      <c r="AW297" s="428" t="s">
        <v>610</v>
      </c>
      <c r="AX297" s="195"/>
      <c r="AY297" s="428">
        <v>1</v>
      </c>
      <c r="AZ297" s="428" t="str">
        <f>IF(AU297&lt;&gt;0,1," ")</f>
        <v xml:space="preserve"> </v>
      </c>
      <c r="BB297" s="428"/>
      <c r="BD297" s="428"/>
      <c r="BE297" s="147"/>
      <c r="BF297" s="428"/>
      <c r="BG297" s="147"/>
      <c r="BH297" s="428"/>
      <c r="BI297" s="147"/>
      <c r="BJ297" s="428"/>
      <c r="BK297" s="147"/>
      <c r="BL297" s="114">
        <f>BD297+BF297+BH297+BJ297</f>
        <v>0</v>
      </c>
      <c r="BM297" s="432" t="e">
        <f>BL297/AU297</f>
        <v>#DIV/0!</v>
      </c>
      <c r="BN297" s="147">
        <f>BE297+BG297+BI297+BK297</f>
        <v>0</v>
      </c>
      <c r="BP297" s="200"/>
    </row>
    <row r="298" spans="1:68" s="104" customFormat="1" ht="103.5" customHeight="1" x14ac:dyDescent="0.2">
      <c r="A298" s="428" t="s">
        <v>506</v>
      </c>
      <c r="B298" s="790" t="s">
        <v>677</v>
      </c>
      <c r="C298" s="791"/>
      <c r="D298" s="131"/>
      <c r="E298" s="132"/>
      <c r="F298" s="131"/>
      <c r="G298" s="428" t="s">
        <v>26</v>
      </c>
      <c r="H298" s="131"/>
      <c r="I298" s="428" t="s">
        <v>475</v>
      </c>
      <c r="J298" s="131"/>
      <c r="K298" s="428"/>
      <c r="L298" s="428"/>
      <c r="M298" s="428"/>
      <c r="N298" s="428">
        <v>1</v>
      </c>
      <c r="O298" s="428"/>
      <c r="P298" s="131"/>
      <c r="Q298" s="428"/>
      <c r="R298" s="428"/>
      <c r="S298" s="428">
        <v>1</v>
      </c>
      <c r="T298" s="428"/>
      <c r="U298" s="131"/>
      <c r="V298" s="429" t="s">
        <v>203</v>
      </c>
      <c r="W298" s="428">
        <v>3</v>
      </c>
      <c r="X298" s="144"/>
      <c r="Y298" s="428"/>
      <c r="Z298" s="428"/>
      <c r="AA298" s="131"/>
      <c r="AB298" s="430"/>
      <c r="AC298" s="134"/>
      <c r="AD298" s="431"/>
      <c r="AE298" s="131"/>
      <c r="AF298" s="431" t="s">
        <v>603</v>
      </c>
      <c r="AG298" s="202"/>
      <c r="AH298" s="431"/>
      <c r="AI298" s="431"/>
      <c r="AJ298" s="431"/>
      <c r="AK298" s="431"/>
      <c r="AL298" s="428"/>
      <c r="AM298" s="428"/>
      <c r="AN298" s="428"/>
      <c r="AO298" s="428"/>
      <c r="AP298" s="428"/>
      <c r="AQ298" s="428"/>
      <c r="AR298" s="431"/>
      <c r="AS298" s="428"/>
      <c r="AU298" s="428">
        <f t="shared" si="399"/>
        <v>0</v>
      </c>
      <c r="AW298" s="428" t="s">
        <v>617</v>
      </c>
      <c r="AX298" s="131"/>
      <c r="AY298" s="428">
        <v>1</v>
      </c>
      <c r="AZ298" s="428" t="str">
        <f t="shared" si="400"/>
        <v xml:space="preserve"> </v>
      </c>
      <c r="BB298" s="428"/>
      <c r="BD298" s="428"/>
      <c r="BE298" s="147"/>
      <c r="BF298" s="428"/>
      <c r="BG298" s="147"/>
      <c r="BH298" s="428"/>
      <c r="BI298" s="147"/>
      <c r="BJ298" s="428"/>
      <c r="BK298" s="147"/>
      <c r="BL298" s="114">
        <f t="shared" si="396"/>
        <v>0</v>
      </c>
      <c r="BM298" s="432" t="e">
        <f t="shared" si="397"/>
        <v>#DIV/0!</v>
      </c>
      <c r="BN298" s="147">
        <f t="shared" si="398"/>
        <v>0</v>
      </c>
      <c r="BP298" s="151"/>
    </row>
    <row r="299" spans="1:68" s="132" customFormat="1" ht="103.5" customHeight="1" x14ac:dyDescent="0.2">
      <c r="A299" s="435" t="s">
        <v>507</v>
      </c>
      <c r="B299" s="790" t="s">
        <v>678</v>
      </c>
      <c r="C299" s="791"/>
      <c r="D299" s="223"/>
      <c r="F299" s="224"/>
      <c r="G299" s="428" t="s">
        <v>26</v>
      </c>
      <c r="H299" s="225"/>
      <c r="I299" s="428" t="s">
        <v>475</v>
      </c>
      <c r="J299" s="225"/>
      <c r="K299" s="428"/>
      <c r="L299" s="428"/>
      <c r="M299" s="428"/>
      <c r="N299" s="428">
        <v>1</v>
      </c>
      <c r="O299" s="428"/>
      <c r="P299" s="196"/>
      <c r="Q299" s="428"/>
      <c r="R299" s="428">
        <v>1</v>
      </c>
      <c r="S299" s="428"/>
      <c r="T299" s="428"/>
      <c r="U299" s="223"/>
      <c r="V299" s="429" t="s">
        <v>203</v>
      </c>
      <c r="W299" s="428">
        <v>3</v>
      </c>
      <c r="X299" s="144"/>
      <c r="Y299" s="428"/>
      <c r="Z299" s="428"/>
      <c r="AA299" s="225"/>
      <c r="AB299" s="430"/>
      <c r="AC299" s="409"/>
      <c r="AD299" s="428" t="s">
        <v>597</v>
      </c>
      <c r="AE299" s="196"/>
      <c r="AF299" s="435" t="s">
        <v>599</v>
      </c>
      <c r="AG299" s="225"/>
      <c r="AH299" s="435"/>
      <c r="AI299" s="435"/>
      <c r="AJ299" s="435"/>
      <c r="AK299" s="435"/>
      <c r="AL299" s="435"/>
      <c r="AM299" s="435"/>
      <c r="AN299" s="435"/>
      <c r="AO299" s="435"/>
      <c r="AP299" s="435"/>
      <c r="AQ299" s="435">
        <v>1</v>
      </c>
      <c r="AR299" s="435"/>
      <c r="AS299" s="435"/>
      <c r="AU299" s="428">
        <f t="shared" si="399"/>
        <v>1</v>
      </c>
      <c r="AW299" s="428" t="s">
        <v>613</v>
      </c>
      <c r="AX299" s="224"/>
      <c r="AY299" s="428">
        <v>1</v>
      </c>
      <c r="AZ299" s="428">
        <f t="shared" si="400"/>
        <v>1</v>
      </c>
      <c r="BB299" s="428" t="s">
        <v>3</v>
      </c>
      <c r="BD299" s="428"/>
      <c r="BE299" s="147"/>
      <c r="BF299" s="428"/>
      <c r="BG299" s="147"/>
      <c r="BH299" s="428"/>
      <c r="BI299" s="147"/>
      <c r="BJ299" s="428"/>
      <c r="BK299" s="147"/>
      <c r="BL299" s="114">
        <f t="shared" si="396"/>
        <v>0</v>
      </c>
      <c r="BM299" s="432">
        <f t="shared" si="397"/>
        <v>0</v>
      </c>
      <c r="BN299" s="147">
        <f t="shared" si="398"/>
        <v>0</v>
      </c>
      <c r="BP299" s="200"/>
    </row>
    <row r="300" spans="1:68" s="132" customFormat="1" ht="97.5" customHeight="1" x14ac:dyDescent="0.2">
      <c r="A300" s="428" t="s">
        <v>508</v>
      </c>
      <c r="B300" s="790" t="s">
        <v>942</v>
      </c>
      <c r="C300" s="791"/>
      <c r="D300" s="194"/>
      <c r="F300" s="195"/>
      <c r="G300" s="428" t="s">
        <v>26</v>
      </c>
      <c r="H300" s="196"/>
      <c r="I300" s="428" t="s">
        <v>475</v>
      </c>
      <c r="J300" s="196"/>
      <c r="K300" s="428"/>
      <c r="L300" s="428"/>
      <c r="M300" s="428"/>
      <c r="N300" s="428">
        <v>1</v>
      </c>
      <c r="O300" s="428"/>
      <c r="P300" s="196"/>
      <c r="Q300" s="428"/>
      <c r="R300" s="428">
        <v>1</v>
      </c>
      <c r="S300" s="428"/>
      <c r="T300" s="428"/>
      <c r="U300" s="194"/>
      <c r="V300" s="429" t="s">
        <v>203</v>
      </c>
      <c r="W300" s="428">
        <v>3</v>
      </c>
      <c r="X300" s="144"/>
      <c r="Y300" s="428"/>
      <c r="Z300" s="428"/>
      <c r="AA300" s="196"/>
      <c r="AB300" s="430"/>
      <c r="AC300" s="197"/>
      <c r="AD300" s="428"/>
      <c r="AE300" s="196"/>
      <c r="AF300" s="428" t="s">
        <v>603</v>
      </c>
      <c r="AG300" s="196"/>
      <c r="AH300" s="428"/>
      <c r="AI300" s="428"/>
      <c r="AJ300" s="428"/>
      <c r="AK300" s="428"/>
      <c r="AL300" s="428"/>
      <c r="AM300" s="428"/>
      <c r="AN300" s="428"/>
      <c r="AO300" s="428"/>
      <c r="AP300" s="428"/>
      <c r="AQ300" s="428"/>
      <c r="AR300" s="428"/>
      <c r="AS300" s="428"/>
      <c r="AU300" s="428">
        <f t="shared" si="399"/>
        <v>0</v>
      </c>
      <c r="AW300" s="428" t="s">
        <v>614</v>
      </c>
      <c r="AX300" s="195"/>
      <c r="AY300" s="428">
        <v>1</v>
      </c>
      <c r="AZ300" s="428" t="str">
        <f t="shared" si="400"/>
        <v xml:space="preserve"> </v>
      </c>
      <c r="BB300" s="428"/>
      <c r="BD300" s="428"/>
      <c r="BE300" s="147"/>
      <c r="BF300" s="428"/>
      <c r="BG300" s="147"/>
      <c r="BH300" s="428"/>
      <c r="BI300" s="147"/>
      <c r="BJ300" s="428"/>
      <c r="BK300" s="147"/>
      <c r="BL300" s="114">
        <f t="shared" si="396"/>
        <v>0</v>
      </c>
      <c r="BM300" s="432" t="e">
        <f t="shared" si="397"/>
        <v>#DIV/0!</v>
      </c>
      <c r="BN300" s="147">
        <f t="shared" si="398"/>
        <v>0</v>
      </c>
      <c r="BP300" s="200"/>
    </row>
    <row r="301" spans="1:68" s="104" customFormat="1" ht="122.25" customHeight="1" x14ac:dyDescent="0.2">
      <c r="A301" s="428" t="s">
        <v>509</v>
      </c>
      <c r="B301" s="790" t="s">
        <v>680</v>
      </c>
      <c r="C301" s="791"/>
      <c r="D301" s="132"/>
      <c r="E301" s="132"/>
      <c r="F301" s="132"/>
      <c r="G301" s="428" t="s">
        <v>26</v>
      </c>
      <c r="H301" s="132"/>
      <c r="I301" s="428" t="s">
        <v>475</v>
      </c>
      <c r="J301" s="132"/>
      <c r="K301" s="428"/>
      <c r="L301" s="428"/>
      <c r="M301" s="428"/>
      <c r="N301" s="428">
        <v>1</v>
      </c>
      <c r="O301" s="428"/>
      <c r="P301" s="196"/>
      <c r="Q301" s="428"/>
      <c r="R301" s="428">
        <v>1</v>
      </c>
      <c r="S301" s="428"/>
      <c r="T301" s="428"/>
      <c r="U301" s="132"/>
      <c r="V301" s="429" t="s">
        <v>203</v>
      </c>
      <c r="W301" s="428">
        <v>3</v>
      </c>
      <c r="X301" s="144"/>
      <c r="Y301" s="428"/>
      <c r="Z301" s="428"/>
      <c r="AA301" s="132"/>
      <c r="AB301" s="430"/>
      <c r="AC301" s="227"/>
      <c r="AD301" s="428"/>
      <c r="AE301" s="196"/>
      <c r="AF301" s="428" t="s">
        <v>603</v>
      </c>
      <c r="AG301" s="132"/>
      <c r="AH301" s="428"/>
      <c r="AI301" s="428"/>
      <c r="AJ301" s="428"/>
      <c r="AK301" s="428"/>
      <c r="AL301" s="428"/>
      <c r="AM301" s="428"/>
      <c r="AN301" s="428"/>
      <c r="AO301" s="428"/>
      <c r="AP301" s="428"/>
      <c r="AQ301" s="428"/>
      <c r="AR301" s="428"/>
      <c r="AS301" s="428"/>
      <c r="AU301" s="428">
        <f t="shared" si="399"/>
        <v>0</v>
      </c>
      <c r="AW301" s="428" t="s">
        <v>616</v>
      </c>
      <c r="AX301" s="132"/>
      <c r="AY301" s="428">
        <v>1</v>
      </c>
      <c r="AZ301" s="428" t="str">
        <f t="shared" si="400"/>
        <v xml:space="preserve"> </v>
      </c>
      <c r="BB301" s="428"/>
      <c r="BD301" s="428"/>
      <c r="BE301" s="147"/>
      <c r="BF301" s="428"/>
      <c r="BG301" s="147"/>
      <c r="BH301" s="428"/>
      <c r="BI301" s="147"/>
      <c r="BJ301" s="428"/>
      <c r="BK301" s="147"/>
      <c r="BL301" s="114">
        <f t="shared" si="396"/>
        <v>0</v>
      </c>
      <c r="BM301" s="432" t="e">
        <f t="shared" si="397"/>
        <v>#DIV/0!</v>
      </c>
      <c r="BN301" s="147">
        <f t="shared" si="398"/>
        <v>0</v>
      </c>
      <c r="BP301" s="151"/>
    </row>
    <row r="302" spans="1:68" s="131" customFormat="1" ht="110.45" customHeight="1" x14ac:dyDescent="0.2">
      <c r="A302" s="428" t="s">
        <v>943</v>
      </c>
      <c r="B302" s="790" t="s">
        <v>681</v>
      </c>
      <c r="C302" s="791"/>
      <c r="E302" s="132"/>
      <c r="G302" s="428" t="s">
        <v>26</v>
      </c>
      <c r="I302" s="428" t="s">
        <v>475</v>
      </c>
      <c r="K302" s="428"/>
      <c r="L302" s="428"/>
      <c r="M302" s="428"/>
      <c r="N302" s="428">
        <v>1</v>
      </c>
      <c r="O302" s="428"/>
      <c r="Q302" s="428"/>
      <c r="R302" s="428">
        <v>1</v>
      </c>
      <c r="S302" s="428"/>
      <c r="T302" s="428"/>
      <c r="V302" s="429" t="s">
        <v>203</v>
      </c>
      <c r="W302" s="428">
        <v>3</v>
      </c>
      <c r="X302" s="144"/>
      <c r="Y302" s="428"/>
      <c r="Z302" s="428"/>
      <c r="AB302" s="430"/>
      <c r="AC302" s="134"/>
      <c r="AD302" s="428"/>
      <c r="AF302" s="431" t="s">
        <v>603</v>
      </c>
      <c r="AG302" s="202"/>
      <c r="AH302" s="431"/>
      <c r="AI302" s="431"/>
      <c r="AJ302" s="431"/>
      <c r="AK302" s="431"/>
      <c r="AL302" s="431"/>
      <c r="AM302" s="428"/>
      <c r="AN302" s="428"/>
      <c r="AO302" s="428"/>
      <c r="AP302" s="428"/>
      <c r="AQ302" s="428"/>
      <c r="AR302" s="428"/>
      <c r="AS302" s="428"/>
      <c r="AU302" s="428">
        <f t="shared" si="399"/>
        <v>0</v>
      </c>
      <c r="AW302" s="428" t="s">
        <v>615</v>
      </c>
      <c r="AY302" s="428">
        <v>1</v>
      </c>
      <c r="AZ302" s="428" t="str">
        <f t="shared" si="400"/>
        <v xml:space="preserve"> </v>
      </c>
      <c r="BB302" s="428"/>
      <c r="BD302" s="428"/>
      <c r="BE302" s="147"/>
      <c r="BF302" s="428"/>
      <c r="BG302" s="147"/>
      <c r="BH302" s="428"/>
      <c r="BI302" s="147"/>
      <c r="BJ302" s="428"/>
      <c r="BK302" s="147"/>
      <c r="BL302" s="114">
        <f t="shared" si="396"/>
        <v>0</v>
      </c>
      <c r="BM302" s="432" t="e">
        <f t="shared" si="397"/>
        <v>#DIV/0!</v>
      </c>
      <c r="BN302" s="147">
        <f t="shared" si="398"/>
        <v>0</v>
      </c>
      <c r="BP302" s="200"/>
    </row>
    <row r="303" spans="1:68" s="104" customFormat="1" ht="9" customHeight="1" thickBot="1" x14ac:dyDescent="0.25">
      <c r="A303" s="131"/>
      <c r="B303" s="132"/>
      <c r="C303" s="132"/>
      <c r="D303" s="131"/>
      <c r="E303" s="132"/>
      <c r="F303" s="131"/>
      <c r="G303" s="131"/>
      <c r="H303" s="131"/>
      <c r="I303" s="131"/>
      <c r="J303" s="131"/>
      <c r="K303" s="131"/>
      <c r="L303" s="131"/>
      <c r="M303" s="131"/>
      <c r="N303" s="131"/>
      <c r="O303" s="131"/>
      <c r="P303" s="131"/>
      <c r="Q303" s="131"/>
      <c r="R303" s="131"/>
      <c r="S303" s="131"/>
      <c r="T303" s="131"/>
      <c r="U303" s="131"/>
      <c r="V303" s="133"/>
      <c r="W303" s="131"/>
      <c r="X303" s="134"/>
      <c r="Y303" s="131"/>
      <c r="Z303" s="131"/>
      <c r="AA303" s="131"/>
      <c r="AB303" s="135"/>
      <c r="AC303" s="134"/>
      <c r="AD303" s="131"/>
      <c r="AE303" s="131"/>
      <c r="AF303" s="131"/>
      <c r="AG303" s="131"/>
      <c r="AH303" s="131"/>
      <c r="AI303" s="131"/>
      <c r="AJ303" s="131"/>
      <c r="AK303" s="131"/>
      <c r="AL303" s="131"/>
      <c r="AM303" s="131"/>
      <c r="AN303" s="131"/>
      <c r="AO303" s="131"/>
      <c r="AP303" s="131"/>
      <c r="AQ303" s="131"/>
      <c r="AR303" s="131"/>
      <c r="AS303" s="131"/>
      <c r="AU303" s="131"/>
      <c r="AW303" s="132"/>
      <c r="AX303" s="131"/>
      <c r="AY303" s="131"/>
      <c r="AZ303" s="131"/>
      <c r="BB303" s="131"/>
      <c r="BE303" s="136"/>
      <c r="BG303" s="136"/>
      <c r="BI303" s="136"/>
      <c r="BK303" s="136"/>
      <c r="BL303" s="137"/>
      <c r="BM303" s="137"/>
      <c r="BN303" s="136"/>
    </row>
    <row r="304" spans="1:68" s="328" customFormat="1" ht="60.6" customHeight="1" thickTop="1" thickBot="1" x14ac:dyDescent="0.25">
      <c r="A304" s="770" t="str">
        <f>B291</f>
        <v>AUDITORÍAS A PROYECTOS DE INVERSIÓN</v>
      </c>
      <c r="B304" s="770"/>
      <c r="C304" s="439" t="s">
        <v>187</v>
      </c>
      <c r="D304" s="354"/>
      <c r="E304" s="132"/>
      <c r="F304" s="354"/>
      <c r="G304" s="438">
        <f>COUNTIF(BB293:BB302,"P")</f>
        <v>0</v>
      </c>
      <c r="H304" s="354"/>
      <c r="I304" s="440">
        <f>G304/(G304+G305)</f>
        <v>0</v>
      </c>
      <c r="J304" s="354"/>
      <c r="K304" s="438">
        <f>SUM(K293:K302)</f>
        <v>0</v>
      </c>
      <c r="L304" s="438">
        <f>SUM(L293:L302)</f>
        <v>0</v>
      </c>
      <c r="M304" s="438">
        <f>SUM(M293:M302)</f>
        <v>0</v>
      </c>
      <c r="N304" s="438">
        <f>SUM(N293:N302)</f>
        <v>10</v>
      </c>
      <c r="O304" s="438">
        <f>SUM(O293:O302)</f>
        <v>0</v>
      </c>
      <c r="P304" s="322"/>
      <c r="Q304" s="438">
        <f>SUM(Q293:Q302)</f>
        <v>3</v>
      </c>
      <c r="R304" s="438">
        <f>SUM(R293:R302)</f>
        <v>5</v>
      </c>
      <c r="S304" s="438">
        <f>SUM(S293:S302)</f>
        <v>2</v>
      </c>
      <c r="T304" s="438">
        <f>SUM(T293:T302)</f>
        <v>0</v>
      </c>
      <c r="U304" s="354"/>
      <c r="V304" s="356"/>
      <c r="W304" s="354"/>
      <c r="X304" s="357"/>
      <c r="Y304" s="441">
        <f>SUM(Y293:Y302)</f>
        <v>0</v>
      </c>
      <c r="Z304" s="441">
        <f>SUM(Z293:Z302)</f>
        <v>0</v>
      </c>
      <c r="AA304" s="354"/>
      <c r="AB304" s="806"/>
      <c r="AC304" s="357"/>
      <c r="AD304" s="354"/>
      <c r="AE304" s="354"/>
      <c r="AF304" s="438" t="s">
        <v>136</v>
      </c>
      <c r="AG304" s="354"/>
      <c r="AH304" s="770">
        <f>SUM(AH293:AJ302)</f>
        <v>0</v>
      </c>
      <c r="AI304" s="770"/>
      <c r="AJ304" s="770"/>
      <c r="AK304" s="770">
        <f>SUM(AK293:AM302)</f>
        <v>0</v>
      </c>
      <c r="AL304" s="770"/>
      <c r="AM304" s="770"/>
      <c r="AN304" s="770">
        <f>SUM(AN293:AP302)</f>
        <v>0</v>
      </c>
      <c r="AO304" s="770"/>
      <c r="AP304" s="770"/>
      <c r="AQ304" s="770">
        <f>SUM(AQ293:AS302)</f>
        <v>1</v>
      </c>
      <c r="AR304" s="770"/>
      <c r="AS304" s="770"/>
      <c r="AU304" s="770">
        <f>SUM(AU293:AU302)</f>
        <v>1</v>
      </c>
      <c r="AW304" s="1085" t="s">
        <v>139</v>
      </c>
      <c r="AX304" s="354"/>
      <c r="AY304" s="438">
        <f>SUM(AY293:AY302)</f>
        <v>10</v>
      </c>
      <c r="AZ304" s="438">
        <f>SUM(AZ293:AZ302)</f>
        <v>1</v>
      </c>
      <c r="BB304" s="322"/>
      <c r="BD304" s="442">
        <f t="shared" ref="BD304:BL304" si="401">SUM(BD293:BD302)</f>
        <v>0</v>
      </c>
      <c r="BE304" s="769">
        <f t="shared" si="401"/>
        <v>0</v>
      </c>
      <c r="BF304" s="442">
        <f t="shared" si="401"/>
        <v>0</v>
      </c>
      <c r="BG304" s="769">
        <f t="shared" si="401"/>
        <v>0</v>
      </c>
      <c r="BH304" s="442">
        <f t="shared" si="401"/>
        <v>0</v>
      </c>
      <c r="BI304" s="769">
        <f t="shared" si="401"/>
        <v>0</v>
      </c>
      <c r="BJ304" s="442">
        <f t="shared" si="401"/>
        <v>0</v>
      </c>
      <c r="BK304" s="769">
        <f t="shared" si="401"/>
        <v>0</v>
      </c>
      <c r="BL304" s="1018">
        <f t="shared" si="401"/>
        <v>0</v>
      </c>
      <c r="BM304" s="990">
        <f>BL304/AU304</f>
        <v>0</v>
      </c>
      <c r="BN304" s="769">
        <f>SUM(BN293:BN302)</f>
        <v>0</v>
      </c>
      <c r="BO304" s="326"/>
      <c r="BP304" s="326"/>
    </row>
    <row r="305" spans="1:68" s="328" customFormat="1" ht="60.6" customHeight="1" thickTop="1" thickBot="1" x14ac:dyDescent="0.25">
      <c r="A305" s="770"/>
      <c r="B305" s="770"/>
      <c r="C305" s="439" t="s">
        <v>188</v>
      </c>
      <c r="D305" s="354"/>
      <c r="E305" s="132"/>
      <c r="F305" s="354"/>
      <c r="G305" s="438">
        <f>COUNTIF(BB293:BB302,"C")</f>
        <v>1</v>
      </c>
      <c r="H305" s="354"/>
      <c r="I305" s="440">
        <f>G305/(G304+G305)</f>
        <v>1</v>
      </c>
      <c r="J305" s="354"/>
      <c r="K305" s="770">
        <f>SUM(K304:O304)</f>
        <v>10</v>
      </c>
      <c r="L305" s="770"/>
      <c r="M305" s="770"/>
      <c r="N305" s="770"/>
      <c r="O305" s="770"/>
      <c r="P305" s="322"/>
      <c r="Q305" s="770">
        <f>SUM(Q304:T304)</f>
        <v>10</v>
      </c>
      <c r="R305" s="770"/>
      <c r="S305" s="770"/>
      <c r="T305" s="770"/>
      <c r="U305" s="354"/>
      <c r="V305" s="356"/>
      <c r="W305" s="354"/>
      <c r="X305" s="357"/>
      <c r="Y305" s="354"/>
      <c r="Z305" s="354"/>
      <c r="AA305" s="354"/>
      <c r="AB305" s="806"/>
      <c r="AC305" s="357"/>
      <c r="AD305" s="354"/>
      <c r="AE305" s="354"/>
      <c r="AF305" s="438" t="s">
        <v>441</v>
      </c>
      <c r="AG305" s="354"/>
      <c r="AH305" s="770">
        <f>AH304+AK304+AN304+AQ304</f>
        <v>1</v>
      </c>
      <c r="AI305" s="770"/>
      <c r="AJ305" s="770"/>
      <c r="AK305" s="770"/>
      <c r="AL305" s="770"/>
      <c r="AM305" s="770"/>
      <c r="AN305" s="770"/>
      <c r="AO305" s="770"/>
      <c r="AP305" s="770"/>
      <c r="AQ305" s="770"/>
      <c r="AR305" s="770"/>
      <c r="AS305" s="770"/>
      <c r="AU305" s="770"/>
      <c r="AW305" s="1085"/>
      <c r="AX305" s="354"/>
      <c r="AY305" s="778">
        <f>AZ304/AY304</f>
        <v>0.1</v>
      </c>
      <c r="AZ305" s="778"/>
      <c r="BB305" s="362"/>
      <c r="BD305" s="443" t="e">
        <f>BD304/AH304</f>
        <v>#DIV/0!</v>
      </c>
      <c r="BE305" s="769"/>
      <c r="BF305" s="443" t="e">
        <f>BF304/AK304</f>
        <v>#DIV/0!</v>
      </c>
      <c r="BG305" s="769"/>
      <c r="BH305" s="443" t="e">
        <f>BH304/AN304</f>
        <v>#DIV/0!</v>
      </c>
      <c r="BI305" s="769"/>
      <c r="BJ305" s="443">
        <f>BJ304/AQ304</f>
        <v>0</v>
      </c>
      <c r="BK305" s="769"/>
      <c r="BL305" s="1018"/>
      <c r="BM305" s="990"/>
      <c r="BN305" s="769"/>
      <c r="BO305" s="326"/>
      <c r="BP305" s="326"/>
    </row>
    <row r="306" spans="1:68" s="104" customFormat="1" ht="24" thickTop="1" x14ac:dyDescent="0.2">
      <c r="A306" s="129"/>
      <c r="B306" s="130"/>
      <c r="C306" s="130"/>
      <c r="D306" s="131"/>
      <c r="E306" s="132"/>
      <c r="F306" s="131"/>
      <c r="G306" s="131"/>
      <c r="H306" s="131"/>
      <c r="I306" s="131"/>
      <c r="J306" s="131"/>
      <c r="K306" s="131"/>
      <c r="L306" s="131"/>
      <c r="M306" s="131"/>
      <c r="N306" s="131"/>
      <c r="O306" s="131"/>
      <c r="P306" s="131"/>
      <c r="Q306" s="131"/>
      <c r="R306" s="131"/>
      <c r="S306" s="131"/>
      <c r="T306" s="131"/>
      <c r="U306" s="131"/>
      <c r="V306" s="133"/>
      <c r="W306" s="131"/>
      <c r="X306" s="134"/>
      <c r="Y306" s="131"/>
      <c r="Z306" s="131"/>
      <c r="AA306" s="131"/>
      <c r="AB306" s="135"/>
      <c r="AC306" s="134"/>
      <c r="AD306" s="131"/>
      <c r="AE306" s="131"/>
      <c r="AF306" s="131"/>
      <c r="AG306" s="131"/>
      <c r="AH306" s="131"/>
      <c r="AI306" s="131"/>
      <c r="AJ306" s="131"/>
      <c r="AK306" s="131"/>
      <c r="AL306" s="131"/>
      <c r="AM306" s="131"/>
      <c r="AN306" s="131"/>
      <c r="AO306" s="131"/>
      <c r="AP306" s="131"/>
      <c r="AQ306" s="131"/>
      <c r="AR306" s="131"/>
      <c r="AS306" s="131"/>
      <c r="AU306" s="131"/>
      <c r="AW306" s="132"/>
      <c r="AX306" s="131"/>
      <c r="AY306" s="131"/>
      <c r="AZ306" s="131"/>
      <c r="BB306" s="131"/>
      <c r="BE306" s="136"/>
      <c r="BG306" s="136"/>
      <c r="BI306" s="136"/>
      <c r="BK306" s="136"/>
      <c r="BL306" s="137"/>
      <c r="BM306" s="137"/>
      <c r="BN306" s="136"/>
    </row>
    <row r="307" spans="1:68" s="326" customFormat="1" ht="60.6" customHeight="1" x14ac:dyDescent="0.2">
      <c r="A307" s="444">
        <v>14</v>
      </c>
      <c r="B307" s="807" t="s">
        <v>145</v>
      </c>
      <c r="C307" s="808"/>
      <c r="D307" s="322"/>
      <c r="E307" s="132"/>
      <c r="F307" s="322"/>
      <c r="G307" s="131"/>
      <c r="H307" s="131"/>
      <c r="I307" s="131"/>
      <c r="J307" s="322"/>
      <c r="K307" s="329"/>
      <c r="L307" s="329"/>
      <c r="M307" s="329"/>
      <c r="N307" s="329"/>
      <c r="O307" s="329"/>
      <c r="P307" s="322"/>
      <c r="Q307" s="329"/>
      <c r="R307" s="329"/>
      <c r="S307" s="329"/>
      <c r="T307" s="329"/>
      <c r="U307" s="322"/>
      <c r="V307" s="330"/>
      <c r="W307" s="329"/>
      <c r="X307" s="331"/>
      <c r="Y307" s="329"/>
      <c r="Z307" s="329"/>
      <c r="AA307" s="322"/>
      <c r="AB307" s="445"/>
      <c r="AC307" s="325"/>
      <c r="AD307" s="329"/>
      <c r="AE307" s="322"/>
      <c r="AF307" s="329"/>
      <c r="AG307" s="322"/>
      <c r="AH307" s="329"/>
      <c r="AI307" s="329"/>
      <c r="AJ307" s="329"/>
      <c r="AK307" s="329"/>
      <c r="AL307" s="329"/>
      <c r="AM307" s="329"/>
      <c r="AN307" s="329"/>
      <c r="AO307" s="329"/>
      <c r="AP307" s="329"/>
      <c r="AQ307" s="329"/>
      <c r="AR307" s="329"/>
      <c r="AS307" s="329"/>
      <c r="AU307" s="329"/>
      <c r="AW307" s="332"/>
      <c r="AX307" s="322"/>
      <c r="AY307" s="329"/>
      <c r="AZ307" s="329"/>
      <c r="BB307" s="329"/>
      <c r="BE307" s="327"/>
      <c r="BG307" s="327"/>
      <c r="BI307" s="327"/>
      <c r="BK307" s="327"/>
      <c r="BL307" s="328"/>
      <c r="BM307" s="328"/>
      <c r="BN307" s="327"/>
    </row>
    <row r="308" spans="1:68" s="131" customFormat="1" ht="180" customHeight="1" x14ac:dyDescent="0.2">
      <c r="A308" s="446" t="s">
        <v>168</v>
      </c>
      <c r="B308" s="799" t="s">
        <v>804</v>
      </c>
      <c r="C308" s="800"/>
      <c r="E308" s="132"/>
      <c r="G308" s="446" t="s">
        <v>26</v>
      </c>
      <c r="I308" s="446" t="s">
        <v>470</v>
      </c>
      <c r="K308" s="446"/>
      <c r="L308" s="446"/>
      <c r="M308" s="446"/>
      <c r="N308" s="446">
        <v>1</v>
      </c>
      <c r="O308" s="446"/>
      <c r="Q308" s="446"/>
      <c r="R308" s="446"/>
      <c r="S308" s="446">
        <v>1</v>
      </c>
      <c r="T308" s="446"/>
      <c r="V308" s="447" t="s">
        <v>203</v>
      </c>
      <c r="W308" s="446">
        <v>3</v>
      </c>
      <c r="X308" s="144"/>
      <c r="Y308" s="446"/>
      <c r="Z308" s="446"/>
      <c r="AB308" s="448"/>
      <c r="AC308" s="134"/>
      <c r="AD308" s="446" t="s">
        <v>596</v>
      </c>
      <c r="AF308" s="449" t="s">
        <v>597</v>
      </c>
      <c r="AH308" s="446"/>
      <c r="AI308" s="446"/>
      <c r="AJ308" s="446"/>
      <c r="AK308" s="446"/>
      <c r="AL308" s="446"/>
      <c r="AM308" s="446"/>
      <c r="AN308" s="446"/>
      <c r="AO308" s="446">
        <v>1</v>
      </c>
      <c r="AP308" s="446"/>
      <c r="AQ308" s="446"/>
      <c r="AR308" s="446"/>
      <c r="AS308" s="446"/>
      <c r="AT308" s="104"/>
      <c r="AU308" s="446">
        <f>SUM(AH308:AS308)</f>
        <v>1</v>
      </c>
      <c r="AV308" s="104"/>
      <c r="AW308" s="446" t="s">
        <v>610</v>
      </c>
      <c r="AY308" s="446">
        <v>1</v>
      </c>
      <c r="AZ308" s="446">
        <f>IF(AU308&lt;&gt;0,1," ")</f>
        <v>1</v>
      </c>
      <c r="BA308" s="104"/>
      <c r="BB308" s="446" t="s">
        <v>186</v>
      </c>
      <c r="BD308" s="446"/>
      <c r="BE308" s="147"/>
      <c r="BF308" s="446"/>
      <c r="BG308" s="147"/>
      <c r="BH308" s="446"/>
      <c r="BI308" s="147"/>
      <c r="BJ308" s="446"/>
      <c r="BK308" s="147"/>
      <c r="BL308" s="450">
        <f t="shared" ref="BL308:BL312" si="402">BD308+BF308+BH308+BJ308</f>
        <v>0</v>
      </c>
      <c r="BM308" s="451">
        <f t="shared" ref="BM308:BM317" si="403">BL308/AU308</f>
        <v>0</v>
      </c>
      <c r="BN308" s="147">
        <f t="shared" ref="BN308:BN312" si="404">BE308+BG308+BI308+BK308</f>
        <v>0</v>
      </c>
      <c r="BP308" s="200"/>
    </row>
    <row r="309" spans="1:68" s="131" customFormat="1" ht="180" customHeight="1" x14ac:dyDescent="0.2">
      <c r="A309" s="446" t="s">
        <v>169</v>
      </c>
      <c r="B309" s="799" t="s">
        <v>788</v>
      </c>
      <c r="C309" s="800"/>
      <c r="E309" s="132"/>
      <c r="G309" s="446" t="s">
        <v>26</v>
      </c>
      <c r="I309" s="446" t="s">
        <v>470</v>
      </c>
      <c r="K309" s="446"/>
      <c r="L309" s="446"/>
      <c r="M309" s="446"/>
      <c r="N309" s="446">
        <v>1</v>
      </c>
      <c r="O309" s="446"/>
      <c r="Q309" s="446"/>
      <c r="R309" s="446"/>
      <c r="S309" s="446">
        <v>1</v>
      </c>
      <c r="T309" s="446"/>
      <c r="V309" s="447" t="s">
        <v>203</v>
      </c>
      <c r="W309" s="446">
        <v>3</v>
      </c>
      <c r="X309" s="144"/>
      <c r="Y309" s="446"/>
      <c r="Z309" s="446"/>
      <c r="AB309" s="448"/>
      <c r="AC309" s="134"/>
      <c r="AD309" s="446"/>
      <c r="AF309" s="446" t="s">
        <v>603</v>
      </c>
      <c r="AH309" s="446"/>
      <c r="AI309" s="446"/>
      <c r="AJ309" s="446"/>
      <c r="AK309" s="446"/>
      <c r="AL309" s="446"/>
      <c r="AM309" s="446"/>
      <c r="AN309" s="446"/>
      <c r="AO309" s="446"/>
      <c r="AP309" s="446"/>
      <c r="AQ309" s="446"/>
      <c r="AR309" s="446"/>
      <c r="AS309" s="446"/>
      <c r="AT309" s="104"/>
      <c r="AU309" s="446">
        <f>SUM(AH309:AS309)</f>
        <v>0</v>
      </c>
      <c r="AV309" s="104"/>
      <c r="AW309" s="446" t="s">
        <v>628</v>
      </c>
      <c r="AY309" s="446">
        <v>1</v>
      </c>
      <c r="AZ309" s="446" t="str">
        <f>IF(AU309&lt;&gt;0,1," ")</f>
        <v xml:space="preserve"> </v>
      </c>
      <c r="BA309" s="104"/>
      <c r="BB309" s="446"/>
      <c r="BD309" s="446"/>
      <c r="BE309" s="147"/>
      <c r="BF309" s="446"/>
      <c r="BG309" s="147"/>
      <c r="BH309" s="446"/>
      <c r="BI309" s="147"/>
      <c r="BJ309" s="446"/>
      <c r="BK309" s="147"/>
      <c r="BL309" s="450">
        <f t="shared" ref="BL309" si="405">BD309+BF309+BH309+BJ309</f>
        <v>0</v>
      </c>
      <c r="BM309" s="451" t="e">
        <f t="shared" ref="BM309" si="406">BL309/AU309</f>
        <v>#DIV/0!</v>
      </c>
      <c r="BN309" s="147">
        <f t="shared" ref="BN309" si="407">BE309+BG309+BI309+BK309</f>
        <v>0</v>
      </c>
      <c r="BP309" s="200"/>
    </row>
    <row r="310" spans="1:68" s="131" customFormat="1" ht="122.25" customHeight="1" x14ac:dyDescent="0.2">
      <c r="A310" s="446" t="s">
        <v>170</v>
      </c>
      <c r="B310" s="799" t="s">
        <v>24</v>
      </c>
      <c r="C310" s="800"/>
      <c r="E310" s="132"/>
      <c r="G310" s="446" t="s">
        <v>26</v>
      </c>
      <c r="I310" s="446" t="s">
        <v>470</v>
      </c>
      <c r="K310" s="446"/>
      <c r="L310" s="446"/>
      <c r="M310" s="446"/>
      <c r="N310" s="446">
        <v>1</v>
      </c>
      <c r="O310" s="446"/>
      <c r="Q310" s="446"/>
      <c r="R310" s="446"/>
      <c r="S310" s="446">
        <v>1</v>
      </c>
      <c r="T310" s="446"/>
      <c r="V310" s="447" t="s">
        <v>203</v>
      </c>
      <c r="W310" s="446">
        <v>3</v>
      </c>
      <c r="X310" s="144"/>
      <c r="Y310" s="446"/>
      <c r="Z310" s="446"/>
      <c r="AB310" s="448"/>
      <c r="AC310" s="134"/>
      <c r="AD310" s="446"/>
      <c r="AF310" s="446" t="s">
        <v>603</v>
      </c>
      <c r="AH310" s="446"/>
      <c r="AI310" s="446"/>
      <c r="AJ310" s="446"/>
      <c r="AK310" s="446"/>
      <c r="AL310" s="446"/>
      <c r="AM310" s="446"/>
      <c r="AN310" s="446"/>
      <c r="AO310" s="446"/>
      <c r="AP310" s="446"/>
      <c r="AQ310" s="446"/>
      <c r="AR310" s="446"/>
      <c r="AS310" s="446"/>
      <c r="AT310" s="104"/>
      <c r="AU310" s="446">
        <f t="shared" ref="AU310:AU312" si="408">SUM(AH310:AS310)</f>
        <v>0</v>
      </c>
      <c r="AV310" s="104"/>
      <c r="AW310" s="446" t="s">
        <v>631</v>
      </c>
      <c r="AY310" s="446">
        <v>1</v>
      </c>
      <c r="AZ310" s="446" t="str">
        <f t="shared" ref="AZ310:AZ326" si="409">IF(AU310&lt;&gt;0,1," ")</f>
        <v xml:space="preserve"> </v>
      </c>
      <c r="BA310" s="104"/>
      <c r="BB310" s="446"/>
      <c r="BD310" s="446"/>
      <c r="BE310" s="147"/>
      <c r="BF310" s="446"/>
      <c r="BG310" s="147"/>
      <c r="BH310" s="446"/>
      <c r="BI310" s="147"/>
      <c r="BJ310" s="446"/>
      <c r="BK310" s="147"/>
      <c r="BL310" s="450">
        <f t="shared" si="402"/>
        <v>0</v>
      </c>
      <c r="BM310" s="451" t="e">
        <f t="shared" si="403"/>
        <v>#DIV/0!</v>
      </c>
      <c r="BN310" s="147">
        <f t="shared" si="404"/>
        <v>0</v>
      </c>
      <c r="BP310" s="200"/>
    </row>
    <row r="311" spans="1:68" s="131" customFormat="1" ht="102.6" customHeight="1" x14ac:dyDescent="0.2">
      <c r="A311" s="446" t="s">
        <v>171</v>
      </c>
      <c r="B311" s="799" t="s">
        <v>648</v>
      </c>
      <c r="C311" s="800"/>
      <c r="E311" s="132"/>
      <c r="G311" s="446" t="s">
        <v>26</v>
      </c>
      <c r="I311" s="446" t="s">
        <v>470</v>
      </c>
      <c r="K311" s="446"/>
      <c r="L311" s="446"/>
      <c r="M311" s="446"/>
      <c r="N311" s="446">
        <v>1</v>
      </c>
      <c r="O311" s="446"/>
      <c r="Q311" s="446">
        <v>1</v>
      </c>
      <c r="R311" s="446">
        <v>1</v>
      </c>
      <c r="S311" s="446">
        <v>1</v>
      </c>
      <c r="T311" s="446">
        <v>1</v>
      </c>
      <c r="V311" s="447" t="s">
        <v>203</v>
      </c>
      <c r="W311" s="446">
        <v>3</v>
      </c>
      <c r="X311" s="144"/>
      <c r="Y311" s="446"/>
      <c r="Z311" s="446"/>
      <c r="AB311" s="448"/>
      <c r="AC311" s="134"/>
      <c r="AD311" s="446"/>
      <c r="AF311" s="446" t="s">
        <v>603</v>
      </c>
      <c r="AG311" s="202"/>
      <c r="AH311" s="449"/>
      <c r="AI311" s="449"/>
      <c r="AJ311" s="449"/>
      <c r="AK311" s="449"/>
      <c r="AL311" s="449"/>
      <c r="AM311" s="449"/>
      <c r="AN311" s="449"/>
      <c r="AO311" s="449"/>
      <c r="AP311" s="449"/>
      <c r="AQ311" s="449"/>
      <c r="AR311" s="449"/>
      <c r="AS311" s="449"/>
      <c r="AT311" s="104"/>
      <c r="AU311" s="446">
        <f t="shared" si="408"/>
        <v>0</v>
      </c>
      <c r="AV311" s="104"/>
      <c r="AW311" s="446" t="s">
        <v>631</v>
      </c>
      <c r="AY311" s="446">
        <v>1</v>
      </c>
      <c r="AZ311" s="446" t="str">
        <f t="shared" si="409"/>
        <v xml:space="preserve"> </v>
      </c>
      <c r="BA311" s="104"/>
      <c r="BB311" s="446"/>
      <c r="BD311" s="446"/>
      <c r="BE311" s="147"/>
      <c r="BF311" s="446"/>
      <c r="BG311" s="147"/>
      <c r="BH311" s="446"/>
      <c r="BI311" s="147"/>
      <c r="BJ311" s="446"/>
      <c r="BK311" s="147"/>
      <c r="BL311" s="450">
        <f t="shared" si="402"/>
        <v>0</v>
      </c>
      <c r="BM311" s="451" t="e">
        <f t="shared" si="403"/>
        <v>#DIV/0!</v>
      </c>
      <c r="BN311" s="147">
        <f t="shared" si="404"/>
        <v>0</v>
      </c>
      <c r="BP311" s="200"/>
    </row>
    <row r="312" spans="1:68" s="131" customFormat="1" ht="83.25" customHeight="1" x14ac:dyDescent="0.2">
      <c r="A312" s="446" t="s">
        <v>172</v>
      </c>
      <c r="B312" s="799" t="s">
        <v>649</v>
      </c>
      <c r="C312" s="800"/>
      <c r="E312" s="132"/>
      <c r="G312" s="446" t="s">
        <v>27</v>
      </c>
      <c r="I312" s="446" t="s">
        <v>470</v>
      </c>
      <c r="K312" s="446"/>
      <c r="L312" s="446"/>
      <c r="M312" s="446"/>
      <c r="N312" s="446">
        <v>1</v>
      </c>
      <c r="O312" s="446"/>
      <c r="Q312" s="446">
        <v>1</v>
      </c>
      <c r="R312" s="446"/>
      <c r="S312" s="446"/>
      <c r="T312" s="446"/>
      <c r="V312" s="447" t="s">
        <v>203</v>
      </c>
      <c r="W312" s="446">
        <v>3</v>
      </c>
      <c r="X312" s="144"/>
      <c r="Y312" s="446"/>
      <c r="Z312" s="446"/>
      <c r="AB312" s="448"/>
      <c r="AC312" s="134"/>
      <c r="AD312" s="446"/>
      <c r="AF312" s="446" t="s">
        <v>603</v>
      </c>
      <c r="AH312" s="446"/>
      <c r="AI312" s="446"/>
      <c r="AJ312" s="446"/>
      <c r="AK312" s="446"/>
      <c r="AL312" s="446"/>
      <c r="AM312" s="446"/>
      <c r="AN312" s="446"/>
      <c r="AO312" s="446"/>
      <c r="AP312" s="446"/>
      <c r="AQ312" s="446"/>
      <c r="AR312" s="446"/>
      <c r="AS312" s="446"/>
      <c r="AU312" s="446">
        <f t="shared" si="408"/>
        <v>0</v>
      </c>
      <c r="AW312" s="446" t="s">
        <v>631</v>
      </c>
      <c r="AY312" s="446">
        <v>1</v>
      </c>
      <c r="AZ312" s="446" t="str">
        <f t="shared" si="409"/>
        <v xml:space="preserve"> </v>
      </c>
      <c r="BB312" s="446"/>
      <c r="BD312" s="446"/>
      <c r="BE312" s="147"/>
      <c r="BF312" s="446"/>
      <c r="BG312" s="147"/>
      <c r="BH312" s="446"/>
      <c r="BI312" s="147"/>
      <c r="BJ312" s="446"/>
      <c r="BK312" s="147"/>
      <c r="BL312" s="450">
        <f t="shared" si="402"/>
        <v>0</v>
      </c>
      <c r="BM312" s="451" t="e">
        <f t="shared" si="403"/>
        <v>#DIV/0!</v>
      </c>
      <c r="BN312" s="147">
        <f t="shared" si="404"/>
        <v>0</v>
      </c>
      <c r="BP312" s="200"/>
    </row>
    <row r="313" spans="1:68" s="132" customFormat="1" ht="78.599999999999994" customHeight="1" x14ac:dyDescent="0.2">
      <c r="A313" s="446" t="s">
        <v>173</v>
      </c>
      <c r="B313" s="956" t="s">
        <v>682</v>
      </c>
      <c r="C313" s="957"/>
      <c r="D313" s="194"/>
      <c r="F313" s="195"/>
      <c r="G313" s="453" t="s">
        <v>581</v>
      </c>
      <c r="H313" s="196"/>
      <c r="I313" s="453" t="s">
        <v>476</v>
      </c>
      <c r="J313" s="196"/>
      <c r="K313" s="453">
        <v>1</v>
      </c>
      <c r="L313" s="453">
        <v>1</v>
      </c>
      <c r="M313" s="453"/>
      <c r="N313" s="453"/>
      <c r="O313" s="453"/>
      <c r="P313" s="196"/>
      <c r="Q313" s="453"/>
      <c r="R313" s="453"/>
      <c r="S313" s="453">
        <v>1</v>
      </c>
      <c r="T313" s="453"/>
      <c r="U313" s="194"/>
      <c r="V313" s="454" t="s">
        <v>203</v>
      </c>
      <c r="W313" s="453">
        <v>3</v>
      </c>
      <c r="X313" s="152"/>
      <c r="Y313" s="453"/>
      <c r="Z313" s="453"/>
      <c r="AA313" s="196"/>
      <c r="AB313" s="455" t="s">
        <v>1007</v>
      </c>
      <c r="AC313" s="197"/>
      <c r="AD313" s="453" t="s">
        <v>596</v>
      </c>
      <c r="AE313" s="196"/>
      <c r="AF313" s="456" t="s">
        <v>598</v>
      </c>
      <c r="AG313" s="196"/>
      <c r="AH313" s="453"/>
      <c r="AI313" s="453"/>
      <c r="AJ313" s="453"/>
      <c r="AK313" s="453"/>
      <c r="AL313" s="453"/>
      <c r="AM313" s="453"/>
      <c r="AN313" s="453">
        <v>1</v>
      </c>
      <c r="AO313" s="453">
        <v>1</v>
      </c>
      <c r="AP313" s="453">
        <v>1</v>
      </c>
      <c r="AQ313" s="453">
        <v>1</v>
      </c>
      <c r="AR313" s="453">
        <v>1</v>
      </c>
      <c r="AS313" s="453"/>
      <c r="AT313" s="104"/>
      <c r="AU313" s="453">
        <f t="shared" ref="AU313:AU317" si="410">SUM(AH313:AS313)</f>
        <v>5</v>
      </c>
      <c r="AV313" s="104"/>
      <c r="AW313" s="453" t="s">
        <v>22</v>
      </c>
      <c r="AX313" s="195"/>
      <c r="AY313" s="453">
        <v>1</v>
      </c>
      <c r="AZ313" s="446">
        <f t="shared" si="409"/>
        <v>1</v>
      </c>
      <c r="BA313" s="104"/>
      <c r="BB313" s="446" t="s">
        <v>3</v>
      </c>
      <c r="BD313" s="453"/>
      <c r="BE313" s="154"/>
      <c r="BF313" s="453"/>
      <c r="BG313" s="154"/>
      <c r="BH313" s="453"/>
      <c r="BI313" s="154"/>
      <c r="BJ313" s="453"/>
      <c r="BK313" s="154"/>
      <c r="BL313" s="457">
        <f t="shared" ref="BL313:BL317" si="411">BD313+BF313+BH313+BJ313</f>
        <v>0</v>
      </c>
      <c r="BM313" s="458">
        <f t="shared" si="403"/>
        <v>0</v>
      </c>
      <c r="BN313" s="154">
        <f t="shared" ref="BN313:BN317" si="412">BE313+BG313+BI313+BK313</f>
        <v>0</v>
      </c>
      <c r="BP313" s="389"/>
    </row>
    <row r="314" spans="1:68" s="104" customFormat="1" ht="126" customHeight="1" x14ac:dyDescent="0.2">
      <c r="A314" s="446" t="s">
        <v>174</v>
      </c>
      <c r="B314" s="799" t="s">
        <v>789</v>
      </c>
      <c r="C314" s="800"/>
      <c r="D314" s="131"/>
      <c r="E314" s="132"/>
      <c r="F314" s="131"/>
      <c r="G314" s="446" t="s">
        <v>26</v>
      </c>
      <c r="H314" s="131"/>
      <c r="I314" s="446" t="s">
        <v>470</v>
      </c>
      <c r="J314" s="131"/>
      <c r="K314" s="446"/>
      <c r="L314" s="446"/>
      <c r="M314" s="446"/>
      <c r="N314" s="446">
        <v>1</v>
      </c>
      <c r="O314" s="446"/>
      <c r="P314" s="196"/>
      <c r="Q314" s="446"/>
      <c r="R314" s="446"/>
      <c r="S314" s="446"/>
      <c r="T314" s="446">
        <v>1</v>
      </c>
      <c r="U314" s="131"/>
      <c r="V314" s="447" t="s">
        <v>203</v>
      </c>
      <c r="W314" s="446">
        <v>3</v>
      </c>
      <c r="X314" s="144"/>
      <c r="Y314" s="446"/>
      <c r="Z314" s="446"/>
      <c r="AA314" s="131"/>
      <c r="AB314" s="448"/>
      <c r="AC314" s="134"/>
      <c r="AD314" s="446"/>
      <c r="AE314" s="131"/>
      <c r="AF314" s="446" t="s">
        <v>603</v>
      </c>
      <c r="AG314" s="131"/>
      <c r="AH314" s="446"/>
      <c r="AI314" s="446"/>
      <c r="AJ314" s="446"/>
      <c r="AK314" s="446"/>
      <c r="AL314" s="446"/>
      <c r="AM314" s="446"/>
      <c r="AN314" s="446"/>
      <c r="AO314" s="446"/>
      <c r="AP314" s="446"/>
      <c r="AQ314" s="446"/>
      <c r="AR314" s="446"/>
      <c r="AS314" s="446"/>
      <c r="AT314" s="132"/>
      <c r="AU314" s="446">
        <f t="shared" si="410"/>
        <v>0</v>
      </c>
      <c r="AV314" s="132"/>
      <c r="AW314" s="446" t="s">
        <v>622</v>
      </c>
      <c r="AX314" s="131"/>
      <c r="AY314" s="446">
        <v>1</v>
      </c>
      <c r="AZ314" s="446" t="str">
        <f t="shared" si="409"/>
        <v xml:space="preserve"> </v>
      </c>
      <c r="BA314" s="132"/>
      <c r="BB314" s="446"/>
      <c r="BD314" s="446"/>
      <c r="BE314" s="147"/>
      <c r="BF314" s="446"/>
      <c r="BG314" s="147"/>
      <c r="BH314" s="446"/>
      <c r="BI314" s="147"/>
      <c r="BJ314" s="446"/>
      <c r="BK314" s="147"/>
      <c r="BL314" s="450">
        <f t="shared" si="411"/>
        <v>0</v>
      </c>
      <c r="BM314" s="451" t="e">
        <f t="shared" si="403"/>
        <v>#DIV/0!</v>
      </c>
      <c r="BN314" s="147">
        <f t="shared" si="412"/>
        <v>0</v>
      </c>
      <c r="BP314" s="151"/>
    </row>
    <row r="315" spans="1:68" s="132" customFormat="1" ht="91.5" customHeight="1" x14ac:dyDescent="0.2">
      <c r="A315" s="446" t="s">
        <v>175</v>
      </c>
      <c r="B315" s="799" t="s">
        <v>790</v>
      </c>
      <c r="C315" s="800"/>
      <c r="D315" s="194"/>
      <c r="F315" s="195"/>
      <c r="G315" s="446" t="s">
        <v>27</v>
      </c>
      <c r="H315" s="196"/>
      <c r="I315" s="446" t="s">
        <v>470</v>
      </c>
      <c r="J315" s="196"/>
      <c r="K315" s="446"/>
      <c r="L315" s="446"/>
      <c r="M315" s="446"/>
      <c r="N315" s="446">
        <v>1</v>
      </c>
      <c r="O315" s="446"/>
      <c r="P315" s="196"/>
      <c r="Q315" s="446">
        <v>1</v>
      </c>
      <c r="R315" s="446">
        <v>1</v>
      </c>
      <c r="S315" s="446">
        <v>1</v>
      </c>
      <c r="T315" s="446">
        <v>1</v>
      </c>
      <c r="U315" s="194"/>
      <c r="V315" s="447" t="s">
        <v>203</v>
      </c>
      <c r="W315" s="446">
        <v>3</v>
      </c>
      <c r="X315" s="144"/>
      <c r="Y315" s="446"/>
      <c r="Z315" s="446"/>
      <c r="AA315" s="196"/>
      <c r="AB315" s="448"/>
      <c r="AC315" s="197"/>
      <c r="AD315" s="446"/>
      <c r="AE315" s="196"/>
      <c r="AF315" s="446" t="s">
        <v>603</v>
      </c>
      <c r="AG315" s="196"/>
      <c r="AH315" s="446"/>
      <c r="AI315" s="446"/>
      <c r="AJ315" s="446"/>
      <c r="AK315" s="446"/>
      <c r="AL315" s="446"/>
      <c r="AM315" s="446"/>
      <c r="AN315" s="446"/>
      <c r="AO315" s="446"/>
      <c r="AP315" s="446"/>
      <c r="AQ315" s="446"/>
      <c r="AR315" s="446"/>
      <c r="AS315" s="446"/>
      <c r="AU315" s="446">
        <f t="shared" si="410"/>
        <v>0</v>
      </c>
      <c r="AW315" s="446" t="s">
        <v>628</v>
      </c>
      <c r="AX315" s="195"/>
      <c r="AY315" s="446">
        <v>1</v>
      </c>
      <c r="AZ315" s="446" t="str">
        <f t="shared" si="409"/>
        <v xml:space="preserve"> </v>
      </c>
      <c r="BB315" s="446"/>
      <c r="BD315" s="446"/>
      <c r="BE315" s="147"/>
      <c r="BF315" s="446"/>
      <c r="BG315" s="147"/>
      <c r="BH315" s="446"/>
      <c r="BI315" s="147"/>
      <c r="BJ315" s="446"/>
      <c r="BK315" s="147"/>
      <c r="BL315" s="450">
        <f t="shared" si="411"/>
        <v>0</v>
      </c>
      <c r="BM315" s="451" t="e">
        <f t="shared" si="403"/>
        <v>#DIV/0!</v>
      </c>
      <c r="BN315" s="147">
        <f t="shared" si="412"/>
        <v>0</v>
      </c>
      <c r="BP315" s="200"/>
    </row>
    <row r="316" spans="1:68" s="132" customFormat="1" ht="85.5" customHeight="1" x14ac:dyDescent="0.2">
      <c r="A316" s="446" t="s">
        <v>218</v>
      </c>
      <c r="B316" s="799" t="s">
        <v>650</v>
      </c>
      <c r="C316" s="800"/>
      <c r="D316" s="194"/>
      <c r="F316" s="195"/>
      <c r="G316" s="446" t="s">
        <v>27</v>
      </c>
      <c r="H316" s="196"/>
      <c r="I316" s="446" t="s">
        <v>470</v>
      </c>
      <c r="J316" s="196"/>
      <c r="K316" s="446"/>
      <c r="L316" s="446"/>
      <c r="M316" s="446"/>
      <c r="N316" s="446">
        <v>1</v>
      </c>
      <c r="O316" s="446"/>
      <c r="P316" s="196"/>
      <c r="Q316" s="446"/>
      <c r="R316" s="446"/>
      <c r="S316" s="446"/>
      <c r="T316" s="446"/>
      <c r="U316" s="194"/>
      <c r="V316" s="447" t="s">
        <v>203</v>
      </c>
      <c r="W316" s="446">
        <v>3</v>
      </c>
      <c r="X316" s="144"/>
      <c r="Y316" s="446"/>
      <c r="Z316" s="446"/>
      <c r="AA316" s="196"/>
      <c r="AB316" s="448"/>
      <c r="AC316" s="197"/>
      <c r="AD316" s="446"/>
      <c r="AE316" s="196"/>
      <c r="AF316" s="446" t="s">
        <v>603</v>
      </c>
      <c r="AG316" s="196"/>
      <c r="AH316" s="446"/>
      <c r="AI316" s="446"/>
      <c r="AJ316" s="446"/>
      <c r="AK316" s="446"/>
      <c r="AL316" s="446"/>
      <c r="AM316" s="446"/>
      <c r="AN316" s="446"/>
      <c r="AO316" s="446"/>
      <c r="AP316" s="446"/>
      <c r="AQ316" s="446"/>
      <c r="AR316" s="446"/>
      <c r="AS316" s="446"/>
      <c r="AU316" s="446">
        <f t="shared" si="410"/>
        <v>0</v>
      </c>
      <c r="AW316" s="446" t="s">
        <v>628</v>
      </c>
      <c r="AX316" s="195"/>
      <c r="AY316" s="446">
        <v>1</v>
      </c>
      <c r="AZ316" s="446" t="str">
        <f t="shared" si="409"/>
        <v xml:space="preserve"> </v>
      </c>
      <c r="BB316" s="446"/>
      <c r="BD316" s="446"/>
      <c r="BE316" s="147"/>
      <c r="BF316" s="446"/>
      <c r="BG316" s="147"/>
      <c r="BH316" s="446"/>
      <c r="BI316" s="147"/>
      <c r="BJ316" s="446"/>
      <c r="BK316" s="147"/>
      <c r="BL316" s="450">
        <f t="shared" si="411"/>
        <v>0</v>
      </c>
      <c r="BM316" s="451" t="e">
        <f t="shared" si="403"/>
        <v>#DIV/0!</v>
      </c>
      <c r="BN316" s="147">
        <f t="shared" si="412"/>
        <v>0</v>
      </c>
      <c r="BP316" s="200"/>
    </row>
    <row r="317" spans="1:68" s="132" customFormat="1" ht="106.9" customHeight="1" x14ac:dyDescent="0.2">
      <c r="A317" s="446" t="s">
        <v>327</v>
      </c>
      <c r="B317" s="799" t="s">
        <v>791</v>
      </c>
      <c r="C317" s="800"/>
      <c r="D317" s="194"/>
      <c r="F317" s="195"/>
      <c r="G317" s="446" t="s">
        <v>27</v>
      </c>
      <c r="H317" s="196"/>
      <c r="I317" s="446" t="s">
        <v>470</v>
      </c>
      <c r="J317" s="196"/>
      <c r="K317" s="446"/>
      <c r="L317" s="446"/>
      <c r="M317" s="446"/>
      <c r="N317" s="446">
        <v>1</v>
      </c>
      <c r="O317" s="446"/>
      <c r="P317" s="196"/>
      <c r="Q317" s="446">
        <v>1</v>
      </c>
      <c r="R317" s="446">
        <v>1</v>
      </c>
      <c r="S317" s="446">
        <v>1</v>
      </c>
      <c r="T317" s="446">
        <v>1</v>
      </c>
      <c r="U317" s="194"/>
      <c r="V317" s="447" t="s">
        <v>203</v>
      </c>
      <c r="W317" s="446">
        <v>3</v>
      </c>
      <c r="X317" s="144"/>
      <c r="Y317" s="446"/>
      <c r="Z317" s="446"/>
      <c r="AA317" s="196"/>
      <c r="AB317" s="448"/>
      <c r="AC317" s="197"/>
      <c r="AD317" s="446"/>
      <c r="AE317" s="196"/>
      <c r="AF317" s="446" t="s">
        <v>603</v>
      </c>
      <c r="AG317" s="196"/>
      <c r="AH317" s="446"/>
      <c r="AI317" s="446"/>
      <c r="AJ317" s="446"/>
      <c r="AK317" s="446"/>
      <c r="AL317" s="446"/>
      <c r="AM317" s="446"/>
      <c r="AN317" s="446"/>
      <c r="AO317" s="446"/>
      <c r="AP317" s="446"/>
      <c r="AQ317" s="446"/>
      <c r="AR317" s="446"/>
      <c r="AS317" s="446"/>
      <c r="AT317" s="104"/>
      <c r="AU317" s="446">
        <f t="shared" si="410"/>
        <v>0</v>
      </c>
      <c r="AV317" s="104"/>
      <c r="AW317" s="446" t="s">
        <v>631</v>
      </c>
      <c r="AX317" s="195"/>
      <c r="AY317" s="446">
        <v>1</v>
      </c>
      <c r="AZ317" s="446" t="str">
        <f t="shared" si="409"/>
        <v xml:space="preserve"> </v>
      </c>
      <c r="BA317" s="104"/>
      <c r="BB317" s="446"/>
      <c r="BD317" s="446"/>
      <c r="BE317" s="147"/>
      <c r="BF317" s="446"/>
      <c r="BG317" s="147"/>
      <c r="BH317" s="446"/>
      <c r="BI317" s="147"/>
      <c r="BJ317" s="446"/>
      <c r="BK317" s="147"/>
      <c r="BL317" s="450">
        <f t="shared" si="411"/>
        <v>0</v>
      </c>
      <c r="BM317" s="451" t="e">
        <f t="shared" si="403"/>
        <v>#DIV/0!</v>
      </c>
      <c r="BN317" s="147">
        <f t="shared" si="412"/>
        <v>0</v>
      </c>
      <c r="BP317" s="200"/>
    </row>
    <row r="318" spans="1:68" s="132" customFormat="1" ht="102" customHeight="1" x14ac:dyDescent="0.2">
      <c r="A318" s="446" t="s">
        <v>328</v>
      </c>
      <c r="B318" s="799" t="s">
        <v>683</v>
      </c>
      <c r="C318" s="800"/>
      <c r="D318" s="194"/>
      <c r="F318" s="195"/>
      <c r="G318" s="446" t="s">
        <v>27</v>
      </c>
      <c r="H318" s="196"/>
      <c r="I318" s="446" t="s">
        <v>470</v>
      </c>
      <c r="J318" s="196"/>
      <c r="K318" s="446"/>
      <c r="L318" s="446"/>
      <c r="M318" s="446"/>
      <c r="N318" s="446">
        <v>1</v>
      </c>
      <c r="O318" s="446"/>
      <c r="P318" s="196"/>
      <c r="Q318" s="446"/>
      <c r="R318" s="446"/>
      <c r="S318" s="446">
        <v>1</v>
      </c>
      <c r="T318" s="446"/>
      <c r="U318" s="194"/>
      <c r="V318" s="447" t="s">
        <v>203</v>
      </c>
      <c r="W318" s="446">
        <v>3</v>
      </c>
      <c r="X318" s="144"/>
      <c r="Y318" s="446"/>
      <c r="Z318" s="446"/>
      <c r="AA318" s="196"/>
      <c r="AB318" s="448" t="s">
        <v>1008</v>
      </c>
      <c r="AC318" s="197"/>
      <c r="AD318" s="446" t="s">
        <v>596</v>
      </c>
      <c r="AE318" s="196"/>
      <c r="AF318" s="446" t="s">
        <v>597</v>
      </c>
      <c r="AG318" s="196"/>
      <c r="AH318" s="446"/>
      <c r="AI318" s="446"/>
      <c r="AJ318" s="446"/>
      <c r="AK318" s="446"/>
      <c r="AL318" s="446"/>
      <c r="AM318" s="446"/>
      <c r="AN318" s="446"/>
      <c r="AO318" s="446"/>
      <c r="AP318" s="446"/>
      <c r="AQ318" s="446"/>
      <c r="AR318" s="446"/>
      <c r="AS318" s="446"/>
      <c r="AT318" s="104"/>
      <c r="AU318" s="446">
        <f t="shared" ref="AU318:AU327" si="413">SUM(AH318:AS318)</f>
        <v>0</v>
      </c>
      <c r="AV318" s="104"/>
      <c r="AW318" s="446" t="s">
        <v>630</v>
      </c>
      <c r="AX318" s="195"/>
      <c r="AY318" s="446">
        <v>1</v>
      </c>
      <c r="AZ318" s="446" t="str">
        <f t="shared" si="409"/>
        <v xml:space="preserve"> </v>
      </c>
      <c r="BA318" s="104"/>
      <c r="BB318" s="446" t="s">
        <v>186</v>
      </c>
      <c r="BD318" s="446"/>
      <c r="BE318" s="147"/>
      <c r="BF318" s="446"/>
      <c r="BG318" s="147"/>
      <c r="BH318" s="446"/>
      <c r="BI318" s="147"/>
      <c r="BJ318" s="446"/>
      <c r="BK318" s="147"/>
      <c r="BL318" s="450">
        <f t="shared" ref="BL318:BL327" si="414">BD318+BF318+BH318+BJ318</f>
        <v>0</v>
      </c>
      <c r="BM318" s="451" t="e">
        <f t="shared" ref="BM318:BM334" si="415">BL318/AU318</f>
        <v>#DIV/0!</v>
      </c>
      <c r="BN318" s="147">
        <f t="shared" ref="BN318:BN327" si="416">BE318+BG318+BI318+BK318</f>
        <v>0</v>
      </c>
      <c r="BP318" s="200"/>
    </row>
    <row r="319" spans="1:68" s="132" customFormat="1" ht="95.25" customHeight="1" x14ac:dyDescent="0.2">
      <c r="A319" s="446" t="s">
        <v>329</v>
      </c>
      <c r="B319" s="799" t="s">
        <v>651</v>
      </c>
      <c r="C319" s="800"/>
      <c r="D319" s="194"/>
      <c r="F319" s="195"/>
      <c r="G319" s="446" t="s">
        <v>27</v>
      </c>
      <c r="H319" s="196"/>
      <c r="I319" s="446" t="s">
        <v>470</v>
      </c>
      <c r="J319" s="196"/>
      <c r="K319" s="446"/>
      <c r="L319" s="446"/>
      <c r="M319" s="446"/>
      <c r="N319" s="446">
        <v>1</v>
      </c>
      <c r="O319" s="446"/>
      <c r="P319" s="196"/>
      <c r="Q319" s="446"/>
      <c r="R319" s="446"/>
      <c r="S319" s="446"/>
      <c r="T319" s="446"/>
      <c r="U319" s="194"/>
      <c r="V319" s="447" t="s">
        <v>203</v>
      </c>
      <c r="W319" s="446">
        <v>3</v>
      </c>
      <c r="X319" s="144"/>
      <c r="Y319" s="446"/>
      <c r="Z319" s="446"/>
      <c r="AA319" s="196"/>
      <c r="AB319" s="448"/>
      <c r="AC319" s="197"/>
      <c r="AD319" s="446"/>
      <c r="AE319" s="196"/>
      <c r="AF319" s="446" t="s">
        <v>603</v>
      </c>
      <c r="AG319" s="196"/>
      <c r="AH319" s="446"/>
      <c r="AI319" s="446"/>
      <c r="AJ319" s="446"/>
      <c r="AK319" s="446"/>
      <c r="AL319" s="446"/>
      <c r="AM319" s="446"/>
      <c r="AN319" s="446"/>
      <c r="AO319" s="446"/>
      <c r="AP319" s="446"/>
      <c r="AQ319" s="446"/>
      <c r="AR319" s="446"/>
      <c r="AS319" s="446"/>
      <c r="AU319" s="446">
        <f t="shared" si="413"/>
        <v>0</v>
      </c>
      <c r="AW319" s="446" t="s">
        <v>610</v>
      </c>
      <c r="AX319" s="195"/>
      <c r="AY319" s="446">
        <v>1</v>
      </c>
      <c r="AZ319" s="446" t="str">
        <f t="shared" si="409"/>
        <v xml:space="preserve"> </v>
      </c>
      <c r="BB319" s="446"/>
      <c r="BD319" s="446"/>
      <c r="BE319" s="147"/>
      <c r="BF319" s="446"/>
      <c r="BG319" s="147"/>
      <c r="BH319" s="446"/>
      <c r="BI319" s="147"/>
      <c r="BJ319" s="446"/>
      <c r="BK319" s="147"/>
      <c r="BL319" s="450">
        <f t="shared" si="414"/>
        <v>0</v>
      </c>
      <c r="BM319" s="451" t="e">
        <f t="shared" si="415"/>
        <v>#DIV/0!</v>
      </c>
      <c r="BN319" s="147">
        <f t="shared" si="416"/>
        <v>0</v>
      </c>
      <c r="BP319" s="200"/>
    </row>
    <row r="320" spans="1:68" s="104" customFormat="1" ht="154.15" customHeight="1" x14ac:dyDescent="0.35">
      <c r="A320" s="446" t="s">
        <v>330</v>
      </c>
      <c r="B320" s="799" t="s">
        <v>792</v>
      </c>
      <c r="C320" s="800"/>
      <c r="D320" s="131"/>
      <c r="E320" s="132"/>
      <c r="F320" s="131"/>
      <c r="G320" s="446" t="s">
        <v>241</v>
      </c>
      <c r="H320" s="131"/>
      <c r="I320" s="446" t="s">
        <v>470</v>
      </c>
      <c r="J320" s="131"/>
      <c r="K320" s="446">
        <v>1</v>
      </c>
      <c r="L320" s="446"/>
      <c r="M320" s="446"/>
      <c r="N320" s="446">
        <v>1</v>
      </c>
      <c r="O320" s="446"/>
      <c r="P320" s="131"/>
      <c r="Q320" s="453">
        <v>1</v>
      </c>
      <c r="R320" s="453"/>
      <c r="S320" s="453">
        <v>1</v>
      </c>
      <c r="T320" s="453"/>
      <c r="U320" s="131"/>
      <c r="V320" s="447" t="s">
        <v>203</v>
      </c>
      <c r="W320" s="446">
        <v>3</v>
      </c>
      <c r="X320" s="144"/>
      <c r="Y320" s="446"/>
      <c r="Z320" s="446"/>
      <c r="AA320" s="131"/>
      <c r="AB320" s="459"/>
      <c r="AC320" s="134"/>
      <c r="AD320" s="453" t="s">
        <v>596</v>
      </c>
      <c r="AE320" s="131"/>
      <c r="AF320" s="452" t="s">
        <v>598</v>
      </c>
      <c r="AG320" s="131"/>
      <c r="AH320" s="446"/>
      <c r="AI320" s="446"/>
      <c r="AJ320" s="446"/>
      <c r="AK320" s="446"/>
      <c r="AL320" s="446"/>
      <c r="AM320" s="446"/>
      <c r="AN320" s="446">
        <v>1</v>
      </c>
      <c r="AO320" s="446"/>
      <c r="AP320" s="446"/>
      <c r="AQ320" s="446"/>
      <c r="AR320" s="446"/>
      <c r="AS320" s="446"/>
      <c r="AU320" s="446">
        <f>SUM(AH320:AS320)</f>
        <v>1</v>
      </c>
      <c r="AW320" s="446" t="s">
        <v>631</v>
      </c>
      <c r="AX320" s="131"/>
      <c r="AY320" s="446">
        <v>1</v>
      </c>
      <c r="AZ320" s="446">
        <f t="shared" si="409"/>
        <v>1</v>
      </c>
      <c r="BB320" s="446" t="s">
        <v>3</v>
      </c>
      <c r="BD320" s="460"/>
      <c r="BE320" s="147"/>
      <c r="BF320" s="460"/>
      <c r="BG320" s="147"/>
      <c r="BH320" s="460"/>
      <c r="BI320" s="147"/>
      <c r="BJ320" s="460"/>
      <c r="BK320" s="147"/>
      <c r="BL320" s="450">
        <f>BD320+BF320+BH320+BJ320</f>
        <v>0</v>
      </c>
      <c r="BM320" s="451">
        <f>BL320/AU320</f>
        <v>0</v>
      </c>
      <c r="BN320" s="147">
        <f>BE320+BG320+BI320+BK320</f>
        <v>0</v>
      </c>
      <c r="BO320" s="150"/>
      <c r="BP320" s="151"/>
    </row>
    <row r="321" spans="1:68" s="132" customFormat="1" ht="95.25" customHeight="1" x14ac:dyDescent="0.2">
      <c r="A321" s="446" t="s">
        <v>344</v>
      </c>
      <c r="B321" s="799" t="s">
        <v>684</v>
      </c>
      <c r="C321" s="800"/>
      <c r="D321" s="194"/>
      <c r="F321" s="195"/>
      <c r="G321" s="446" t="s">
        <v>27</v>
      </c>
      <c r="H321" s="196"/>
      <c r="I321" s="446" t="s">
        <v>470</v>
      </c>
      <c r="J321" s="196"/>
      <c r="K321" s="446"/>
      <c r="L321" s="446"/>
      <c r="M321" s="446"/>
      <c r="N321" s="446">
        <v>1</v>
      </c>
      <c r="O321" s="446"/>
      <c r="P321" s="196"/>
      <c r="Q321" s="446"/>
      <c r="R321" s="446"/>
      <c r="S321" s="446">
        <v>1</v>
      </c>
      <c r="T321" s="446"/>
      <c r="U321" s="194"/>
      <c r="V321" s="447" t="s">
        <v>203</v>
      </c>
      <c r="W321" s="446">
        <v>3</v>
      </c>
      <c r="X321" s="144"/>
      <c r="Y321" s="446"/>
      <c r="Z321" s="446"/>
      <c r="AA321" s="196"/>
      <c r="AB321" s="448"/>
      <c r="AC321" s="197"/>
      <c r="AD321" s="446"/>
      <c r="AE321" s="196"/>
      <c r="AF321" s="446" t="s">
        <v>603</v>
      </c>
      <c r="AG321" s="196"/>
      <c r="AH321" s="446"/>
      <c r="AI321" s="446"/>
      <c r="AJ321" s="446"/>
      <c r="AK321" s="446"/>
      <c r="AL321" s="446"/>
      <c r="AM321" s="446"/>
      <c r="AN321" s="446"/>
      <c r="AO321" s="446"/>
      <c r="AP321" s="446"/>
      <c r="AQ321" s="446"/>
      <c r="AR321" s="446"/>
      <c r="AS321" s="446"/>
      <c r="AU321" s="446">
        <f t="shared" si="413"/>
        <v>0</v>
      </c>
      <c r="AW321" s="446" t="s">
        <v>22</v>
      </c>
      <c r="AX321" s="195"/>
      <c r="AY321" s="446">
        <v>1</v>
      </c>
      <c r="AZ321" s="446" t="str">
        <f t="shared" si="409"/>
        <v xml:space="preserve"> </v>
      </c>
      <c r="BB321" s="446"/>
      <c r="BD321" s="446"/>
      <c r="BE321" s="147"/>
      <c r="BF321" s="446"/>
      <c r="BG321" s="147"/>
      <c r="BH321" s="446"/>
      <c r="BI321" s="147"/>
      <c r="BJ321" s="446"/>
      <c r="BK321" s="147"/>
      <c r="BL321" s="450">
        <f t="shared" si="414"/>
        <v>0</v>
      </c>
      <c r="BM321" s="451" t="e">
        <f t="shared" si="415"/>
        <v>#DIV/0!</v>
      </c>
      <c r="BN321" s="147">
        <f t="shared" si="416"/>
        <v>0</v>
      </c>
      <c r="BP321" s="200"/>
    </row>
    <row r="322" spans="1:68" s="132" customFormat="1" ht="81.599999999999994" customHeight="1" x14ac:dyDescent="0.2">
      <c r="A322" s="446" t="s">
        <v>345</v>
      </c>
      <c r="B322" s="956" t="s">
        <v>652</v>
      </c>
      <c r="C322" s="957"/>
      <c r="D322" s="194"/>
      <c r="F322" s="195"/>
      <c r="G322" s="446" t="s">
        <v>27</v>
      </c>
      <c r="H322" s="196"/>
      <c r="I322" s="446" t="s">
        <v>470</v>
      </c>
      <c r="J322" s="196"/>
      <c r="K322" s="453"/>
      <c r="L322" s="453"/>
      <c r="M322" s="453"/>
      <c r="N322" s="453">
        <v>1</v>
      </c>
      <c r="O322" s="453"/>
      <c r="P322" s="196"/>
      <c r="Q322" s="453"/>
      <c r="R322" s="453"/>
      <c r="S322" s="453">
        <v>1</v>
      </c>
      <c r="T322" s="453"/>
      <c r="U322" s="194"/>
      <c r="V322" s="454" t="s">
        <v>203</v>
      </c>
      <c r="W322" s="453">
        <v>3</v>
      </c>
      <c r="X322" s="152"/>
      <c r="Y322" s="453"/>
      <c r="Z322" s="453"/>
      <c r="AA322" s="196"/>
      <c r="AB322" s="455"/>
      <c r="AC322" s="197"/>
      <c r="AD322" s="453" t="s">
        <v>597</v>
      </c>
      <c r="AE322" s="196"/>
      <c r="AF322" s="452" t="s">
        <v>599</v>
      </c>
      <c r="AG322" s="196"/>
      <c r="AH322" s="446"/>
      <c r="AI322" s="446"/>
      <c r="AJ322" s="446"/>
      <c r="AK322" s="446"/>
      <c r="AL322" s="446"/>
      <c r="AM322" s="446"/>
      <c r="AN322" s="446">
        <v>1</v>
      </c>
      <c r="AO322" s="446"/>
      <c r="AP322" s="446"/>
      <c r="AQ322" s="446"/>
      <c r="AR322" s="446"/>
      <c r="AS322" s="446"/>
      <c r="AT322" s="104"/>
      <c r="AU322" s="453">
        <f t="shared" ref="AU322" si="417">SUM(AH322:AS322)</f>
        <v>1</v>
      </c>
      <c r="AV322" s="104"/>
      <c r="AW322" s="453" t="s">
        <v>630</v>
      </c>
      <c r="AX322" s="195"/>
      <c r="AY322" s="453">
        <v>1</v>
      </c>
      <c r="AZ322" s="446">
        <f t="shared" si="409"/>
        <v>1</v>
      </c>
      <c r="BA322" s="104"/>
      <c r="BB322" s="453" t="s">
        <v>3</v>
      </c>
      <c r="BD322" s="453"/>
      <c r="BE322" s="154"/>
      <c r="BF322" s="453"/>
      <c r="BG322" s="154"/>
      <c r="BH322" s="453"/>
      <c r="BI322" s="154"/>
      <c r="BJ322" s="453"/>
      <c r="BK322" s="154"/>
      <c r="BL322" s="457">
        <f t="shared" ref="BL322" si="418">BD322+BF322+BH322+BJ322</f>
        <v>0</v>
      </c>
      <c r="BM322" s="458">
        <f t="shared" ref="BM322" si="419">BL322/AU322</f>
        <v>0</v>
      </c>
      <c r="BN322" s="154">
        <f t="shared" ref="BN322" si="420">BE322+BG322+BI322+BK322</f>
        <v>0</v>
      </c>
      <c r="BP322" s="200"/>
    </row>
    <row r="323" spans="1:68" s="104" customFormat="1" ht="62.25" x14ac:dyDescent="0.2">
      <c r="A323" s="446" t="s">
        <v>346</v>
      </c>
      <c r="B323" s="799" t="s">
        <v>685</v>
      </c>
      <c r="C323" s="800"/>
      <c r="D323" s="131"/>
      <c r="E323" s="132"/>
      <c r="F323" s="131"/>
      <c r="G323" s="446" t="s">
        <v>27</v>
      </c>
      <c r="H323" s="131"/>
      <c r="I323" s="446" t="s">
        <v>470</v>
      </c>
      <c r="J323" s="131"/>
      <c r="K323" s="446"/>
      <c r="L323" s="446"/>
      <c r="M323" s="446"/>
      <c r="N323" s="446">
        <v>1</v>
      </c>
      <c r="O323" s="446"/>
      <c r="P323" s="196"/>
      <c r="Q323" s="446">
        <v>1</v>
      </c>
      <c r="R323" s="446"/>
      <c r="S323" s="446"/>
      <c r="T323" s="446"/>
      <c r="U323" s="131"/>
      <c r="V323" s="447" t="s">
        <v>203</v>
      </c>
      <c r="W323" s="446">
        <v>3</v>
      </c>
      <c r="X323" s="144"/>
      <c r="Y323" s="446"/>
      <c r="Z323" s="446"/>
      <c r="AA323" s="131"/>
      <c r="AB323" s="448"/>
      <c r="AC323" s="134"/>
      <c r="AD323" s="446"/>
      <c r="AE323" s="131"/>
      <c r="AF323" s="446" t="s">
        <v>603</v>
      </c>
      <c r="AG323" s="131"/>
      <c r="AH323" s="446"/>
      <c r="AI323" s="446"/>
      <c r="AJ323" s="446"/>
      <c r="AK323" s="446"/>
      <c r="AL323" s="446"/>
      <c r="AM323" s="446"/>
      <c r="AN323" s="446"/>
      <c r="AO323" s="446"/>
      <c r="AP323" s="446"/>
      <c r="AQ323" s="446"/>
      <c r="AR323" s="446"/>
      <c r="AS323" s="446"/>
      <c r="AT323" s="131"/>
      <c r="AU323" s="446">
        <f t="shared" si="413"/>
        <v>0</v>
      </c>
      <c r="AV323" s="131"/>
      <c r="AW323" s="446" t="s">
        <v>609</v>
      </c>
      <c r="AX323" s="131"/>
      <c r="AY323" s="446">
        <v>1</v>
      </c>
      <c r="AZ323" s="446" t="str">
        <f t="shared" si="409"/>
        <v xml:space="preserve"> </v>
      </c>
      <c r="BA323" s="131"/>
      <c r="BB323" s="446"/>
      <c r="BD323" s="446"/>
      <c r="BE323" s="147"/>
      <c r="BF323" s="446"/>
      <c r="BG323" s="147"/>
      <c r="BH323" s="446"/>
      <c r="BI323" s="147"/>
      <c r="BJ323" s="446"/>
      <c r="BK323" s="147"/>
      <c r="BL323" s="450">
        <f t="shared" si="414"/>
        <v>0</v>
      </c>
      <c r="BM323" s="451" t="e">
        <f t="shared" si="415"/>
        <v>#DIV/0!</v>
      </c>
      <c r="BN323" s="147">
        <f t="shared" si="416"/>
        <v>0</v>
      </c>
      <c r="BP323" s="151"/>
    </row>
    <row r="324" spans="1:68" s="104" customFormat="1" ht="99.6" customHeight="1" x14ac:dyDescent="0.2">
      <c r="A324" s="446" t="s">
        <v>347</v>
      </c>
      <c r="B324" s="799" t="s">
        <v>1040</v>
      </c>
      <c r="C324" s="800"/>
      <c r="D324" s="131"/>
      <c r="E324" s="132"/>
      <c r="F324" s="131"/>
      <c r="G324" s="446" t="s">
        <v>27</v>
      </c>
      <c r="H324" s="131"/>
      <c r="I324" s="446" t="s">
        <v>470</v>
      </c>
      <c r="J324" s="131"/>
      <c r="K324" s="446"/>
      <c r="L324" s="446"/>
      <c r="M324" s="446"/>
      <c r="N324" s="446">
        <v>1</v>
      </c>
      <c r="O324" s="446"/>
      <c r="P324" s="196"/>
      <c r="Q324" s="446">
        <v>1</v>
      </c>
      <c r="R324" s="446"/>
      <c r="S324" s="446"/>
      <c r="T324" s="446"/>
      <c r="U324" s="131"/>
      <c r="V324" s="447" t="s">
        <v>203</v>
      </c>
      <c r="W324" s="446">
        <v>3</v>
      </c>
      <c r="X324" s="144"/>
      <c r="Y324" s="446"/>
      <c r="Z324" s="446"/>
      <c r="AA324" s="131"/>
      <c r="AB324" s="448"/>
      <c r="AC324" s="134"/>
      <c r="AD324" s="446"/>
      <c r="AE324" s="131"/>
      <c r="AF324" s="446" t="s">
        <v>603</v>
      </c>
      <c r="AG324" s="131"/>
      <c r="AH324" s="446"/>
      <c r="AI324" s="446"/>
      <c r="AJ324" s="446"/>
      <c r="AK324" s="446"/>
      <c r="AL324" s="446"/>
      <c r="AM324" s="446"/>
      <c r="AN324" s="446"/>
      <c r="AO324" s="446"/>
      <c r="AP324" s="446"/>
      <c r="AQ324" s="446"/>
      <c r="AR324" s="446"/>
      <c r="AS324" s="446"/>
      <c r="AT324" s="131"/>
      <c r="AU324" s="446">
        <f t="shared" ref="AU324" si="421">SUM(AH324:AS324)</f>
        <v>0</v>
      </c>
      <c r="AV324" s="131"/>
      <c r="AW324" s="446" t="s">
        <v>609</v>
      </c>
      <c r="AX324" s="131"/>
      <c r="AY324" s="446">
        <v>1</v>
      </c>
      <c r="AZ324" s="446" t="str">
        <f t="shared" ref="AZ324" si="422">IF(AU324&lt;&gt;0,1," ")</f>
        <v xml:space="preserve"> </v>
      </c>
      <c r="BA324" s="131"/>
      <c r="BB324" s="446"/>
      <c r="BD324" s="446"/>
      <c r="BE324" s="147"/>
      <c r="BF324" s="446"/>
      <c r="BG324" s="147"/>
      <c r="BH324" s="446"/>
      <c r="BI324" s="147"/>
      <c r="BJ324" s="446"/>
      <c r="BK324" s="147"/>
      <c r="BL324" s="450">
        <f t="shared" ref="BL324" si="423">BD324+BF324+BH324+BJ324</f>
        <v>0</v>
      </c>
      <c r="BM324" s="451" t="e">
        <f t="shared" ref="BM324" si="424">BL324/AU324</f>
        <v>#DIV/0!</v>
      </c>
      <c r="BN324" s="147">
        <f t="shared" ref="BN324" si="425">BE324+BG324+BI324+BK324</f>
        <v>0</v>
      </c>
      <c r="BP324" s="151"/>
    </row>
    <row r="325" spans="1:68" s="131" customFormat="1" ht="87" customHeight="1" x14ac:dyDescent="0.2">
      <c r="A325" s="446" t="s">
        <v>510</v>
      </c>
      <c r="B325" s="799" t="s">
        <v>686</v>
      </c>
      <c r="C325" s="800"/>
      <c r="D325" s="194"/>
      <c r="E325" s="132"/>
      <c r="F325" s="195"/>
      <c r="G325" s="446" t="s">
        <v>27</v>
      </c>
      <c r="H325" s="196"/>
      <c r="I325" s="446" t="s">
        <v>470</v>
      </c>
      <c r="J325" s="196"/>
      <c r="K325" s="446"/>
      <c r="L325" s="446">
        <v>1</v>
      </c>
      <c r="M325" s="446"/>
      <c r="N325" s="446">
        <v>1</v>
      </c>
      <c r="O325" s="446"/>
      <c r="Q325" s="446">
        <v>1</v>
      </c>
      <c r="R325" s="446">
        <v>1</v>
      </c>
      <c r="S325" s="446">
        <v>1</v>
      </c>
      <c r="T325" s="446">
        <v>1</v>
      </c>
      <c r="U325" s="194"/>
      <c r="V325" s="447" t="s">
        <v>203</v>
      </c>
      <c r="W325" s="446">
        <v>3</v>
      </c>
      <c r="X325" s="144"/>
      <c r="Y325" s="446"/>
      <c r="Z325" s="446"/>
      <c r="AA325" s="196"/>
      <c r="AB325" s="448"/>
      <c r="AC325" s="197"/>
      <c r="AD325" s="446"/>
      <c r="AE325" s="196"/>
      <c r="AF325" s="446" t="s">
        <v>603</v>
      </c>
      <c r="AG325" s="196"/>
      <c r="AH325" s="446"/>
      <c r="AI325" s="446"/>
      <c r="AJ325" s="446"/>
      <c r="AK325" s="446"/>
      <c r="AL325" s="446"/>
      <c r="AM325" s="446"/>
      <c r="AN325" s="446"/>
      <c r="AO325" s="446"/>
      <c r="AP325" s="446"/>
      <c r="AQ325" s="446"/>
      <c r="AR325" s="446"/>
      <c r="AS325" s="446"/>
      <c r="AU325" s="446">
        <f t="shared" si="413"/>
        <v>0</v>
      </c>
      <c r="AW325" s="446" t="s">
        <v>628</v>
      </c>
      <c r="AX325" s="195"/>
      <c r="AY325" s="446">
        <v>1</v>
      </c>
      <c r="AZ325" s="446" t="str">
        <f t="shared" si="409"/>
        <v xml:space="preserve"> </v>
      </c>
      <c r="BB325" s="446"/>
      <c r="BD325" s="446"/>
      <c r="BE325" s="147"/>
      <c r="BF325" s="446"/>
      <c r="BG325" s="147"/>
      <c r="BH325" s="446"/>
      <c r="BI325" s="147"/>
      <c r="BJ325" s="446"/>
      <c r="BK325" s="147"/>
      <c r="BL325" s="450">
        <f t="shared" si="414"/>
        <v>0</v>
      </c>
      <c r="BM325" s="451" t="e">
        <f t="shared" si="415"/>
        <v>#DIV/0!</v>
      </c>
      <c r="BN325" s="147">
        <f t="shared" si="416"/>
        <v>0</v>
      </c>
      <c r="BP325" s="200"/>
    </row>
    <row r="326" spans="1:68" s="131" customFormat="1" ht="83.25" customHeight="1" x14ac:dyDescent="0.2">
      <c r="A326" s="446" t="s">
        <v>511</v>
      </c>
      <c r="B326" s="799" t="s">
        <v>687</v>
      </c>
      <c r="C326" s="800"/>
      <c r="D326" s="194"/>
      <c r="E326" s="132"/>
      <c r="F326" s="195"/>
      <c r="G326" s="446" t="s">
        <v>3</v>
      </c>
      <c r="H326" s="196"/>
      <c r="I326" s="446" t="s">
        <v>470</v>
      </c>
      <c r="J326" s="196"/>
      <c r="K326" s="446"/>
      <c r="L326" s="446">
        <v>1</v>
      </c>
      <c r="M326" s="446"/>
      <c r="N326" s="446"/>
      <c r="O326" s="446"/>
      <c r="Q326" s="446"/>
      <c r="R326" s="446"/>
      <c r="S326" s="446"/>
      <c r="T326" s="446">
        <v>1</v>
      </c>
      <c r="U326" s="194"/>
      <c r="V326" s="447" t="s">
        <v>203</v>
      </c>
      <c r="W326" s="446">
        <v>3</v>
      </c>
      <c r="X326" s="144"/>
      <c r="Y326" s="446"/>
      <c r="Z326" s="446"/>
      <c r="AA326" s="196"/>
      <c r="AB326" s="455" t="s">
        <v>1007</v>
      </c>
      <c r="AC326" s="197"/>
      <c r="AD326" s="446" t="s">
        <v>596</v>
      </c>
      <c r="AE326" s="196"/>
      <c r="AF326" s="446" t="s">
        <v>597</v>
      </c>
      <c r="AG326" s="196"/>
      <c r="AH326" s="461"/>
      <c r="AI326" s="461"/>
      <c r="AJ326" s="461"/>
      <c r="AK326" s="461"/>
      <c r="AL326" s="461"/>
      <c r="AM326" s="461"/>
      <c r="AN326" s="461"/>
      <c r="AO326" s="461"/>
      <c r="AP326" s="461"/>
      <c r="AQ326" s="461"/>
      <c r="AR326" s="461"/>
      <c r="AS326" s="461"/>
      <c r="AU326" s="446">
        <f t="shared" si="413"/>
        <v>0</v>
      </c>
      <c r="AW326" s="446" t="s">
        <v>622</v>
      </c>
      <c r="AX326" s="195"/>
      <c r="AY326" s="446">
        <v>1</v>
      </c>
      <c r="AZ326" s="446" t="str">
        <f t="shared" si="409"/>
        <v xml:space="preserve"> </v>
      </c>
      <c r="BB326" s="446" t="s">
        <v>186</v>
      </c>
      <c r="BD326" s="446"/>
      <c r="BE326" s="147"/>
      <c r="BF326" s="446"/>
      <c r="BG326" s="147"/>
      <c r="BH326" s="446"/>
      <c r="BI326" s="147"/>
      <c r="BJ326" s="446"/>
      <c r="BK326" s="147"/>
      <c r="BL326" s="450">
        <f t="shared" si="414"/>
        <v>0</v>
      </c>
      <c r="BM326" s="451" t="e">
        <f t="shared" si="415"/>
        <v>#DIV/0!</v>
      </c>
      <c r="BN326" s="147">
        <f t="shared" si="416"/>
        <v>0</v>
      </c>
      <c r="BP326" s="200"/>
    </row>
    <row r="327" spans="1:68" s="132" customFormat="1" ht="97.9" customHeight="1" x14ac:dyDescent="0.2">
      <c r="A327" s="446" t="s">
        <v>512</v>
      </c>
      <c r="B327" s="956" t="s">
        <v>944</v>
      </c>
      <c r="C327" s="957"/>
      <c r="D327" s="194"/>
      <c r="F327" s="195"/>
      <c r="G327" s="453" t="s">
        <v>21</v>
      </c>
      <c r="H327" s="196"/>
      <c r="I327" s="453" t="s">
        <v>476</v>
      </c>
      <c r="J327" s="196"/>
      <c r="K327" s="453"/>
      <c r="L327" s="453">
        <v>1</v>
      </c>
      <c r="M327" s="453"/>
      <c r="N327" s="453"/>
      <c r="O327" s="453"/>
      <c r="P327" s="196"/>
      <c r="Q327" s="453"/>
      <c r="R327" s="453"/>
      <c r="S327" s="453"/>
      <c r="T327" s="453">
        <v>1</v>
      </c>
      <c r="U327" s="194"/>
      <c r="V327" s="454" t="s">
        <v>203</v>
      </c>
      <c r="W327" s="453">
        <v>3</v>
      </c>
      <c r="X327" s="152"/>
      <c r="Y327" s="453"/>
      <c r="Z327" s="453"/>
      <c r="AA327" s="196"/>
      <c r="AB327" s="455" t="s">
        <v>1008</v>
      </c>
      <c r="AC327" s="197"/>
      <c r="AD327" s="446" t="s">
        <v>596</v>
      </c>
      <c r="AE327" s="196"/>
      <c r="AF327" s="446" t="s">
        <v>597</v>
      </c>
      <c r="AG327" s="196"/>
      <c r="AH327" s="453"/>
      <c r="AI327" s="453"/>
      <c r="AJ327" s="453"/>
      <c r="AK327" s="453"/>
      <c r="AL327" s="453"/>
      <c r="AM327" s="453"/>
      <c r="AN327" s="453"/>
      <c r="AO327" s="453"/>
      <c r="AP327" s="453"/>
      <c r="AQ327" s="453"/>
      <c r="AR327" s="453"/>
      <c r="AS327" s="453"/>
      <c r="AT327" s="104"/>
      <c r="AU327" s="453">
        <f t="shared" si="413"/>
        <v>0</v>
      </c>
      <c r="AV327" s="104"/>
      <c r="AW327" s="453" t="s">
        <v>622</v>
      </c>
      <c r="AX327" s="195"/>
      <c r="AY327" s="453">
        <v>1</v>
      </c>
      <c r="AZ327" s="453" t="str">
        <f>IF(AU327&lt;&gt;0,1," ")</f>
        <v xml:space="preserve"> </v>
      </c>
      <c r="BA327" s="104"/>
      <c r="BB327" s="446" t="s">
        <v>186</v>
      </c>
      <c r="BD327" s="453"/>
      <c r="BE327" s="154"/>
      <c r="BF327" s="453"/>
      <c r="BG327" s="154"/>
      <c r="BH327" s="453"/>
      <c r="BI327" s="154"/>
      <c r="BJ327" s="453"/>
      <c r="BK327" s="154"/>
      <c r="BL327" s="457">
        <f t="shared" si="414"/>
        <v>0</v>
      </c>
      <c r="BM327" s="458" t="e">
        <f t="shared" si="415"/>
        <v>#DIV/0!</v>
      </c>
      <c r="BN327" s="154">
        <f t="shared" si="416"/>
        <v>0</v>
      </c>
      <c r="BP327" s="200"/>
    </row>
    <row r="328" spans="1:68" s="131" customFormat="1" ht="74.45" customHeight="1" x14ac:dyDescent="0.2">
      <c r="A328" s="446" t="s">
        <v>513</v>
      </c>
      <c r="B328" s="799" t="s">
        <v>653</v>
      </c>
      <c r="C328" s="800"/>
      <c r="E328" s="132"/>
      <c r="G328" s="446" t="s">
        <v>27</v>
      </c>
      <c r="I328" s="446" t="s">
        <v>470</v>
      </c>
      <c r="K328" s="446"/>
      <c r="L328" s="446"/>
      <c r="M328" s="446"/>
      <c r="N328" s="446">
        <v>1</v>
      </c>
      <c r="O328" s="446"/>
      <c r="Q328" s="446">
        <v>1</v>
      </c>
      <c r="R328" s="446">
        <v>1</v>
      </c>
      <c r="S328" s="446">
        <v>1</v>
      </c>
      <c r="T328" s="446">
        <v>1</v>
      </c>
      <c r="V328" s="447" t="s">
        <v>203</v>
      </c>
      <c r="W328" s="446">
        <v>3</v>
      </c>
      <c r="X328" s="144"/>
      <c r="Y328" s="446"/>
      <c r="Z328" s="446"/>
      <c r="AB328" s="448"/>
      <c r="AC328" s="134"/>
      <c r="AD328" s="446"/>
      <c r="AF328" s="446" t="s">
        <v>603</v>
      </c>
      <c r="AH328" s="446"/>
      <c r="AI328" s="446"/>
      <c r="AJ328" s="446"/>
      <c r="AK328" s="446"/>
      <c r="AL328" s="446"/>
      <c r="AM328" s="446"/>
      <c r="AN328" s="446"/>
      <c r="AO328" s="446"/>
      <c r="AP328" s="446"/>
      <c r="AQ328" s="446"/>
      <c r="AR328" s="446"/>
      <c r="AS328" s="446"/>
      <c r="AU328" s="446">
        <f t="shared" ref="AU328:AU334" si="426">SUM(AH328:AS328)</f>
        <v>0</v>
      </c>
      <c r="AW328" s="446" t="s">
        <v>612</v>
      </c>
      <c r="AY328" s="446">
        <v>1</v>
      </c>
      <c r="AZ328" s="446" t="str">
        <f t="shared" ref="AZ328:AZ330" si="427">IF(AU328&lt;&gt;0,1," ")</f>
        <v xml:space="preserve"> </v>
      </c>
      <c r="BB328" s="446"/>
      <c r="BD328" s="446"/>
      <c r="BE328" s="147"/>
      <c r="BF328" s="446"/>
      <c r="BG328" s="147"/>
      <c r="BH328" s="446"/>
      <c r="BI328" s="147"/>
      <c r="BJ328" s="446"/>
      <c r="BK328" s="147"/>
      <c r="BL328" s="450">
        <f t="shared" ref="BL328:BL334" si="428">BD328+BF328+BH328+BJ328</f>
        <v>0</v>
      </c>
      <c r="BM328" s="451" t="e">
        <f t="shared" si="415"/>
        <v>#DIV/0!</v>
      </c>
      <c r="BN328" s="147">
        <f t="shared" ref="BN328:BN334" si="429">BE328+BG328+BI328+BK328</f>
        <v>0</v>
      </c>
      <c r="BP328" s="200"/>
    </row>
    <row r="329" spans="1:68" s="131" customFormat="1" ht="74.45" customHeight="1" x14ac:dyDescent="0.2">
      <c r="A329" s="446" t="s">
        <v>514</v>
      </c>
      <c r="B329" s="799" t="s">
        <v>688</v>
      </c>
      <c r="C329" s="800"/>
      <c r="E329" s="132"/>
      <c r="G329" s="446" t="s">
        <v>27</v>
      </c>
      <c r="I329" s="446" t="s">
        <v>470</v>
      </c>
      <c r="K329" s="446"/>
      <c r="L329" s="446"/>
      <c r="M329" s="446"/>
      <c r="N329" s="446">
        <v>1</v>
      </c>
      <c r="O329" s="446"/>
      <c r="Q329" s="446">
        <v>1</v>
      </c>
      <c r="R329" s="446">
        <v>1</v>
      </c>
      <c r="S329" s="446">
        <v>1</v>
      </c>
      <c r="T329" s="446">
        <v>1</v>
      </c>
      <c r="V329" s="447" t="s">
        <v>203</v>
      </c>
      <c r="W329" s="446">
        <v>3</v>
      </c>
      <c r="X329" s="144"/>
      <c r="Y329" s="446"/>
      <c r="Z329" s="446"/>
      <c r="AB329" s="448"/>
      <c r="AC329" s="134"/>
      <c r="AD329" s="446"/>
      <c r="AF329" s="446" t="s">
        <v>603</v>
      </c>
      <c r="AH329" s="446"/>
      <c r="AI329" s="446"/>
      <c r="AJ329" s="446"/>
      <c r="AK329" s="446"/>
      <c r="AL329" s="446"/>
      <c r="AM329" s="446"/>
      <c r="AN329" s="446"/>
      <c r="AO329" s="446"/>
      <c r="AP329" s="446"/>
      <c r="AQ329" s="446"/>
      <c r="AR329" s="446"/>
      <c r="AS329" s="446"/>
      <c r="AU329" s="446">
        <f t="shared" si="426"/>
        <v>0</v>
      </c>
      <c r="AW329" s="446" t="s">
        <v>629</v>
      </c>
      <c r="AY329" s="446">
        <v>1</v>
      </c>
      <c r="AZ329" s="446" t="str">
        <f t="shared" si="427"/>
        <v xml:space="preserve"> </v>
      </c>
      <c r="BB329" s="446"/>
      <c r="BD329" s="446"/>
      <c r="BE329" s="147"/>
      <c r="BF329" s="446"/>
      <c r="BG329" s="147"/>
      <c r="BH329" s="446"/>
      <c r="BI329" s="147"/>
      <c r="BJ329" s="446"/>
      <c r="BK329" s="147"/>
      <c r="BL329" s="450">
        <f t="shared" si="428"/>
        <v>0</v>
      </c>
      <c r="BM329" s="451" t="e">
        <f t="shared" si="415"/>
        <v>#DIV/0!</v>
      </c>
      <c r="BN329" s="147">
        <f t="shared" si="429"/>
        <v>0</v>
      </c>
      <c r="BP329" s="200"/>
    </row>
    <row r="330" spans="1:68" s="235" customFormat="1" ht="89.45" customHeight="1" x14ac:dyDescent="0.2">
      <c r="A330" s="446" t="s">
        <v>515</v>
      </c>
      <c r="B330" s="801" t="s">
        <v>689</v>
      </c>
      <c r="C330" s="802"/>
      <c r="D330" s="344"/>
      <c r="F330" s="345"/>
      <c r="G330" s="449" t="s">
        <v>27</v>
      </c>
      <c r="H330" s="346"/>
      <c r="I330" s="449" t="s">
        <v>470</v>
      </c>
      <c r="J330" s="346"/>
      <c r="K330" s="449"/>
      <c r="L330" s="449"/>
      <c r="M330" s="449"/>
      <c r="N330" s="449">
        <v>1</v>
      </c>
      <c r="O330" s="449"/>
      <c r="P330" s="346"/>
      <c r="Q330" s="449"/>
      <c r="R330" s="449"/>
      <c r="S330" s="449">
        <v>1</v>
      </c>
      <c r="T330" s="449"/>
      <c r="U330" s="344"/>
      <c r="V330" s="462" t="s">
        <v>203</v>
      </c>
      <c r="W330" s="449">
        <v>3</v>
      </c>
      <c r="X330" s="338"/>
      <c r="Y330" s="449"/>
      <c r="Z330" s="449"/>
      <c r="AA330" s="346"/>
      <c r="AB330" s="463"/>
      <c r="AC330" s="347"/>
      <c r="AD330" s="446"/>
      <c r="AE330" s="196"/>
      <c r="AF330" s="446" t="s">
        <v>603</v>
      </c>
      <c r="AG330" s="346"/>
      <c r="AH330" s="449"/>
      <c r="AI330" s="449"/>
      <c r="AJ330" s="449"/>
      <c r="AK330" s="449"/>
      <c r="AL330" s="449"/>
      <c r="AM330" s="449"/>
      <c r="AN330" s="449"/>
      <c r="AO330" s="449"/>
      <c r="AP330" s="449"/>
      <c r="AQ330" s="449"/>
      <c r="AR330" s="449"/>
      <c r="AS330" s="449"/>
      <c r="AU330" s="449">
        <f t="shared" si="426"/>
        <v>0</v>
      </c>
      <c r="AW330" s="449" t="s">
        <v>629</v>
      </c>
      <c r="AX330" s="345"/>
      <c r="AY330" s="449">
        <v>1</v>
      </c>
      <c r="AZ330" s="446" t="str">
        <f t="shared" si="427"/>
        <v xml:space="preserve"> </v>
      </c>
      <c r="BB330" s="449"/>
      <c r="BD330" s="449"/>
      <c r="BE330" s="464"/>
      <c r="BF330" s="449"/>
      <c r="BG330" s="464"/>
      <c r="BH330" s="449"/>
      <c r="BI330" s="464"/>
      <c r="BJ330" s="449"/>
      <c r="BK330" s="464"/>
      <c r="BL330" s="465">
        <f t="shared" si="428"/>
        <v>0</v>
      </c>
      <c r="BM330" s="466" t="e">
        <f t="shared" si="415"/>
        <v>#DIV/0!</v>
      </c>
      <c r="BN330" s="464">
        <f t="shared" si="429"/>
        <v>0</v>
      </c>
      <c r="BP330" s="411"/>
    </row>
    <row r="331" spans="1:68" s="132" customFormat="1" ht="112.9" customHeight="1" x14ac:dyDescent="0.2">
      <c r="A331" s="446" t="s">
        <v>516</v>
      </c>
      <c r="B331" s="799" t="s">
        <v>793</v>
      </c>
      <c r="C331" s="800"/>
      <c r="D331" s="194"/>
      <c r="F331" s="195"/>
      <c r="G331" s="446" t="s">
        <v>27</v>
      </c>
      <c r="H331" s="196"/>
      <c r="I331" s="446" t="s">
        <v>470</v>
      </c>
      <c r="J331" s="196"/>
      <c r="K331" s="446"/>
      <c r="L331" s="446"/>
      <c r="M331" s="446"/>
      <c r="N331" s="446">
        <v>1</v>
      </c>
      <c r="O331" s="446"/>
      <c r="P331" s="196"/>
      <c r="Q331" s="446"/>
      <c r="R331" s="446"/>
      <c r="S331" s="446">
        <v>1</v>
      </c>
      <c r="T331" s="446"/>
      <c r="U331" s="194"/>
      <c r="V331" s="447" t="s">
        <v>203</v>
      </c>
      <c r="W331" s="446">
        <v>3</v>
      </c>
      <c r="X331" s="144"/>
      <c r="Y331" s="446"/>
      <c r="Z331" s="446"/>
      <c r="AA331" s="196"/>
      <c r="AB331" s="448"/>
      <c r="AC331" s="197"/>
      <c r="AD331" s="446"/>
      <c r="AE331" s="196"/>
      <c r="AF331" s="446" t="s">
        <v>603</v>
      </c>
      <c r="AG331" s="196"/>
      <c r="AH331" s="446"/>
      <c r="AI331" s="446"/>
      <c r="AJ331" s="446"/>
      <c r="AK331" s="446"/>
      <c r="AL331" s="446"/>
      <c r="AM331" s="446"/>
      <c r="AN331" s="446"/>
      <c r="AO331" s="446"/>
      <c r="AP331" s="446"/>
      <c r="AQ331" s="446"/>
      <c r="AR331" s="446"/>
      <c r="AS331" s="446"/>
      <c r="AU331" s="446">
        <f t="shared" si="426"/>
        <v>0</v>
      </c>
      <c r="AW331" s="446" t="s">
        <v>631</v>
      </c>
      <c r="AX331" s="195"/>
      <c r="AY331" s="446">
        <v>1</v>
      </c>
      <c r="AZ331" s="446" t="str">
        <f t="shared" ref="AZ331:AZ334" si="430">IF(AU331&lt;&gt;0,1," ")</f>
        <v xml:space="preserve"> </v>
      </c>
      <c r="BB331" s="446"/>
      <c r="BD331" s="446"/>
      <c r="BE331" s="147"/>
      <c r="BF331" s="446"/>
      <c r="BG331" s="147"/>
      <c r="BH331" s="446"/>
      <c r="BI331" s="147"/>
      <c r="BJ331" s="446"/>
      <c r="BK331" s="147"/>
      <c r="BL331" s="450">
        <f t="shared" si="428"/>
        <v>0</v>
      </c>
      <c r="BM331" s="451" t="e">
        <f t="shared" si="415"/>
        <v>#DIV/0!</v>
      </c>
      <c r="BN331" s="147">
        <f t="shared" si="429"/>
        <v>0</v>
      </c>
      <c r="BP331" s="200"/>
    </row>
    <row r="332" spans="1:68" s="104" customFormat="1" ht="249.6" customHeight="1" x14ac:dyDescent="0.2">
      <c r="A332" s="446" t="s">
        <v>517</v>
      </c>
      <c r="B332" s="799" t="s">
        <v>945</v>
      </c>
      <c r="C332" s="800"/>
      <c r="D332" s="131"/>
      <c r="E332" s="132"/>
      <c r="F332" s="131"/>
      <c r="G332" s="446" t="s">
        <v>27</v>
      </c>
      <c r="H332" s="131"/>
      <c r="I332" s="446" t="s">
        <v>470</v>
      </c>
      <c r="J332" s="131"/>
      <c r="K332" s="446"/>
      <c r="L332" s="446"/>
      <c r="M332" s="446"/>
      <c r="N332" s="446">
        <v>1</v>
      </c>
      <c r="O332" s="446"/>
      <c r="P332" s="131"/>
      <c r="Q332" s="446">
        <v>1</v>
      </c>
      <c r="R332" s="446">
        <v>1</v>
      </c>
      <c r="S332" s="446">
        <v>1</v>
      </c>
      <c r="T332" s="446">
        <v>1</v>
      </c>
      <c r="U332" s="131"/>
      <c r="V332" s="447" t="s">
        <v>203</v>
      </c>
      <c r="W332" s="446">
        <v>3</v>
      </c>
      <c r="X332" s="144"/>
      <c r="Y332" s="446"/>
      <c r="Z332" s="446"/>
      <c r="AA332" s="131"/>
      <c r="AB332" s="459"/>
      <c r="AC332" s="134"/>
      <c r="AD332" s="446"/>
      <c r="AE332" s="131"/>
      <c r="AF332" s="446" t="s">
        <v>603</v>
      </c>
      <c r="AG332" s="131"/>
      <c r="AH332" s="446"/>
      <c r="AI332" s="446"/>
      <c r="AJ332" s="446"/>
      <c r="AK332" s="446"/>
      <c r="AL332" s="446"/>
      <c r="AM332" s="446"/>
      <c r="AN332" s="446"/>
      <c r="AO332" s="446"/>
      <c r="AP332" s="446"/>
      <c r="AQ332" s="446"/>
      <c r="AR332" s="446"/>
      <c r="AS332" s="446"/>
      <c r="AU332" s="446">
        <f t="shared" si="426"/>
        <v>0</v>
      </c>
      <c r="AW332" s="446" t="s">
        <v>609</v>
      </c>
      <c r="AX332" s="131"/>
      <c r="AY332" s="446">
        <v>1</v>
      </c>
      <c r="AZ332" s="446" t="str">
        <f t="shared" si="430"/>
        <v xml:space="preserve"> </v>
      </c>
      <c r="BB332" s="446"/>
      <c r="BD332" s="446"/>
      <c r="BE332" s="147"/>
      <c r="BF332" s="446"/>
      <c r="BG332" s="147"/>
      <c r="BH332" s="446"/>
      <c r="BI332" s="147"/>
      <c r="BJ332" s="446"/>
      <c r="BK332" s="147"/>
      <c r="BL332" s="450">
        <f t="shared" si="428"/>
        <v>0</v>
      </c>
      <c r="BM332" s="451" t="e">
        <f t="shared" si="415"/>
        <v>#DIV/0!</v>
      </c>
      <c r="BN332" s="147">
        <f t="shared" si="429"/>
        <v>0</v>
      </c>
      <c r="BP332" s="151"/>
    </row>
    <row r="333" spans="1:68" s="131" customFormat="1" ht="91.15" customHeight="1" x14ac:dyDescent="0.2">
      <c r="A333" s="446" t="s">
        <v>518</v>
      </c>
      <c r="B333" s="799" t="s">
        <v>946</v>
      </c>
      <c r="C333" s="800"/>
      <c r="E333" s="132"/>
      <c r="G333" s="446" t="s">
        <v>27</v>
      </c>
      <c r="I333" s="446" t="s">
        <v>470</v>
      </c>
      <c r="K333" s="446"/>
      <c r="L333" s="446"/>
      <c r="M333" s="446"/>
      <c r="N333" s="446">
        <v>1</v>
      </c>
      <c r="O333" s="446"/>
      <c r="Q333" s="446">
        <v>1</v>
      </c>
      <c r="R333" s="446">
        <v>1</v>
      </c>
      <c r="S333" s="446"/>
      <c r="T333" s="446"/>
      <c r="V333" s="447" t="s">
        <v>203</v>
      </c>
      <c r="W333" s="446">
        <v>3</v>
      </c>
      <c r="X333" s="144"/>
      <c r="Y333" s="446"/>
      <c r="Z333" s="446"/>
      <c r="AB333" s="448"/>
      <c r="AC333" s="134"/>
      <c r="AD333" s="446"/>
      <c r="AF333" s="446" t="s">
        <v>603</v>
      </c>
      <c r="AH333" s="446"/>
      <c r="AI333" s="446"/>
      <c r="AJ333" s="446"/>
      <c r="AK333" s="446"/>
      <c r="AL333" s="446"/>
      <c r="AM333" s="446"/>
      <c r="AN333" s="446"/>
      <c r="AO333" s="446"/>
      <c r="AP333" s="446"/>
      <c r="AQ333" s="446"/>
      <c r="AR333" s="446"/>
      <c r="AS333" s="446"/>
      <c r="AU333" s="446">
        <f t="shared" ref="AU333" si="431">SUM(AH333:AS333)</f>
        <v>0</v>
      </c>
      <c r="AW333" s="446" t="s">
        <v>609</v>
      </c>
      <c r="AY333" s="446">
        <v>1</v>
      </c>
      <c r="AZ333" s="446" t="str">
        <f t="shared" ref="AZ333" si="432">IF(AU333&lt;&gt;0,1," ")</f>
        <v xml:space="preserve"> </v>
      </c>
      <c r="BB333" s="446"/>
      <c r="BD333" s="446"/>
      <c r="BE333" s="147"/>
      <c r="BF333" s="446"/>
      <c r="BG333" s="147"/>
      <c r="BH333" s="446"/>
      <c r="BI333" s="147"/>
      <c r="BJ333" s="446"/>
      <c r="BK333" s="147"/>
      <c r="BL333" s="450">
        <f t="shared" ref="BL333" si="433">BD333+BF333+BH333+BJ333</f>
        <v>0</v>
      </c>
      <c r="BM333" s="451" t="e">
        <f t="shared" ref="BM333" si="434">BL333/AU333</f>
        <v>#DIV/0!</v>
      </c>
      <c r="BN333" s="147">
        <f t="shared" ref="BN333" si="435">BE333+BG333+BI333+BK333</f>
        <v>0</v>
      </c>
      <c r="BP333" s="200"/>
    </row>
    <row r="334" spans="1:68" s="131" customFormat="1" ht="91.15" customHeight="1" x14ac:dyDescent="0.2">
      <c r="A334" s="446" t="s">
        <v>1054</v>
      </c>
      <c r="B334" s="799" t="s">
        <v>1053</v>
      </c>
      <c r="C334" s="800"/>
      <c r="E334" s="132"/>
      <c r="G334" s="446" t="s">
        <v>27</v>
      </c>
      <c r="I334" s="446" t="s">
        <v>470</v>
      </c>
      <c r="K334" s="446"/>
      <c r="L334" s="446"/>
      <c r="M334" s="446"/>
      <c r="N334" s="446">
        <v>1</v>
      </c>
      <c r="O334" s="446"/>
      <c r="Q334" s="446"/>
      <c r="R334" s="446"/>
      <c r="S334" s="446">
        <v>1</v>
      </c>
      <c r="T334" s="446"/>
      <c r="V334" s="447" t="s">
        <v>203</v>
      </c>
      <c r="W334" s="446">
        <v>3</v>
      </c>
      <c r="X334" s="144"/>
      <c r="Y334" s="446"/>
      <c r="Z334" s="446"/>
      <c r="AB334" s="448"/>
      <c r="AC334" s="134"/>
      <c r="AD334" s="446"/>
      <c r="AF334" s="446" t="s">
        <v>603</v>
      </c>
      <c r="AH334" s="446"/>
      <c r="AI334" s="446"/>
      <c r="AJ334" s="446"/>
      <c r="AK334" s="446"/>
      <c r="AL334" s="446"/>
      <c r="AM334" s="446"/>
      <c r="AN334" s="446"/>
      <c r="AO334" s="446"/>
      <c r="AP334" s="446"/>
      <c r="AQ334" s="446"/>
      <c r="AR334" s="446"/>
      <c r="AS334" s="446"/>
      <c r="AU334" s="446">
        <f t="shared" si="426"/>
        <v>0</v>
      </c>
      <c r="AW334" s="446" t="s">
        <v>628</v>
      </c>
      <c r="AY334" s="446">
        <v>1</v>
      </c>
      <c r="AZ334" s="446" t="str">
        <f t="shared" si="430"/>
        <v xml:space="preserve"> </v>
      </c>
      <c r="BB334" s="446"/>
      <c r="BD334" s="446"/>
      <c r="BE334" s="147"/>
      <c r="BF334" s="446"/>
      <c r="BG334" s="147"/>
      <c r="BH334" s="446"/>
      <c r="BI334" s="147"/>
      <c r="BJ334" s="446"/>
      <c r="BK334" s="147"/>
      <c r="BL334" s="450">
        <f t="shared" si="428"/>
        <v>0</v>
      </c>
      <c r="BM334" s="451" t="e">
        <f t="shared" si="415"/>
        <v>#DIV/0!</v>
      </c>
      <c r="BN334" s="147">
        <f t="shared" si="429"/>
        <v>0</v>
      </c>
      <c r="BP334" s="200"/>
    </row>
    <row r="335" spans="1:68" s="131" customFormat="1" ht="89.45" customHeight="1" x14ac:dyDescent="0.2">
      <c r="A335" s="446" t="s">
        <v>1055</v>
      </c>
      <c r="B335" s="801" t="s">
        <v>654</v>
      </c>
      <c r="C335" s="802"/>
      <c r="E335" s="235"/>
      <c r="G335" s="446" t="s">
        <v>27</v>
      </c>
      <c r="I335" s="446" t="s">
        <v>470</v>
      </c>
      <c r="K335" s="446"/>
      <c r="L335" s="446"/>
      <c r="M335" s="446"/>
      <c r="N335" s="446">
        <v>1</v>
      </c>
      <c r="O335" s="446"/>
      <c r="P335" s="225"/>
      <c r="Q335" s="446"/>
      <c r="R335" s="446"/>
      <c r="S335" s="446">
        <v>1</v>
      </c>
      <c r="T335" s="446"/>
      <c r="V335" s="447" t="s">
        <v>203</v>
      </c>
      <c r="W335" s="446">
        <v>3</v>
      </c>
      <c r="X335" s="144"/>
      <c r="Y335" s="446"/>
      <c r="Z335" s="446"/>
      <c r="AB335" s="448"/>
      <c r="AC335" s="134"/>
      <c r="AD335" s="446"/>
      <c r="AF335" s="446" t="s">
        <v>603</v>
      </c>
      <c r="AH335" s="446"/>
      <c r="AI335" s="446"/>
      <c r="AJ335" s="446"/>
      <c r="AK335" s="446"/>
      <c r="AL335" s="446"/>
      <c r="AM335" s="446"/>
      <c r="AN335" s="446"/>
      <c r="AO335" s="446"/>
      <c r="AP335" s="446"/>
      <c r="AQ335" s="446"/>
      <c r="AR335" s="446"/>
      <c r="AS335" s="446"/>
      <c r="AU335" s="446">
        <f t="shared" ref="AU335" si="436">SUM(AH335:AS335)</f>
        <v>0</v>
      </c>
      <c r="AW335" s="446" t="s">
        <v>22</v>
      </c>
      <c r="AY335" s="446">
        <v>1</v>
      </c>
      <c r="AZ335" s="446" t="str">
        <f t="shared" ref="AZ335" si="437">IF(AU335&lt;&gt;0,1," ")</f>
        <v xml:space="preserve"> </v>
      </c>
      <c r="BB335" s="446"/>
      <c r="BD335" s="446"/>
      <c r="BE335" s="147"/>
      <c r="BF335" s="446"/>
      <c r="BG335" s="147"/>
      <c r="BH335" s="446"/>
      <c r="BI335" s="147"/>
      <c r="BJ335" s="446"/>
      <c r="BK335" s="147"/>
      <c r="BL335" s="450">
        <f t="shared" ref="BL335" si="438">BD335+BF335+BH335+BJ335</f>
        <v>0</v>
      </c>
      <c r="BM335" s="451" t="e">
        <f t="shared" ref="BM335" si="439">BL335/AU335</f>
        <v>#DIV/0!</v>
      </c>
      <c r="BN335" s="147">
        <f t="shared" ref="BN335" si="440">BE335+BG335+BI335+BK335</f>
        <v>0</v>
      </c>
      <c r="BP335" s="200"/>
    </row>
    <row r="336" spans="1:68" s="104" customFormat="1" ht="9" customHeight="1" thickBot="1" x14ac:dyDescent="0.25">
      <c r="A336" s="131"/>
      <c r="B336" s="132"/>
      <c r="C336" s="132"/>
      <c r="D336" s="131"/>
      <c r="E336" s="132"/>
      <c r="F336" s="131"/>
      <c r="G336" s="131"/>
      <c r="H336" s="131"/>
      <c r="I336" s="131"/>
      <c r="J336" s="131"/>
      <c r="K336" s="131"/>
      <c r="L336" s="131"/>
      <c r="M336" s="131"/>
      <c r="N336" s="131"/>
      <c r="O336" s="131"/>
      <c r="P336" s="131"/>
      <c r="Q336" s="131"/>
      <c r="R336" s="131"/>
      <c r="S336" s="131"/>
      <c r="T336" s="131"/>
      <c r="U336" s="131"/>
      <c r="V336" s="133"/>
      <c r="W336" s="131"/>
      <c r="X336" s="134"/>
      <c r="Y336" s="131"/>
      <c r="Z336" s="131"/>
      <c r="AA336" s="131"/>
      <c r="AB336" s="135"/>
      <c r="AC336" s="134"/>
      <c r="AD336" s="131"/>
      <c r="AE336" s="131"/>
      <c r="AF336" s="131"/>
      <c r="AG336" s="131"/>
      <c r="AH336" s="131"/>
      <c r="AI336" s="131"/>
      <c r="AJ336" s="131"/>
      <c r="AK336" s="131"/>
      <c r="AL336" s="131"/>
      <c r="AM336" s="131"/>
      <c r="AN336" s="131"/>
      <c r="AO336" s="131"/>
      <c r="AP336" s="131"/>
      <c r="AQ336" s="131"/>
      <c r="AR336" s="131"/>
      <c r="AS336" s="131"/>
      <c r="AU336" s="131"/>
      <c r="AW336" s="132"/>
      <c r="AX336" s="131"/>
      <c r="AY336" s="131"/>
      <c r="AZ336" s="131"/>
      <c r="BB336" s="131"/>
      <c r="BE336" s="136"/>
      <c r="BG336" s="136"/>
      <c r="BI336" s="136"/>
      <c r="BK336" s="136"/>
      <c r="BL336" s="137"/>
      <c r="BM336" s="137"/>
      <c r="BN336" s="136"/>
    </row>
    <row r="337" spans="1:68" s="328" customFormat="1" ht="60.6" customHeight="1" thickTop="1" thickBot="1" x14ac:dyDescent="0.25">
      <c r="A337" s="779" t="str">
        <f>B307</f>
        <v>AUDITORÍAS ESPECIALES</v>
      </c>
      <c r="B337" s="779"/>
      <c r="C337" s="468" t="s">
        <v>187</v>
      </c>
      <c r="D337" s="354"/>
      <c r="E337" s="166"/>
      <c r="F337" s="354"/>
      <c r="G337" s="467">
        <f>COUNTIF(BB308:BB335,"P")</f>
        <v>4</v>
      </c>
      <c r="H337" s="354"/>
      <c r="I337" s="469">
        <f>G337/(G337+G338)</f>
        <v>0.5714285714285714</v>
      </c>
      <c r="J337" s="354"/>
      <c r="K337" s="467">
        <f>SUM(K308:K335)</f>
        <v>2</v>
      </c>
      <c r="L337" s="467">
        <f>SUM(L308:L335)</f>
        <v>4</v>
      </c>
      <c r="M337" s="467">
        <f>SUM(M308:M335)</f>
        <v>0</v>
      </c>
      <c r="N337" s="467">
        <f>SUM(N308:N335)</f>
        <v>25</v>
      </c>
      <c r="O337" s="467">
        <f>SUM(O308:O335)</f>
        <v>0</v>
      </c>
      <c r="P337" s="322"/>
      <c r="Q337" s="467">
        <f>SUM(Q308:Q335)</f>
        <v>12</v>
      </c>
      <c r="R337" s="467">
        <f>SUM(R308:R335)</f>
        <v>8</v>
      </c>
      <c r="S337" s="467">
        <f>SUM(S308:S335)</f>
        <v>19</v>
      </c>
      <c r="T337" s="467">
        <f>SUM(T308:T335)</f>
        <v>10</v>
      </c>
      <c r="U337" s="354"/>
      <c r="V337" s="356"/>
      <c r="W337" s="354"/>
      <c r="X337" s="357"/>
      <c r="Y337" s="470">
        <f>SUM(Y308:Y335)</f>
        <v>0</v>
      </c>
      <c r="Z337" s="470">
        <f>SUM(Z308:Z335)</f>
        <v>0</v>
      </c>
      <c r="AA337" s="354"/>
      <c r="AB337" s="806"/>
      <c r="AC337" s="357"/>
      <c r="AD337" s="354"/>
      <c r="AE337" s="354"/>
      <c r="AF337" s="467" t="s">
        <v>136</v>
      </c>
      <c r="AG337" s="354"/>
      <c r="AH337" s="779">
        <f>SUM(AH308:AJ335)</f>
        <v>0</v>
      </c>
      <c r="AI337" s="779"/>
      <c r="AJ337" s="779"/>
      <c r="AK337" s="779">
        <f>SUM(AK308:AM335)</f>
        <v>0</v>
      </c>
      <c r="AL337" s="779"/>
      <c r="AM337" s="779"/>
      <c r="AN337" s="779">
        <f>SUM(AN308:AP335)</f>
        <v>6</v>
      </c>
      <c r="AO337" s="779"/>
      <c r="AP337" s="779"/>
      <c r="AQ337" s="779">
        <f>SUM(AQ308:AS335)</f>
        <v>2</v>
      </c>
      <c r="AR337" s="779"/>
      <c r="AS337" s="779"/>
      <c r="AU337" s="779">
        <f>SUM(AU308:AU335)</f>
        <v>8</v>
      </c>
      <c r="AW337" s="1087" t="s">
        <v>139</v>
      </c>
      <c r="AX337" s="354"/>
      <c r="AY337" s="467">
        <f>SUM(AY308:AY335)</f>
        <v>28</v>
      </c>
      <c r="AZ337" s="467">
        <f>SUM(AZ308:AZ335)</f>
        <v>4</v>
      </c>
      <c r="BB337" s="322"/>
      <c r="BD337" s="471">
        <f t="shared" ref="BD337:BL337" si="441">SUM(BD308:BD335)</f>
        <v>0</v>
      </c>
      <c r="BE337" s="769">
        <f t="shared" si="441"/>
        <v>0</v>
      </c>
      <c r="BF337" s="471">
        <f t="shared" si="441"/>
        <v>0</v>
      </c>
      <c r="BG337" s="769">
        <f t="shared" si="441"/>
        <v>0</v>
      </c>
      <c r="BH337" s="471">
        <f t="shared" si="441"/>
        <v>0</v>
      </c>
      <c r="BI337" s="769">
        <f t="shared" si="441"/>
        <v>0</v>
      </c>
      <c r="BJ337" s="471">
        <f t="shared" si="441"/>
        <v>0</v>
      </c>
      <c r="BK337" s="769">
        <f t="shared" si="441"/>
        <v>0</v>
      </c>
      <c r="BL337" s="1039">
        <f t="shared" si="441"/>
        <v>0</v>
      </c>
      <c r="BM337" s="1042">
        <f>BL337/AU337</f>
        <v>0</v>
      </c>
      <c r="BN337" s="769">
        <f>SUM(BN308:BN335)</f>
        <v>0</v>
      </c>
      <c r="BO337" s="326"/>
      <c r="BP337" s="326"/>
    </row>
    <row r="338" spans="1:68" s="328" customFormat="1" ht="60.6" customHeight="1" thickTop="1" thickBot="1" x14ac:dyDescent="0.25">
      <c r="A338" s="779"/>
      <c r="B338" s="779"/>
      <c r="C338" s="468" t="s">
        <v>188</v>
      </c>
      <c r="D338" s="354"/>
      <c r="E338" s="166"/>
      <c r="F338" s="354"/>
      <c r="G338" s="467">
        <f>COUNTIF(BB308:BB335,"C")</f>
        <v>3</v>
      </c>
      <c r="H338" s="354"/>
      <c r="I338" s="469">
        <f>G338/(G337+G338)</f>
        <v>0.42857142857142855</v>
      </c>
      <c r="J338" s="354"/>
      <c r="K338" s="779">
        <f>SUM(K337:O337)</f>
        <v>31</v>
      </c>
      <c r="L338" s="779"/>
      <c r="M338" s="779"/>
      <c r="N338" s="779"/>
      <c r="O338" s="779"/>
      <c r="P338" s="322"/>
      <c r="Q338" s="779">
        <f>SUM(Q337:T337)</f>
        <v>49</v>
      </c>
      <c r="R338" s="779"/>
      <c r="S338" s="779"/>
      <c r="T338" s="779"/>
      <c r="U338" s="354"/>
      <c r="V338" s="356"/>
      <c r="W338" s="354"/>
      <c r="X338" s="357"/>
      <c r="Y338" s="354"/>
      <c r="Z338" s="354"/>
      <c r="AA338" s="354"/>
      <c r="AB338" s="806"/>
      <c r="AC338" s="357"/>
      <c r="AD338" s="354"/>
      <c r="AE338" s="354"/>
      <c r="AF338" s="467" t="s">
        <v>441</v>
      </c>
      <c r="AG338" s="354"/>
      <c r="AH338" s="779">
        <f>AH337+AK337+AN337+AQ337</f>
        <v>8</v>
      </c>
      <c r="AI338" s="779"/>
      <c r="AJ338" s="779"/>
      <c r="AK338" s="779"/>
      <c r="AL338" s="779"/>
      <c r="AM338" s="779"/>
      <c r="AN338" s="779"/>
      <c r="AO338" s="779"/>
      <c r="AP338" s="779"/>
      <c r="AQ338" s="779"/>
      <c r="AR338" s="779"/>
      <c r="AS338" s="779"/>
      <c r="AU338" s="779"/>
      <c r="AW338" s="1087"/>
      <c r="AX338" s="354"/>
      <c r="AY338" s="1052">
        <f>AZ337/AY337</f>
        <v>0.14285714285714285</v>
      </c>
      <c r="AZ338" s="1052"/>
      <c r="BB338" s="362"/>
      <c r="BD338" s="472" t="e">
        <f>BD337/AH337</f>
        <v>#DIV/0!</v>
      </c>
      <c r="BE338" s="769"/>
      <c r="BF338" s="472" t="e">
        <f>BF337/AK337</f>
        <v>#DIV/0!</v>
      </c>
      <c r="BG338" s="769"/>
      <c r="BH338" s="472">
        <f>BH337/AN337</f>
        <v>0</v>
      </c>
      <c r="BI338" s="769"/>
      <c r="BJ338" s="472">
        <f>BJ337/AQ337</f>
        <v>0</v>
      </c>
      <c r="BK338" s="769"/>
      <c r="BL338" s="1039"/>
      <c r="BM338" s="1042"/>
      <c r="BN338" s="769"/>
      <c r="BO338" s="326"/>
      <c r="BP338" s="326"/>
    </row>
    <row r="339" spans="1:68" s="104" customFormat="1" ht="24" thickTop="1" x14ac:dyDescent="0.2">
      <c r="A339" s="129"/>
      <c r="B339" s="130"/>
      <c r="C339" s="130"/>
      <c r="D339" s="131"/>
      <c r="E339" s="132"/>
      <c r="F339" s="131"/>
      <c r="G339" s="131"/>
      <c r="H339" s="131"/>
      <c r="I339" s="131"/>
      <c r="J339" s="131"/>
      <c r="K339" s="131"/>
      <c r="L339" s="131"/>
      <c r="M339" s="131"/>
      <c r="N339" s="131"/>
      <c r="O339" s="131"/>
      <c r="P339" s="131"/>
      <c r="Q339" s="131"/>
      <c r="R339" s="131"/>
      <c r="S339" s="131"/>
      <c r="T339" s="131"/>
      <c r="U339" s="131"/>
      <c r="V339" s="133"/>
      <c r="W339" s="131"/>
      <c r="X339" s="134"/>
      <c r="Y339" s="131"/>
      <c r="Z339" s="131"/>
      <c r="AA339" s="131"/>
      <c r="AB339" s="135"/>
      <c r="AC339" s="134"/>
      <c r="AD339" s="131"/>
      <c r="AE339" s="131"/>
      <c r="AF339" s="131"/>
      <c r="AG339" s="131"/>
      <c r="AH339" s="131"/>
      <c r="AI339" s="131"/>
      <c r="AJ339" s="131"/>
      <c r="AK339" s="131"/>
      <c r="AL339" s="131"/>
      <c r="AM339" s="131"/>
      <c r="AN339" s="131"/>
      <c r="AO339" s="131"/>
      <c r="AP339" s="131"/>
      <c r="AQ339" s="131"/>
      <c r="AR339" s="131"/>
      <c r="AS339" s="131"/>
      <c r="AU339" s="131"/>
      <c r="AW339" s="132"/>
      <c r="AX339" s="131"/>
      <c r="AY339" s="131"/>
      <c r="AZ339" s="131"/>
      <c r="BB339" s="131"/>
      <c r="BE339" s="136"/>
      <c r="BG339" s="136"/>
      <c r="BI339" s="136"/>
      <c r="BK339" s="136"/>
      <c r="BL339" s="137"/>
      <c r="BM339" s="137"/>
      <c r="BN339" s="136"/>
    </row>
    <row r="340" spans="1:68" s="326" customFormat="1" ht="183" customHeight="1" x14ac:dyDescent="0.2">
      <c r="A340" s="473">
        <v>15</v>
      </c>
      <c r="B340" s="1115" t="s">
        <v>1098</v>
      </c>
      <c r="C340" s="1116"/>
      <c r="D340" s="322"/>
      <c r="E340" s="132"/>
      <c r="F340" s="322"/>
      <c r="G340" s="131"/>
      <c r="H340" s="131"/>
      <c r="I340" s="131"/>
      <c r="J340" s="322"/>
      <c r="K340" s="329"/>
      <c r="L340" s="329"/>
      <c r="M340" s="329"/>
      <c r="N340" s="329"/>
      <c r="O340" s="329"/>
      <c r="P340" s="322"/>
      <c r="Q340" s="329"/>
      <c r="R340" s="329"/>
      <c r="S340" s="329"/>
      <c r="T340" s="329"/>
      <c r="U340" s="322"/>
      <c r="V340" s="330"/>
      <c r="W340" s="329"/>
      <c r="X340" s="331"/>
      <c r="Y340" s="329"/>
      <c r="Z340" s="329"/>
      <c r="AA340" s="322"/>
      <c r="AB340" s="323"/>
      <c r="AC340" s="325"/>
      <c r="AD340" s="329"/>
      <c r="AE340" s="322"/>
      <c r="AF340" s="329"/>
      <c r="AG340" s="322"/>
      <c r="AH340" s="329"/>
      <c r="AI340" s="329"/>
      <c r="AJ340" s="329"/>
      <c r="AK340" s="329"/>
      <c r="AL340" s="329"/>
      <c r="AM340" s="329"/>
      <c r="AN340" s="329"/>
      <c r="AO340" s="329"/>
      <c r="AP340" s="329"/>
      <c r="AQ340" s="329"/>
      <c r="AR340" s="329"/>
      <c r="AS340" s="329"/>
      <c r="AU340" s="329"/>
      <c r="AW340" s="332"/>
      <c r="AX340" s="322"/>
      <c r="AY340" s="329"/>
      <c r="AZ340" s="329"/>
      <c r="BB340" s="329"/>
      <c r="BE340" s="327"/>
      <c r="BG340" s="327"/>
      <c r="BI340" s="327"/>
      <c r="BK340" s="327"/>
      <c r="BL340" s="328"/>
      <c r="BM340" s="328"/>
      <c r="BN340" s="327"/>
    </row>
    <row r="341" spans="1:68" s="104" customFormat="1" ht="85.9" customHeight="1" x14ac:dyDescent="0.2">
      <c r="A341" s="474" t="s">
        <v>164</v>
      </c>
      <c r="B341" s="792" t="s">
        <v>948</v>
      </c>
      <c r="C341" s="793"/>
      <c r="D341" s="131"/>
      <c r="E341" s="475"/>
      <c r="F341" s="131"/>
      <c r="G341" s="474" t="s">
        <v>27</v>
      </c>
      <c r="H341" s="131"/>
      <c r="I341" s="474" t="s">
        <v>475</v>
      </c>
      <c r="J341" s="131"/>
      <c r="K341" s="474"/>
      <c r="L341" s="474"/>
      <c r="M341" s="474"/>
      <c r="N341" s="474">
        <v>1</v>
      </c>
      <c r="O341" s="474"/>
      <c r="P341" s="131"/>
      <c r="Q341" s="474">
        <v>1</v>
      </c>
      <c r="R341" s="474"/>
      <c r="S341" s="474"/>
      <c r="T341" s="474"/>
      <c r="U341" s="131"/>
      <c r="V341" s="476" t="s">
        <v>203</v>
      </c>
      <c r="W341" s="474">
        <v>3</v>
      </c>
      <c r="X341" s="144"/>
      <c r="Y341" s="474"/>
      <c r="Z341" s="474"/>
      <c r="AA341" s="131"/>
      <c r="AB341" s="477"/>
      <c r="AC341" s="134"/>
      <c r="AD341" s="482" t="s">
        <v>598</v>
      </c>
      <c r="AE341" s="131"/>
      <c r="AF341" s="478" t="s">
        <v>597</v>
      </c>
      <c r="AG341" s="131"/>
      <c r="AH341" s="474"/>
      <c r="AI341" s="474"/>
      <c r="AJ341" s="474"/>
      <c r="AK341" s="474"/>
      <c r="AL341" s="474"/>
      <c r="AM341" s="474"/>
      <c r="AN341" s="474"/>
      <c r="AO341" s="474"/>
      <c r="AP341" s="474"/>
      <c r="AQ341" s="474"/>
      <c r="AR341" s="474"/>
      <c r="AS341" s="474"/>
      <c r="AU341" s="474">
        <f t="shared" ref="AU341:AU356" si="442">SUM(AH341:AS341)</f>
        <v>0</v>
      </c>
      <c r="AW341" s="479" t="s">
        <v>608</v>
      </c>
      <c r="AX341" s="131"/>
      <c r="AY341" s="474">
        <v>1</v>
      </c>
      <c r="AZ341" s="474" t="str">
        <f>IF(AU341&lt;&gt;0,1," ")</f>
        <v xml:space="preserve"> </v>
      </c>
      <c r="BB341" s="474" t="s">
        <v>186</v>
      </c>
      <c r="BD341" s="474"/>
      <c r="BE341" s="147"/>
      <c r="BF341" s="474"/>
      <c r="BG341" s="147"/>
      <c r="BH341" s="474"/>
      <c r="BI341" s="147"/>
      <c r="BJ341" s="474"/>
      <c r="BK341" s="147"/>
      <c r="BL341" s="480">
        <f t="shared" ref="BL341:BL356" si="443">BD341+BF341+BH341+BJ341</f>
        <v>0</v>
      </c>
      <c r="BM341" s="481" t="e">
        <f>BL341/AU341</f>
        <v>#DIV/0!</v>
      </c>
      <c r="BN341" s="147">
        <f t="shared" ref="BN341:BN356" si="444">BE341+BG341+BI341+BK341</f>
        <v>0</v>
      </c>
      <c r="BP341" s="151"/>
    </row>
    <row r="342" spans="1:68" s="104" customFormat="1" ht="85.9" customHeight="1" x14ac:dyDescent="0.2">
      <c r="A342" s="474" t="s">
        <v>165</v>
      </c>
      <c r="B342" s="792" t="s">
        <v>961</v>
      </c>
      <c r="C342" s="793"/>
      <c r="D342" s="131"/>
      <c r="E342" s="475"/>
      <c r="F342" s="131"/>
      <c r="G342" s="474" t="s">
        <v>27</v>
      </c>
      <c r="H342" s="131"/>
      <c r="I342" s="474" t="s">
        <v>475</v>
      </c>
      <c r="J342" s="131"/>
      <c r="K342" s="474"/>
      <c r="L342" s="474"/>
      <c r="M342" s="474"/>
      <c r="N342" s="474">
        <v>1</v>
      </c>
      <c r="O342" s="474"/>
      <c r="P342" s="131"/>
      <c r="Q342" s="474"/>
      <c r="R342" s="474"/>
      <c r="S342" s="474">
        <v>1</v>
      </c>
      <c r="T342" s="474"/>
      <c r="U342" s="131"/>
      <c r="V342" s="476" t="s">
        <v>203</v>
      </c>
      <c r="W342" s="474">
        <v>3</v>
      </c>
      <c r="X342" s="144"/>
      <c r="Y342" s="474"/>
      <c r="Z342" s="474"/>
      <c r="AA342" s="131"/>
      <c r="AB342" s="477"/>
      <c r="AC342" s="134"/>
      <c r="AD342" s="474" t="s">
        <v>596</v>
      </c>
      <c r="AE342" s="131"/>
      <c r="AF342" s="478" t="s">
        <v>597</v>
      </c>
      <c r="AG342" s="131"/>
      <c r="AH342" s="474"/>
      <c r="AI342" s="474"/>
      <c r="AJ342" s="474"/>
      <c r="AK342" s="474"/>
      <c r="AL342" s="474"/>
      <c r="AM342" s="474"/>
      <c r="AN342" s="474"/>
      <c r="AO342" s="474"/>
      <c r="AP342" s="474"/>
      <c r="AQ342" s="474"/>
      <c r="AR342" s="474"/>
      <c r="AS342" s="474"/>
      <c r="AU342" s="474">
        <f t="shared" ref="AU342" si="445">SUM(AH342:AS342)</f>
        <v>0</v>
      </c>
      <c r="AW342" s="479" t="s">
        <v>622</v>
      </c>
      <c r="AX342" s="131"/>
      <c r="AY342" s="474">
        <v>1</v>
      </c>
      <c r="AZ342" s="474" t="str">
        <f t="shared" ref="AZ342" si="446">IF(AU342&lt;&gt;0,1," ")</f>
        <v xml:space="preserve"> </v>
      </c>
      <c r="BB342" s="474" t="s">
        <v>186</v>
      </c>
      <c r="BD342" s="474"/>
      <c r="BE342" s="147"/>
      <c r="BF342" s="474"/>
      <c r="BG342" s="147"/>
      <c r="BH342" s="474"/>
      <c r="BI342" s="147"/>
      <c r="BJ342" s="474"/>
      <c r="BK342" s="147"/>
      <c r="BL342" s="480">
        <f t="shared" si="443"/>
        <v>0</v>
      </c>
      <c r="BM342" s="481" t="e">
        <f t="shared" ref="BM342" si="447">BL342/AU342</f>
        <v>#DIV/0!</v>
      </c>
      <c r="BN342" s="147">
        <f t="shared" si="444"/>
        <v>0</v>
      </c>
      <c r="BP342" s="151"/>
    </row>
    <row r="343" spans="1:68" s="104" customFormat="1" ht="85.9" customHeight="1" x14ac:dyDescent="0.2">
      <c r="A343" s="474" t="s">
        <v>236</v>
      </c>
      <c r="B343" s="792" t="s">
        <v>577</v>
      </c>
      <c r="C343" s="793"/>
      <c r="D343" s="131"/>
      <c r="E343" s="475"/>
      <c r="F343" s="131"/>
      <c r="G343" s="474" t="s">
        <v>27</v>
      </c>
      <c r="H343" s="131"/>
      <c r="I343" s="474" t="s">
        <v>475</v>
      </c>
      <c r="J343" s="131"/>
      <c r="K343" s="474"/>
      <c r="L343" s="474"/>
      <c r="M343" s="474"/>
      <c r="N343" s="474">
        <v>1</v>
      </c>
      <c r="O343" s="474"/>
      <c r="P343" s="131"/>
      <c r="Q343" s="474"/>
      <c r="R343" s="474"/>
      <c r="S343" s="474">
        <v>1</v>
      </c>
      <c r="T343" s="474"/>
      <c r="U343" s="131"/>
      <c r="V343" s="476" t="s">
        <v>203</v>
      </c>
      <c r="W343" s="474">
        <v>3</v>
      </c>
      <c r="X343" s="144"/>
      <c r="Y343" s="474"/>
      <c r="Z343" s="474"/>
      <c r="AA343" s="131"/>
      <c r="AB343" s="477"/>
      <c r="AC343" s="134"/>
      <c r="AD343" s="474" t="s">
        <v>596</v>
      </c>
      <c r="AE343" s="131"/>
      <c r="AF343" s="482" t="s">
        <v>598</v>
      </c>
      <c r="AG343" s="131"/>
      <c r="AH343" s="474"/>
      <c r="AI343" s="474"/>
      <c r="AJ343" s="474"/>
      <c r="AK343" s="474"/>
      <c r="AL343" s="474"/>
      <c r="AM343" s="474"/>
      <c r="AN343" s="474"/>
      <c r="AO343" s="474"/>
      <c r="AP343" s="474"/>
      <c r="AQ343" s="474"/>
      <c r="AR343" s="474"/>
      <c r="AS343" s="474"/>
      <c r="AU343" s="474">
        <f t="shared" ref="AU343" si="448">SUM(AH343:AS343)</f>
        <v>0</v>
      </c>
      <c r="AW343" s="479" t="s">
        <v>22</v>
      </c>
      <c r="AX343" s="131"/>
      <c r="AY343" s="474">
        <v>1</v>
      </c>
      <c r="AZ343" s="474" t="str">
        <f t="shared" ref="AZ343:AZ356" si="449">IF(AU343&lt;&gt;0,1," ")</f>
        <v xml:space="preserve"> </v>
      </c>
      <c r="BB343" s="474" t="s">
        <v>3</v>
      </c>
      <c r="BD343" s="474"/>
      <c r="BE343" s="147"/>
      <c r="BF343" s="474"/>
      <c r="BG343" s="147"/>
      <c r="BH343" s="474"/>
      <c r="BI343" s="147"/>
      <c r="BJ343" s="474"/>
      <c r="BK343" s="147"/>
      <c r="BL343" s="480">
        <f t="shared" ref="BL343" si="450">BD343+BF343+BH343+BJ343</f>
        <v>0</v>
      </c>
      <c r="BM343" s="481" t="e">
        <f t="shared" ref="BM343:BM356" si="451">BL343/AU343</f>
        <v>#DIV/0!</v>
      </c>
      <c r="BN343" s="147">
        <f t="shared" ref="BN343" si="452">BE343+BG343+BI343+BK343</f>
        <v>0</v>
      </c>
      <c r="BP343" s="151"/>
    </row>
    <row r="344" spans="1:68" s="104" customFormat="1" ht="85.9" customHeight="1" x14ac:dyDescent="0.2">
      <c r="A344" s="474" t="s">
        <v>166</v>
      </c>
      <c r="B344" s="792" t="s">
        <v>949</v>
      </c>
      <c r="C344" s="793"/>
      <c r="D344" s="131"/>
      <c r="E344" s="475"/>
      <c r="F344" s="131"/>
      <c r="G344" s="474" t="s">
        <v>27</v>
      </c>
      <c r="H344" s="131"/>
      <c r="I344" s="474" t="s">
        <v>475</v>
      </c>
      <c r="J344" s="131"/>
      <c r="K344" s="474"/>
      <c r="L344" s="474"/>
      <c r="M344" s="474"/>
      <c r="N344" s="474">
        <v>1</v>
      </c>
      <c r="O344" s="474"/>
      <c r="P344" s="131"/>
      <c r="Q344" s="474">
        <v>1</v>
      </c>
      <c r="R344" s="474"/>
      <c r="S344" s="474"/>
      <c r="T344" s="474"/>
      <c r="U344" s="131"/>
      <c r="V344" s="476" t="s">
        <v>203</v>
      </c>
      <c r="W344" s="474">
        <v>3</v>
      </c>
      <c r="X344" s="144"/>
      <c r="Y344" s="474"/>
      <c r="Z344" s="474"/>
      <c r="AA344" s="131"/>
      <c r="AB344" s="477"/>
      <c r="AC344" s="134"/>
      <c r="AD344" s="474" t="s">
        <v>596</v>
      </c>
      <c r="AE344" s="131"/>
      <c r="AF344" s="478" t="s">
        <v>597</v>
      </c>
      <c r="AG344" s="131"/>
      <c r="AH344" s="474"/>
      <c r="AI344" s="474"/>
      <c r="AJ344" s="474"/>
      <c r="AK344" s="474"/>
      <c r="AL344" s="474"/>
      <c r="AM344" s="474"/>
      <c r="AN344" s="474"/>
      <c r="AO344" s="474"/>
      <c r="AP344" s="474"/>
      <c r="AQ344" s="474"/>
      <c r="AR344" s="474"/>
      <c r="AS344" s="474"/>
      <c r="AU344" s="474">
        <f t="shared" si="442"/>
        <v>0</v>
      </c>
      <c r="AW344" s="479" t="s">
        <v>609</v>
      </c>
      <c r="AX344" s="131"/>
      <c r="AY344" s="474">
        <v>1</v>
      </c>
      <c r="AZ344" s="474" t="str">
        <f t="shared" si="449"/>
        <v xml:space="preserve"> </v>
      </c>
      <c r="BB344" s="474" t="s">
        <v>186</v>
      </c>
      <c r="BD344" s="474"/>
      <c r="BE344" s="147"/>
      <c r="BF344" s="474"/>
      <c r="BG344" s="147"/>
      <c r="BH344" s="474"/>
      <c r="BI344" s="147"/>
      <c r="BJ344" s="474"/>
      <c r="BK344" s="147"/>
      <c r="BL344" s="480">
        <f t="shared" si="443"/>
        <v>0</v>
      </c>
      <c r="BM344" s="481" t="e">
        <f t="shared" si="451"/>
        <v>#DIV/0!</v>
      </c>
      <c r="BN344" s="147">
        <f t="shared" si="444"/>
        <v>0</v>
      </c>
      <c r="BP344" s="151"/>
    </row>
    <row r="345" spans="1:68" s="104" customFormat="1" ht="85.9" customHeight="1" x14ac:dyDescent="0.2">
      <c r="A345" s="474" t="s">
        <v>167</v>
      </c>
      <c r="B345" s="792" t="s">
        <v>950</v>
      </c>
      <c r="C345" s="793"/>
      <c r="D345" s="131"/>
      <c r="E345" s="475"/>
      <c r="F345" s="131"/>
      <c r="G345" s="474" t="s">
        <v>27</v>
      </c>
      <c r="H345" s="131"/>
      <c r="I345" s="474" t="s">
        <v>475</v>
      </c>
      <c r="J345" s="131"/>
      <c r="K345" s="474"/>
      <c r="L345" s="474"/>
      <c r="M345" s="474"/>
      <c r="N345" s="474">
        <v>1</v>
      </c>
      <c r="O345" s="474"/>
      <c r="P345" s="131"/>
      <c r="Q345" s="474"/>
      <c r="R345" s="474"/>
      <c r="S345" s="474">
        <v>1</v>
      </c>
      <c r="T345" s="474"/>
      <c r="U345" s="131"/>
      <c r="V345" s="476" t="s">
        <v>203</v>
      </c>
      <c r="W345" s="474">
        <v>3</v>
      </c>
      <c r="X345" s="144"/>
      <c r="Y345" s="474"/>
      <c r="Z345" s="474"/>
      <c r="AA345" s="131"/>
      <c r="AB345" s="477"/>
      <c r="AC345" s="134"/>
      <c r="AD345" s="482" t="s">
        <v>598</v>
      </c>
      <c r="AE345" s="131"/>
      <c r="AF345" s="482" t="s">
        <v>599</v>
      </c>
      <c r="AG345" s="131"/>
      <c r="AH345" s="482"/>
      <c r="AI345" s="482"/>
      <c r="AJ345" s="482"/>
      <c r="AK345" s="482"/>
      <c r="AL345" s="482"/>
      <c r="AM345" s="482"/>
      <c r="AN345" s="482"/>
      <c r="AO345" s="482"/>
      <c r="AP345" s="482"/>
      <c r="AQ345" s="482"/>
      <c r="AR345" s="482"/>
      <c r="AS345" s="482"/>
      <c r="AU345" s="474">
        <f t="shared" ref="AU345" si="453">SUM(AH345:AS345)</f>
        <v>0</v>
      </c>
      <c r="AW345" s="479" t="s">
        <v>610</v>
      </c>
      <c r="AX345" s="131"/>
      <c r="AY345" s="474">
        <v>1</v>
      </c>
      <c r="AZ345" s="474" t="str">
        <f t="shared" ref="AZ345" si="454">IF(AU345&lt;&gt;0,1," ")</f>
        <v xml:space="preserve"> </v>
      </c>
      <c r="BB345" s="474" t="s">
        <v>3</v>
      </c>
      <c r="BD345" s="474"/>
      <c r="BE345" s="147"/>
      <c r="BF345" s="474"/>
      <c r="BG345" s="147"/>
      <c r="BH345" s="474"/>
      <c r="BI345" s="147"/>
      <c r="BJ345" s="474"/>
      <c r="BK345" s="147"/>
      <c r="BL345" s="480">
        <f t="shared" si="443"/>
        <v>0</v>
      </c>
      <c r="BM345" s="481" t="e">
        <f t="shared" ref="BM345" si="455">BL345/AU345</f>
        <v>#DIV/0!</v>
      </c>
      <c r="BN345" s="147">
        <f t="shared" si="444"/>
        <v>0</v>
      </c>
      <c r="BP345" s="151"/>
    </row>
    <row r="346" spans="1:68" s="104" customFormat="1" ht="85.9" customHeight="1" x14ac:dyDescent="0.2">
      <c r="A346" s="474" t="s">
        <v>237</v>
      </c>
      <c r="B346" s="792" t="s">
        <v>951</v>
      </c>
      <c r="C346" s="793"/>
      <c r="D346" s="131"/>
      <c r="E346" s="475"/>
      <c r="F346" s="131"/>
      <c r="G346" s="474" t="s">
        <v>27</v>
      </c>
      <c r="H346" s="131"/>
      <c r="I346" s="474" t="s">
        <v>475</v>
      </c>
      <c r="J346" s="131"/>
      <c r="K346" s="474"/>
      <c r="L346" s="474"/>
      <c r="M346" s="474"/>
      <c r="N346" s="474">
        <v>1</v>
      </c>
      <c r="O346" s="474"/>
      <c r="P346" s="131"/>
      <c r="Q346" s="474"/>
      <c r="R346" s="474">
        <v>1</v>
      </c>
      <c r="S346" s="474"/>
      <c r="T346" s="474"/>
      <c r="U346" s="131"/>
      <c r="V346" s="476" t="s">
        <v>203</v>
      </c>
      <c r="W346" s="474">
        <v>3</v>
      </c>
      <c r="X346" s="144"/>
      <c r="Y346" s="474"/>
      <c r="Z346" s="474"/>
      <c r="AA346" s="131"/>
      <c r="AB346" s="477"/>
      <c r="AC346" s="134"/>
      <c r="AD346" s="474" t="s">
        <v>596</v>
      </c>
      <c r="AE346" s="131"/>
      <c r="AF346" s="482" t="s">
        <v>598</v>
      </c>
      <c r="AG346" s="131"/>
      <c r="AH346" s="482"/>
      <c r="AI346" s="482"/>
      <c r="AJ346" s="482"/>
      <c r="AK346" s="482"/>
      <c r="AL346" s="482"/>
      <c r="AM346" s="482"/>
      <c r="AN346" s="482"/>
      <c r="AO346" s="482"/>
      <c r="AP346" s="482"/>
      <c r="AQ346" s="482"/>
      <c r="AR346" s="482"/>
      <c r="AS346" s="482"/>
      <c r="AU346" s="474">
        <f t="shared" ref="AU346" si="456">SUM(AH346:AS346)</f>
        <v>0</v>
      </c>
      <c r="AW346" s="479" t="s">
        <v>611</v>
      </c>
      <c r="AX346" s="131"/>
      <c r="AY346" s="474">
        <v>1</v>
      </c>
      <c r="AZ346" s="474" t="str">
        <f t="shared" si="449"/>
        <v xml:space="preserve"> </v>
      </c>
      <c r="BB346" s="474" t="s">
        <v>3</v>
      </c>
      <c r="BD346" s="474"/>
      <c r="BE346" s="147"/>
      <c r="BF346" s="474"/>
      <c r="BG346" s="147"/>
      <c r="BH346" s="474"/>
      <c r="BI346" s="147"/>
      <c r="BJ346" s="474"/>
      <c r="BK346" s="147"/>
      <c r="BL346" s="480">
        <f t="shared" ref="BL346" si="457">BD346+BF346+BH346+BJ346</f>
        <v>0</v>
      </c>
      <c r="BM346" s="481" t="e">
        <f t="shared" si="451"/>
        <v>#DIV/0!</v>
      </c>
      <c r="BN346" s="147">
        <f t="shared" ref="BN346" si="458">BE346+BG346+BI346+BK346</f>
        <v>0</v>
      </c>
      <c r="BP346" s="151"/>
    </row>
    <row r="347" spans="1:68" s="104" customFormat="1" ht="85.9" customHeight="1" x14ac:dyDescent="0.2">
      <c r="A347" s="474" t="s">
        <v>332</v>
      </c>
      <c r="B347" s="792" t="s">
        <v>952</v>
      </c>
      <c r="C347" s="793"/>
      <c r="D347" s="131"/>
      <c r="E347" s="475"/>
      <c r="F347" s="131"/>
      <c r="G347" s="474" t="s">
        <v>27</v>
      </c>
      <c r="H347" s="131"/>
      <c r="I347" s="474" t="s">
        <v>475</v>
      </c>
      <c r="J347" s="131"/>
      <c r="K347" s="474"/>
      <c r="L347" s="474"/>
      <c r="M347" s="474"/>
      <c r="N347" s="474">
        <v>1</v>
      </c>
      <c r="O347" s="474"/>
      <c r="P347" s="131"/>
      <c r="Q347" s="474"/>
      <c r="R347" s="474">
        <v>1</v>
      </c>
      <c r="S347" s="474"/>
      <c r="T347" s="474"/>
      <c r="U347" s="131"/>
      <c r="V347" s="476" t="s">
        <v>203</v>
      </c>
      <c r="W347" s="474">
        <v>3</v>
      </c>
      <c r="X347" s="144"/>
      <c r="Y347" s="474"/>
      <c r="Z347" s="474"/>
      <c r="AA347" s="131"/>
      <c r="AB347" s="477"/>
      <c r="AC347" s="134"/>
      <c r="AD347" s="482" t="s">
        <v>599</v>
      </c>
      <c r="AE347" s="131"/>
      <c r="AF347" s="482" t="s">
        <v>598</v>
      </c>
      <c r="AG347" s="131"/>
      <c r="AH347" s="482"/>
      <c r="AI347" s="482"/>
      <c r="AJ347" s="482"/>
      <c r="AK347" s="482"/>
      <c r="AL347" s="482"/>
      <c r="AM347" s="482"/>
      <c r="AN347" s="482"/>
      <c r="AO347" s="482"/>
      <c r="AP347" s="482"/>
      <c r="AQ347" s="482"/>
      <c r="AR347" s="482"/>
      <c r="AS347" s="482"/>
      <c r="AU347" s="474">
        <f t="shared" ref="AU347" si="459">SUM(AH347:AS347)</f>
        <v>0</v>
      </c>
      <c r="AW347" s="479" t="s">
        <v>612</v>
      </c>
      <c r="AX347" s="131"/>
      <c r="AY347" s="474">
        <v>1</v>
      </c>
      <c r="AZ347" s="474" t="str">
        <f t="shared" ref="AZ347" si="460">IF(AU347&lt;&gt;0,1," ")</f>
        <v xml:space="preserve"> </v>
      </c>
      <c r="BB347" s="474" t="s">
        <v>3</v>
      </c>
      <c r="BD347" s="474"/>
      <c r="BE347" s="147"/>
      <c r="BF347" s="474"/>
      <c r="BG347" s="147"/>
      <c r="BH347" s="474"/>
      <c r="BI347" s="147"/>
      <c r="BJ347" s="474"/>
      <c r="BK347" s="147"/>
      <c r="BL347" s="480">
        <f t="shared" ref="BL347" si="461">BD347+BF347+BH347+BJ347</f>
        <v>0</v>
      </c>
      <c r="BM347" s="481" t="e">
        <f t="shared" ref="BM347" si="462">BL347/AU347</f>
        <v>#DIV/0!</v>
      </c>
      <c r="BN347" s="147">
        <f t="shared" ref="BN347" si="463">BE347+BG347+BI347+BK347</f>
        <v>0</v>
      </c>
      <c r="BP347" s="151"/>
    </row>
    <row r="348" spans="1:68" s="104" customFormat="1" ht="85.9" customHeight="1" x14ac:dyDescent="0.2">
      <c r="A348" s="474" t="s">
        <v>333</v>
      </c>
      <c r="B348" s="792" t="s">
        <v>953</v>
      </c>
      <c r="C348" s="793"/>
      <c r="D348" s="131"/>
      <c r="E348" s="475"/>
      <c r="F348" s="131"/>
      <c r="G348" s="474" t="s">
        <v>27</v>
      </c>
      <c r="H348" s="131"/>
      <c r="I348" s="474" t="s">
        <v>475</v>
      </c>
      <c r="J348" s="131"/>
      <c r="K348" s="474"/>
      <c r="L348" s="474"/>
      <c r="M348" s="474"/>
      <c r="N348" s="474">
        <v>1</v>
      </c>
      <c r="O348" s="474"/>
      <c r="P348" s="131"/>
      <c r="Q348" s="474"/>
      <c r="R348" s="474">
        <v>1</v>
      </c>
      <c r="S348" s="474"/>
      <c r="T348" s="474"/>
      <c r="U348" s="131"/>
      <c r="V348" s="476" t="s">
        <v>203</v>
      </c>
      <c r="W348" s="474">
        <v>3</v>
      </c>
      <c r="X348" s="144"/>
      <c r="Y348" s="474"/>
      <c r="Z348" s="474"/>
      <c r="AA348" s="131"/>
      <c r="AB348" s="477"/>
      <c r="AC348" s="134"/>
      <c r="AD348" s="482" t="s">
        <v>599</v>
      </c>
      <c r="AE348" s="131"/>
      <c r="AF348" s="474" t="s">
        <v>597</v>
      </c>
      <c r="AG348" s="131"/>
      <c r="AH348" s="482"/>
      <c r="AI348" s="482"/>
      <c r="AJ348" s="482"/>
      <c r="AK348" s="482"/>
      <c r="AL348" s="482"/>
      <c r="AM348" s="482"/>
      <c r="AN348" s="482"/>
      <c r="AO348" s="482"/>
      <c r="AP348" s="482"/>
      <c r="AQ348" s="482"/>
      <c r="AR348" s="482"/>
      <c r="AS348" s="482"/>
      <c r="AU348" s="474">
        <f t="shared" ref="AU348" si="464">SUM(AH348:AS348)</f>
        <v>0</v>
      </c>
      <c r="AW348" s="479" t="s">
        <v>613</v>
      </c>
      <c r="AX348" s="131"/>
      <c r="AY348" s="474">
        <v>1</v>
      </c>
      <c r="AZ348" s="474" t="str">
        <f t="shared" ref="AZ348" si="465">IF(AU348&lt;&gt;0,1," ")</f>
        <v xml:space="preserve"> </v>
      </c>
      <c r="BB348" s="474" t="s">
        <v>186</v>
      </c>
      <c r="BD348" s="474"/>
      <c r="BE348" s="147"/>
      <c r="BF348" s="474"/>
      <c r="BG348" s="147"/>
      <c r="BH348" s="474"/>
      <c r="BI348" s="147"/>
      <c r="BJ348" s="474"/>
      <c r="BK348" s="147"/>
      <c r="BL348" s="480">
        <f t="shared" ref="BL348" si="466">BD348+BF348+BH348+BJ348</f>
        <v>0</v>
      </c>
      <c r="BM348" s="481" t="e">
        <f t="shared" ref="BM348" si="467">BL348/AU348</f>
        <v>#DIV/0!</v>
      </c>
      <c r="BN348" s="147">
        <f t="shared" ref="BN348" si="468">BE348+BG348+BI348+BK348</f>
        <v>0</v>
      </c>
      <c r="BP348" s="151"/>
    </row>
    <row r="349" spans="1:68" s="104" customFormat="1" ht="85.9" customHeight="1" x14ac:dyDescent="0.2">
      <c r="A349" s="474" t="s">
        <v>338</v>
      </c>
      <c r="B349" s="792" t="s">
        <v>954</v>
      </c>
      <c r="C349" s="793"/>
      <c r="D349" s="131"/>
      <c r="E349" s="475"/>
      <c r="F349" s="131"/>
      <c r="G349" s="474" t="s">
        <v>27</v>
      </c>
      <c r="H349" s="131"/>
      <c r="I349" s="474" t="s">
        <v>475</v>
      </c>
      <c r="J349" s="131"/>
      <c r="K349" s="474"/>
      <c r="L349" s="474"/>
      <c r="M349" s="474"/>
      <c r="N349" s="474">
        <v>1</v>
      </c>
      <c r="O349" s="474"/>
      <c r="P349" s="131"/>
      <c r="Q349" s="474"/>
      <c r="R349" s="474">
        <v>1</v>
      </c>
      <c r="S349" s="474"/>
      <c r="T349" s="474"/>
      <c r="U349" s="131"/>
      <c r="V349" s="476" t="s">
        <v>203</v>
      </c>
      <c r="W349" s="474">
        <v>3</v>
      </c>
      <c r="X349" s="144"/>
      <c r="Y349" s="474"/>
      <c r="Z349" s="474"/>
      <c r="AA349" s="131"/>
      <c r="AB349" s="477"/>
      <c r="AC349" s="134"/>
      <c r="AD349" s="474" t="s">
        <v>597</v>
      </c>
      <c r="AE349" s="131"/>
      <c r="AF349" s="482" t="s">
        <v>598</v>
      </c>
      <c r="AG349" s="131"/>
      <c r="AH349" s="474"/>
      <c r="AI349" s="474"/>
      <c r="AJ349" s="474"/>
      <c r="AK349" s="474"/>
      <c r="AL349" s="474"/>
      <c r="AM349" s="474"/>
      <c r="AN349" s="474"/>
      <c r="AO349" s="474"/>
      <c r="AP349" s="474"/>
      <c r="AQ349" s="474"/>
      <c r="AR349" s="474"/>
      <c r="AS349" s="474"/>
      <c r="AU349" s="474">
        <f t="shared" si="442"/>
        <v>0</v>
      </c>
      <c r="AW349" s="479" t="s">
        <v>614</v>
      </c>
      <c r="AX349" s="131"/>
      <c r="AY349" s="474">
        <v>1</v>
      </c>
      <c r="AZ349" s="474" t="str">
        <f t="shared" si="449"/>
        <v xml:space="preserve"> </v>
      </c>
      <c r="BB349" s="474" t="s">
        <v>3</v>
      </c>
      <c r="BD349" s="474"/>
      <c r="BE349" s="147"/>
      <c r="BF349" s="474"/>
      <c r="BG349" s="147"/>
      <c r="BH349" s="474"/>
      <c r="BI349" s="147"/>
      <c r="BJ349" s="474"/>
      <c r="BK349" s="147"/>
      <c r="BL349" s="480">
        <f t="shared" si="443"/>
        <v>0</v>
      </c>
      <c r="BM349" s="481" t="e">
        <f t="shared" si="451"/>
        <v>#DIV/0!</v>
      </c>
      <c r="BN349" s="147">
        <f t="shared" si="444"/>
        <v>0</v>
      </c>
      <c r="BP349" s="151"/>
    </row>
    <row r="350" spans="1:68" s="132" customFormat="1" ht="85.9" customHeight="1" x14ac:dyDescent="0.2">
      <c r="A350" s="474" t="s">
        <v>339</v>
      </c>
      <c r="B350" s="792" t="s">
        <v>955</v>
      </c>
      <c r="C350" s="793"/>
      <c r="D350" s="194"/>
      <c r="E350" s="475"/>
      <c r="F350" s="195"/>
      <c r="G350" s="474" t="s">
        <v>27</v>
      </c>
      <c r="H350" s="196"/>
      <c r="I350" s="474" t="s">
        <v>475</v>
      </c>
      <c r="J350" s="196"/>
      <c r="K350" s="474"/>
      <c r="L350" s="474"/>
      <c r="M350" s="474"/>
      <c r="N350" s="474">
        <v>1</v>
      </c>
      <c r="O350" s="474"/>
      <c r="P350" s="196"/>
      <c r="Q350" s="474"/>
      <c r="R350" s="474">
        <v>1</v>
      </c>
      <c r="S350" s="474"/>
      <c r="T350" s="474"/>
      <c r="U350" s="194"/>
      <c r="V350" s="476" t="s">
        <v>203</v>
      </c>
      <c r="W350" s="474">
        <v>3</v>
      </c>
      <c r="X350" s="144"/>
      <c r="Y350" s="474"/>
      <c r="Z350" s="474"/>
      <c r="AA350" s="196"/>
      <c r="AB350" s="477"/>
      <c r="AC350" s="197"/>
      <c r="AD350" s="482" t="s">
        <v>598</v>
      </c>
      <c r="AE350" s="131"/>
      <c r="AF350" s="482" t="s">
        <v>599</v>
      </c>
      <c r="AG350" s="131"/>
      <c r="AH350" s="474"/>
      <c r="AI350" s="474"/>
      <c r="AJ350" s="474"/>
      <c r="AK350" s="474"/>
      <c r="AL350" s="474"/>
      <c r="AM350" s="474"/>
      <c r="AN350" s="474"/>
      <c r="AO350" s="474"/>
      <c r="AP350" s="474"/>
      <c r="AQ350" s="474"/>
      <c r="AR350" s="474"/>
      <c r="AS350" s="474"/>
      <c r="AU350" s="474">
        <f t="shared" si="442"/>
        <v>0</v>
      </c>
      <c r="AW350" s="479" t="s">
        <v>615</v>
      </c>
      <c r="AX350" s="195"/>
      <c r="AY350" s="474">
        <v>1</v>
      </c>
      <c r="AZ350" s="474" t="str">
        <f t="shared" si="449"/>
        <v xml:space="preserve"> </v>
      </c>
      <c r="BB350" s="474" t="s">
        <v>3</v>
      </c>
      <c r="BD350" s="474"/>
      <c r="BE350" s="147"/>
      <c r="BF350" s="474"/>
      <c r="BG350" s="147"/>
      <c r="BH350" s="474"/>
      <c r="BI350" s="147"/>
      <c r="BJ350" s="474"/>
      <c r="BK350" s="147"/>
      <c r="BL350" s="480">
        <f t="shared" si="443"/>
        <v>0</v>
      </c>
      <c r="BM350" s="481" t="e">
        <f t="shared" si="451"/>
        <v>#DIV/0!</v>
      </c>
      <c r="BN350" s="147">
        <f t="shared" si="444"/>
        <v>0</v>
      </c>
      <c r="BP350" s="200"/>
    </row>
    <row r="351" spans="1:68" s="132" customFormat="1" ht="85.9" customHeight="1" x14ac:dyDescent="0.2">
      <c r="A351" s="474" t="s">
        <v>340</v>
      </c>
      <c r="B351" s="792" t="s">
        <v>956</v>
      </c>
      <c r="C351" s="793"/>
      <c r="D351" s="223"/>
      <c r="E351" s="475"/>
      <c r="F351" s="224"/>
      <c r="G351" s="474" t="s">
        <v>27</v>
      </c>
      <c r="H351" s="225"/>
      <c r="I351" s="474" t="s">
        <v>475</v>
      </c>
      <c r="J351" s="225"/>
      <c r="K351" s="474"/>
      <c r="L351" s="474"/>
      <c r="M351" s="474"/>
      <c r="N351" s="474">
        <v>1</v>
      </c>
      <c r="O351" s="474"/>
      <c r="P351" s="196"/>
      <c r="Q351" s="474"/>
      <c r="R351" s="474">
        <v>1</v>
      </c>
      <c r="S351" s="474"/>
      <c r="T351" s="474"/>
      <c r="U351" s="223"/>
      <c r="V351" s="476" t="s">
        <v>203</v>
      </c>
      <c r="W351" s="474">
        <v>3</v>
      </c>
      <c r="X351" s="144"/>
      <c r="Y351" s="474"/>
      <c r="Z351" s="474"/>
      <c r="AA351" s="225"/>
      <c r="AB351" s="477"/>
      <c r="AC351" s="409"/>
      <c r="AD351" s="474" t="s">
        <v>596</v>
      </c>
      <c r="AE351" s="224"/>
      <c r="AF351" s="482" t="s">
        <v>599</v>
      </c>
      <c r="AG351" s="196"/>
      <c r="AH351" s="482"/>
      <c r="AI351" s="482"/>
      <c r="AJ351" s="482"/>
      <c r="AK351" s="482"/>
      <c r="AL351" s="482"/>
      <c r="AM351" s="482"/>
      <c r="AN351" s="482"/>
      <c r="AO351" s="482"/>
      <c r="AP351" s="482"/>
      <c r="AQ351" s="482"/>
      <c r="AR351" s="482"/>
      <c r="AS351" s="482"/>
      <c r="AU351" s="474">
        <f t="shared" si="442"/>
        <v>0</v>
      </c>
      <c r="AW351" s="479" t="s">
        <v>616</v>
      </c>
      <c r="AX351" s="224"/>
      <c r="AY351" s="474">
        <v>1</v>
      </c>
      <c r="AZ351" s="474" t="str">
        <f t="shared" si="449"/>
        <v xml:space="preserve"> </v>
      </c>
      <c r="BB351" s="474" t="s">
        <v>3</v>
      </c>
      <c r="BD351" s="474"/>
      <c r="BE351" s="147"/>
      <c r="BF351" s="474"/>
      <c r="BG351" s="147"/>
      <c r="BH351" s="474"/>
      <c r="BI351" s="147"/>
      <c r="BJ351" s="474"/>
      <c r="BK351" s="147"/>
      <c r="BL351" s="480">
        <f t="shared" si="443"/>
        <v>0</v>
      </c>
      <c r="BM351" s="481" t="e">
        <f t="shared" si="451"/>
        <v>#DIV/0!</v>
      </c>
      <c r="BN351" s="147">
        <f t="shared" si="444"/>
        <v>0</v>
      </c>
      <c r="BP351" s="200"/>
    </row>
    <row r="352" spans="1:68" s="132" customFormat="1" ht="85.9" customHeight="1" x14ac:dyDescent="0.2">
      <c r="A352" s="474" t="s">
        <v>341</v>
      </c>
      <c r="B352" s="792" t="s">
        <v>947</v>
      </c>
      <c r="C352" s="793"/>
      <c r="D352" s="223"/>
      <c r="E352" s="475"/>
      <c r="F352" s="224"/>
      <c r="G352" s="474" t="s">
        <v>27</v>
      </c>
      <c r="H352" s="225"/>
      <c r="I352" s="474" t="s">
        <v>475</v>
      </c>
      <c r="J352" s="225"/>
      <c r="K352" s="474"/>
      <c r="L352" s="474"/>
      <c r="M352" s="474"/>
      <c r="N352" s="474">
        <v>1</v>
      </c>
      <c r="O352" s="474"/>
      <c r="P352" s="196"/>
      <c r="Q352" s="474">
        <v>1</v>
      </c>
      <c r="R352" s="474"/>
      <c r="S352" s="474">
        <v>1</v>
      </c>
      <c r="T352" s="474"/>
      <c r="U352" s="223"/>
      <c r="V352" s="476" t="s">
        <v>203</v>
      </c>
      <c r="W352" s="474">
        <v>3</v>
      </c>
      <c r="X352" s="144"/>
      <c r="Y352" s="474"/>
      <c r="Z352" s="474"/>
      <c r="AA352" s="225"/>
      <c r="AB352" s="477"/>
      <c r="AC352" s="409"/>
      <c r="AD352" s="474" t="s">
        <v>596</v>
      </c>
      <c r="AE352" s="224"/>
      <c r="AF352" s="478" t="s">
        <v>597</v>
      </c>
      <c r="AG352" s="225"/>
      <c r="AH352" s="474"/>
      <c r="AI352" s="474"/>
      <c r="AJ352" s="474"/>
      <c r="AK352" s="474"/>
      <c r="AL352" s="474"/>
      <c r="AM352" s="474"/>
      <c r="AN352" s="474"/>
      <c r="AO352" s="474"/>
      <c r="AP352" s="474"/>
      <c r="AQ352" s="474"/>
      <c r="AR352" s="474"/>
      <c r="AS352" s="474"/>
      <c r="AU352" s="474">
        <f t="shared" si="442"/>
        <v>0</v>
      </c>
      <c r="AW352" s="479" t="s">
        <v>617</v>
      </c>
      <c r="AX352" s="224"/>
      <c r="AY352" s="474">
        <v>1</v>
      </c>
      <c r="AZ352" s="474" t="str">
        <f t="shared" si="449"/>
        <v xml:space="preserve"> </v>
      </c>
      <c r="BB352" s="474" t="s">
        <v>186</v>
      </c>
      <c r="BD352" s="474"/>
      <c r="BE352" s="147"/>
      <c r="BF352" s="474"/>
      <c r="BG352" s="147"/>
      <c r="BH352" s="474"/>
      <c r="BI352" s="147"/>
      <c r="BJ352" s="474"/>
      <c r="BK352" s="147"/>
      <c r="BL352" s="480">
        <f t="shared" si="443"/>
        <v>0</v>
      </c>
      <c r="BM352" s="481" t="e">
        <f t="shared" si="451"/>
        <v>#DIV/0!</v>
      </c>
      <c r="BN352" s="147">
        <f t="shared" si="444"/>
        <v>0</v>
      </c>
      <c r="BP352" s="200"/>
    </row>
    <row r="353" spans="1:68" s="132" customFormat="1" ht="85.9" customHeight="1" x14ac:dyDescent="0.2">
      <c r="A353" s="474" t="s">
        <v>342</v>
      </c>
      <c r="B353" s="792" t="s">
        <v>960</v>
      </c>
      <c r="C353" s="793"/>
      <c r="D353" s="223"/>
      <c r="E353" s="475"/>
      <c r="F353" s="224"/>
      <c r="G353" s="474" t="s">
        <v>27</v>
      </c>
      <c r="H353" s="225"/>
      <c r="I353" s="474" t="s">
        <v>475</v>
      </c>
      <c r="J353" s="225"/>
      <c r="K353" s="474"/>
      <c r="L353" s="474"/>
      <c r="M353" s="474"/>
      <c r="N353" s="474">
        <v>1</v>
      </c>
      <c r="O353" s="474"/>
      <c r="P353" s="196"/>
      <c r="Q353" s="474">
        <v>1</v>
      </c>
      <c r="R353" s="474"/>
      <c r="S353" s="474">
        <v>1</v>
      </c>
      <c r="T353" s="474"/>
      <c r="U353" s="223"/>
      <c r="V353" s="476" t="s">
        <v>203</v>
      </c>
      <c r="W353" s="474">
        <v>3</v>
      </c>
      <c r="X353" s="144"/>
      <c r="Y353" s="474"/>
      <c r="Z353" s="474"/>
      <c r="AA353" s="225"/>
      <c r="AB353" s="477"/>
      <c r="AC353" s="409"/>
      <c r="AD353" s="474" t="s">
        <v>596</v>
      </c>
      <c r="AE353" s="224"/>
      <c r="AF353" s="478" t="s">
        <v>597</v>
      </c>
      <c r="AG353" s="225"/>
      <c r="AH353" s="474"/>
      <c r="AI353" s="474"/>
      <c r="AJ353" s="474"/>
      <c r="AK353" s="474"/>
      <c r="AL353" s="474"/>
      <c r="AM353" s="474"/>
      <c r="AN353" s="474"/>
      <c r="AO353" s="474"/>
      <c r="AP353" s="474"/>
      <c r="AQ353" s="474"/>
      <c r="AR353" s="474"/>
      <c r="AS353" s="474"/>
      <c r="AU353" s="474">
        <f t="shared" si="442"/>
        <v>0</v>
      </c>
      <c r="AW353" s="479" t="s">
        <v>631</v>
      </c>
      <c r="AX353" s="224"/>
      <c r="AY353" s="474">
        <v>1</v>
      </c>
      <c r="AZ353" s="474" t="str">
        <f t="shared" si="449"/>
        <v xml:space="preserve"> </v>
      </c>
      <c r="BB353" s="474" t="s">
        <v>186</v>
      </c>
      <c r="BD353" s="474"/>
      <c r="BE353" s="147"/>
      <c r="BF353" s="474"/>
      <c r="BG353" s="147"/>
      <c r="BH353" s="474"/>
      <c r="BI353" s="147"/>
      <c r="BJ353" s="474"/>
      <c r="BK353" s="147"/>
      <c r="BL353" s="480">
        <f t="shared" si="443"/>
        <v>0</v>
      </c>
      <c r="BM353" s="481" t="e">
        <f t="shared" si="451"/>
        <v>#DIV/0!</v>
      </c>
      <c r="BN353" s="147">
        <f t="shared" si="444"/>
        <v>0</v>
      </c>
      <c r="BP353" s="200"/>
    </row>
    <row r="354" spans="1:68" s="132" customFormat="1" ht="85.9" customHeight="1" x14ac:dyDescent="0.2">
      <c r="A354" s="474" t="s">
        <v>343</v>
      </c>
      <c r="B354" s="792" t="s">
        <v>957</v>
      </c>
      <c r="C354" s="793"/>
      <c r="D354" s="223"/>
      <c r="E354" s="475"/>
      <c r="F354" s="224"/>
      <c r="G354" s="474" t="s">
        <v>27</v>
      </c>
      <c r="H354" s="225"/>
      <c r="I354" s="474" t="s">
        <v>475</v>
      </c>
      <c r="J354" s="225"/>
      <c r="K354" s="474"/>
      <c r="L354" s="474"/>
      <c r="M354" s="474"/>
      <c r="N354" s="474">
        <v>1</v>
      </c>
      <c r="O354" s="474"/>
      <c r="P354" s="196"/>
      <c r="Q354" s="474">
        <v>1</v>
      </c>
      <c r="R354" s="474"/>
      <c r="S354" s="474">
        <v>1</v>
      </c>
      <c r="T354" s="474"/>
      <c r="U354" s="223"/>
      <c r="V354" s="476" t="s">
        <v>203</v>
      </c>
      <c r="W354" s="474">
        <v>3</v>
      </c>
      <c r="X354" s="144"/>
      <c r="Y354" s="474"/>
      <c r="Z354" s="474"/>
      <c r="AA354" s="225"/>
      <c r="AB354" s="477"/>
      <c r="AC354" s="409"/>
      <c r="AD354" s="474" t="s">
        <v>597</v>
      </c>
      <c r="AE354" s="224"/>
      <c r="AF354" s="482" t="s">
        <v>599</v>
      </c>
      <c r="AG354" s="225"/>
      <c r="AH354" s="474"/>
      <c r="AI354" s="474"/>
      <c r="AJ354" s="474"/>
      <c r="AK354" s="474"/>
      <c r="AL354" s="474"/>
      <c r="AM354" s="474"/>
      <c r="AN354" s="474"/>
      <c r="AO354" s="474"/>
      <c r="AP354" s="474"/>
      <c r="AQ354" s="474"/>
      <c r="AR354" s="474"/>
      <c r="AS354" s="474"/>
      <c r="AU354" s="474">
        <f t="shared" ref="AU354" si="469">SUM(AH354:AS354)</f>
        <v>0</v>
      </c>
      <c r="AW354" s="479" t="s">
        <v>630</v>
      </c>
      <c r="AX354" s="224"/>
      <c r="AY354" s="474">
        <v>1</v>
      </c>
      <c r="AZ354" s="474" t="str">
        <f t="shared" ref="AZ354" si="470">IF(AU354&lt;&gt;0,1," ")</f>
        <v xml:space="preserve"> </v>
      </c>
      <c r="BB354" s="474" t="s">
        <v>3</v>
      </c>
      <c r="BD354" s="474"/>
      <c r="BE354" s="147"/>
      <c r="BF354" s="474"/>
      <c r="BG354" s="147"/>
      <c r="BH354" s="474"/>
      <c r="BI354" s="147"/>
      <c r="BJ354" s="474"/>
      <c r="BK354" s="147"/>
      <c r="BL354" s="480">
        <f t="shared" ref="BL354" si="471">BD354+BF354+BH354+BJ354</f>
        <v>0</v>
      </c>
      <c r="BM354" s="481" t="e">
        <f t="shared" ref="BM354" si="472">BL354/AU354</f>
        <v>#DIV/0!</v>
      </c>
      <c r="BN354" s="147">
        <f t="shared" ref="BN354" si="473">BE354+BG354+BI354+BK354</f>
        <v>0</v>
      </c>
      <c r="BP354" s="200"/>
    </row>
    <row r="355" spans="1:68" s="132" customFormat="1" ht="85.9" customHeight="1" x14ac:dyDescent="0.2">
      <c r="A355" s="474" t="s">
        <v>425</v>
      </c>
      <c r="B355" s="792" t="s">
        <v>958</v>
      </c>
      <c r="C355" s="793"/>
      <c r="D355" s="223"/>
      <c r="E355" s="475"/>
      <c r="F355" s="224"/>
      <c r="G355" s="474" t="s">
        <v>27</v>
      </c>
      <c r="H355" s="225"/>
      <c r="I355" s="474" t="s">
        <v>475</v>
      </c>
      <c r="J355" s="225"/>
      <c r="K355" s="474"/>
      <c r="L355" s="474"/>
      <c r="M355" s="474"/>
      <c r="N355" s="474">
        <v>1</v>
      </c>
      <c r="O355" s="474"/>
      <c r="P355" s="196"/>
      <c r="Q355" s="474">
        <v>1</v>
      </c>
      <c r="R355" s="474"/>
      <c r="S355" s="474">
        <v>1</v>
      </c>
      <c r="T355" s="474"/>
      <c r="U355" s="223"/>
      <c r="V355" s="476" t="s">
        <v>203</v>
      </c>
      <c r="W355" s="474">
        <v>3</v>
      </c>
      <c r="X355" s="144"/>
      <c r="Y355" s="474"/>
      <c r="Z355" s="474"/>
      <c r="AA355" s="225"/>
      <c r="AB355" s="477"/>
      <c r="AC355" s="409"/>
      <c r="AD355" s="474" t="s">
        <v>596</v>
      </c>
      <c r="AE355" s="224"/>
      <c r="AF355" s="482" t="s">
        <v>598</v>
      </c>
      <c r="AG355" s="225"/>
      <c r="AH355" s="474"/>
      <c r="AI355" s="474"/>
      <c r="AJ355" s="474"/>
      <c r="AK355" s="474"/>
      <c r="AL355" s="474"/>
      <c r="AM355" s="474"/>
      <c r="AN355" s="474"/>
      <c r="AO355" s="474"/>
      <c r="AP355" s="474"/>
      <c r="AQ355" s="474"/>
      <c r="AR355" s="474"/>
      <c r="AS355" s="474"/>
      <c r="AU355" s="474">
        <f t="shared" ref="AU355" si="474">SUM(AH355:AS355)</f>
        <v>0</v>
      </c>
      <c r="AW355" s="479" t="s">
        <v>629</v>
      </c>
      <c r="AX355" s="224"/>
      <c r="AY355" s="474">
        <v>1</v>
      </c>
      <c r="AZ355" s="474" t="str">
        <f t="shared" ref="AZ355" si="475">IF(AU355&lt;&gt;0,1," ")</f>
        <v xml:space="preserve"> </v>
      </c>
      <c r="BB355" s="474" t="s">
        <v>3</v>
      </c>
      <c r="BD355" s="474"/>
      <c r="BE355" s="147"/>
      <c r="BF355" s="474"/>
      <c r="BG355" s="147"/>
      <c r="BH355" s="474"/>
      <c r="BI355" s="147"/>
      <c r="BJ355" s="474"/>
      <c r="BK355" s="147"/>
      <c r="BL355" s="480">
        <f t="shared" ref="BL355" si="476">BD355+BF355+BH355+BJ355</f>
        <v>0</v>
      </c>
      <c r="BM355" s="481" t="e">
        <f t="shared" ref="BM355" si="477">BL355/AU355</f>
        <v>#DIV/0!</v>
      </c>
      <c r="BN355" s="147">
        <f t="shared" ref="BN355" si="478">BE355+BG355+BI355+BK355</f>
        <v>0</v>
      </c>
      <c r="BP355" s="200"/>
    </row>
    <row r="356" spans="1:68" s="132" customFormat="1" ht="85.9" customHeight="1" x14ac:dyDescent="0.2">
      <c r="A356" s="474" t="s">
        <v>426</v>
      </c>
      <c r="B356" s="792" t="s">
        <v>959</v>
      </c>
      <c r="C356" s="793"/>
      <c r="D356" s="223"/>
      <c r="E356" s="475"/>
      <c r="F356" s="224"/>
      <c r="G356" s="474" t="s">
        <v>27</v>
      </c>
      <c r="H356" s="225"/>
      <c r="I356" s="474" t="s">
        <v>475</v>
      </c>
      <c r="J356" s="225"/>
      <c r="K356" s="474"/>
      <c r="L356" s="474"/>
      <c r="M356" s="474"/>
      <c r="N356" s="474">
        <v>1</v>
      </c>
      <c r="O356" s="474"/>
      <c r="P356" s="196"/>
      <c r="Q356" s="474">
        <v>1</v>
      </c>
      <c r="R356" s="474"/>
      <c r="S356" s="474">
        <v>1</v>
      </c>
      <c r="T356" s="474"/>
      <c r="U356" s="223"/>
      <c r="V356" s="476" t="s">
        <v>203</v>
      </c>
      <c r="W356" s="474">
        <v>3</v>
      </c>
      <c r="X356" s="144"/>
      <c r="Y356" s="474"/>
      <c r="Z356" s="474"/>
      <c r="AA356" s="225"/>
      <c r="AB356" s="477"/>
      <c r="AC356" s="409"/>
      <c r="AD356" s="482" t="s">
        <v>598</v>
      </c>
      <c r="AE356" s="224"/>
      <c r="AF356" s="482" t="s">
        <v>599</v>
      </c>
      <c r="AG356" s="225"/>
      <c r="AH356" s="474"/>
      <c r="AI356" s="474"/>
      <c r="AJ356" s="474"/>
      <c r="AK356" s="474"/>
      <c r="AL356" s="474"/>
      <c r="AM356" s="474"/>
      <c r="AN356" s="474"/>
      <c r="AO356" s="474"/>
      <c r="AP356" s="474"/>
      <c r="AQ356" s="474"/>
      <c r="AR356" s="474"/>
      <c r="AS356" s="474"/>
      <c r="AU356" s="474">
        <f t="shared" si="442"/>
        <v>0</v>
      </c>
      <c r="AW356" s="479" t="s">
        <v>628</v>
      </c>
      <c r="AX356" s="224"/>
      <c r="AY356" s="474">
        <v>1</v>
      </c>
      <c r="AZ356" s="474" t="str">
        <f t="shared" si="449"/>
        <v xml:space="preserve"> </v>
      </c>
      <c r="BB356" s="474" t="s">
        <v>3</v>
      </c>
      <c r="BD356" s="474"/>
      <c r="BE356" s="147"/>
      <c r="BF356" s="474"/>
      <c r="BG356" s="147"/>
      <c r="BH356" s="474"/>
      <c r="BI356" s="147"/>
      <c r="BJ356" s="474"/>
      <c r="BK356" s="147"/>
      <c r="BL356" s="480">
        <f t="shared" si="443"/>
        <v>0</v>
      </c>
      <c r="BM356" s="481" t="e">
        <f t="shared" si="451"/>
        <v>#DIV/0!</v>
      </c>
      <c r="BN356" s="147">
        <f t="shared" si="444"/>
        <v>0</v>
      </c>
      <c r="BP356" s="200"/>
    </row>
    <row r="357" spans="1:68" s="104" customFormat="1" ht="9" customHeight="1" thickBot="1" x14ac:dyDescent="0.25">
      <c r="A357" s="131"/>
      <c r="B357" s="132"/>
      <c r="C357" s="132"/>
      <c r="D357" s="131"/>
      <c r="E357" s="132"/>
      <c r="F357" s="131"/>
      <c r="G357" s="131"/>
      <c r="H357" s="131"/>
      <c r="I357" s="131"/>
      <c r="J357" s="131"/>
      <c r="K357" s="131"/>
      <c r="L357" s="131"/>
      <c r="M357" s="131"/>
      <c r="N357" s="131"/>
      <c r="O357" s="131"/>
      <c r="P357" s="131"/>
      <c r="Q357" s="131"/>
      <c r="R357" s="131"/>
      <c r="S357" s="131"/>
      <c r="T357" s="131"/>
      <c r="U357" s="131"/>
      <c r="V357" s="133"/>
      <c r="W357" s="131"/>
      <c r="X357" s="134"/>
      <c r="Y357" s="131"/>
      <c r="Z357" s="131"/>
      <c r="AA357" s="131"/>
      <c r="AB357" s="135"/>
      <c r="AC357" s="134"/>
      <c r="AD357" s="131"/>
      <c r="AE357" s="131"/>
      <c r="AF357" s="131"/>
      <c r="AG357" s="131"/>
      <c r="AH357" s="131"/>
      <c r="AI357" s="131"/>
      <c r="AJ357" s="131"/>
      <c r="AK357" s="131"/>
      <c r="AL357" s="131"/>
      <c r="AM357" s="131"/>
      <c r="AN357" s="131"/>
      <c r="AO357" s="131"/>
      <c r="AP357" s="131"/>
      <c r="AQ357" s="131"/>
      <c r="AR357" s="131"/>
      <c r="AS357" s="131"/>
      <c r="AU357" s="131"/>
      <c r="AW357" s="132"/>
      <c r="AX357" s="131"/>
      <c r="AY357" s="131"/>
      <c r="AZ357" s="131"/>
      <c r="BB357" s="131"/>
      <c r="BE357" s="136"/>
      <c r="BG357" s="136"/>
      <c r="BI357" s="136"/>
      <c r="BK357" s="136"/>
      <c r="BL357" s="137"/>
      <c r="BM357" s="137"/>
      <c r="BN357" s="136"/>
    </row>
    <row r="358" spans="1:68" s="328" customFormat="1" ht="60.6" customHeight="1" thickTop="1" thickBot="1" x14ac:dyDescent="0.25">
      <c r="A358" s="789" t="str">
        <f>B340</f>
        <v>AUDITORÍA A CONTRATOS DE PRESTACIÓN DE SERVICIOS
Verificar y evaluar el cumplimiento de lo pactado en los contratos de prestación de servicio, de conformidad con el desarrollo contractual en el área organizacional que corresponda</v>
      </c>
      <c r="B358" s="789"/>
      <c r="C358" s="484" t="s">
        <v>187</v>
      </c>
      <c r="D358" s="354"/>
      <c r="E358" s="166"/>
      <c r="F358" s="354"/>
      <c r="G358" s="483">
        <f>COUNTIF(BB341:BB356,"P")</f>
        <v>6</v>
      </c>
      <c r="H358" s="354"/>
      <c r="I358" s="485">
        <f>G358/(G358+G359)</f>
        <v>0.375</v>
      </c>
      <c r="J358" s="354"/>
      <c r="K358" s="483">
        <f>SUM(K341:K356)</f>
        <v>0</v>
      </c>
      <c r="L358" s="483">
        <f>SUM(L341:L356)</f>
        <v>0</v>
      </c>
      <c r="M358" s="483">
        <f>SUM(M341:M356)</f>
        <v>0</v>
      </c>
      <c r="N358" s="483">
        <f>SUM(N341:N356)</f>
        <v>16</v>
      </c>
      <c r="O358" s="483">
        <f>SUM(O341:O356)</f>
        <v>0</v>
      </c>
      <c r="P358" s="322"/>
      <c r="Q358" s="483">
        <f>SUM(Q341:Q356)</f>
        <v>7</v>
      </c>
      <c r="R358" s="483">
        <f>SUM(R341:R356)</f>
        <v>6</v>
      </c>
      <c r="S358" s="483">
        <f>SUM(S341:S356)</f>
        <v>8</v>
      </c>
      <c r="T358" s="483">
        <f>SUM(T341:T356)</f>
        <v>0</v>
      </c>
      <c r="U358" s="354"/>
      <c r="V358" s="356"/>
      <c r="W358" s="354"/>
      <c r="X358" s="357"/>
      <c r="Y358" s="486">
        <f>SUM(Y341:Y356)</f>
        <v>0</v>
      </c>
      <c r="Z358" s="486">
        <f>SUM(Z341:Z356)</f>
        <v>0</v>
      </c>
      <c r="AA358" s="354"/>
      <c r="AB358" s="806"/>
      <c r="AC358" s="357"/>
      <c r="AD358" s="354"/>
      <c r="AE358" s="354"/>
      <c r="AF358" s="483" t="s">
        <v>136</v>
      </c>
      <c r="AG358" s="354"/>
      <c r="AH358" s="789">
        <f>SUM(AH341:AJ356)</f>
        <v>0</v>
      </c>
      <c r="AI358" s="789"/>
      <c r="AJ358" s="789"/>
      <c r="AK358" s="789">
        <f>SUM(AK341:AM356)</f>
        <v>0</v>
      </c>
      <c r="AL358" s="789"/>
      <c r="AM358" s="789"/>
      <c r="AN358" s="789">
        <f>SUM(AN341:AP356)</f>
        <v>0</v>
      </c>
      <c r="AO358" s="789"/>
      <c r="AP358" s="789"/>
      <c r="AQ358" s="789">
        <f>SUM(AQ341:AS356)</f>
        <v>0</v>
      </c>
      <c r="AR358" s="789"/>
      <c r="AS358" s="789"/>
      <c r="AU358" s="789">
        <f>SUM(AU341:AU356)</f>
        <v>0</v>
      </c>
      <c r="AW358" s="1084" t="s">
        <v>139</v>
      </c>
      <c r="AX358" s="354"/>
      <c r="AY358" s="483">
        <f>SUM(AY341:AY356)</f>
        <v>16</v>
      </c>
      <c r="AZ358" s="483">
        <f>SUM(AZ341:AZ356)</f>
        <v>0</v>
      </c>
      <c r="BB358" s="322"/>
      <c r="BD358" s="487">
        <f t="shared" ref="BD358:BL358" si="479">SUM(BD341:BD356)</f>
        <v>0</v>
      </c>
      <c r="BE358" s="769">
        <f t="shared" si="479"/>
        <v>0</v>
      </c>
      <c r="BF358" s="487">
        <f t="shared" si="479"/>
        <v>0</v>
      </c>
      <c r="BG358" s="769">
        <f t="shared" si="479"/>
        <v>0</v>
      </c>
      <c r="BH358" s="487">
        <f t="shared" si="479"/>
        <v>0</v>
      </c>
      <c r="BI358" s="769">
        <f t="shared" si="479"/>
        <v>0</v>
      </c>
      <c r="BJ358" s="487">
        <f t="shared" si="479"/>
        <v>0</v>
      </c>
      <c r="BK358" s="769">
        <f t="shared" si="479"/>
        <v>0</v>
      </c>
      <c r="BL358" s="1038">
        <f t="shared" si="479"/>
        <v>0</v>
      </c>
      <c r="BM358" s="1040" t="e">
        <f>BL358/AU358</f>
        <v>#DIV/0!</v>
      </c>
      <c r="BN358" s="769">
        <f>SUM(BN341:BN356)</f>
        <v>0</v>
      </c>
      <c r="BO358" s="326"/>
      <c r="BP358" s="326"/>
    </row>
    <row r="359" spans="1:68" s="328" customFormat="1" ht="60.6" customHeight="1" thickTop="1" thickBot="1" x14ac:dyDescent="0.25">
      <c r="A359" s="789"/>
      <c r="B359" s="789"/>
      <c r="C359" s="484" t="s">
        <v>188</v>
      </c>
      <c r="D359" s="354"/>
      <c r="E359" s="166"/>
      <c r="F359" s="354"/>
      <c r="G359" s="483">
        <f>COUNTIF(BB341:BB356,"C")</f>
        <v>10</v>
      </c>
      <c r="H359" s="354"/>
      <c r="I359" s="485">
        <f>G359/(G358+G359)</f>
        <v>0.625</v>
      </c>
      <c r="J359" s="354"/>
      <c r="K359" s="789">
        <f>SUM(K358:O358)</f>
        <v>16</v>
      </c>
      <c r="L359" s="789"/>
      <c r="M359" s="789"/>
      <c r="N359" s="789"/>
      <c r="O359" s="789"/>
      <c r="P359" s="322"/>
      <c r="Q359" s="789">
        <f>SUM(Q358:T358)</f>
        <v>21</v>
      </c>
      <c r="R359" s="789"/>
      <c r="S359" s="789"/>
      <c r="T359" s="789"/>
      <c r="U359" s="354"/>
      <c r="V359" s="356"/>
      <c r="W359" s="354"/>
      <c r="X359" s="357"/>
      <c r="Y359" s="354"/>
      <c r="Z359" s="354"/>
      <c r="AA359" s="354"/>
      <c r="AB359" s="806"/>
      <c r="AC359" s="357"/>
      <c r="AD359" s="354"/>
      <c r="AE359" s="354"/>
      <c r="AF359" s="483" t="s">
        <v>441</v>
      </c>
      <c r="AG359" s="354"/>
      <c r="AH359" s="789">
        <f>AH358+AK358+AN358+AQ358</f>
        <v>0</v>
      </c>
      <c r="AI359" s="789"/>
      <c r="AJ359" s="789"/>
      <c r="AK359" s="789"/>
      <c r="AL359" s="789"/>
      <c r="AM359" s="789"/>
      <c r="AN359" s="789"/>
      <c r="AO359" s="789"/>
      <c r="AP359" s="789"/>
      <c r="AQ359" s="789"/>
      <c r="AR359" s="789"/>
      <c r="AS359" s="789"/>
      <c r="AU359" s="789"/>
      <c r="AW359" s="1084"/>
      <c r="AX359" s="354"/>
      <c r="AY359" s="773">
        <f>AZ358/AY358</f>
        <v>0</v>
      </c>
      <c r="AZ359" s="773"/>
      <c r="BB359" s="362"/>
      <c r="BD359" s="488" t="e">
        <f>BD358/AH358</f>
        <v>#DIV/0!</v>
      </c>
      <c r="BE359" s="769"/>
      <c r="BF359" s="488" t="e">
        <f>BF358/AK358</f>
        <v>#DIV/0!</v>
      </c>
      <c r="BG359" s="769"/>
      <c r="BH359" s="488" t="e">
        <f>BH358/AN358</f>
        <v>#DIV/0!</v>
      </c>
      <c r="BI359" s="769"/>
      <c r="BJ359" s="488" t="e">
        <f>BJ358/AQ358</f>
        <v>#DIV/0!</v>
      </c>
      <c r="BK359" s="769"/>
      <c r="BL359" s="1038"/>
      <c r="BM359" s="1040"/>
      <c r="BN359" s="769"/>
      <c r="BO359" s="326"/>
      <c r="BP359" s="326"/>
    </row>
    <row r="360" spans="1:68" s="104" customFormat="1" ht="24" thickTop="1" x14ac:dyDescent="0.2">
      <c r="A360" s="129"/>
      <c r="B360" s="130"/>
      <c r="C360" s="130"/>
      <c r="D360" s="131"/>
      <c r="E360" s="132"/>
      <c r="F360" s="131"/>
      <c r="G360" s="131"/>
      <c r="H360" s="131"/>
      <c r="I360" s="131"/>
      <c r="J360" s="131"/>
      <c r="K360" s="131"/>
      <c r="L360" s="131"/>
      <c r="M360" s="131"/>
      <c r="N360" s="131"/>
      <c r="O360" s="131"/>
      <c r="P360" s="131"/>
      <c r="Q360" s="131"/>
      <c r="R360" s="131"/>
      <c r="S360" s="131"/>
      <c r="T360" s="131"/>
      <c r="U360" s="131"/>
      <c r="V360" s="133"/>
      <c r="W360" s="131"/>
      <c r="X360" s="134"/>
      <c r="Y360" s="131"/>
      <c r="Z360" s="131"/>
      <c r="AA360" s="131"/>
      <c r="AB360" s="135"/>
      <c r="AC360" s="134"/>
      <c r="AD360" s="131"/>
      <c r="AE360" s="131"/>
      <c r="AF360" s="131"/>
      <c r="AG360" s="131"/>
      <c r="AH360" s="131"/>
      <c r="AI360" s="131"/>
      <c r="AJ360" s="131"/>
      <c r="AK360" s="131"/>
      <c r="AL360" s="131"/>
      <c r="AM360" s="131"/>
      <c r="AN360" s="131"/>
      <c r="AO360" s="131"/>
      <c r="AP360" s="131"/>
      <c r="AQ360" s="131"/>
      <c r="AR360" s="131"/>
      <c r="AS360" s="131"/>
      <c r="AU360" s="131"/>
      <c r="AW360" s="132"/>
      <c r="AX360" s="131"/>
      <c r="AY360" s="131"/>
      <c r="AZ360" s="131"/>
      <c r="BB360" s="131"/>
      <c r="BE360" s="136"/>
      <c r="BG360" s="136"/>
      <c r="BI360" s="136"/>
      <c r="BK360" s="136"/>
      <c r="BL360" s="137"/>
      <c r="BM360" s="137"/>
      <c r="BN360" s="136"/>
    </row>
    <row r="361" spans="1:68" s="326" customFormat="1" ht="72.599999999999994" customHeight="1" x14ac:dyDescent="0.2">
      <c r="A361" s="489">
        <v>16</v>
      </c>
      <c r="B361" s="1101" t="s">
        <v>334</v>
      </c>
      <c r="C361" s="1102"/>
      <c r="D361" s="322"/>
      <c r="E361" s="132"/>
      <c r="F361" s="322"/>
      <c r="G361" s="131"/>
      <c r="H361" s="131"/>
      <c r="I361" s="131"/>
      <c r="J361" s="322"/>
      <c r="K361" s="329"/>
      <c r="L361" s="329"/>
      <c r="M361" s="329"/>
      <c r="N361" s="329"/>
      <c r="O361" s="329"/>
      <c r="P361" s="322"/>
      <c r="Q361" s="329"/>
      <c r="R361" s="329"/>
      <c r="S361" s="329"/>
      <c r="T361" s="329"/>
      <c r="U361" s="322"/>
      <c r="V361" s="330"/>
      <c r="W361" s="329"/>
      <c r="X361" s="331"/>
      <c r="Y361" s="329"/>
      <c r="Z361" s="329"/>
      <c r="AA361" s="322"/>
      <c r="AB361" s="323"/>
      <c r="AC361" s="325"/>
      <c r="AD361" s="329"/>
      <c r="AE361" s="322"/>
      <c r="AF361" s="329"/>
      <c r="AG361" s="322"/>
      <c r="AH361" s="329"/>
      <c r="AI361" s="329"/>
      <c r="AJ361" s="329"/>
      <c r="AK361" s="329"/>
      <c r="AL361" s="329"/>
      <c r="AM361" s="329"/>
      <c r="AN361" s="329"/>
      <c r="AO361" s="329"/>
      <c r="AP361" s="329"/>
      <c r="AQ361" s="329"/>
      <c r="AR361" s="329"/>
      <c r="AS361" s="329"/>
      <c r="AU361" s="329"/>
      <c r="AW361" s="332"/>
      <c r="AX361" s="322"/>
      <c r="AY361" s="329"/>
      <c r="AZ361" s="329"/>
      <c r="BB361" s="329"/>
      <c r="BE361" s="327"/>
      <c r="BG361" s="327"/>
      <c r="BI361" s="327"/>
      <c r="BK361" s="327"/>
      <c r="BL361" s="328"/>
      <c r="BM361" s="328"/>
      <c r="BN361" s="327"/>
    </row>
    <row r="362" spans="1:68" s="104" customFormat="1" ht="85.9" customHeight="1" x14ac:dyDescent="0.2">
      <c r="A362" s="491" t="s">
        <v>176</v>
      </c>
      <c r="B362" s="948" t="s">
        <v>962</v>
      </c>
      <c r="C362" s="949"/>
      <c r="D362" s="131"/>
      <c r="E362" s="475"/>
      <c r="F362" s="131"/>
      <c r="G362" s="491" t="s">
        <v>335</v>
      </c>
      <c r="H362" s="131"/>
      <c r="I362" s="491" t="s">
        <v>475</v>
      </c>
      <c r="J362" s="131"/>
      <c r="K362" s="491"/>
      <c r="L362" s="491"/>
      <c r="M362" s="491"/>
      <c r="N362" s="491">
        <v>1</v>
      </c>
      <c r="O362" s="491"/>
      <c r="P362" s="131"/>
      <c r="Q362" s="491"/>
      <c r="R362" s="491">
        <v>1</v>
      </c>
      <c r="S362" s="491"/>
      <c r="T362" s="491"/>
      <c r="U362" s="131"/>
      <c r="V362" s="492" t="s">
        <v>203</v>
      </c>
      <c r="W362" s="491">
        <v>3</v>
      </c>
      <c r="X362" s="144"/>
      <c r="Y362" s="491"/>
      <c r="Z362" s="491"/>
      <c r="AA362" s="131"/>
      <c r="AB362" s="493"/>
      <c r="AC362" s="134"/>
      <c r="AD362" s="490" t="s">
        <v>599</v>
      </c>
      <c r="AE362" s="131"/>
      <c r="AF362" s="490" t="s">
        <v>598</v>
      </c>
      <c r="AG362" s="131"/>
      <c r="AH362" s="490"/>
      <c r="AI362" s="490"/>
      <c r="AJ362" s="490"/>
      <c r="AK362" s="490"/>
      <c r="AL362" s="490"/>
      <c r="AM362" s="490"/>
      <c r="AN362" s="490"/>
      <c r="AO362" s="490"/>
      <c r="AP362" s="490"/>
      <c r="AQ362" s="490"/>
      <c r="AR362" s="490"/>
      <c r="AS362" s="490"/>
      <c r="AU362" s="491">
        <f t="shared" ref="AU362:AU366" si="480">SUM(AH362:AS362)</f>
        <v>0</v>
      </c>
      <c r="AW362" s="494" t="s">
        <v>612</v>
      </c>
      <c r="AX362" s="131"/>
      <c r="AY362" s="491">
        <v>1</v>
      </c>
      <c r="AZ362" s="491" t="str">
        <f>IF(AU362&lt;&gt;0,1," ")</f>
        <v xml:space="preserve"> </v>
      </c>
      <c r="BB362" s="491" t="s">
        <v>3</v>
      </c>
      <c r="BD362" s="491"/>
      <c r="BE362" s="147"/>
      <c r="BF362" s="491"/>
      <c r="BG362" s="147"/>
      <c r="BH362" s="491"/>
      <c r="BI362" s="147"/>
      <c r="BJ362" s="491"/>
      <c r="BK362" s="147"/>
      <c r="BL362" s="495">
        <f t="shared" ref="BL362:BL366" si="481">BD362+BF362+BH362+BJ362</f>
        <v>0</v>
      </c>
      <c r="BM362" s="496" t="e">
        <f>BL362/AU362</f>
        <v>#DIV/0!</v>
      </c>
      <c r="BN362" s="147">
        <f t="shared" ref="BN362:BN366" si="482">BE362+BG362+BI362+BK362</f>
        <v>0</v>
      </c>
      <c r="BP362" s="151"/>
    </row>
    <row r="363" spans="1:68" s="104" customFormat="1" ht="85.9" customHeight="1" x14ac:dyDescent="0.2">
      <c r="A363" s="491" t="s">
        <v>177</v>
      </c>
      <c r="B363" s="948" t="s">
        <v>963</v>
      </c>
      <c r="C363" s="949"/>
      <c r="D363" s="131"/>
      <c r="E363" s="475"/>
      <c r="F363" s="131"/>
      <c r="G363" s="491" t="s">
        <v>335</v>
      </c>
      <c r="H363" s="131"/>
      <c r="I363" s="491" t="s">
        <v>475</v>
      </c>
      <c r="J363" s="131"/>
      <c r="K363" s="491"/>
      <c r="L363" s="491"/>
      <c r="M363" s="491"/>
      <c r="N363" s="491">
        <v>1</v>
      </c>
      <c r="O363" s="491"/>
      <c r="P363" s="131"/>
      <c r="Q363" s="491"/>
      <c r="R363" s="491">
        <v>1</v>
      </c>
      <c r="S363" s="491"/>
      <c r="T363" s="491"/>
      <c r="U363" s="131"/>
      <c r="V363" s="492" t="s">
        <v>203</v>
      </c>
      <c r="W363" s="491">
        <v>3</v>
      </c>
      <c r="X363" s="144"/>
      <c r="Y363" s="491"/>
      <c r="Z363" s="491"/>
      <c r="AA363" s="131"/>
      <c r="AB363" s="493"/>
      <c r="AC363" s="134"/>
      <c r="AD363" s="490" t="s">
        <v>599</v>
      </c>
      <c r="AE363" s="131"/>
      <c r="AF363" s="491" t="s">
        <v>597</v>
      </c>
      <c r="AG363" s="131"/>
      <c r="AH363" s="490"/>
      <c r="AI363" s="490"/>
      <c r="AJ363" s="490"/>
      <c r="AK363" s="490"/>
      <c r="AL363" s="490"/>
      <c r="AM363" s="490"/>
      <c r="AN363" s="490"/>
      <c r="AO363" s="490"/>
      <c r="AP363" s="490"/>
      <c r="AQ363" s="490"/>
      <c r="AR363" s="490"/>
      <c r="AS363" s="490"/>
      <c r="AU363" s="491">
        <f t="shared" ref="AU363" si="483">SUM(AH363:AS363)</f>
        <v>0</v>
      </c>
      <c r="AW363" s="494" t="s">
        <v>613</v>
      </c>
      <c r="AX363" s="131"/>
      <c r="AY363" s="491">
        <v>1</v>
      </c>
      <c r="AZ363" s="491" t="str">
        <f>IF(AU363&lt;&gt;0,1," ")</f>
        <v xml:space="preserve"> </v>
      </c>
      <c r="BB363" s="491" t="s">
        <v>186</v>
      </c>
      <c r="BD363" s="491"/>
      <c r="BE363" s="147"/>
      <c r="BF363" s="491"/>
      <c r="BG363" s="147"/>
      <c r="BH363" s="491"/>
      <c r="BI363" s="147"/>
      <c r="BJ363" s="491"/>
      <c r="BK363" s="147"/>
      <c r="BL363" s="495">
        <f t="shared" ref="BL363" si="484">BD363+BF363+BH363+BJ363</f>
        <v>0</v>
      </c>
      <c r="BM363" s="496" t="e">
        <f>BL363/AU363</f>
        <v>#DIV/0!</v>
      </c>
      <c r="BN363" s="147">
        <f t="shared" ref="BN363" si="485">BE363+BG363+BI363+BK363</f>
        <v>0</v>
      </c>
      <c r="BP363" s="151"/>
    </row>
    <row r="364" spans="1:68" s="104" customFormat="1" ht="85.9" customHeight="1" x14ac:dyDescent="0.2">
      <c r="A364" s="491" t="s">
        <v>178</v>
      </c>
      <c r="B364" s="948" t="s">
        <v>964</v>
      </c>
      <c r="C364" s="949"/>
      <c r="D364" s="131"/>
      <c r="E364" s="475"/>
      <c r="F364" s="131"/>
      <c r="G364" s="491" t="s">
        <v>335</v>
      </c>
      <c r="H364" s="131"/>
      <c r="I364" s="491" t="s">
        <v>475</v>
      </c>
      <c r="J364" s="131"/>
      <c r="K364" s="491"/>
      <c r="L364" s="491"/>
      <c r="M364" s="491"/>
      <c r="N364" s="491">
        <v>1</v>
      </c>
      <c r="O364" s="491"/>
      <c r="P364" s="131"/>
      <c r="Q364" s="491"/>
      <c r="R364" s="491">
        <v>1</v>
      </c>
      <c r="S364" s="491"/>
      <c r="T364" s="491"/>
      <c r="U364" s="131"/>
      <c r="V364" s="492" t="s">
        <v>203</v>
      </c>
      <c r="W364" s="491">
        <v>3</v>
      </c>
      <c r="X364" s="144"/>
      <c r="Y364" s="491"/>
      <c r="Z364" s="491"/>
      <c r="AA364" s="131"/>
      <c r="AB364" s="493"/>
      <c r="AC364" s="134"/>
      <c r="AD364" s="491" t="s">
        <v>597</v>
      </c>
      <c r="AE364" s="131"/>
      <c r="AF364" s="490" t="s">
        <v>598</v>
      </c>
      <c r="AG364" s="131"/>
      <c r="AH364" s="491"/>
      <c r="AI364" s="491"/>
      <c r="AJ364" s="491"/>
      <c r="AK364" s="491"/>
      <c r="AL364" s="491"/>
      <c r="AM364" s="491"/>
      <c r="AN364" s="491"/>
      <c r="AO364" s="491"/>
      <c r="AP364" s="491"/>
      <c r="AQ364" s="491"/>
      <c r="AR364" s="491"/>
      <c r="AS364" s="491"/>
      <c r="AU364" s="491">
        <f t="shared" si="480"/>
        <v>0</v>
      </c>
      <c r="AW364" s="494" t="s">
        <v>614</v>
      </c>
      <c r="AX364" s="131"/>
      <c r="AY364" s="491">
        <v>1</v>
      </c>
      <c r="AZ364" s="491" t="str">
        <f t="shared" ref="AZ364:AZ366" si="486">IF(AU364&lt;&gt;0,1," ")</f>
        <v xml:space="preserve"> </v>
      </c>
      <c r="BB364" s="491" t="s">
        <v>3</v>
      </c>
      <c r="BD364" s="491"/>
      <c r="BE364" s="147"/>
      <c r="BF364" s="491"/>
      <c r="BG364" s="147"/>
      <c r="BH364" s="491"/>
      <c r="BI364" s="147"/>
      <c r="BJ364" s="491"/>
      <c r="BK364" s="147"/>
      <c r="BL364" s="495">
        <f t="shared" si="481"/>
        <v>0</v>
      </c>
      <c r="BM364" s="496" t="e">
        <f t="shared" ref="BM364:BM366" si="487">BL364/AU364</f>
        <v>#DIV/0!</v>
      </c>
      <c r="BN364" s="147">
        <f t="shared" si="482"/>
        <v>0</v>
      </c>
      <c r="BP364" s="151"/>
    </row>
    <row r="365" spans="1:68" s="132" customFormat="1" ht="85.9" customHeight="1" x14ac:dyDescent="0.2">
      <c r="A365" s="491" t="s">
        <v>179</v>
      </c>
      <c r="B365" s="948" t="s">
        <v>965</v>
      </c>
      <c r="C365" s="949"/>
      <c r="D365" s="194"/>
      <c r="E365" s="475"/>
      <c r="F365" s="195"/>
      <c r="G365" s="491" t="s">
        <v>335</v>
      </c>
      <c r="H365" s="196"/>
      <c r="I365" s="491" t="s">
        <v>475</v>
      </c>
      <c r="J365" s="196"/>
      <c r="K365" s="491"/>
      <c r="L365" s="491"/>
      <c r="M365" s="491"/>
      <c r="N365" s="491">
        <v>1</v>
      </c>
      <c r="O365" s="491"/>
      <c r="P365" s="196"/>
      <c r="Q365" s="491"/>
      <c r="R365" s="491">
        <v>1</v>
      </c>
      <c r="S365" s="491"/>
      <c r="T365" s="491"/>
      <c r="U365" s="194"/>
      <c r="V365" s="492" t="s">
        <v>203</v>
      </c>
      <c r="W365" s="491">
        <v>3</v>
      </c>
      <c r="X365" s="144"/>
      <c r="Y365" s="491"/>
      <c r="Z365" s="491"/>
      <c r="AA365" s="196"/>
      <c r="AB365" s="493"/>
      <c r="AC365" s="197"/>
      <c r="AD365" s="490" t="s">
        <v>598</v>
      </c>
      <c r="AE365" s="195"/>
      <c r="AF365" s="490" t="s">
        <v>599</v>
      </c>
      <c r="AG365" s="131"/>
      <c r="AH365" s="491"/>
      <c r="AI365" s="491"/>
      <c r="AJ365" s="491"/>
      <c r="AK365" s="491"/>
      <c r="AL365" s="491"/>
      <c r="AM365" s="491"/>
      <c r="AN365" s="491"/>
      <c r="AO365" s="491"/>
      <c r="AP365" s="491"/>
      <c r="AQ365" s="491"/>
      <c r="AR365" s="491"/>
      <c r="AS365" s="491"/>
      <c r="AU365" s="491">
        <f t="shared" si="480"/>
        <v>0</v>
      </c>
      <c r="AW365" s="494" t="s">
        <v>615</v>
      </c>
      <c r="AX365" s="195"/>
      <c r="AY365" s="491">
        <v>1</v>
      </c>
      <c r="AZ365" s="491" t="str">
        <f t="shared" si="486"/>
        <v xml:space="preserve"> </v>
      </c>
      <c r="BB365" s="491" t="s">
        <v>3</v>
      </c>
      <c r="BD365" s="491"/>
      <c r="BE365" s="147"/>
      <c r="BF365" s="491"/>
      <c r="BG365" s="147"/>
      <c r="BH365" s="491"/>
      <c r="BI365" s="147"/>
      <c r="BJ365" s="491"/>
      <c r="BK365" s="147"/>
      <c r="BL365" s="495">
        <f t="shared" si="481"/>
        <v>0</v>
      </c>
      <c r="BM365" s="496" t="e">
        <f t="shared" si="487"/>
        <v>#DIV/0!</v>
      </c>
      <c r="BN365" s="147">
        <f t="shared" si="482"/>
        <v>0</v>
      </c>
      <c r="BP365" s="200"/>
    </row>
    <row r="366" spans="1:68" s="132" customFormat="1" ht="85.9" customHeight="1" x14ac:dyDescent="0.2">
      <c r="A366" s="491" t="s">
        <v>967</v>
      </c>
      <c r="B366" s="948" t="s">
        <v>966</v>
      </c>
      <c r="C366" s="949"/>
      <c r="D366" s="223"/>
      <c r="E366" s="475"/>
      <c r="F366" s="224"/>
      <c r="G366" s="491" t="s">
        <v>335</v>
      </c>
      <c r="H366" s="225"/>
      <c r="I366" s="491" t="s">
        <v>475</v>
      </c>
      <c r="J366" s="225"/>
      <c r="K366" s="491"/>
      <c r="L366" s="491"/>
      <c r="M366" s="491"/>
      <c r="N366" s="491">
        <v>1</v>
      </c>
      <c r="O366" s="491"/>
      <c r="P366" s="196"/>
      <c r="Q366" s="491"/>
      <c r="R366" s="491">
        <v>1</v>
      </c>
      <c r="S366" s="491"/>
      <c r="T366" s="491"/>
      <c r="U366" s="223"/>
      <c r="V366" s="492" t="s">
        <v>203</v>
      </c>
      <c r="W366" s="491">
        <v>3</v>
      </c>
      <c r="X366" s="144"/>
      <c r="Y366" s="491"/>
      <c r="Z366" s="491"/>
      <c r="AA366" s="225"/>
      <c r="AB366" s="493"/>
      <c r="AC366" s="409"/>
      <c r="AD366" s="491" t="s">
        <v>596</v>
      </c>
      <c r="AE366" s="131"/>
      <c r="AF366" s="490" t="s">
        <v>599</v>
      </c>
      <c r="AG366" s="225"/>
      <c r="AH366" s="490"/>
      <c r="AI366" s="490"/>
      <c r="AJ366" s="490"/>
      <c r="AK366" s="490"/>
      <c r="AL366" s="490"/>
      <c r="AM366" s="490"/>
      <c r="AN366" s="490"/>
      <c r="AO366" s="490"/>
      <c r="AP366" s="490"/>
      <c r="AQ366" s="490"/>
      <c r="AR366" s="490"/>
      <c r="AS366" s="490"/>
      <c r="AU366" s="491">
        <f t="shared" si="480"/>
        <v>0</v>
      </c>
      <c r="AW366" s="494" t="s">
        <v>616</v>
      </c>
      <c r="AX366" s="224"/>
      <c r="AY366" s="491">
        <v>1</v>
      </c>
      <c r="AZ366" s="491" t="str">
        <f t="shared" si="486"/>
        <v xml:space="preserve"> </v>
      </c>
      <c r="BB366" s="491" t="s">
        <v>3</v>
      </c>
      <c r="BD366" s="491"/>
      <c r="BE366" s="147"/>
      <c r="BF366" s="491"/>
      <c r="BG366" s="147"/>
      <c r="BH366" s="491"/>
      <c r="BI366" s="147"/>
      <c r="BJ366" s="491"/>
      <c r="BK366" s="147"/>
      <c r="BL366" s="495">
        <f t="shared" si="481"/>
        <v>0</v>
      </c>
      <c r="BM366" s="496" t="e">
        <f t="shared" si="487"/>
        <v>#DIV/0!</v>
      </c>
      <c r="BN366" s="147">
        <f t="shared" si="482"/>
        <v>0</v>
      </c>
      <c r="BP366" s="200"/>
    </row>
    <row r="367" spans="1:68" s="104" customFormat="1" ht="9" customHeight="1" thickBot="1" x14ac:dyDescent="0.25">
      <c r="A367" s="131"/>
      <c r="B367" s="132"/>
      <c r="C367" s="132"/>
      <c r="D367" s="131"/>
      <c r="E367" s="132"/>
      <c r="F367" s="131"/>
      <c r="G367" s="131"/>
      <c r="H367" s="131"/>
      <c r="I367" s="131"/>
      <c r="J367" s="131"/>
      <c r="K367" s="131"/>
      <c r="L367" s="131"/>
      <c r="M367" s="131"/>
      <c r="N367" s="131"/>
      <c r="O367" s="131"/>
      <c r="P367" s="131"/>
      <c r="Q367" s="131"/>
      <c r="R367" s="131"/>
      <c r="S367" s="131"/>
      <c r="T367" s="131"/>
      <c r="U367" s="131"/>
      <c r="V367" s="133"/>
      <c r="W367" s="131"/>
      <c r="X367" s="134"/>
      <c r="Y367" s="131"/>
      <c r="Z367" s="131"/>
      <c r="AA367" s="131"/>
      <c r="AB367" s="135"/>
      <c r="AC367" s="134"/>
      <c r="AD367" s="131"/>
      <c r="AE367" s="131"/>
      <c r="AF367" s="131"/>
      <c r="AG367" s="131"/>
      <c r="AH367" s="131"/>
      <c r="AI367" s="131"/>
      <c r="AJ367" s="131"/>
      <c r="AK367" s="131"/>
      <c r="AL367" s="131"/>
      <c r="AM367" s="131"/>
      <c r="AN367" s="131"/>
      <c r="AO367" s="131"/>
      <c r="AP367" s="131"/>
      <c r="AQ367" s="131"/>
      <c r="AR367" s="131"/>
      <c r="AS367" s="131"/>
      <c r="AU367" s="131"/>
      <c r="AW367" s="132"/>
      <c r="AX367" s="131"/>
      <c r="AY367" s="131"/>
      <c r="AZ367" s="131"/>
      <c r="BB367" s="131"/>
      <c r="BE367" s="136"/>
      <c r="BG367" s="136"/>
      <c r="BI367" s="136"/>
      <c r="BK367" s="136"/>
      <c r="BL367" s="137"/>
      <c r="BM367" s="137"/>
      <c r="BN367" s="136"/>
    </row>
    <row r="368" spans="1:68" s="328" customFormat="1" ht="59.45" customHeight="1" thickTop="1" thickBot="1" x14ac:dyDescent="0.25">
      <c r="A368" s="780" t="str">
        <f>B361</f>
        <v>AUDITORÍA A LIQUIDACIÓN DE CONVENIOS</v>
      </c>
      <c r="B368" s="780"/>
      <c r="C368" s="498" t="s">
        <v>187</v>
      </c>
      <c r="D368" s="354"/>
      <c r="E368" s="132"/>
      <c r="F368" s="354"/>
      <c r="G368" s="497">
        <f>COUNTIF(BB362:BB366,"P")</f>
        <v>1</v>
      </c>
      <c r="H368" s="354"/>
      <c r="I368" s="499">
        <f>G368/(G368+G369)</f>
        <v>0.2</v>
      </c>
      <c r="J368" s="354"/>
      <c r="K368" s="497">
        <f>SUM(K362:K366)</f>
        <v>0</v>
      </c>
      <c r="L368" s="497">
        <f>SUM(L362:L366)</f>
        <v>0</v>
      </c>
      <c r="M368" s="497">
        <f>SUM(M362:M366)</f>
        <v>0</v>
      </c>
      <c r="N368" s="497">
        <f>SUM(N362:N366)</f>
        <v>5</v>
      </c>
      <c r="O368" s="497">
        <f>SUM(O362:O366)</f>
        <v>0</v>
      </c>
      <c r="P368" s="322"/>
      <c r="Q368" s="497">
        <f>SUM(Q362:Q366)</f>
        <v>0</v>
      </c>
      <c r="R368" s="497">
        <f>SUM(R362:R366)</f>
        <v>5</v>
      </c>
      <c r="S368" s="497">
        <f>SUM(S362:S366)</f>
        <v>0</v>
      </c>
      <c r="T368" s="497">
        <f>SUM(T362:T366)</f>
        <v>0</v>
      </c>
      <c r="U368" s="354"/>
      <c r="V368" s="356"/>
      <c r="W368" s="354"/>
      <c r="X368" s="357"/>
      <c r="Y368" s="500">
        <f t="shared" ref="Y368" si="488">SUM(Y362:Y366)</f>
        <v>0</v>
      </c>
      <c r="Z368" s="500">
        <f t="shared" ref="Z368" si="489">SUM(Z362:Z366)</f>
        <v>0</v>
      </c>
      <c r="AA368" s="354"/>
      <c r="AB368" s="806"/>
      <c r="AC368" s="357"/>
      <c r="AD368" s="354"/>
      <c r="AE368" s="354"/>
      <c r="AF368" s="497" t="s">
        <v>136</v>
      </c>
      <c r="AG368" s="354"/>
      <c r="AH368" s="780">
        <f>SUM(AH362:AJ366)</f>
        <v>0</v>
      </c>
      <c r="AI368" s="780"/>
      <c r="AJ368" s="780"/>
      <c r="AK368" s="780">
        <f>SUM(AK362:AM366)</f>
        <v>0</v>
      </c>
      <c r="AL368" s="780"/>
      <c r="AM368" s="780"/>
      <c r="AN368" s="780">
        <f>SUM(AN362:AP366)</f>
        <v>0</v>
      </c>
      <c r="AO368" s="780"/>
      <c r="AP368" s="780"/>
      <c r="AQ368" s="780">
        <f>SUM(AQ362:AS366)</f>
        <v>0</v>
      </c>
      <c r="AR368" s="780"/>
      <c r="AS368" s="780"/>
      <c r="AU368" s="780">
        <f>SUM(AU362:AU366)</f>
        <v>0</v>
      </c>
      <c r="AW368" s="775" t="s">
        <v>139</v>
      </c>
      <c r="AX368" s="354"/>
      <c r="AY368" s="497">
        <f>SUM(AY362:AY366)</f>
        <v>5</v>
      </c>
      <c r="AZ368" s="497">
        <f>SUM(AZ362:AZ366)</f>
        <v>0</v>
      </c>
      <c r="BB368" s="322"/>
      <c r="BD368" s="501">
        <f t="shared" ref="BD368:BL368" si="490">SUM(BD362:BD366)</f>
        <v>0</v>
      </c>
      <c r="BE368" s="769">
        <f t="shared" si="490"/>
        <v>0</v>
      </c>
      <c r="BF368" s="501">
        <f t="shared" si="490"/>
        <v>0</v>
      </c>
      <c r="BG368" s="769">
        <f t="shared" si="490"/>
        <v>0</v>
      </c>
      <c r="BH368" s="501">
        <f t="shared" si="490"/>
        <v>0</v>
      </c>
      <c r="BI368" s="769">
        <f t="shared" si="490"/>
        <v>0</v>
      </c>
      <c r="BJ368" s="501">
        <f t="shared" si="490"/>
        <v>0</v>
      </c>
      <c r="BK368" s="769">
        <f t="shared" si="490"/>
        <v>0</v>
      </c>
      <c r="BL368" s="1025">
        <f t="shared" si="490"/>
        <v>0</v>
      </c>
      <c r="BM368" s="1027" t="e">
        <f>BL368/AU368</f>
        <v>#DIV/0!</v>
      </c>
      <c r="BN368" s="769">
        <f>SUM(BN362:BN366)</f>
        <v>0</v>
      </c>
      <c r="BO368" s="326"/>
      <c r="BP368" s="326"/>
    </row>
    <row r="369" spans="1:68" s="328" customFormat="1" ht="59.45" customHeight="1" thickTop="1" thickBot="1" x14ac:dyDescent="0.25">
      <c r="A369" s="780"/>
      <c r="B369" s="780"/>
      <c r="C369" s="498" t="s">
        <v>188</v>
      </c>
      <c r="D369" s="354"/>
      <c r="E369" s="132"/>
      <c r="F369" s="354"/>
      <c r="G369" s="497">
        <f>COUNTIF(BB362:BB366,"C")</f>
        <v>4</v>
      </c>
      <c r="H369" s="354"/>
      <c r="I369" s="499">
        <f>G369/(G368+G369)</f>
        <v>0.8</v>
      </c>
      <c r="J369" s="354"/>
      <c r="K369" s="780">
        <f>SUM(K368:O368)</f>
        <v>5</v>
      </c>
      <c r="L369" s="780"/>
      <c r="M369" s="780"/>
      <c r="N369" s="780"/>
      <c r="O369" s="780"/>
      <c r="P369" s="322"/>
      <c r="Q369" s="780">
        <f>SUM(Q368:T368)</f>
        <v>5</v>
      </c>
      <c r="R369" s="780"/>
      <c r="S369" s="780"/>
      <c r="T369" s="780"/>
      <c r="U369" s="354"/>
      <c r="V369" s="356"/>
      <c r="W369" s="354"/>
      <c r="X369" s="357"/>
      <c r="Y369" s="354"/>
      <c r="Z369" s="354"/>
      <c r="AA369" s="354"/>
      <c r="AB369" s="806"/>
      <c r="AC369" s="357"/>
      <c r="AD369" s="354"/>
      <c r="AE369" s="354"/>
      <c r="AF369" s="497" t="s">
        <v>441</v>
      </c>
      <c r="AG369" s="354"/>
      <c r="AH369" s="780">
        <f>AH368+AK368+AN368+AQ368</f>
        <v>0</v>
      </c>
      <c r="AI369" s="780"/>
      <c r="AJ369" s="780"/>
      <c r="AK369" s="780"/>
      <c r="AL369" s="780"/>
      <c r="AM369" s="780"/>
      <c r="AN369" s="780"/>
      <c r="AO369" s="780"/>
      <c r="AP369" s="780"/>
      <c r="AQ369" s="780"/>
      <c r="AR369" s="780"/>
      <c r="AS369" s="780"/>
      <c r="AU369" s="780"/>
      <c r="AW369" s="775"/>
      <c r="AX369" s="354"/>
      <c r="AY369" s="1050">
        <f>AZ368/AY368</f>
        <v>0</v>
      </c>
      <c r="AZ369" s="1050"/>
      <c r="BB369" s="362"/>
      <c r="BD369" s="502" t="e">
        <f>BD368/AH368</f>
        <v>#DIV/0!</v>
      </c>
      <c r="BE369" s="769"/>
      <c r="BF369" s="502" t="e">
        <f>BF368/AK368</f>
        <v>#DIV/0!</v>
      </c>
      <c r="BG369" s="769"/>
      <c r="BH369" s="502" t="e">
        <f>BH368/AN368</f>
        <v>#DIV/0!</v>
      </c>
      <c r="BI369" s="769"/>
      <c r="BJ369" s="502" t="e">
        <f>BJ368/AQ368</f>
        <v>#DIV/0!</v>
      </c>
      <c r="BK369" s="769"/>
      <c r="BL369" s="1025"/>
      <c r="BM369" s="1027"/>
      <c r="BN369" s="769"/>
      <c r="BO369" s="326"/>
      <c r="BP369" s="326"/>
    </row>
    <row r="370" spans="1:68" s="104" customFormat="1" ht="24" thickTop="1" x14ac:dyDescent="0.2">
      <c r="A370" s="129"/>
      <c r="B370" s="130"/>
      <c r="C370" s="130"/>
      <c r="D370" s="131"/>
      <c r="E370" s="132"/>
      <c r="F370" s="131"/>
      <c r="G370" s="131"/>
      <c r="H370" s="131"/>
      <c r="I370" s="131"/>
      <c r="J370" s="131"/>
      <c r="K370" s="131"/>
      <c r="L370" s="131"/>
      <c r="M370" s="131"/>
      <c r="N370" s="131"/>
      <c r="O370" s="131"/>
      <c r="P370" s="131"/>
      <c r="Q370" s="131"/>
      <c r="R370" s="131"/>
      <c r="S370" s="131"/>
      <c r="T370" s="131"/>
      <c r="U370" s="131"/>
      <c r="V370" s="133"/>
      <c r="W370" s="131"/>
      <c r="X370" s="134"/>
      <c r="Y370" s="131"/>
      <c r="Z370" s="131"/>
      <c r="AA370" s="131"/>
      <c r="AB370" s="135"/>
      <c r="AC370" s="134"/>
      <c r="AD370" s="131"/>
      <c r="AE370" s="131"/>
      <c r="AF370" s="131"/>
      <c r="AG370" s="131"/>
      <c r="AH370" s="131"/>
      <c r="AI370" s="131"/>
      <c r="AJ370" s="131"/>
      <c r="AK370" s="131"/>
      <c r="AL370" s="131"/>
      <c r="AM370" s="131"/>
      <c r="AN370" s="131"/>
      <c r="AO370" s="131"/>
      <c r="AP370" s="131"/>
      <c r="AQ370" s="131"/>
      <c r="AR370" s="131"/>
      <c r="AS370" s="131"/>
      <c r="AU370" s="131"/>
      <c r="AW370" s="132"/>
      <c r="AX370" s="131"/>
      <c r="AY370" s="131"/>
      <c r="AZ370" s="131"/>
      <c r="BB370" s="131"/>
      <c r="BE370" s="136"/>
      <c r="BG370" s="136"/>
      <c r="BI370" s="136"/>
      <c r="BK370" s="136"/>
      <c r="BL370" s="137"/>
      <c r="BM370" s="137"/>
      <c r="BN370" s="136"/>
    </row>
    <row r="371" spans="1:68" s="326" customFormat="1" ht="72.599999999999994" customHeight="1" x14ac:dyDescent="0.2">
      <c r="A371" s="363">
        <v>17</v>
      </c>
      <c r="B371" s="914" t="s">
        <v>418</v>
      </c>
      <c r="C371" s="894"/>
      <c r="D371" s="322"/>
      <c r="E371" s="397"/>
      <c r="F371" s="322"/>
      <c r="G371" s="131"/>
      <c r="H371" s="131"/>
      <c r="I371" s="131"/>
      <c r="J371" s="322"/>
      <c r="K371" s="329"/>
      <c r="L371" s="329"/>
      <c r="M371" s="329"/>
      <c r="N371" s="329"/>
      <c r="O371" s="329"/>
      <c r="P371" s="322"/>
      <c r="Q371" s="329"/>
      <c r="R371" s="329"/>
      <c r="S371" s="329"/>
      <c r="T371" s="329"/>
      <c r="U371" s="322"/>
      <c r="V371" s="330"/>
      <c r="W371" s="329"/>
      <c r="X371" s="331"/>
      <c r="Y371" s="329"/>
      <c r="Z371" s="329"/>
      <c r="AA371" s="322"/>
      <c r="AB371" s="323"/>
      <c r="AC371" s="325"/>
      <c r="AD371" s="329"/>
      <c r="AE371" s="322"/>
      <c r="AF371" s="329"/>
      <c r="AG371" s="322"/>
      <c r="AH371" s="329"/>
      <c r="AI371" s="329"/>
      <c r="AJ371" s="329"/>
      <c r="AK371" s="329"/>
      <c r="AL371" s="329"/>
      <c r="AM371" s="329"/>
      <c r="AN371" s="329"/>
      <c r="AO371" s="329"/>
      <c r="AP371" s="329"/>
      <c r="AQ371" s="329"/>
      <c r="AR371" s="329"/>
      <c r="AS371" s="329"/>
      <c r="AU371" s="329"/>
      <c r="AW371" s="332"/>
      <c r="AX371" s="322"/>
      <c r="AY371" s="329"/>
      <c r="AZ371" s="329"/>
      <c r="BB371" s="329"/>
      <c r="BE371" s="327"/>
      <c r="BG371" s="327"/>
      <c r="BI371" s="327"/>
      <c r="BK371" s="327"/>
      <c r="BL371" s="328"/>
      <c r="BM371" s="328"/>
      <c r="BN371" s="327"/>
    </row>
    <row r="372" spans="1:68" s="104" customFormat="1" ht="100.9" customHeight="1" x14ac:dyDescent="0.2">
      <c r="A372" s="367" t="s">
        <v>181</v>
      </c>
      <c r="B372" s="954" t="s">
        <v>968</v>
      </c>
      <c r="C372" s="955"/>
      <c r="D372" s="131"/>
      <c r="E372" s="475"/>
      <c r="F372" s="131"/>
      <c r="G372" s="367" t="s">
        <v>27</v>
      </c>
      <c r="H372" s="131"/>
      <c r="I372" s="367" t="s">
        <v>475</v>
      </c>
      <c r="J372" s="131"/>
      <c r="K372" s="367"/>
      <c r="L372" s="367"/>
      <c r="M372" s="367"/>
      <c r="N372" s="367">
        <v>1</v>
      </c>
      <c r="O372" s="367"/>
      <c r="P372" s="131"/>
      <c r="Q372" s="367"/>
      <c r="R372" s="367">
        <v>1</v>
      </c>
      <c r="S372" s="367"/>
      <c r="T372" s="367"/>
      <c r="U372" s="131"/>
      <c r="V372" s="370" t="s">
        <v>203</v>
      </c>
      <c r="W372" s="367">
        <v>4</v>
      </c>
      <c r="X372" s="144"/>
      <c r="Y372" s="367"/>
      <c r="Z372" s="367"/>
      <c r="AA372" s="131"/>
      <c r="AB372" s="371"/>
      <c r="AC372" s="134"/>
      <c r="AD372" s="367" t="s">
        <v>596</v>
      </c>
      <c r="AE372" s="131"/>
      <c r="AF372" s="503" t="s">
        <v>598</v>
      </c>
      <c r="AG372" s="131"/>
      <c r="AH372" s="503"/>
      <c r="AI372" s="503"/>
      <c r="AJ372" s="503"/>
      <c r="AK372" s="503"/>
      <c r="AL372" s="503"/>
      <c r="AM372" s="503"/>
      <c r="AN372" s="503"/>
      <c r="AO372" s="503"/>
      <c r="AP372" s="503"/>
      <c r="AQ372" s="503"/>
      <c r="AR372" s="503"/>
      <c r="AS372" s="503"/>
      <c r="AU372" s="367">
        <f t="shared" ref="AU372:AU375" si="491">SUM(AH372:AS372)</f>
        <v>0</v>
      </c>
      <c r="AW372" s="504" t="s">
        <v>611</v>
      </c>
      <c r="AX372" s="131"/>
      <c r="AY372" s="367">
        <v>1</v>
      </c>
      <c r="AZ372" s="367" t="str">
        <f>IF(AU372&lt;&gt;0,1," ")</f>
        <v xml:space="preserve"> </v>
      </c>
      <c r="BB372" s="367" t="s">
        <v>3</v>
      </c>
      <c r="BD372" s="367"/>
      <c r="BE372" s="147"/>
      <c r="BF372" s="367"/>
      <c r="BG372" s="147"/>
      <c r="BH372" s="367"/>
      <c r="BI372" s="147"/>
      <c r="BJ372" s="367"/>
      <c r="BK372" s="147"/>
      <c r="BL372" s="368">
        <f t="shared" ref="BL372:BL376" si="492">BD372+BF372+BH372+BJ372</f>
        <v>0</v>
      </c>
      <c r="BM372" s="369" t="e">
        <f>BL372/AU372</f>
        <v>#DIV/0!</v>
      </c>
      <c r="BN372" s="147">
        <f t="shared" ref="BN372:BN376" si="493">BE372+BG372+BI372+BK372</f>
        <v>0</v>
      </c>
      <c r="BP372" s="151"/>
    </row>
    <row r="373" spans="1:68" s="104" customFormat="1" ht="100.9" customHeight="1" x14ac:dyDescent="0.2">
      <c r="A373" s="367" t="s">
        <v>182</v>
      </c>
      <c r="B373" s="954" t="s">
        <v>969</v>
      </c>
      <c r="C373" s="955"/>
      <c r="D373" s="131"/>
      <c r="E373" s="475"/>
      <c r="F373" s="131"/>
      <c r="G373" s="367" t="s">
        <v>27</v>
      </c>
      <c r="H373" s="131"/>
      <c r="I373" s="367" t="s">
        <v>475</v>
      </c>
      <c r="J373" s="131"/>
      <c r="K373" s="367"/>
      <c r="L373" s="367"/>
      <c r="M373" s="367"/>
      <c r="N373" s="367">
        <v>1</v>
      </c>
      <c r="O373" s="367"/>
      <c r="P373" s="131"/>
      <c r="Q373" s="367"/>
      <c r="R373" s="367">
        <v>1</v>
      </c>
      <c r="S373" s="367"/>
      <c r="T373" s="367"/>
      <c r="U373" s="131"/>
      <c r="V373" s="370" t="s">
        <v>203</v>
      </c>
      <c r="W373" s="367">
        <v>4</v>
      </c>
      <c r="X373" s="144"/>
      <c r="Y373" s="367"/>
      <c r="Z373" s="367"/>
      <c r="AA373" s="131"/>
      <c r="AB373" s="371"/>
      <c r="AC373" s="134"/>
      <c r="AD373" s="503" t="s">
        <v>599</v>
      </c>
      <c r="AE373" s="131"/>
      <c r="AF373" s="367" t="s">
        <v>597</v>
      </c>
      <c r="AG373" s="131"/>
      <c r="AH373" s="367"/>
      <c r="AI373" s="367"/>
      <c r="AJ373" s="367"/>
      <c r="AK373" s="367"/>
      <c r="AL373" s="367"/>
      <c r="AM373" s="367"/>
      <c r="AN373" s="367"/>
      <c r="AO373" s="367"/>
      <c r="AP373" s="367"/>
      <c r="AQ373" s="367"/>
      <c r="AR373" s="367"/>
      <c r="AS373" s="367"/>
      <c r="AU373" s="367">
        <f t="shared" si="491"/>
        <v>0</v>
      </c>
      <c r="AW373" s="504" t="s">
        <v>613</v>
      </c>
      <c r="AX373" s="131"/>
      <c r="AY373" s="367">
        <v>1</v>
      </c>
      <c r="AZ373" s="367" t="str">
        <f t="shared" ref="AZ373:AZ376" si="494">IF(AU373&lt;&gt;0,1," ")</f>
        <v xml:space="preserve"> </v>
      </c>
      <c r="BB373" s="367" t="s">
        <v>186</v>
      </c>
      <c r="BD373" s="367"/>
      <c r="BE373" s="147"/>
      <c r="BF373" s="367"/>
      <c r="BG373" s="147"/>
      <c r="BH373" s="367"/>
      <c r="BI373" s="147"/>
      <c r="BJ373" s="367"/>
      <c r="BK373" s="147"/>
      <c r="BL373" s="368">
        <f t="shared" si="492"/>
        <v>0</v>
      </c>
      <c r="BM373" s="369" t="e">
        <f t="shared" ref="BM373:BM376" si="495">BL373/AU373</f>
        <v>#DIV/0!</v>
      </c>
      <c r="BN373" s="147">
        <f t="shared" si="493"/>
        <v>0</v>
      </c>
      <c r="BP373" s="151"/>
    </row>
    <row r="374" spans="1:68" s="132" customFormat="1" ht="100.9" customHeight="1" x14ac:dyDescent="0.2">
      <c r="A374" s="367" t="s">
        <v>183</v>
      </c>
      <c r="B374" s="954" t="s">
        <v>970</v>
      </c>
      <c r="C374" s="955"/>
      <c r="D374" s="194"/>
      <c r="E374" s="475"/>
      <c r="F374" s="195"/>
      <c r="G374" s="367" t="s">
        <v>27</v>
      </c>
      <c r="H374" s="196"/>
      <c r="I374" s="367" t="s">
        <v>475</v>
      </c>
      <c r="J374" s="196"/>
      <c r="K374" s="367"/>
      <c r="L374" s="367"/>
      <c r="M374" s="367"/>
      <c r="N374" s="367">
        <v>1</v>
      </c>
      <c r="O374" s="367"/>
      <c r="P374" s="196"/>
      <c r="Q374" s="367"/>
      <c r="R374" s="367">
        <v>1</v>
      </c>
      <c r="S374" s="367"/>
      <c r="T374" s="367"/>
      <c r="U374" s="194"/>
      <c r="V374" s="370" t="s">
        <v>203</v>
      </c>
      <c r="W374" s="367">
        <v>4</v>
      </c>
      <c r="X374" s="144"/>
      <c r="Y374" s="367"/>
      <c r="Z374" s="367"/>
      <c r="AA374" s="196"/>
      <c r="AB374" s="371"/>
      <c r="AC374" s="197"/>
      <c r="AD374" s="367" t="s">
        <v>597</v>
      </c>
      <c r="AE374" s="195"/>
      <c r="AF374" s="503" t="s">
        <v>598</v>
      </c>
      <c r="AG374" s="196"/>
      <c r="AH374" s="367"/>
      <c r="AI374" s="367"/>
      <c r="AJ374" s="367"/>
      <c r="AK374" s="367"/>
      <c r="AL374" s="367"/>
      <c r="AM374" s="367"/>
      <c r="AN374" s="367"/>
      <c r="AO374" s="367"/>
      <c r="AP374" s="367"/>
      <c r="AQ374" s="367"/>
      <c r="AR374" s="367"/>
      <c r="AS374" s="367"/>
      <c r="AU374" s="367">
        <f t="shared" si="491"/>
        <v>0</v>
      </c>
      <c r="AW374" s="504" t="s">
        <v>614</v>
      </c>
      <c r="AX374" s="195"/>
      <c r="AY374" s="367">
        <v>1</v>
      </c>
      <c r="AZ374" s="367" t="str">
        <f t="shared" si="494"/>
        <v xml:space="preserve"> </v>
      </c>
      <c r="BB374" s="367" t="s">
        <v>3</v>
      </c>
      <c r="BD374" s="367"/>
      <c r="BE374" s="147"/>
      <c r="BF374" s="367"/>
      <c r="BG374" s="147"/>
      <c r="BH374" s="367"/>
      <c r="BI374" s="147"/>
      <c r="BJ374" s="367"/>
      <c r="BK374" s="147"/>
      <c r="BL374" s="368">
        <f t="shared" si="492"/>
        <v>0</v>
      </c>
      <c r="BM374" s="369" t="e">
        <f t="shared" si="495"/>
        <v>#DIV/0!</v>
      </c>
      <c r="BN374" s="147">
        <f t="shared" si="493"/>
        <v>0</v>
      </c>
      <c r="BP374" s="200"/>
    </row>
    <row r="375" spans="1:68" s="132" customFormat="1" ht="100.9" customHeight="1" x14ac:dyDescent="0.2">
      <c r="A375" s="367" t="s">
        <v>184</v>
      </c>
      <c r="B375" s="954" t="s">
        <v>971</v>
      </c>
      <c r="C375" s="955"/>
      <c r="D375" s="223"/>
      <c r="E375" s="475"/>
      <c r="F375" s="224"/>
      <c r="G375" s="367" t="s">
        <v>27</v>
      </c>
      <c r="H375" s="225"/>
      <c r="I375" s="367" t="s">
        <v>475</v>
      </c>
      <c r="J375" s="225"/>
      <c r="K375" s="367"/>
      <c r="L375" s="367"/>
      <c r="M375" s="367"/>
      <c r="N375" s="367">
        <v>1</v>
      </c>
      <c r="O375" s="367"/>
      <c r="P375" s="196"/>
      <c r="Q375" s="367"/>
      <c r="R375" s="367">
        <v>1</v>
      </c>
      <c r="S375" s="367"/>
      <c r="T375" s="367"/>
      <c r="U375" s="223"/>
      <c r="V375" s="370" t="s">
        <v>203</v>
      </c>
      <c r="W375" s="367">
        <v>4</v>
      </c>
      <c r="X375" s="144"/>
      <c r="Y375" s="367"/>
      <c r="Z375" s="367"/>
      <c r="AA375" s="225"/>
      <c r="AB375" s="371"/>
      <c r="AC375" s="409"/>
      <c r="AD375" s="503" t="s">
        <v>598</v>
      </c>
      <c r="AE375" s="224"/>
      <c r="AF375" s="503" t="s">
        <v>599</v>
      </c>
      <c r="AG375" s="131"/>
      <c r="AH375" s="503"/>
      <c r="AI375" s="503"/>
      <c r="AJ375" s="503"/>
      <c r="AK375" s="503"/>
      <c r="AL375" s="503"/>
      <c r="AM375" s="503"/>
      <c r="AN375" s="503"/>
      <c r="AO375" s="503"/>
      <c r="AP375" s="503"/>
      <c r="AQ375" s="503"/>
      <c r="AR375" s="503"/>
      <c r="AS375" s="503"/>
      <c r="AU375" s="367">
        <f t="shared" si="491"/>
        <v>0</v>
      </c>
      <c r="AW375" s="504" t="s">
        <v>615</v>
      </c>
      <c r="AX375" s="224"/>
      <c r="AY375" s="367">
        <v>1</v>
      </c>
      <c r="AZ375" s="367" t="str">
        <f t="shared" si="494"/>
        <v xml:space="preserve"> </v>
      </c>
      <c r="BB375" s="367" t="s">
        <v>3</v>
      </c>
      <c r="BD375" s="367"/>
      <c r="BE375" s="147"/>
      <c r="BF375" s="367"/>
      <c r="BG375" s="147"/>
      <c r="BH375" s="367"/>
      <c r="BI375" s="147"/>
      <c r="BJ375" s="367"/>
      <c r="BK375" s="147"/>
      <c r="BL375" s="368">
        <f t="shared" si="492"/>
        <v>0</v>
      </c>
      <c r="BM375" s="369" t="e">
        <f t="shared" si="495"/>
        <v>#DIV/0!</v>
      </c>
      <c r="BN375" s="147">
        <f t="shared" si="493"/>
        <v>0</v>
      </c>
      <c r="BP375" s="200"/>
    </row>
    <row r="376" spans="1:68" s="132" customFormat="1" ht="100.9" customHeight="1" x14ac:dyDescent="0.2">
      <c r="A376" s="367" t="s">
        <v>519</v>
      </c>
      <c r="B376" s="954" t="s">
        <v>972</v>
      </c>
      <c r="C376" s="955"/>
      <c r="D376" s="223"/>
      <c r="E376" s="475"/>
      <c r="F376" s="224"/>
      <c r="G376" s="367" t="s">
        <v>27</v>
      </c>
      <c r="H376" s="225"/>
      <c r="I376" s="367" t="s">
        <v>475</v>
      </c>
      <c r="J376" s="225"/>
      <c r="K376" s="367"/>
      <c r="L376" s="367"/>
      <c r="M376" s="367"/>
      <c r="N376" s="367">
        <v>1</v>
      </c>
      <c r="O376" s="367"/>
      <c r="P376" s="196"/>
      <c r="Q376" s="367"/>
      <c r="R376" s="367">
        <v>1</v>
      </c>
      <c r="S376" s="367"/>
      <c r="T376" s="367"/>
      <c r="U376" s="223"/>
      <c r="V376" s="370" t="s">
        <v>203</v>
      </c>
      <c r="W376" s="367">
        <v>4</v>
      </c>
      <c r="X376" s="144"/>
      <c r="Y376" s="367"/>
      <c r="Z376" s="367"/>
      <c r="AA376" s="225"/>
      <c r="AB376" s="371"/>
      <c r="AC376" s="409"/>
      <c r="AD376" s="367" t="s">
        <v>596</v>
      </c>
      <c r="AE376" s="224"/>
      <c r="AF376" s="503" t="s">
        <v>599</v>
      </c>
      <c r="AG376" s="225"/>
      <c r="AH376" s="505"/>
      <c r="AI376" s="505"/>
      <c r="AJ376" s="505"/>
      <c r="AK376" s="505"/>
      <c r="AL376" s="505"/>
      <c r="AM376" s="505"/>
      <c r="AN376" s="505"/>
      <c r="AO376" s="505"/>
      <c r="AP376" s="505"/>
      <c r="AQ376" s="505"/>
      <c r="AR376" s="505"/>
      <c r="AS376" s="505"/>
      <c r="AU376" s="367">
        <f t="shared" ref="AU376" si="496">SUM(AH376:AS376)</f>
        <v>0</v>
      </c>
      <c r="AW376" s="504" t="s">
        <v>616</v>
      </c>
      <c r="AX376" s="224"/>
      <c r="AY376" s="367">
        <v>1</v>
      </c>
      <c r="AZ376" s="367" t="str">
        <f t="shared" si="494"/>
        <v xml:space="preserve"> </v>
      </c>
      <c r="BB376" s="367" t="s">
        <v>3</v>
      </c>
      <c r="BD376" s="367"/>
      <c r="BE376" s="147"/>
      <c r="BF376" s="367"/>
      <c r="BG376" s="147"/>
      <c r="BH376" s="367"/>
      <c r="BI376" s="147"/>
      <c r="BJ376" s="367"/>
      <c r="BK376" s="147"/>
      <c r="BL376" s="368">
        <f t="shared" si="492"/>
        <v>0</v>
      </c>
      <c r="BM376" s="369" t="e">
        <f t="shared" si="495"/>
        <v>#DIV/0!</v>
      </c>
      <c r="BN376" s="147">
        <f t="shared" si="493"/>
        <v>0</v>
      </c>
      <c r="BP376" s="200"/>
    </row>
    <row r="377" spans="1:68" s="104" customFormat="1" ht="9" customHeight="1" thickBot="1" x14ac:dyDescent="0.25">
      <c r="A377" s="131"/>
      <c r="B377" s="132"/>
      <c r="C377" s="132"/>
      <c r="D377" s="131"/>
      <c r="E377" s="132"/>
      <c r="F377" s="131"/>
      <c r="G377" s="131"/>
      <c r="H377" s="131"/>
      <c r="I377" s="131"/>
      <c r="J377" s="131"/>
      <c r="K377" s="131"/>
      <c r="L377" s="131"/>
      <c r="M377" s="131"/>
      <c r="N377" s="131"/>
      <c r="O377" s="131"/>
      <c r="P377" s="131"/>
      <c r="Q377" s="131"/>
      <c r="R377" s="131"/>
      <c r="S377" s="131"/>
      <c r="T377" s="131"/>
      <c r="U377" s="131"/>
      <c r="V377" s="133"/>
      <c r="W377" s="131"/>
      <c r="X377" s="134"/>
      <c r="Y377" s="131"/>
      <c r="Z377" s="131"/>
      <c r="AA377" s="131"/>
      <c r="AB377" s="135"/>
      <c r="AC377" s="134"/>
      <c r="AD377" s="131"/>
      <c r="AE377" s="131"/>
      <c r="AF377" s="131"/>
      <c r="AG377" s="131"/>
      <c r="AH377" s="131"/>
      <c r="AI377" s="131"/>
      <c r="AJ377" s="131"/>
      <c r="AK377" s="131"/>
      <c r="AL377" s="131"/>
      <c r="AM377" s="131"/>
      <c r="AN377" s="131"/>
      <c r="AO377" s="131"/>
      <c r="AP377" s="131"/>
      <c r="AQ377" s="131"/>
      <c r="AR377" s="131"/>
      <c r="AS377" s="131"/>
      <c r="AU377" s="131"/>
      <c r="AW377" s="132"/>
      <c r="AX377" s="131"/>
      <c r="AY377" s="131"/>
      <c r="AZ377" s="131"/>
      <c r="BB377" s="131"/>
      <c r="BE377" s="136"/>
      <c r="BG377" s="136"/>
      <c r="BI377" s="136"/>
      <c r="BK377" s="136"/>
      <c r="BL377" s="137"/>
      <c r="BM377" s="137"/>
      <c r="BN377" s="136"/>
    </row>
    <row r="378" spans="1:68" s="328" customFormat="1" ht="60.6" customHeight="1" thickTop="1" thickBot="1" x14ac:dyDescent="0.25">
      <c r="A378" s="771" t="str">
        <f>B371</f>
        <v>AUDITORÍA AGENDA REGULATORIA</v>
      </c>
      <c r="B378" s="771"/>
      <c r="C378" s="381" t="s">
        <v>187</v>
      </c>
      <c r="D378" s="354"/>
      <c r="E378" s="166"/>
      <c r="F378" s="354"/>
      <c r="G378" s="380">
        <f>COUNTIF(BB372:BB376,"P")</f>
        <v>1</v>
      </c>
      <c r="H378" s="354"/>
      <c r="I378" s="382">
        <f>G378/(G378+G379)</f>
        <v>0.2</v>
      </c>
      <c r="J378" s="354"/>
      <c r="K378" s="380">
        <f>SUM(K372:K376)</f>
        <v>0</v>
      </c>
      <c r="L378" s="380">
        <f>SUM(L372:L376)</f>
        <v>0</v>
      </c>
      <c r="M378" s="380">
        <f>SUM(M372:M376)</f>
        <v>0</v>
      </c>
      <c r="N378" s="380">
        <f>SUM(N372:N376)</f>
        <v>5</v>
      </c>
      <c r="O378" s="380">
        <f>SUM(O372:O376)</f>
        <v>0</v>
      </c>
      <c r="P378" s="322"/>
      <c r="Q378" s="380">
        <f>SUM(Q372:Q376)</f>
        <v>0</v>
      </c>
      <c r="R378" s="380">
        <f>SUM(R372:R376)</f>
        <v>5</v>
      </c>
      <c r="S378" s="380">
        <f>SUM(S372:S376)</f>
        <v>0</v>
      </c>
      <c r="T378" s="380">
        <f>SUM(T372:T376)</f>
        <v>0</v>
      </c>
      <c r="U378" s="354"/>
      <c r="V378" s="356"/>
      <c r="W378" s="354"/>
      <c r="X378" s="357"/>
      <c r="Y378" s="383">
        <f>SUM(Y372:Y376)</f>
        <v>0</v>
      </c>
      <c r="Z378" s="383">
        <f>SUM(Z372:Z376)</f>
        <v>0</v>
      </c>
      <c r="AA378" s="354"/>
      <c r="AB378" s="806"/>
      <c r="AC378" s="357"/>
      <c r="AD378" s="354"/>
      <c r="AE378" s="354"/>
      <c r="AF378" s="380" t="s">
        <v>136</v>
      </c>
      <c r="AG378" s="354"/>
      <c r="AH378" s="771">
        <f>SUM(AH372:AJ376)</f>
        <v>0</v>
      </c>
      <c r="AI378" s="771"/>
      <c r="AJ378" s="771"/>
      <c r="AK378" s="771">
        <f>SUM(AK372:AM376)</f>
        <v>0</v>
      </c>
      <c r="AL378" s="771"/>
      <c r="AM378" s="771"/>
      <c r="AN378" s="771">
        <f>SUM(AN372:AP376)</f>
        <v>0</v>
      </c>
      <c r="AO378" s="771"/>
      <c r="AP378" s="771"/>
      <c r="AQ378" s="771">
        <f>SUM(AQ372:AS376)</f>
        <v>0</v>
      </c>
      <c r="AR378" s="771"/>
      <c r="AS378" s="771"/>
      <c r="AU378" s="771">
        <f>SUM(AU372:AU376)</f>
        <v>0</v>
      </c>
      <c r="AW378" s="974" t="s">
        <v>139</v>
      </c>
      <c r="AX378" s="354"/>
      <c r="AY378" s="380">
        <f>SUM(AY372:AY376)</f>
        <v>5</v>
      </c>
      <c r="AZ378" s="380">
        <f>SUM(AZ372:AZ376)</f>
        <v>0</v>
      </c>
      <c r="BB378" s="322"/>
      <c r="BD378" s="384">
        <f t="shared" ref="BD378:BL378" si="497">SUM(BD372:BD376)</f>
        <v>0</v>
      </c>
      <c r="BE378" s="769">
        <f t="shared" si="497"/>
        <v>0</v>
      </c>
      <c r="BF378" s="384">
        <f t="shared" si="497"/>
        <v>0</v>
      </c>
      <c r="BG378" s="769">
        <f t="shared" si="497"/>
        <v>0</v>
      </c>
      <c r="BH378" s="384">
        <f t="shared" si="497"/>
        <v>0</v>
      </c>
      <c r="BI378" s="769">
        <f t="shared" si="497"/>
        <v>0</v>
      </c>
      <c r="BJ378" s="384">
        <f t="shared" si="497"/>
        <v>0</v>
      </c>
      <c r="BK378" s="769">
        <f t="shared" si="497"/>
        <v>0</v>
      </c>
      <c r="BL378" s="991">
        <f t="shared" si="497"/>
        <v>0</v>
      </c>
      <c r="BM378" s="855" t="e">
        <f>BL378/AU378</f>
        <v>#DIV/0!</v>
      </c>
      <c r="BN378" s="769">
        <f>SUM(BN372:BN376)</f>
        <v>0</v>
      </c>
      <c r="BO378" s="326"/>
      <c r="BP378" s="326"/>
    </row>
    <row r="379" spans="1:68" s="328" customFormat="1" ht="60.6" customHeight="1" thickTop="1" thickBot="1" x14ac:dyDescent="0.25">
      <c r="A379" s="771"/>
      <c r="B379" s="771"/>
      <c r="C379" s="381" t="s">
        <v>188</v>
      </c>
      <c r="D379" s="354"/>
      <c r="E379" s="166"/>
      <c r="F379" s="354"/>
      <c r="G379" s="380">
        <f>COUNTIF(BB372:BB376,"C")</f>
        <v>4</v>
      </c>
      <c r="H379" s="354"/>
      <c r="I379" s="382">
        <f>G379/(G378+G379)</f>
        <v>0.8</v>
      </c>
      <c r="J379" s="354"/>
      <c r="K379" s="771">
        <f>SUM(K378:O378)</f>
        <v>5</v>
      </c>
      <c r="L379" s="771"/>
      <c r="M379" s="771"/>
      <c r="N379" s="771"/>
      <c r="O379" s="771"/>
      <c r="P379" s="322"/>
      <c r="Q379" s="771">
        <f>SUM(Q378:T378)</f>
        <v>5</v>
      </c>
      <c r="R379" s="771"/>
      <c r="S379" s="771"/>
      <c r="T379" s="771"/>
      <c r="U379" s="354"/>
      <c r="V379" s="356"/>
      <c r="W379" s="354"/>
      <c r="X379" s="357"/>
      <c r="Y379" s="354"/>
      <c r="Z379" s="354"/>
      <c r="AA379" s="354"/>
      <c r="AB379" s="806"/>
      <c r="AC379" s="357"/>
      <c r="AD379" s="354"/>
      <c r="AE379" s="354"/>
      <c r="AF379" s="380" t="s">
        <v>441</v>
      </c>
      <c r="AG379" s="354"/>
      <c r="AH379" s="771">
        <f>AH378+AK378+AN378+AQ378</f>
        <v>0</v>
      </c>
      <c r="AI379" s="771"/>
      <c r="AJ379" s="771"/>
      <c r="AK379" s="771"/>
      <c r="AL379" s="771"/>
      <c r="AM379" s="771"/>
      <c r="AN379" s="771"/>
      <c r="AO379" s="771"/>
      <c r="AP379" s="771"/>
      <c r="AQ379" s="771"/>
      <c r="AR379" s="771"/>
      <c r="AS379" s="771"/>
      <c r="AU379" s="771"/>
      <c r="AW379" s="974"/>
      <c r="AX379" s="354"/>
      <c r="AY379" s="798">
        <f>AZ378/AY378</f>
        <v>0</v>
      </c>
      <c r="AZ379" s="798"/>
      <c r="BB379" s="362"/>
      <c r="BD379" s="385" t="e">
        <f>BD378/AH378</f>
        <v>#DIV/0!</v>
      </c>
      <c r="BE379" s="769"/>
      <c r="BF379" s="385" t="e">
        <f>BF378/AK378</f>
        <v>#DIV/0!</v>
      </c>
      <c r="BG379" s="769"/>
      <c r="BH379" s="385" t="e">
        <f>BH378/AN378</f>
        <v>#DIV/0!</v>
      </c>
      <c r="BI379" s="769"/>
      <c r="BJ379" s="385" t="e">
        <f>BJ378/AQ378</f>
        <v>#DIV/0!</v>
      </c>
      <c r="BK379" s="769"/>
      <c r="BL379" s="991"/>
      <c r="BM379" s="855"/>
      <c r="BN379" s="769"/>
      <c r="BO379" s="326"/>
      <c r="BP379" s="326"/>
    </row>
    <row r="380" spans="1:68" s="104" customFormat="1" ht="24" thickTop="1" x14ac:dyDescent="0.2">
      <c r="A380" s="129"/>
      <c r="B380" s="130"/>
      <c r="C380" s="130"/>
      <c r="D380" s="131"/>
      <c r="E380" s="132"/>
      <c r="F380" s="131"/>
      <c r="G380" s="131"/>
      <c r="H380" s="131"/>
      <c r="I380" s="131"/>
      <c r="J380" s="131"/>
      <c r="K380" s="131"/>
      <c r="L380" s="131"/>
      <c r="M380" s="131"/>
      <c r="N380" s="131"/>
      <c r="O380" s="131"/>
      <c r="P380" s="131"/>
      <c r="Q380" s="131"/>
      <c r="R380" s="131"/>
      <c r="S380" s="131"/>
      <c r="T380" s="131"/>
      <c r="U380" s="131"/>
      <c r="V380" s="133"/>
      <c r="W380" s="131"/>
      <c r="X380" s="134"/>
      <c r="Y380" s="131"/>
      <c r="Z380" s="131"/>
      <c r="AA380" s="131"/>
      <c r="AB380" s="135"/>
      <c r="AC380" s="134"/>
      <c r="AD380" s="131"/>
      <c r="AE380" s="131"/>
      <c r="AF380" s="131"/>
      <c r="AG380" s="131"/>
      <c r="AH380" s="131"/>
      <c r="AI380" s="131"/>
      <c r="AJ380" s="131"/>
      <c r="AK380" s="131"/>
      <c r="AL380" s="131"/>
      <c r="AM380" s="131"/>
      <c r="AN380" s="131"/>
      <c r="AO380" s="131"/>
      <c r="AP380" s="131"/>
      <c r="AQ380" s="131"/>
      <c r="AR380" s="131"/>
      <c r="AS380" s="131"/>
      <c r="AU380" s="131"/>
      <c r="AW380" s="132"/>
      <c r="AX380" s="131"/>
      <c r="AY380" s="131"/>
      <c r="AZ380" s="131"/>
      <c r="BB380" s="131"/>
      <c r="BE380" s="136"/>
      <c r="BG380" s="136"/>
      <c r="BI380" s="136"/>
      <c r="BK380" s="136"/>
      <c r="BL380" s="137"/>
      <c r="BM380" s="137"/>
      <c r="BN380" s="136"/>
    </row>
    <row r="381" spans="1:68" s="326" customFormat="1" ht="88.9" customHeight="1" x14ac:dyDescent="0.2">
      <c r="A381" s="1107">
        <v>18</v>
      </c>
      <c r="B381" s="1097" t="s">
        <v>157</v>
      </c>
      <c r="C381" s="1098"/>
      <c r="D381" s="322"/>
      <c r="E381" s="132"/>
      <c r="F381" s="322"/>
      <c r="G381" s="131"/>
      <c r="H381" s="131"/>
      <c r="I381" s="131"/>
      <c r="J381" s="322"/>
      <c r="K381" s="322"/>
      <c r="L381" s="322"/>
      <c r="M381" s="322"/>
      <c r="N381" s="322"/>
      <c r="O381" s="322"/>
      <c r="P381" s="322"/>
      <c r="Q381" s="322"/>
      <c r="R381" s="322"/>
      <c r="S381" s="322"/>
      <c r="T381" s="322"/>
      <c r="U381" s="322"/>
      <c r="V381" s="324"/>
      <c r="W381" s="322"/>
      <c r="X381" s="325"/>
      <c r="Y381" s="322"/>
      <c r="Z381" s="322"/>
      <c r="AA381" s="322"/>
      <c r="AB381" s="323"/>
      <c r="AC381" s="325"/>
      <c r="AD381" s="322"/>
      <c r="AE381" s="322"/>
      <c r="AF381" s="322"/>
      <c r="AG381" s="322"/>
      <c r="AH381" s="322"/>
      <c r="AI381" s="322"/>
      <c r="AJ381" s="322"/>
      <c r="AK381" s="322"/>
      <c r="AL381" s="322"/>
      <c r="AM381" s="322"/>
      <c r="AN381" s="322"/>
      <c r="AO381" s="322"/>
      <c r="AP381" s="322"/>
      <c r="AQ381" s="322"/>
      <c r="AR381" s="322"/>
      <c r="AS381" s="322"/>
      <c r="AU381" s="322"/>
      <c r="AW381" s="323"/>
      <c r="AX381" s="322"/>
      <c r="AY381" s="322"/>
      <c r="AZ381" s="322"/>
      <c r="BB381" s="322"/>
      <c r="BE381" s="327"/>
      <c r="BG381" s="327"/>
      <c r="BI381" s="327"/>
      <c r="BK381" s="327"/>
      <c r="BL381" s="328"/>
      <c r="BM381" s="328"/>
      <c r="BN381" s="327"/>
    </row>
    <row r="382" spans="1:68" s="326" customFormat="1" ht="100.15" customHeight="1" x14ac:dyDescent="0.2">
      <c r="A382" s="1108"/>
      <c r="B382" s="1125" t="s">
        <v>412</v>
      </c>
      <c r="C382" s="1126"/>
      <c r="D382" s="322"/>
      <c r="E382" s="132"/>
      <c r="F382" s="322"/>
      <c r="G382" s="131"/>
      <c r="H382" s="131"/>
      <c r="I382" s="131"/>
      <c r="J382" s="322"/>
      <c r="K382" s="322"/>
      <c r="L382" s="322"/>
      <c r="M382" s="322"/>
      <c r="N382" s="322"/>
      <c r="O382" s="322"/>
      <c r="P382" s="322"/>
      <c r="Q382" s="322"/>
      <c r="R382" s="322"/>
      <c r="S382" s="322"/>
      <c r="T382" s="322"/>
      <c r="U382" s="322"/>
      <c r="V382" s="330"/>
      <c r="W382" s="329"/>
      <c r="X382" s="331"/>
      <c r="Y382" s="329"/>
      <c r="Z382" s="329"/>
      <c r="AA382" s="322"/>
      <c r="AB382" s="323"/>
      <c r="AC382" s="325"/>
      <c r="AD382" s="322"/>
      <c r="AE382" s="322"/>
      <c r="AF382" s="322"/>
      <c r="AG382" s="322"/>
      <c r="AH382" s="322"/>
      <c r="AI382" s="322"/>
      <c r="AJ382" s="322"/>
      <c r="AK382" s="322"/>
      <c r="AL382" s="322"/>
      <c r="AM382" s="322"/>
      <c r="AN382" s="322"/>
      <c r="AO382" s="322"/>
      <c r="AP382" s="322"/>
      <c r="AQ382" s="322"/>
      <c r="AR382" s="322"/>
      <c r="AS382" s="322"/>
      <c r="AU382" s="322"/>
      <c r="AW382" s="323"/>
      <c r="AX382" s="322"/>
      <c r="AY382" s="329"/>
      <c r="AZ382" s="329"/>
      <c r="BB382" s="329"/>
      <c r="BE382" s="327"/>
      <c r="BG382" s="327"/>
      <c r="BI382" s="327"/>
      <c r="BK382" s="327"/>
      <c r="BL382" s="328"/>
      <c r="BM382" s="328"/>
      <c r="BN382" s="327"/>
    </row>
    <row r="383" spans="1:68" s="131" customFormat="1" ht="197.45" customHeight="1" x14ac:dyDescent="0.2">
      <c r="A383" s="506" t="s">
        <v>191</v>
      </c>
      <c r="B383" s="960" t="s">
        <v>794</v>
      </c>
      <c r="C383" s="961"/>
      <c r="E383" s="132"/>
      <c r="G383" s="506" t="s">
        <v>163</v>
      </c>
      <c r="I383" s="506" t="s">
        <v>476</v>
      </c>
      <c r="K383" s="506"/>
      <c r="L383" s="506">
        <v>1</v>
      </c>
      <c r="M383" s="506"/>
      <c r="N383" s="506"/>
      <c r="O383" s="506">
        <v>1</v>
      </c>
      <c r="P383" s="196"/>
      <c r="Q383" s="506">
        <v>1</v>
      </c>
      <c r="R383" s="506">
        <v>1</v>
      </c>
      <c r="S383" s="506">
        <v>1</v>
      </c>
      <c r="T383" s="506">
        <v>1</v>
      </c>
      <c r="V383" s="507" t="s">
        <v>204</v>
      </c>
      <c r="W383" s="506">
        <v>1</v>
      </c>
      <c r="X383" s="144"/>
      <c r="Y383" s="506"/>
      <c r="Z383" s="506"/>
      <c r="AB383" s="508" t="s">
        <v>125</v>
      </c>
      <c r="AC383" s="134"/>
      <c r="AD383" s="506" t="s">
        <v>596</v>
      </c>
      <c r="AF383" s="506" t="s">
        <v>597</v>
      </c>
      <c r="AH383" s="506"/>
      <c r="AI383" s="506"/>
      <c r="AJ383" s="506"/>
      <c r="AK383" s="506"/>
      <c r="AL383" s="506"/>
      <c r="AM383" s="506"/>
      <c r="AN383" s="506"/>
      <c r="AO383" s="506"/>
      <c r="AP383" s="506"/>
      <c r="AQ383" s="506"/>
      <c r="AR383" s="506"/>
      <c r="AS383" s="506"/>
      <c r="AU383" s="506">
        <f>SUM(AH383:AS383)</f>
        <v>0</v>
      </c>
      <c r="AW383" s="506" t="s">
        <v>622</v>
      </c>
      <c r="AY383" s="506">
        <v>1</v>
      </c>
      <c r="AZ383" s="506" t="str">
        <f>IF(AU383&lt;&gt;0,1," ")</f>
        <v xml:space="preserve"> </v>
      </c>
      <c r="BB383" s="506" t="s">
        <v>186</v>
      </c>
      <c r="BD383" s="506"/>
      <c r="BE383" s="147"/>
      <c r="BF383" s="506"/>
      <c r="BG383" s="147"/>
      <c r="BH383" s="506"/>
      <c r="BI383" s="147"/>
      <c r="BJ383" s="506"/>
      <c r="BK383" s="147"/>
      <c r="BL383" s="509">
        <f t="shared" ref="BL383:BL387" si="498">BD383+BF383+BH383+BJ383</f>
        <v>0</v>
      </c>
      <c r="BM383" s="510" t="e">
        <f>BL383/AU383</f>
        <v>#DIV/0!</v>
      </c>
      <c r="BN383" s="147">
        <f t="shared" ref="BN383:BN387" si="499">BE383+BG383+BI383+BK383</f>
        <v>0</v>
      </c>
      <c r="BP383" s="200"/>
    </row>
    <row r="384" spans="1:68" s="132" customFormat="1" ht="147" customHeight="1" x14ac:dyDescent="0.2">
      <c r="A384" s="511" t="s">
        <v>192</v>
      </c>
      <c r="B384" s="1113" t="s">
        <v>459</v>
      </c>
      <c r="C384" s="1114"/>
      <c r="D384" s="194"/>
      <c r="F384" s="195"/>
      <c r="G384" s="511" t="s">
        <v>207</v>
      </c>
      <c r="H384" s="196"/>
      <c r="I384" s="511" t="s">
        <v>476</v>
      </c>
      <c r="J384" s="196"/>
      <c r="K384" s="511"/>
      <c r="L384" s="511">
        <v>1</v>
      </c>
      <c r="M384" s="511"/>
      <c r="N384" s="511"/>
      <c r="O384" s="511">
        <v>1</v>
      </c>
      <c r="P384" s="196"/>
      <c r="Q384" s="511">
        <v>1</v>
      </c>
      <c r="R384" s="511">
        <v>1</v>
      </c>
      <c r="S384" s="511">
        <v>1</v>
      </c>
      <c r="T384" s="511">
        <v>1</v>
      </c>
      <c r="U384" s="194"/>
      <c r="V384" s="512" t="s">
        <v>202</v>
      </c>
      <c r="W384" s="511">
        <v>1</v>
      </c>
      <c r="X384" s="152"/>
      <c r="Y384" s="511"/>
      <c r="Z384" s="511"/>
      <c r="AA384" s="196"/>
      <c r="AB384" s="513"/>
      <c r="AC384" s="197"/>
      <c r="AD384" s="511" t="s">
        <v>596</v>
      </c>
      <c r="AE384" s="196"/>
      <c r="AF384" s="506" t="s">
        <v>597</v>
      </c>
      <c r="AG384" s="196"/>
      <c r="AH384" s="511"/>
      <c r="AI384" s="511"/>
      <c r="AJ384" s="511"/>
      <c r="AK384" s="511"/>
      <c r="AL384" s="511"/>
      <c r="AM384" s="511"/>
      <c r="AN384" s="511"/>
      <c r="AO384" s="511"/>
      <c r="AP384" s="511"/>
      <c r="AQ384" s="511"/>
      <c r="AR384" s="511"/>
      <c r="AS384" s="511"/>
      <c r="AT384" s="104"/>
      <c r="AU384" s="511">
        <f t="shared" ref="AU384:AU387" si="500">SUM(AH384:AS384)</f>
        <v>0</v>
      </c>
      <c r="AV384" s="104"/>
      <c r="AW384" s="511" t="s">
        <v>622</v>
      </c>
      <c r="AX384" s="195"/>
      <c r="AY384" s="511">
        <v>1</v>
      </c>
      <c r="AZ384" s="511" t="str">
        <f>IF(AU384&lt;&gt;0,1," ")</f>
        <v xml:space="preserve"> </v>
      </c>
      <c r="BA384" s="104"/>
      <c r="BB384" s="506" t="s">
        <v>186</v>
      </c>
      <c r="BD384" s="511"/>
      <c r="BE384" s="154"/>
      <c r="BF384" s="511"/>
      <c r="BG384" s="154"/>
      <c r="BH384" s="511"/>
      <c r="BI384" s="154"/>
      <c r="BJ384" s="511"/>
      <c r="BK384" s="154"/>
      <c r="BL384" s="514">
        <f t="shared" si="498"/>
        <v>0</v>
      </c>
      <c r="BM384" s="515" t="e">
        <f t="shared" ref="BM384:BM387" si="501">BL384/AU384</f>
        <v>#DIV/0!</v>
      </c>
      <c r="BN384" s="154">
        <f t="shared" si="499"/>
        <v>0</v>
      </c>
      <c r="BP384" s="389"/>
    </row>
    <row r="385" spans="1:68" s="104" customFormat="1" ht="147" customHeight="1" x14ac:dyDescent="0.2">
      <c r="A385" s="506" t="s">
        <v>193</v>
      </c>
      <c r="B385" s="960" t="s">
        <v>795</v>
      </c>
      <c r="C385" s="961"/>
      <c r="D385" s="131"/>
      <c r="E385" s="132"/>
      <c r="F385" s="131"/>
      <c r="G385" s="506" t="s">
        <v>208</v>
      </c>
      <c r="H385" s="131"/>
      <c r="I385" s="506" t="s">
        <v>475</v>
      </c>
      <c r="J385" s="131"/>
      <c r="K385" s="506"/>
      <c r="L385" s="506">
        <v>1</v>
      </c>
      <c r="M385" s="506"/>
      <c r="N385" s="506">
        <v>1</v>
      </c>
      <c r="O385" s="506">
        <v>1</v>
      </c>
      <c r="P385" s="131"/>
      <c r="Q385" s="506">
        <v>1</v>
      </c>
      <c r="R385" s="506">
        <v>1</v>
      </c>
      <c r="S385" s="506">
        <v>1</v>
      </c>
      <c r="T385" s="506">
        <v>1</v>
      </c>
      <c r="U385" s="131"/>
      <c r="V385" s="507" t="s">
        <v>202</v>
      </c>
      <c r="W385" s="506">
        <v>1</v>
      </c>
      <c r="X385" s="144"/>
      <c r="Y385" s="506"/>
      <c r="Z385" s="506"/>
      <c r="AA385" s="131"/>
      <c r="AB385" s="508"/>
      <c r="AC385" s="134"/>
      <c r="AD385" s="506" t="s">
        <v>596</v>
      </c>
      <c r="AE385" s="131"/>
      <c r="AF385" s="506" t="s">
        <v>597</v>
      </c>
      <c r="AG385" s="131"/>
      <c r="AH385" s="506"/>
      <c r="AI385" s="506"/>
      <c r="AJ385" s="506"/>
      <c r="AK385" s="506"/>
      <c r="AL385" s="506"/>
      <c r="AM385" s="506"/>
      <c r="AN385" s="506"/>
      <c r="AO385" s="506"/>
      <c r="AP385" s="506">
        <v>1</v>
      </c>
      <c r="AQ385" s="506"/>
      <c r="AR385" s="506"/>
      <c r="AS385" s="506"/>
      <c r="AT385" s="131"/>
      <c r="AU385" s="506">
        <f t="shared" si="500"/>
        <v>1</v>
      </c>
      <c r="AV385" s="131"/>
      <c r="AW385" s="506" t="s">
        <v>622</v>
      </c>
      <c r="AX385" s="131"/>
      <c r="AY385" s="506">
        <v>1</v>
      </c>
      <c r="AZ385" s="506">
        <f t="shared" ref="AZ385:AZ388" si="502">IF(AU385&lt;&gt;0,1," ")</f>
        <v>1</v>
      </c>
      <c r="BA385" s="131"/>
      <c r="BB385" s="506" t="s">
        <v>186</v>
      </c>
      <c r="BD385" s="506"/>
      <c r="BE385" s="147"/>
      <c r="BF385" s="506"/>
      <c r="BG385" s="147"/>
      <c r="BH385" s="506"/>
      <c r="BI385" s="147"/>
      <c r="BJ385" s="506"/>
      <c r="BK385" s="147"/>
      <c r="BL385" s="509">
        <f t="shared" si="498"/>
        <v>0</v>
      </c>
      <c r="BM385" s="510">
        <f t="shared" si="501"/>
        <v>0</v>
      </c>
      <c r="BN385" s="147">
        <f t="shared" si="499"/>
        <v>0</v>
      </c>
      <c r="BP385" s="411"/>
    </row>
    <row r="386" spans="1:68" s="131" customFormat="1" ht="147" customHeight="1" x14ac:dyDescent="0.2">
      <c r="A386" s="511" t="s">
        <v>194</v>
      </c>
      <c r="B386" s="960" t="s">
        <v>796</v>
      </c>
      <c r="C386" s="961"/>
      <c r="E386" s="132"/>
      <c r="G386" s="506" t="s">
        <v>3</v>
      </c>
      <c r="I386" s="506" t="s">
        <v>475</v>
      </c>
      <c r="K386" s="506"/>
      <c r="L386" s="506"/>
      <c r="M386" s="506"/>
      <c r="N386" s="506"/>
      <c r="O386" s="506">
        <v>1</v>
      </c>
      <c r="Q386" s="506">
        <v>1</v>
      </c>
      <c r="R386" s="506">
        <v>1</v>
      </c>
      <c r="S386" s="506">
        <v>1</v>
      </c>
      <c r="T386" s="506">
        <v>1</v>
      </c>
      <c r="V386" s="507" t="s">
        <v>202</v>
      </c>
      <c r="W386" s="506">
        <v>1</v>
      </c>
      <c r="X386" s="144"/>
      <c r="Y386" s="506"/>
      <c r="Z386" s="506"/>
      <c r="AB386" s="516" t="s">
        <v>126</v>
      </c>
      <c r="AC386" s="134"/>
      <c r="AD386" s="506" t="s">
        <v>596</v>
      </c>
      <c r="AF386" s="506" t="s">
        <v>597</v>
      </c>
      <c r="AH386" s="506"/>
      <c r="AI386" s="506"/>
      <c r="AJ386" s="506"/>
      <c r="AK386" s="506"/>
      <c r="AL386" s="506"/>
      <c r="AM386" s="506"/>
      <c r="AN386" s="506"/>
      <c r="AO386" s="506"/>
      <c r="AP386" s="506"/>
      <c r="AQ386" s="506"/>
      <c r="AR386" s="506"/>
      <c r="AS386" s="506"/>
      <c r="AT386" s="104"/>
      <c r="AU386" s="506">
        <f t="shared" si="500"/>
        <v>0</v>
      </c>
      <c r="AV386" s="104"/>
      <c r="AW386" s="506" t="s">
        <v>622</v>
      </c>
      <c r="AY386" s="506">
        <v>1</v>
      </c>
      <c r="AZ386" s="506" t="str">
        <f t="shared" si="502"/>
        <v xml:space="preserve"> </v>
      </c>
      <c r="BA386" s="104"/>
      <c r="BB386" s="506" t="s">
        <v>186</v>
      </c>
      <c r="BD386" s="506"/>
      <c r="BE386" s="147"/>
      <c r="BF386" s="506"/>
      <c r="BG386" s="147"/>
      <c r="BH386" s="506"/>
      <c r="BI386" s="147"/>
      <c r="BJ386" s="506"/>
      <c r="BK386" s="147"/>
      <c r="BL386" s="509">
        <f t="shared" si="498"/>
        <v>0</v>
      </c>
      <c r="BM386" s="510" t="e">
        <f t="shared" si="501"/>
        <v>#DIV/0!</v>
      </c>
      <c r="BN386" s="147">
        <f t="shared" si="499"/>
        <v>0</v>
      </c>
      <c r="BP386" s="200"/>
    </row>
    <row r="387" spans="1:68" s="104" customFormat="1" ht="184.15" customHeight="1" x14ac:dyDescent="0.2">
      <c r="A387" s="506" t="s">
        <v>195</v>
      </c>
      <c r="B387" s="960" t="s">
        <v>973</v>
      </c>
      <c r="C387" s="961"/>
      <c r="D387" s="131"/>
      <c r="E387" s="132"/>
      <c r="F387" s="131"/>
      <c r="G387" s="506" t="s">
        <v>27</v>
      </c>
      <c r="H387" s="131"/>
      <c r="I387" s="506" t="s">
        <v>475</v>
      </c>
      <c r="J387" s="131"/>
      <c r="K387" s="506"/>
      <c r="L387" s="506"/>
      <c r="M387" s="506"/>
      <c r="N387" s="506"/>
      <c r="O387" s="506">
        <v>1</v>
      </c>
      <c r="P387" s="131"/>
      <c r="Q387" s="506"/>
      <c r="R387" s="506"/>
      <c r="S387" s="506"/>
      <c r="T387" s="506">
        <v>1</v>
      </c>
      <c r="U387" s="131"/>
      <c r="V387" s="507" t="s">
        <v>204</v>
      </c>
      <c r="W387" s="506">
        <v>1</v>
      </c>
      <c r="X387" s="144"/>
      <c r="Y387" s="506"/>
      <c r="Z387" s="506"/>
      <c r="AA387" s="131"/>
      <c r="AB387" s="508"/>
      <c r="AC387" s="134"/>
      <c r="AD387" s="506" t="s">
        <v>596</v>
      </c>
      <c r="AE387" s="131"/>
      <c r="AF387" s="506" t="s">
        <v>597</v>
      </c>
      <c r="AG387" s="131"/>
      <c r="AH387" s="506"/>
      <c r="AI387" s="506"/>
      <c r="AJ387" s="506"/>
      <c r="AK387" s="506"/>
      <c r="AL387" s="506"/>
      <c r="AM387" s="506"/>
      <c r="AN387" s="506"/>
      <c r="AO387" s="506"/>
      <c r="AP387" s="506"/>
      <c r="AQ387" s="506"/>
      <c r="AR387" s="506"/>
      <c r="AS387" s="506"/>
      <c r="AT387" s="131"/>
      <c r="AU387" s="506">
        <f t="shared" si="500"/>
        <v>0</v>
      </c>
      <c r="AV387" s="131"/>
      <c r="AW387" s="506" t="s">
        <v>622</v>
      </c>
      <c r="AX387" s="131"/>
      <c r="AY387" s="506">
        <v>1</v>
      </c>
      <c r="AZ387" s="506" t="str">
        <f t="shared" si="502"/>
        <v xml:space="preserve"> </v>
      </c>
      <c r="BA387" s="131"/>
      <c r="BB387" s="506" t="s">
        <v>186</v>
      </c>
      <c r="BD387" s="506"/>
      <c r="BE387" s="147"/>
      <c r="BF387" s="506"/>
      <c r="BG387" s="147"/>
      <c r="BH387" s="506"/>
      <c r="BI387" s="147"/>
      <c r="BJ387" s="506"/>
      <c r="BK387" s="147"/>
      <c r="BL387" s="509">
        <f t="shared" si="498"/>
        <v>0</v>
      </c>
      <c r="BM387" s="510" t="e">
        <f t="shared" si="501"/>
        <v>#DIV/0!</v>
      </c>
      <c r="BN387" s="147">
        <f t="shared" si="499"/>
        <v>0</v>
      </c>
      <c r="BP387" s="151"/>
    </row>
    <row r="388" spans="1:68" s="104" customFormat="1" ht="132.6" customHeight="1" x14ac:dyDescent="0.2">
      <c r="A388" s="511" t="s">
        <v>196</v>
      </c>
      <c r="B388" s="1113" t="s">
        <v>974</v>
      </c>
      <c r="C388" s="1114"/>
      <c r="D388" s="194"/>
      <c r="E388" s="132"/>
      <c r="F388" s="195"/>
      <c r="G388" s="511" t="s">
        <v>460</v>
      </c>
      <c r="H388" s="131"/>
      <c r="I388" s="511" t="s">
        <v>476</v>
      </c>
      <c r="J388" s="131"/>
      <c r="K388" s="511"/>
      <c r="L388" s="511"/>
      <c r="M388" s="511"/>
      <c r="N388" s="511"/>
      <c r="O388" s="511">
        <v>1</v>
      </c>
      <c r="P388" s="131"/>
      <c r="Q388" s="511">
        <v>1</v>
      </c>
      <c r="R388" s="511">
        <v>1</v>
      </c>
      <c r="S388" s="511">
        <v>1</v>
      </c>
      <c r="T388" s="511">
        <v>1</v>
      </c>
      <c r="U388" s="131"/>
      <c r="V388" s="512" t="s">
        <v>204</v>
      </c>
      <c r="W388" s="511">
        <v>1</v>
      </c>
      <c r="X388" s="152"/>
      <c r="Y388" s="511"/>
      <c r="Z388" s="511"/>
      <c r="AA388" s="131"/>
      <c r="AB388" s="513" t="s">
        <v>125</v>
      </c>
      <c r="AC388" s="134"/>
      <c r="AD388" s="511" t="s">
        <v>596</v>
      </c>
      <c r="AE388" s="131"/>
      <c r="AF388" s="511" t="s">
        <v>597</v>
      </c>
      <c r="AG388" s="131"/>
      <c r="AH388" s="511"/>
      <c r="AI388" s="511"/>
      <c r="AJ388" s="511"/>
      <c r="AK388" s="511"/>
      <c r="AL388" s="511"/>
      <c r="AM388" s="511"/>
      <c r="AN388" s="511"/>
      <c r="AO388" s="511"/>
      <c r="AP388" s="511"/>
      <c r="AQ388" s="511"/>
      <c r="AR388" s="511"/>
      <c r="AS388" s="511"/>
      <c r="AT388" s="131"/>
      <c r="AU388" s="511">
        <f t="shared" ref="AU388" si="503">SUM(AH388:AS388)</f>
        <v>0</v>
      </c>
      <c r="AV388" s="131"/>
      <c r="AW388" s="506" t="s">
        <v>622</v>
      </c>
      <c r="AX388" s="131"/>
      <c r="AY388" s="511">
        <v>1</v>
      </c>
      <c r="AZ388" s="511" t="str">
        <f t="shared" si="502"/>
        <v xml:space="preserve"> </v>
      </c>
      <c r="BA388" s="131"/>
      <c r="BB388" s="511" t="s">
        <v>186</v>
      </c>
      <c r="BD388" s="511"/>
      <c r="BE388" s="154"/>
      <c r="BF388" s="511"/>
      <c r="BG388" s="154"/>
      <c r="BH388" s="511"/>
      <c r="BI388" s="154"/>
      <c r="BJ388" s="511"/>
      <c r="BK388" s="154"/>
      <c r="BL388" s="514">
        <f t="shared" ref="BL388" si="504">BD388+BF388+BH388+BJ388</f>
        <v>0</v>
      </c>
      <c r="BM388" s="515" t="e">
        <f t="shared" ref="BM388" si="505">BL388/AU388</f>
        <v>#DIV/0!</v>
      </c>
      <c r="BN388" s="154">
        <f t="shared" ref="BN388" si="506">BE388+BG388+BI388+BK388</f>
        <v>0</v>
      </c>
      <c r="BP388" s="155"/>
    </row>
    <row r="389" spans="1:68" s="132" customFormat="1" ht="90.75" customHeight="1" x14ac:dyDescent="0.2">
      <c r="A389" s="506" t="s">
        <v>197</v>
      </c>
      <c r="B389" s="1113" t="s">
        <v>463</v>
      </c>
      <c r="C389" s="1114"/>
      <c r="D389" s="194"/>
      <c r="F389" s="195"/>
      <c r="G389" s="511" t="s">
        <v>163</v>
      </c>
      <c r="H389" s="196"/>
      <c r="I389" s="511" t="s">
        <v>476</v>
      </c>
      <c r="J389" s="196"/>
      <c r="K389" s="511"/>
      <c r="L389" s="511">
        <v>1</v>
      </c>
      <c r="M389" s="511"/>
      <c r="N389" s="511"/>
      <c r="O389" s="511">
        <v>1</v>
      </c>
      <c r="P389" s="196"/>
      <c r="Q389" s="511">
        <v>1</v>
      </c>
      <c r="R389" s="511">
        <v>1</v>
      </c>
      <c r="S389" s="511">
        <v>1</v>
      </c>
      <c r="T389" s="511">
        <v>1</v>
      </c>
      <c r="U389" s="194"/>
      <c r="V389" s="512" t="s">
        <v>203</v>
      </c>
      <c r="W389" s="511">
        <v>1</v>
      </c>
      <c r="X389" s="152"/>
      <c r="Y389" s="511"/>
      <c r="Z389" s="511"/>
      <c r="AA389" s="196"/>
      <c r="AB389" s="513"/>
      <c r="AC389" s="197"/>
      <c r="AD389" s="511" t="s">
        <v>596</v>
      </c>
      <c r="AE389" s="196"/>
      <c r="AF389" s="506" t="s">
        <v>597</v>
      </c>
      <c r="AG389" s="196"/>
      <c r="AH389" s="511"/>
      <c r="AI389" s="511"/>
      <c r="AJ389" s="511"/>
      <c r="AK389" s="511"/>
      <c r="AL389" s="511"/>
      <c r="AM389" s="511"/>
      <c r="AN389" s="511"/>
      <c r="AO389" s="511"/>
      <c r="AP389" s="511"/>
      <c r="AQ389" s="511"/>
      <c r="AR389" s="511"/>
      <c r="AS389" s="511"/>
      <c r="AT389" s="104"/>
      <c r="AU389" s="511">
        <f t="shared" ref="AU389" si="507">SUM(AH389:AS389)</f>
        <v>0</v>
      </c>
      <c r="AV389" s="104"/>
      <c r="AW389" s="511" t="s">
        <v>622</v>
      </c>
      <c r="AX389" s="195"/>
      <c r="AY389" s="511">
        <v>1</v>
      </c>
      <c r="AZ389" s="511" t="str">
        <f>IF(AU389&lt;&gt;0,1," ")</f>
        <v xml:space="preserve"> </v>
      </c>
      <c r="BA389" s="104"/>
      <c r="BB389" s="506" t="s">
        <v>186</v>
      </c>
      <c r="BD389" s="511"/>
      <c r="BE389" s="154"/>
      <c r="BF389" s="511"/>
      <c r="BG389" s="154"/>
      <c r="BH389" s="511"/>
      <c r="BI389" s="154"/>
      <c r="BJ389" s="511"/>
      <c r="BK389" s="154"/>
      <c r="BL389" s="514">
        <f t="shared" ref="BL389" si="508">BD389+BF389+BH389+BJ389</f>
        <v>0</v>
      </c>
      <c r="BM389" s="515" t="e">
        <f t="shared" ref="BM389" si="509">BL389/AU389</f>
        <v>#DIV/0!</v>
      </c>
      <c r="BN389" s="154">
        <f t="shared" ref="BN389" si="510">BE389+BG389+BI389+BK389</f>
        <v>0</v>
      </c>
      <c r="BP389" s="389"/>
    </row>
    <row r="390" spans="1:68" s="202" customFormat="1" ht="99.75" customHeight="1" x14ac:dyDescent="0.2">
      <c r="A390" s="506" t="s">
        <v>520</v>
      </c>
      <c r="B390" s="1131" t="s">
        <v>797</v>
      </c>
      <c r="C390" s="1132"/>
      <c r="E390" s="235"/>
      <c r="G390" s="517" t="s">
        <v>27</v>
      </c>
      <c r="I390" s="517" t="s">
        <v>470</v>
      </c>
      <c r="K390" s="517"/>
      <c r="L390" s="517">
        <v>1</v>
      </c>
      <c r="M390" s="517"/>
      <c r="N390" s="517"/>
      <c r="O390" s="517">
        <v>1</v>
      </c>
      <c r="P390" s="346"/>
      <c r="Q390" s="517">
        <v>1</v>
      </c>
      <c r="R390" s="517">
        <v>1</v>
      </c>
      <c r="S390" s="517">
        <v>1</v>
      </c>
      <c r="T390" s="517">
        <v>1</v>
      </c>
      <c r="V390" s="507" t="s">
        <v>204</v>
      </c>
      <c r="W390" s="506">
        <v>1</v>
      </c>
      <c r="X390" s="144"/>
      <c r="Y390" s="506"/>
      <c r="Z390" s="506"/>
      <c r="AB390" s="518"/>
      <c r="AC390" s="348"/>
      <c r="AD390" s="506" t="s">
        <v>596</v>
      </c>
      <c r="AE390" s="131"/>
      <c r="AF390" s="506" t="s">
        <v>597</v>
      </c>
      <c r="AH390" s="517"/>
      <c r="AI390" s="517"/>
      <c r="AJ390" s="517"/>
      <c r="AK390" s="517"/>
      <c r="AL390" s="517"/>
      <c r="AM390" s="517"/>
      <c r="AN390" s="517"/>
      <c r="AO390" s="517"/>
      <c r="AP390" s="517"/>
      <c r="AQ390" s="517"/>
      <c r="AR390" s="517"/>
      <c r="AS390" s="517"/>
      <c r="AU390" s="506">
        <f t="shared" ref="AU390" si="511">SUM(AH390:AS390)</f>
        <v>0</v>
      </c>
      <c r="AW390" s="506" t="s">
        <v>622</v>
      </c>
      <c r="AY390" s="517">
        <v>1</v>
      </c>
      <c r="AZ390" s="506" t="str">
        <f>IF(AU390&lt;&gt;0,1," ")</f>
        <v xml:space="preserve"> </v>
      </c>
      <c r="BB390" s="517" t="s">
        <v>186</v>
      </c>
      <c r="BD390" s="506"/>
      <c r="BE390" s="147"/>
      <c r="BF390" s="506"/>
      <c r="BG390" s="147"/>
      <c r="BH390" s="506"/>
      <c r="BI390" s="147"/>
      <c r="BJ390" s="506"/>
      <c r="BK390" s="147"/>
      <c r="BL390" s="509">
        <f t="shared" ref="BL390" si="512">BD390+BF390+BH390+BJ390</f>
        <v>0</v>
      </c>
      <c r="BM390" s="510" t="e">
        <f t="shared" ref="BM390" si="513">BL390/AU390</f>
        <v>#DIV/0!</v>
      </c>
      <c r="BN390" s="147">
        <f t="shared" ref="BN390" si="514">BE390+BG390+BI390+BK390</f>
        <v>0</v>
      </c>
      <c r="BP390" s="411"/>
    </row>
    <row r="391" spans="1:68" s="104" customFormat="1" ht="9" customHeight="1" thickBot="1" x14ac:dyDescent="0.25">
      <c r="A391" s="131"/>
      <c r="B391" s="132"/>
      <c r="C391" s="132"/>
      <c r="D391" s="131"/>
      <c r="E391" s="132"/>
      <c r="F391" s="131"/>
      <c r="G391" s="131"/>
      <c r="H391" s="131"/>
      <c r="I391" s="131"/>
      <c r="J391" s="131"/>
      <c r="K391" s="131"/>
      <c r="L391" s="131"/>
      <c r="M391" s="131"/>
      <c r="N391" s="131"/>
      <c r="O391" s="131"/>
      <c r="P391" s="131"/>
      <c r="Q391" s="131"/>
      <c r="R391" s="131"/>
      <c r="S391" s="131"/>
      <c r="T391" s="131"/>
      <c r="U391" s="131"/>
      <c r="V391" s="133"/>
      <c r="W391" s="131"/>
      <c r="X391" s="134"/>
      <c r="Y391" s="131"/>
      <c r="Z391" s="131"/>
      <c r="AA391" s="131"/>
      <c r="AB391" s="135"/>
      <c r="AC391" s="134"/>
      <c r="AD391" s="131"/>
      <c r="AE391" s="131"/>
      <c r="AF391" s="129"/>
      <c r="AG391" s="131"/>
      <c r="AH391" s="131"/>
      <c r="AI391" s="131"/>
      <c r="AJ391" s="131"/>
      <c r="AK391" s="131"/>
      <c r="AL391" s="131"/>
      <c r="AM391" s="131"/>
      <c r="AN391" s="131"/>
      <c r="AO391" s="131"/>
      <c r="AP391" s="131"/>
      <c r="AQ391" s="131"/>
      <c r="AR391" s="131"/>
      <c r="AS391" s="131"/>
      <c r="AU391" s="131"/>
      <c r="AW391" s="132"/>
      <c r="AX391" s="131"/>
      <c r="AY391" s="131"/>
      <c r="AZ391" s="131"/>
      <c r="BB391" s="131"/>
      <c r="BE391" s="136"/>
      <c r="BG391" s="136"/>
      <c r="BI391" s="136"/>
      <c r="BK391" s="136"/>
      <c r="BL391" s="137"/>
      <c r="BM391" s="137"/>
      <c r="BN391" s="136"/>
    </row>
    <row r="392" spans="1:68" s="328" customFormat="1" ht="59.45" customHeight="1" thickTop="1" thickBot="1" x14ac:dyDescent="0.25">
      <c r="A392" s="909" t="str">
        <f>B381</f>
        <v>AUDITORÍAS &amp; ACTIVIDADES CON LA CONTRALORÍA GENERAL DE LA REPÚBLICA - CGR</v>
      </c>
      <c r="B392" s="909"/>
      <c r="C392" s="520" t="s">
        <v>187</v>
      </c>
      <c r="D392" s="354"/>
      <c r="E392" s="166"/>
      <c r="F392" s="354"/>
      <c r="G392" s="519">
        <f>COUNTIF(BB383:BB390,"P")</f>
        <v>8</v>
      </c>
      <c r="H392" s="354"/>
      <c r="I392" s="521">
        <f>G392/(G392+G393)</f>
        <v>1</v>
      </c>
      <c r="J392" s="354"/>
      <c r="K392" s="519">
        <f>SUM(K383:K390)</f>
        <v>0</v>
      </c>
      <c r="L392" s="519">
        <f>SUM(L383:L390)</f>
        <v>5</v>
      </c>
      <c r="M392" s="519">
        <f>SUM(M383:M390)</f>
        <v>0</v>
      </c>
      <c r="N392" s="519">
        <f>SUM(N383:N390)</f>
        <v>1</v>
      </c>
      <c r="O392" s="519">
        <f>SUM(O383:O390)</f>
        <v>8</v>
      </c>
      <c r="P392" s="322"/>
      <c r="Q392" s="519">
        <f>SUM(Q383:Q390)</f>
        <v>7</v>
      </c>
      <c r="R392" s="519">
        <f>SUM(R383:R390)</f>
        <v>7</v>
      </c>
      <c r="S392" s="519">
        <f>SUM(S383:S390)</f>
        <v>7</v>
      </c>
      <c r="T392" s="519">
        <f>SUM(T383:T390)</f>
        <v>8</v>
      </c>
      <c r="U392" s="354"/>
      <c r="V392" s="356"/>
      <c r="W392" s="354"/>
      <c r="X392" s="357"/>
      <c r="Y392" s="522">
        <f>SUM(Y383:Y390)</f>
        <v>0</v>
      </c>
      <c r="Z392" s="522">
        <f>SUM(Z383:Z390)</f>
        <v>0</v>
      </c>
      <c r="AA392" s="354"/>
      <c r="AB392" s="806"/>
      <c r="AC392" s="357"/>
      <c r="AD392" s="354"/>
      <c r="AE392" s="354"/>
      <c r="AF392" s="519" t="s">
        <v>136</v>
      </c>
      <c r="AG392" s="354"/>
      <c r="AH392" s="909">
        <f>SUM(AH383:AJ390)</f>
        <v>0</v>
      </c>
      <c r="AI392" s="909"/>
      <c r="AJ392" s="909"/>
      <c r="AK392" s="909">
        <f>SUM(AK383:AM390)</f>
        <v>0</v>
      </c>
      <c r="AL392" s="909"/>
      <c r="AM392" s="909"/>
      <c r="AN392" s="909">
        <f>SUM(AN383:AP390)</f>
        <v>1</v>
      </c>
      <c r="AO392" s="909"/>
      <c r="AP392" s="909"/>
      <c r="AQ392" s="909">
        <f>SUM(AQ383:AS390)</f>
        <v>0</v>
      </c>
      <c r="AR392" s="909"/>
      <c r="AS392" s="909"/>
      <c r="AU392" s="909">
        <f>SUM(AU383:AU390)</f>
        <v>1</v>
      </c>
      <c r="AW392" s="1086" t="s">
        <v>139</v>
      </c>
      <c r="AX392" s="354"/>
      <c r="AY392" s="519">
        <f>SUM(AY383:AY390)</f>
        <v>8</v>
      </c>
      <c r="AZ392" s="519">
        <f>SUM(AZ383:AZ390)</f>
        <v>1</v>
      </c>
      <c r="BB392" s="322"/>
      <c r="BD392" s="523">
        <f t="shared" ref="BD392:BL392" si="515">SUM(BD383:BD390)</f>
        <v>0</v>
      </c>
      <c r="BE392" s="361">
        <f t="shared" si="515"/>
        <v>0</v>
      </c>
      <c r="BF392" s="523">
        <f t="shared" si="515"/>
        <v>0</v>
      </c>
      <c r="BG392" s="361">
        <f t="shared" si="515"/>
        <v>0</v>
      </c>
      <c r="BH392" s="523">
        <f t="shared" si="515"/>
        <v>0</v>
      </c>
      <c r="BI392" s="361">
        <f t="shared" si="515"/>
        <v>0</v>
      </c>
      <c r="BJ392" s="523">
        <f t="shared" si="515"/>
        <v>0</v>
      </c>
      <c r="BK392" s="361">
        <f t="shared" si="515"/>
        <v>0</v>
      </c>
      <c r="BL392" s="1026">
        <f t="shared" si="515"/>
        <v>0</v>
      </c>
      <c r="BM392" s="1043">
        <f>BL392/AU392</f>
        <v>0</v>
      </c>
      <c r="BN392" s="769">
        <f>SUM(BN383:BN390)</f>
        <v>0</v>
      </c>
      <c r="BO392" s="326"/>
      <c r="BP392" s="326"/>
    </row>
    <row r="393" spans="1:68" s="328" customFormat="1" ht="59.45" customHeight="1" thickTop="1" thickBot="1" x14ac:dyDescent="0.25">
      <c r="A393" s="909"/>
      <c r="B393" s="909"/>
      <c r="C393" s="520" t="s">
        <v>188</v>
      </c>
      <c r="D393" s="354"/>
      <c r="E393" s="166"/>
      <c r="F393" s="354"/>
      <c r="G393" s="519">
        <f>COUNTIF(BB383:BB390,"C")</f>
        <v>0</v>
      </c>
      <c r="H393" s="354"/>
      <c r="I393" s="521">
        <f>G393/(G392+G393)</f>
        <v>0</v>
      </c>
      <c r="J393" s="354"/>
      <c r="K393" s="909">
        <f>SUM(K392:O392)</f>
        <v>14</v>
      </c>
      <c r="L393" s="909"/>
      <c r="M393" s="909"/>
      <c r="N393" s="909"/>
      <c r="O393" s="909"/>
      <c r="P393" s="322"/>
      <c r="Q393" s="909">
        <f>SUM(Q392:T392)</f>
        <v>29</v>
      </c>
      <c r="R393" s="909"/>
      <c r="S393" s="909"/>
      <c r="T393" s="909"/>
      <c r="U393" s="354"/>
      <c r="V393" s="356"/>
      <c r="W393" s="354"/>
      <c r="X393" s="357"/>
      <c r="Y393" s="354"/>
      <c r="Z393" s="354"/>
      <c r="AA393" s="354"/>
      <c r="AB393" s="806"/>
      <c r="AC393" s="357"/>
      <c r="AD393" s="354"/>
      <c r="AE393" s="354"/>
      <c r="AF393" s="519" t="s">
        <v>441</v>
      </c>
      <c r="AG393" s="354"/>
      <c r="AH393" s="909">
        <f>AH392+AK392+AN392+AQ392</f>
        <v>1</v>
      </c>
      <c r="AI393" s="909"/>
      <c r="AJ393" s="909"/>
      <c r="AK393" s="909"/>
      <c r="AL393" s="909"/>
      <c r="AM393" s="909"/>
      <c r="AN393" s="909"/>
      <c r="AO393" s="909"/>
      <c r="AP393" s="909"/>
      <c r="AQ393" s="909"/>
      <c r="AR393" s="909"/>
      <c r="AS393" s="909"/>
      <c r="AU393" s="909"/>
      <c r="AW393" s="1086"/>
      <c r="AX393" s="354"/>
      <c r="AY393" s="1090">
        <f>AZ392/AY392</f>
        <v>0.125</v>
      </c>
      <c r="AZ393" s="1090"/>
      <c r="BB393" s="362"/>
      <c r="BD393" s="524" t="e">
        <f>BD392/AH392</f>
        <v>#DIV/0!</v>
      </c>
      <c r="BE393" s="525"/>
      <c r="BF393" s="524" t="e">
        <f>BF392/AK392</f>
        <v>#DIV/0!</v>
      </c>
      <c r="BG393" s="525"/>
      <c r="BH393" s="524">
        <f>BH392/AN392</f>
        <v>0</v>
      </c>
      <c r="BI393" s="525"/>
      <c r="BJ393" s="524" t="e">
        <f>BJ392/AQ392</f>
        <v>#DIV/0!</v>
      </c>
      <c r="BK393" s="525"/>
      <c r="BL393" s="1026"/>
      <c r="BM393" s="1043"/>
      <c r="BN393" s="769"/>
      <c r="BO393" s="326"/>
      <c r="BP393" s="326"/>
    </row>
    <row r="394" spans="1:68" s="104" customFormat="1" ht="24" thickTop="1" x14ac:dyDescent="0.2">
      <c r="A394" s="129"/>
      <c r="B394" s="130"/>
      <c r="C394" s="130"/>
      <c r="D394" s="131"/>
      <c r="E394" s="132"/>
      <c r="F394" s="131"/>
      <c r="G394" s="131"/>
      <c r="H394" s="131"/>
      <c r="I394" s="131"/>
      <c r="J394" s="131"/>
      <c r="K394" s="131"/>
      <c r="L394" s="131"/>
      <c r="M394" s="131"/>
      <c r="N394" s="131"/>
      <c r="O394" s="131"/>
      <c r="P394" s="131"/>
      <c r="Q394" s="131"/>
      <c r="R394" s="131"/>
      <c r="S394" s="131"/>
      <c r="T394" s="131"/>
      <c r="U394" s="131"/>
      <c r="V394" s="133"/>
      <c r="W394" s="131"/>
      <c r="X394" s="134"/>
      <c r="Y394" s="131"/>
      <c r="Z394" s="131"/>
      <c r="AA394" s="131"/>
      <c r="AB394" s="135"/>
      <c r="AC394" s="134"/>
      <c r="AD394" s="131"/>
      <c r="AE394" s="131"/>
      <c r="AF394" s="131"/>
      <c r="AG394" s="131"/>
      <c r="AH394" s="131"/>
      <c r="AI394" s="131"/>
      <c r="AJ394" s="131"/>
      <c r="AK394" s="131"/>
      <c r="AL394" s="131"/>
      <c r="AM394" s="131"/>
      <c r="AN394" s="131"/>
      <c r="AO394" s="131"/>
      <c r="AP394" s="131"/>
      <c r="AQ394" s="131"/>
      <c r="AR394" s="131"/>
      <c r="AS394" s="131"/>
      <c r="AU394" s="131"/>
      <c r="AW394" s="132"/>
      <c r="AX394" s="131"/>
      <c r="AY394" s="131"/>
      <c r="AZ394" s="131"/>
      <c r="BB394" s="131"/>
      <c r="BE394" s="136"/>
      <c r="BG394" s="136"/>
      <c r="BI394" s="136"/>
      <c r="BK394" s="136"/>
      <c r="BL394" s="137"/>
      <c r="BM394" s="137"/>
      <c r="BN394" s="136"/>
    </row>
    <row r="395" spans="1:68" s="326" customFormat="1" ht="76.900000000000006" customHeight="1" x14ac:dyDescent="0.2">
      <c r="A395" s="1067">
        <v>19</v>
      </c>
      <c r="B395" s="1099" t="s">
        <v>310</v>
      </c>
      <c r="C395" s="1100"/>
      <c r="D395" s="322"/>
      <c r="E395" s="132"/>
      <c r="F395" s="322"/>
      <c r="G395" s="131"/>
      <c r="H395" s="131"/>
      <c r="I395" s="131"/>
      <c r="J395" s="322"/>
      <c r="K395" s="322"/>
      <c r="L395" s="322"/>
      <c r="M395" s="322"/>
      <c r="N395" s="322"/>
      <c r="O395" s="322"/>
      <c r="P395" s="322"/>
      <c r="Q395" s="322"/>
      <c r="R395" s="322"/>
      <c r="S395" s="322"/>
      <c r="T395" s="322"/>
      <c r="U395" s="322"/>
      <c r="V395" s="324"/>
      <c r="W395" s="322"/>
      <c r="X395" s="325"/>
      <c r="Y395" s="322"/>
      <c r="Z395" s="322"/>
      <c r="AA395" s="322"/>
      <c r="AB395" s="323"/>
      <c r="AC395" s="325"/>
      <c r="AD395" s="322"/>
      <c r="AE395" s="322"/>
      <c r="AF395" s="322"/>
      <c r="AG395" s="322"/>
      <c r="AH395" s="322"/>
      <c r="AI395" s="322"/>
      <c r="AJ395" s="322"/>
      <c r="AK395" s="322"/>
      <c r="AL395" s="322"/>
      <c r="AM395" s="322"/>
      <c r="AN395" s="322"/>
      <c r="AO395" s="322"/>
      <c r="AP395" s="322"/>
      <c r="AQ395" s="322"/>
      <c r="AR395" s="322"/>
      <c r="AS395" s="322"/>
      <c r="AU395" s="322"/>
      <c r="AW395" s="323"/>
      <c r="AX395" s="322"/>
      <c r="AY395" s="322"/>
      <c r="AZ395" s="322"/>
      <c r="BB395" s="322"/>
      <c r="BE395" s="327"/>
      <c r="BG395" s="327"/>
      <c r="BI395" s="327"/>
      <c r="BK395" s="327"/>
      <c r="BL395" s="328"/>
      <c r="BM395" s="328"/>
      <c r="BN395" s="327"/>
    </row>
    <row r="396" spans="1:68" s="326" customFormat="1" ht="150" customHeight="1" x14ac:dyDescent="0.2">
      <c r="A396" s="1068"/>
      <c r="B396" s="1073" t="s">
        <v>1099</v>
      </c>
      <c r="C396" s="906"/>
      <c r="D396" s="322"/>
      <c r="E396" s="132"/>
      <c r="F396" s="322"/>
      <c r="G396" s="131"/>
      <c r="H396" s="131"/>
      <c r="I396" s="131"/>
      <c r="J396" s="322"/>
      <c r="K396" s="322"/>
      <c r="L396" s="322"/>
      <c r="M396" s="322"/>
      <c r="N396" s="322"/>
      <c r="O396" s="322"/>
      <c r="P396" s="322"/>
      <c r="Q396" s="322"/>
      <c r="R396" s="322"/>
      <c r="S396" s="322"/>
      <c r="T396" s="322"/>
      <c r="U396" s="322"/>
      <c r="V396" s="330"/>
      <c r="W396" s="329"/>
      <c r="X396" s="331"/>
      <c r="Y396" s="329"/>
      <c r="Z396" s="329"/>
      <c r="AA396" s="322"/>
      <c r="AB396" s="526"/>
      <c r="AC396" s="325"/>
      <c r="AD396" s="322"/>
      <c r="AE396" s="322"/>
      <c r="AF396" s="322"/>
      <c r="AG396" s="322"/>
      <c r="AH396" s="322"/>
      <c r="AI396" s="322"/>
      <c r="AJ396" s="322"/>
      <c r="AK396" s="322"/>
      <c r="AL396" s="322"/>
      <c r="AM396" s="322"/>
      <c r="AN396" s="322"/>
      <c r="AO396" s="322"/>
      <c r="AP396" s="322"/>
      <c r="AQ396" s="322"/>
      <c r="AR396" s="322"/>
      <c r="AS396" s="322"/>
      <c r="AU396" s="322"/>
      <c r="AW396" s="323"/>
      <c r="AX396" s="322"/>
      <c r="AY396" s="329"/>
      <c r="AZ396" s="329"/>
      <c r="BB396" s="329"/>
      <c r="BE396" s="327"/>
      <c r="BG396" s="327"/>
      <c r="BI396" s="327"/>
      <c r="BK396" s="327"/>
      <c r="BL396" s="328"/>
      <c r="BM396" s="328"/>
      <c r="BN396" s="327"/>
    </row>
    <row r="397" spans="1:68" s="104" customFormat="1" ht="84" customHeight="1" x14ac:dyDescent="0.2">
      <c r="A397" s="527" t="s">
        <v>219</v>
      </c>
      <c r="B397" s="907" t="s">
        <v>975</v>
      </c>
      <c r="C397" s="908"/>
      <c r="D397" s="131"/>
      <c r="E397" s="235"/>
      <c r="F397" s="131"/>
      <c r="G397" s="527" t="s">
        <v>216</v>
      </c>
      <c r="H397" s="131"/>
      <c r="I397" s="527" t="s">
        <v>475</v>
      </c>
      <c r="J397" s="131"/>
      <c r="K397" s="527"/>
      <c r="L397" s="527">
        <v>1</v>
      </c>
      <c r="M397" s="527"/>
      <c r="N397" s="527"/>
      <c r="O397" s="527"/>
      <c r="P397" s="131"/>
      <c r="Q397" s="527">
        <v>1</v>
      </c>
      <c r="R397" s="527"/>
      <c r="S397" s="527"/>
      <c r="T397" s="527"/>
      <c r="U397" s="131"/>
      <c r="V397" s="528" t="s">
        <v>203</v>
      </c>
      <c r="W397" s="527">
        <v>3</v>
      </c>
      <c r="X397" s="144"/>
      <c r="Y397" s="527"/>
      <c r="Z397" s="527"/>
      <c r="AA397" s="131"/>
      <c r="AB397" s="529"/>
      <c r="AC397" s="134"/>
      <c r="AD397" s="534" t="s">
        <v>598</v>
      </c>
      <c r="AE397" s="131"/>
      <c r="AF397" s="527" t="s">
        <v>597</v>
      </c>
      <c r="AG397" s="131"/>
      <c r="AH397" s="527"/>
      <c r="AI397" s="527"/>
      <c r="AJ397" s="527"/>
      <c r="AK397" s="527"/>
      <c r="AL397" s="527"/>
      <c r="AM397" s="527"/>
      <c r="AN397" s="527"/>
      <c r="AO397" s="527"/>
      <c r="AP397" s="527"/>
      <c r="AQ397" s="527"/>
      <c r="AR397" s="527"/>
      <c r="AS397" s="527"/>
      <c r="AU397" s="527">
        <f>SUM(AH397:AS397)</f>
        <v>0</v>
      </c>
      <c r="AW397" s="531" t="s">
        <v>608</v>
      </c>
      <c r="AX397" s="131"/>
      <c r="AY397" s="527">
        <v>1</v>
      </c>
      <c r="AZ397" s="527" t="str">
        <f>IF(AU397&lt;&gt;0,1," ")</f>
        <v xml:space="preserve"> </v>
      </c>
      <c r="BB397" s="527" t="s">
        <v>186</v>
      </c>
      <c r="BD397" s="527"/>
      <c r="BE397" s="147"/>
      <c r="BF397" s="527"/>
      <c r="BG397" s="147"/>
      <c r="BH397" s="527"/>
      <c r="BI397" s="147"/>
      <c r="BJ397" s="527"/>
      <c r="BK397" s="147"/>
      <c r="BL397" s="532">
        <f t="shared" ref="BL397:BL412" si="516">BD397+BF397+BH397+BJ397</f>
        <v>0</v>
      </c>
      <c r="BM397" s="533" t="e">
        <f>BL397/AU397</f>
        <v>#DIV/0!</v>
      </c>
      <c r="BN397" s="147">
        <f t="shared" ref="BN397:BN412" si="517">BE397+BG397+BI397+BK397</f>
        <v>0</v>
      </c>
      <c r="BP397" s="151"/>
    </row>
    <row r="398" spans="1:68" s="104" customFormat="1" ht="84" customHeight="1" x14ac:dyDescent="0.2">
      <c r="A398" s="527" t="s">
        <v>220</v>
      </c>
      <c r="B398" s="907" t="s">
        <v>976</v>
      </c>
      <c r="C398" s="908"/>
      <c r="D398" s="131"/>
      <c r="E398" s="235"/>
      <c r="F398" s="131"/>
      <c r="G398" s="527" t="s">
        <v>216</v>
      </c>
      <c r="H398" s="131"/>
      <c r="I398" s="527" t="s">
        <v>475</v>
      </c>
      <c r="J398" s="131"/>
      <c r="K398" s="527"/>
      <c r="L398" s="527">
        <v>1</v>
      </c>
      <c r="M398" s="527"/>
      <c r="N398" s="527"/>
      <c r="O398" s="527"/>
      <c r="P398" s="131"/>
      <c r="Q398" s="527"/>
      <c r="R398" s="527">
        <v>1</v>
      </c>
      <c r="S398" s="527"/>
      <c r="T398" s="527"/>
      <c r="U398" s="131"/>
      <c r="V398" s="528" t="s">
        <v>203</v>
      </c>
      <c r="W398" s="527">
        <v>3</v>
      </c>
      <c r="X398" s="144"/>
      <c r="Y398" s="527"/>
      <c r="Z398" s="527"/>
      <c r="AA398" s="131"/>
      <c r="AB398" s="529"/>
      <c r="AC398" s="134"/>
      <c r="AD398" s="527" t="s">
        <v>596</v>
      </c>
      <c r="AE398" s="131"/>
      <c r="AF398" s="527" t="s">
        <v>597</v>
      </c>
      <c r="AG398" s="131"/>
      <c r="AH398" s="527"/>
      <c r="AI398" s="527"/>
      <c r="AJ398" s="527"/>
      <c r="AK398" s="527"/>
      <c r="AL398" s="527"/>
      <c r="AM398" s="527"/>
      <c r="AN398" s="527"/>
      <c r="AO398" s="527"/>
      <c r="AP398" s="527"/>
      <c r="AQ398" s="527"/>
      <c r="AR398" s="527"/>
      <c r="AS398" s="527"/>
      <c r="AU398" s="527">
        <f t="shared" ref="AU398:AU412" si="518">SUM(AH398:AS398)</f>
        <v>0</v>
      </c>
      <c r="AW398" s="531" t="s">
        <v>622</v>
      </c>
      <c r="AX398" s="131"/>
      <c r="AY398" s="527">
        <v>1</v>
      </c>
      <c r="AZ398" s="527" t="str">
        <f t="shared" ref="AZ398:AZ412" si="519">IF(AU398&lt;&gt;0,1," ")</f>
        <v xml:space="preserve"> </v>
      </c>
      <c r="BB398" s="527" t="s">
        <v>186</v>
      </c>
      <c r="BD398" s="527"/>
      <c r="BE398" s="147"/>
      <c r="BF398" s="527"/>
      <c r="BG398" s="147"/>
      <c r="BH398" s="527"/>
      <c r="BI398" s="147"/>
      <c r="BJ398" s="527"/>
      <c r="BK398" s="147"/>
      <c r="BL398" s="532">
        <f t="shared" si="516"/>
        <v>0</v>
      </c>
      <c r="BM398" s="533" t="e">
        <f t="shared" ref="BM398:BM412" si="520">BL398/AU398</f>
        <v>#DIV/0!</v>
      </c>
      <c r="BN398" s="147">
        <f t="shared" si="517"/>
        <v>0</v>
      </c>
      <c r="BP398" s="151"/>
    </row>
    <row r="399" spans="1:68" s="104" customFormat="1" ht="84" customHeight="1" x14ac:dyDescent="0.2">
      <c r="A399" s="527" t="s">
        <v>221</v>
      </c>
      <c r="B399" s="907" t="s">
        <v>977</v>
      </c>
      <c r="C399" s="908"/>
      <c r="D399" s="131"/>
      <c r="E399" s="235"/>
      <c r="F399" s="131"/>
      <c r="G399" s="527" t="s">
        <v>216</v>
      </c>
      <c r="H399" s="131"/>
      <c r="I399" s="527" t="s">
        <v>475</v>
      </c>
      <c r="J399" s="131"/>
      <c r="K399" s="527"/>
      <c r="L399" s="527">
        <v>1</v>
      </c>
      <c r="M399" s="527"/>
      <c r="N399" s="527"/>
      <c r="O399" s="527"/>
      <c r="P399" s="131"/>
      <c r="Q399" s="527"/>
      <c r="R399" s="527">
        <v>1</v>
      </c>
      <c r="S399" s="527"/>
      <c r="T399" s="527"/>
      <c r="U399" s="131"/>
      <c r="V399" s="528" t="s">
        <v>203</v>
      </c>
      <c r="W399" s="527">
        <v>3</v>
      </c>
      <c r="X399" s="144"/>
      <c r="Y399" s="527"/>
      <c r="Z399" s="527"/>
      <c r="AA399" s="131"/>
      <c r="AB399" s="529"/>
      <c r="AC399" s="134"/>
      <c r="AD399" s="527" t="s">
        <v>596</v>
      </c>
      <c r="AE399" s="131"/>
      <c r="AF399" s="534" t="s">
        <v>598</v>
      </c>
      <c r="AG399" s="131"/>
      <c r="AH399" s="527"/>
      <c r="AI399" s="527"/>
      <c r="AJ399" s="527"/>
      <c r="AK399" s="527"/>
      <c r="AL399" s="527"/>
      <c r="AM399" s="527"/>
      <c r="AN399" s="527"/>
      <c r="AO399" s="527"/>
      <c r="AP399" s="527"/>
      <c r="AQ399" s="527"/>
      <c r="AR399" s="527"/>
      <c r="AS399" s="527"/>
      <c r="AU399" s="527">
        <f t="shared" si="518"/>
        <v>0</v>
      </c>
      <c r="AW399" s="531" t="s">
        <v>22</v>
      </c>
      <c r="AX399" s="131"/>
      <c r="AY399" s="527">
        <v>1</v>
      </c>
      <c r="AZ399" s="527" t="str">
        <f t="shared" si="519"/>
        <v xml:space="preserve"> </v>
      </c>
      <c r="BB399" s="527" t="s">
        <v>3</v>
      </c>
      <c r="BD399" s="527"/>
      <c r="BE399" s="147"/>
      <c r="BF399" s="527"/>
      <c r="BG399" s="147"/>
      <c r="BH399" s="527"/>
      <c r="BI399" s="147"/>
      <c r="BJ399" s="527"/>
      <c r="BK399" s="147"/>
      <c r="BL399" s="532">
        <f t="shared" si="516"/>
        <v>0</v>
      </c>
      <c r="BM399" s="533" t="e">
        <f t="shared" si="520"/>
        <v>#DIV/0!</v>
      </c>
      <c r="BN399" s="147">
        <f t="shared" si="517"/>
        <v>0</v>
      </c>
      <c r="BP399" s="151"/>
    </row>
    <row r="400" spans="1:68" s="104" customFormat="1" ht="84" customHeight="1" x14ac:dyDescent="0.2">
      <c r="A400" s="527" t="s">
        <v>222</v>
      </c>
      <c r="B400" s="907" t="s">
        <v>978</v>
      </c>
      <c r="C400" s="908"/>
      <c r="D400" s="131"/>
      <c r="E400" s="235"/>
      <c r="F400" s="131"/>
      <c r="G400" s="527" t="s">
        <v>216</v>
      </c>
      <c r="H400" s="131"/>
      <c r="I400" s="527" t="s">
        <v>475</v>
      </c>
      <c r="J400" s="131"/>
      <c r="K400" s="527"/>
      <c r="L400" s="527">
        <v>1</v>
      </c>
      <c r="M400" s="527"/>
      <c r="N400" s="527"/>
      <c r="O400" s="527"/>
      <c r="P400" s="131"/>
      <c r="Q400" s="527"/>
      <c r="R400" s="527">
        <v>1</v>
      </c>
      <c r="S400" s="527"/>
      <c r="T400" s="527"/>
      <c r="U400" s="131"/>
      <c r="V400" s="528" t="s">
        <v>203</v>
      </c>
      <c r="W400" s="527">
        <v>3</v>
      </c>
      <c r="X400" s="144"/>
      <c r="Y400" s="527"/>
      <c r="Z400" s="527"/>
      <c r="AA400" s="131"/>
      <c r="AB400" s="529"/>
      <c r="AC400" s="134"/>
      <c r="AD400" s="527" t="s">
        <v>596</v>
      </c>
      <c r="AE400" s="131"/>
      <c r="AF400" s="527" t="s">
        <v>597</v>
      </c>
      <c r="AG400" s="131"/>
      <c r="AH400" s="527"/>
      <c r="AI400" s="527"/>
      <c r="AJ400" s="527"/>
      <c r="AK400" s="527"/>
      <c r="AL400" s="527"/>
      <c r="AM400" s="527"/>
      <c r="AN400" s="527"/>
      <c r="AO400" s="527"/>
      <c r="AP400" s="527"/>
      <c r="AQ400" s="527"/>
      <c r="AR400" s="527"/>
      <c r="AS400" s="527"/>
      <c r="AU400" s="527">
        <f t="shared" si="518"/>
        <v>0</v>
      </c>
      <c r="AW400" s="531" t="s">
        <v>609</v>
      </c>
      <c r="AX400" s="131"/>
      <c r="AY400" s="527">
        <v>1</v>
      </c>
      <c r="AZ400" s="527" t="str">
        <f t="shared" si="519"/>
        <v xml:space="preserve"> </v>
      </c>
      <c r="BB400" s="527" t="s">
        <v>186</v>
      </c>
      <c r="BD400" s="527"/>
      <c r="BE400" s="147"/>
      <c r="BF400" s="527"/>
      <c r="BG400" s="147"/>
      <c r="BH400" s="527"/>
      <c r="BI400" s="147"/>
      <c r="BJ400" s="527"/>
      <c r="BK400" s="147"/>
      <c r="BL400" s="532">
        <f t="shared" si="516"/>
        <v>0</v>
      </c>
      <c r="BM400" s="533" t="e">
        <f t="shared" si="520"/>
        <v>#DIV/0!</v>
      </c>
      <c r="BN400" s="147">
        <f t="shared" si="517"/>
        <v>0</v>
      </c>
      <c r="BP400" s="151"/>
    </row>
    <row r="401" spans="1:68" s="104" customFormat="1" ht="84" customHeight="1" x14ac:dyDescent="0.2">
      <c r="A401" s="527" t="s">
        <v>223</v>
      </c>
      <c r="B401" s="907" t="s">
        <v>979</v>
      </c>
      <c r="C401" s="908"/>
      <c r="D401" s="131"/>
      <c r="E401" s="235"/>
      <c r="F401" s="131"/>
      <c r="G401" s="527" t="s">
        <v>216</v>
      </c>
      <c r="H401" s="131"/>
      <c r="I401" s="527" t="s">
        <v>475</v>
      </c>
      <c r="J401" s="131"/>
      <c r="K401" s="527"/>
      <c r="L401" s="527">
        <v>1</v>
      </c>
      <c r="M401" s="527"/>
      <c r="N401" s="527"/>
      <c r="O401" s="527"/>
      <c r="P401" s="131"/>
      <c r="Q401" s="527"/>
      <c r="R401" s="527">
        <v>1</v>
      </c>
      <c r="S401" s="527"/>
      <c r="T401" s="527"/>
      <c r="U401" s="131"/>
      <c r="V401" s="528" t="s">
        <v>203</v>
      </c>
      <c r="W401" s="527">
        <v>3</v>
      </c>
      <c r="X401" s="144"/>
      <c r="Y401" s="527"/>
      <c r="Z401" s="527"/>
      <c r="AA401" s="131"/>
      <c r="AB401" s="529"/>
      <c r="AC401" s="134"/>
      <c r="AD401" s="534" t="s">
        <v>598</v>
      </c>
      <c r="AE401" s="131"/>
      <c r="AF401" s="534" t="s">
        <v>599</v>
      </c>
      <c r="AG401" s="196"/>
      <c r="AH401" s="527"/>
      <c r="AI401" s="527"/>
      <c r="AJ401" s="527"/>
      <c r="AK401" s="527"/>
      <c r="AL401" s="527"/>
      <c r="AM401" s="527"/>
      <c r="AN401" s="527"/>
      <c r="AO401" s="527"/>
      <c r="AP401" s="527"/>
      <c r="AQ401" s="527"/>
      <c r="AR401" s="527"/>
      <c r="AS401" s="527"/>
      <c r="AU401" s="527">
        <f t="shared" si="518"/>
        <v>0</v>
      </c>
      <c r="AW401" s="531" t="s">
        <v>610</v>
      </c>
      <c r="AX401" s="131"/>
      <c r="AY401" s="527">
        <v>1</v>
      </c>
      <c r="AZ401" s="527" t="str">
        <f t="shared" si="519"/>
        <v xml:space="preserve"> </v>
      </c>
      <c r="BB401" s="527" t="s">
        <v>3</v>
      </c>
      <c r="BD401" s="527"/>
      <c r="BE401" s="147"/>
      <c r="BF401" s="527"/>
      <c r="BG401" s="147"/>
      <c r="BH401" s="527"/>
      <c r="BI401" s="147"/>
      <c r="BJ401" s="527"/>
      <c r="BK401" s="147"/>
      <c r="BL401" s="532">
        <f t="shared" si="516"/>
        <v>0</v>
      </c>
      <c r="BM401" s="533" t="e">
        <f t="shared" si="520"/>
        <v>#DIV/0!</v>
      </c>
      <c r="BN401" s="147">
        <f t="shared" si="517"/>
        <v>0</v>
      </c>
      <c r="BP401" s="151"/>
    </row>
    <row r="402" spans="1:68" s="132" customFormat="1" ht="84" customHeight="1" x14ac:dyDescent="0.2">
      <c r="A402" s="527" t="s">
        <v>224</v>
      </c>
      <c r="B402" s="907" t="s">
        <v>980</v>
      </c>
      <c r="C402" s="908"/>
      <c r="D402" s="194"/>
      <c r="E402" s="235"/>
      <c r="F402" s="195"/>
      <c r="G402" s="527" t="s">
        <v>216</v>
      </c>
      <c r="H402" s="196"/>
      <c r="I402" s="527" t="s">
        <v>475</v>
      </c>
      <c r="J402" s="196"/>
      <c r="K402" s="527"/>
      <c r="L402" s="527">
        <v>1</v>
      </c>
      <c r="M402" s="527"/>
      <c r="N402" s="527"/>
      <c r="O402" s="527"/>
      <c r="P402" s="196"/>
      <c r="Q402" s="527"/>
      <c r="R402" s="527">
        <v>1</v>
      </c>
      <c r="S402" s="527"/>
      <c r="T402" s="527"/>
      <c r="U402" s="194"/>
      <c r="V402" s="528" t="s">
        <v>203</v>
      </c>
      <c r="W402" s="527">
        <v>3</v>
      </c>
      <c r="X402" s="144"/>
      <c r="Y402" s="527"/>
      <c r="Z402" s="527"/>
      <c r="AA402" s="196"/>
      <c r="AB402" s="529"/>
      <c r="AC402" s="197"/>
      <c r="AD402" s="527" t="s">
        <v>596</v>
      </c>
      <c r="AE402" s="195"/>
      <c r="AF402" s="534" t="s">
        <v>598</v>
      </c>
      <c r="AG402" s="196"/>
      <c r="AH402" s="535"/>
      <c r="AI402" s="535"/>
      <c r="AJ402" s="535"/>
      <c r="AK402" s="535"/>
      <c r="AL402" s="535"/>
      <c r="AM402" s="535"/>
      <c r="AN402" s="535"/>
      <c r="AO402" s="535"/>
      <c r="AP402" s="535"/>
      <c r="AQ402" s="535"/>
      <c r="AR402" s="535"/>
      <c r="AS402" s="535"/>
      <c r="AU402" s="527">
        <f t="shared" si="518"/>
        <v>0</v>
      </c>
      <c r="AW402" s="531" t="s">
        <v>611</v>
      </c>
      <c r="AX402" s="195"/>
      <c r="AY402" s="527">
        <v>1</v>
      </c>
      <c r="AZ402" s="527" t="str">
        <f t="shared" si="519"/>
        <v xml:space="preserve"> </v>
      </c>
      <c r="BB402" s="527" t="s">
        <v>3</v>
      </c>
      <c r="BD402" s="527"/>
      <c r="BE402" s="147"/>
      <c r="BF402" s="527"/>
      <c r="BG402" s="147"/>
      <c r="BH402" s="527"/>
      <c r="BI402" s="147"/>
      <c r="BJ402" s="527"/>
      <c r="BK402" s="147"/>
      <c r="BL402" s="532">
        <f t="shared" si="516"/>
        <v>0</v>
      </c>
      <c r="BM402" s="533" t="e">
        <f t="shared" si="520"/>
        <v>#DIV/0!</v>
      </c>
      <c r="BN402" s="147">
        <f t="shared" si="517"/>
        <v>0</v>
      </c>
      <c r="BP402" s="200"/>
    </row>
    <row r="403" spans="1:68" s="132" customFormat="1" ht="84" customHeight="1" x14ac:dyDescent="0.2">
      <c r="A403" s="527" t="s">
        <v>225</v>
      </c>
      <c r="B403" s="907" t="s">
        <v>981</v>
      </c>
      <c r="C403" s="908"/>
      <c r="D403" s="223"/>
      <c r="E403" s="235"/>
      <c r="F403" s="224"/>
      <c r="G403" s="527" t="s">
        <v>216</v>
      </c>
      <c r="H403" s="225"/>
      <c r="I403" s="527" t="s">
        <v>475</v>
      </c>
      <c r="J403" s="225"/>
      <c r="K403" s="527"/>
      <c r="L403" s="527">
        <v>1</v>
      </c>
      <c r="M403" s="527"/>
      <c r="N403" s="527"/>
      <c r="O403" s="527"/>
      <c r="P403" s="196"/>
      <c r="Q403" s="527"/>
      <c r="R403" s="527">
        <v>1</v>
      </c>
      <c r="S403" s="527"/>
      <c r="T403" s="527"/>
      <c r="U403" s="223"/>
      <c r="V403" s="528" t="s">
        <v>203</v>
      </c>
      <c r="W403" s="527">
        <v>3</v>
      </c>
      <c r="X403" s="144"/>
      <c r="Y403" s="527"/>
      <c r="Z403" s="527"/>
      <c r="AA403" s="225"/>
      <c r="AB403" s="529"/>
      <c r="AC403" s="409"/>
      <c r="AD403" s="534" t="s">
        <v>599</v>
      </c>
      <c r="AE403" s="224"/>
      <c r="AF403" s="534" t="s">
        <v>598</v>
      </c>
      <c r="AG403" s="131"/>
      <c r="AH403" s="527"/>
      <c r="AI403" s="527"/>
      <c r="AJ403" s="527"/>
      <c r="AK403" s="527"/>
      <c r="AL403" s="527"/>
      <c r="AM403" s="527"/>
      <c r="AN403" s="527"/>
      <c r="AO403" s="527"/>
      <c r="AP403" s="527"/>
      <c r="AQ403" s="527"/>
      <c r="AR403" s="527"/>
      <c r="AS403" s="527"/>
      <c r="AU403" s="527">
        <f t="shared" si="518"/>
        <v>0</v>
      </c>
      <c r="AW403" s="531" t="s">
        <v>612</v>
      </c>
      <c r="AX403" s="224"/>
      <c r="AY403" s="527">
        <v>1</v>
      </c>
      <c r="AZ403" s="527" t="str">
        <f t="shared" si="519"/>
        <v xml:space="preserve"> </v>
      </c>
      <c r="BB403" s="527" t="s">
        <v>3</v>
      </c>
      <c r="BD403" s="527"/>
      <c r="BE403" s="147"/>
      <c r="BF403" s="527"/>
      <c r="BG403" s="147"/>
      <c r="BH403" s="527"/>
      <c r="BI403" s="147"/>
      <c r="BJ403" s="527"/>
      <c r="BK403" s="147"/>
      <c r="BL403" s="532">
        <f t="shared" si="516"/>
        <v>0</v>
      </c>
      <c r="BM403" s="533" t="e">
        <f t="shared" si="520"/>
        <v>#DIV/0!</v>
      </c>
      <c r="BN403" s="147">
        <f t="shared" si="517"/>
        <v>0</v>
      </c>
      <c r="BP403" s="200"/>
    </row>
    <row r="404" spans="1:68" s="132" customFormat="1" ht="84" customHeight="1" x14ac:dyDescent="0.2">
      <c r="A404" s="527" t="s">
        <v>226</v>
      </c>
      <c r="B404" s="907" t="s">
        <v>982</v>
      </c>
      <c r="C404" s="908"/>
      <c r="D404" s="194"/>
      <c r="E404" s="235"/>
      <c r="F404" s="195"/>
      <c r="G404" s="527" t="s">
        <v>216</v>
      </c>
      <c r="H404" s="196"/>
      <c r="I404" s="527" t="s">
        <v>475</v>
      </c>
      <c r="J404" s="196"/>
      <c r="K404" s="527"/>
      <c r="L404" s="527">
        <v>1</v>
      </c>
      <c r="M404" s="527"/>
      <c r="N404" s="527"/>
      <c r="O404" s="527"/>
      <c r="P404" s="196"/>
      <c r="Q404" s="527"/>
      <c r="R404" s="527"/>
      <c r="S404" s="527">
        <v>1</v>
      </c>
      <c r="T404" s="527"/>
      <c r="U404" s="194"/>
      <c r="V404" s="528" t="s">
        <v>203</v>
      </c>
      <c r="W404" s="527">
        <v>3</v>
      </c>
      <c r="X404" s="144"/>
      <c r="Y404" s="527"/>
      <c r="Z404" s="527"/>
      <c r="AA404" s="196"/>
      <c r="AB404" s="529"/>
      <c r="AC404" s="197"/>
      <c r="AD404" s="534" t="s">
        <v>599</v>
      </c>
      <c r="AE404" s="224"/>
      <c r="AF404" s="527" t="s">
        <v>597</v>
      </c>
      <c r="AG404" s="196"/>
      <c r="AH404" s="527"/>
      <c r="AI404" s="527"/>
      <c r="AJ404" s="527"/>
      <c r="AK404" s="527"/>
      <c r="AL404" s="527"/>
      <c r="AM404" s="527"/>
      <c r="AN404" s="527"/>
      <c r="AO404" s="527"/>
      <c r="AP404" s="527"/>
      <c r="AQ404" s="527"/>
      <c r="AR404" s="527"/>
      <c r="AS404" s="527"/>
      <c r="AU404" s="527">
        <f t="shared" si="518"/>
        <v>0</v>
      </c>
      <c r="AW404" s="531" t="s">
        <v>613</v>
      </c>
      <c r="AX404" s="195"/>
      <c r="AY404" s="527">
        <v>1</v>
      </c>
      <c r="AZ404" s="527" t="str">
        <f t="shared" si="519"/>
        <v xml:space="preserve"> </v>
      </c>
      <c r="BB404" s="527" t="s">
        <v>186</v>
      </c>
      <c r="BD404" s="527"/>
      <c r="BE404" s="147"/>
      <c r="BF404" s="527"/>
      <c r="BG404" s="147"/>
      <c r="BH404" s="527"/>
      <c r="BI404" s="147"/>
      <c r="BJ404" s="527"/>
      <c r="BK404" s="147"/>
      <c r="BL404" s="532">
        <f t="shared" si="516"/>
        <v>0</v>
      </c>
      <c r="BM404" s="533" t="e">
        <f t="shared" si="520"/>
        <v>#DIV/0!</v>
      </c>
      <c r="BN404" s="147">
        <f t="shared" si="517"/>
        <v>0</v>
      </c>
      <c r="BP404" s="200"/>
    </row>
    <row r="405" spans="1:68" s="131" customFormat="1" ht="84" customHeight="1" x14ac:dyDescent="0.2">
      <c r="A405" s="527" t="s">
        <v>227</v>
      </c>
      <c r="B405" s="907" t="s">
        <v>983</v>
      </c>
      <c r="C405" s="908"/>
      <c r="E405" s="235"/>
      <c r="G405" s="527" t="s">
        <v>216</v>
      </c>
      <c r="I405" s="527" t="s">
        <v>475</v>
      </c>
      <c r="K405" s="527"/>
      <c r="L405" s="527">
        <v>1</v>
      </c>
      <c r="M405" s="527"/>
      <c r="N405" s="527"/>
      <c r="O405" s="527"/>
      <c r="Q405" s="527"/>
      <c r="R405" s="527">
        <v>1</v>
      </c>
      <c r="S405" s="527"/>
      <c r="T405" s="527"/>
      <c r="V405" s="528" t="s">
        <v>203</v>
      </c>
      <c r="W405" s="527">
        <v>3</v>
      </c>
      <c r="X405" s="144"/>
      <c r="Y405" s="527"/>
      <c r="Z405" s="527"/>
      <c r="AB405" s="529"/>
      <c r="AC405" s="134"/>
      <c r="AD405" s="527" t="s">
        <v>597</v>
      </c>
      <c r="AF405" s="534" t="s">
        <v>598</v>
      </c>
      <c r="AH405" s="527"/>
      <c r="AI405" s="527"/>
      <c r="AJ405" s="527"/>
      <c r="AK405" s="527"/>
      <c r="AL405" s="530"/>
      <c r="AM405" s="527"/>
      <c r="AN405" s="527"/>
      <c r="AO405" s="527"/>
      <c r="AP405" s="527"/>
      <c r="AQ405" s="527"/>
      <c r="AR405" s="527"/>
      <c r="AS405" s="527"/>
      <c r="AU405" s="527">
        <f t="shared" si="518"/>
        <v>0</v>
      </c>
      <c r="AW405" s="531" t="s">
        <v>614</v>
      </c>
      <c r="AY405" s="527">
        <v>1</v>
      </c>
      <c r="AZ405" s="527" t="str">
        <f t="shared" si="519"/>
        <v xml:space="preserve"> </v>
      </c>
      <c r="BB405" s="527" t="s">
        <v>3</v>
      </c>
      <c r="BD405" s="527"/>
      <c r="BE405" s="147"/>
      <c r="BF405" s="527"/>
      <c r="BG405" s="147"/>
      <c r="BH405" s="527"/>
      <c r="BI405" s="147"/>
      <c r="BJ405" s="527"/>
      <c r="BK405" s="147"/>
      <c r="BL405" s="532">
        <f t="shared" si="516"/>
        <v>0</v>
      </c>
      <c r="BM405" s="533" t="e">
        <f t="shared" si="520"/>
        <v>#DIV/0!</v>
      </c>
      <c r="BN405" s="147">
        <f t="shared" si="517"/>
        <v>0</v>
      </c>
      <c r="BP405" s="200"/>
    </row>
    <row r="406" spans="1:68" s="131" customFormat="1" ht="84" customHeight="1" x14ac:dyDescent="0.2">
      <c r="A406" s="527" t="s">
        <v>457</v>
      </c>
      <c r="B406" s="907" t="s">
        <v>984</v>
      </c>
      <c r="C406" s="908"/>
      <c r="D406" s="132"/>
      <c r="E406" s="235"/>
      <c r="F406" s="132"/>
      <c r="G406" s="527" t="s">
        <v>216</v>
      </c>
      <c r="H406" s="132"/>
      <c r="I406" s="527" t="s">
        <v>475</v>
      </c>
      <c r="J406" s="132"/>
      <c r="K406" s="527"/>
      <c r="L406" s="527">
        <v>1</v>
      </c>
      <c r="M406" s="527"/>
      <c r="N406" s="527"/>
      <c r="O406" s="527"/>
      <c r="Q406" s="527"/>
      <c r="R406" s="527">
        <v>1</v>
      </c>
      <c r="S406" s="527"/>
      <c r="T406" s="527"/>
      <c r="U406" s="132"/>
      <c r="V406" s="528" t="s">
        <v>203</v>
      </c>
      <c r="W406" s="527">
        <v>3</v>
      </c>
      <c r="X406" s="144"/>
      <c r="Y406" s="527"/>
      <c r="Z406" s="527"/>
      <c r="AA406" s="132"/>
      <c r="AB406" s="529"/>
      <c r="AC406" s="227"/>
      <c r="AD406" s="534" t="s">
        <v>598</v>
      </c>
      <c r="AE406" s="132"/>
      <c r="AF406" s="534" t="s">
        <v>599</v>
      </c>
      <c r="AG406" s="132"/>
      <c r="AH406" s="527"/>
      <c r="AI406" s="527"/>
      <c r="AJ406" s="527"/>
      <c r="AK406" s="527"/>
      <c r="AL406" s="527"/>
      <c r="AM406" s="527"/>
      <c r="AN406" s="527"/>
      <c r="AO406" s="527"/>
      <c r="AP406" s="527"/>
      <c r="AQ406" s="527"/>
      <c r="AR406" s="527"/>
      <c r="AS406" s="527"/>
      <c r="AU406" s="527">
        <f t="shared" si="518"/>
        <v>0</v>
      </c>
      <c r="AW406" s="531" t="s">
        <v>615</v>
      </c>
      <c r="AX406" s="132"/>
      <c r="AY406" s="527">
        <v>1</v>
      </c>
      <c r="AZ406" s="527" t="str">
        <f t="shared" si="519"/>
        <v xml:space="preserve"> </v>
      </c>
      <c r="BB406" s="527" t="s">
        <v>3</v>
      </c>
      <c r="BD406" s="527"/>
      <c r="BE406" s="147"/>
      <c r="BF406" s="527"/>
      <c r="BG406" s="147"/>
      <c r="BH406" s="527"/>
      <c r="BI406" s="147"/>
      <c r="BJ406" s="527"/>
      <c r="BK406" s="147"/>
      <c r="BL406" s="532">
        <f t="shared" si="516"/>
        <v>0</v>
      </c>
      <c r="BM406" s="533" t="e">
        <f t="shared" si="520"/>
        <v>#DIV/0!</v>
      </c>
      <c r="BN406" s="147">
        <f t="shared" si="517"/>
        <v>0</v>
      </c>
      <c r="BP406" s="200"/>
    </row>
    <row r="407" spans="1:68" s="104" customFormat="1" ht="84" customHeight="1" x14ac:dyDescent="0.2">
      <c r="A407" s="527" t="s">
        <v>521</v>
      </c>
      <c r="B407" s="907" t="s">
        <v>985</v>
      </c>
      <c r="C407" s="908"/>
      <c r="D407" s="132"/>
      <c r="E407" s="235"/>
      <c r="F407" s="132"/>
      <c r="G407" s="527" t="s">
        <v>216</v>
      </c>
      <c r="H407" s="132"/>
      <c r="I407" s="527" t="s">
        <v>475</v>
      </c>
      <c r="J407" s="132"/>
      <c r="K407" s="527"/>
      <c r="L407" s="527">
        <v>1</v>
      </c>
      <c r="M407" s="527"/>
      <c r="N407" s="527"/>
      <c r="O407" s="527"/>
      <c r="P407" s="131"/>
      <c r="Q407" s="527">
        <v>1</v>
      </c>
      <c r="R407" s="527"/>
      <c r="S407" s="527"/>
      <c r="T407" s="527">
        <v>1</v>
      </c>
      <c r="U407" s="132"/>
      <c r="V407" s="528" t="s">
        <v>203</v>
      </c>
      <c r="W407" s="527">
        <v>3</v>
      </c>
      <c r="X407" s="144"/>
      <c r="Y407" s="527"/>
      <c r="Z407" s="527"/>
      <c r="AA407" s="132"/>
      <c r="AB407" s="529"/>
      <c r="AC407" s="227"/>
      <c r="AD407" s="527" t="s">
        <v>596</v>
      </c>
      <c r="AE407" s="132"/>
      <c r="AF407" s="534" t="s">
        <v>599</v>
      </c>
      <c r="AG407" s="132"/>
      <c r="AH407" s="527"/>
      <c r="AI407" s="527"/>
      <c r="AJ407" s="527"/>
      <c r="AK407" s="527"/>
      <c r="AL407" s="527"/>
      <c r="AM407" s="527"/>
      <c r="AN407" s="527"/>
      <c r="AO407" s="527"/>
      <c r="AP407" s="527"/>
      <c r="AQ407" s="527"/>
      <c r="AR407" s="527"/>
      <c r="AS407" s="527"/>
      <c r="AU407" s="527">
        <f t="shared" si="518"/>
        <v>0</v>
      </c>
      <c r="AW407" s="531" t="s">
        <v>616</v>
      </c>
      <c r="AX407" s="132"/>
      <c r="AY407" s="527">
        <v>1</v>
      </c>
      <c r="AZ407" s="527" t="str">
        <f t="shared" si="519"/>
        <v xml:space="preserve"> </v>
      </c>
      <c r="BB407" s="527" t="s">
        <v>3</v>
      </c>
      <c r="BD407" s="527"/>
      <c r="BE407" s="147"/>
      <c r="BF407" s="527"/>
      <c r="BG407" s="147"/>
      <c r="BH407" s="527"/>
      <c r="BI407" s="147"/>
      <c r="BJ407" s="527"/>
      <c r="BK407" s="147"/>
      <c r="BL407" s="532">
        <f t="shared" si="516"/>
        <v>0</v>
      </c>
      <c r="BM407" s="533" t="e">
        <f t="shared" si="520"/>
        <v>#DIV/0!</v>
      </c>
      <c r="BN407" s="147">
        <f t="shared" si="517"/>
        <v>0</v>
      </c>
      <c r="BP407" s="151"/>
    </row>
    <row r="408" spans="1:68" s="131" customFormat="1" ht="84" customHeight="1" x14ac:dyDescent="0.2">
      <c r="A408" s="527" t="s">
        <v>522</v>
      </c>
      <c r="B408" s="907" t="s">
        <v>986</v>
      </c>
      <c r="C408" s="908"/>
      <c r="E408" s="235"/>
      <c r="G408" s="527" t="s">
        <v>216</v>
      </c>
      <c r="I408" s="527" t="s">
        <v>475</v>
      </c>
      <c r="K408" s="527"/>
      <c r="L408" s="527">
        <v>1</v>
      </c>
      <c r="M408" s="527"/>
      <c r="N408" s="527"/>
      <c r="O408" s="527"/>
      <c r="Q408" s="527">
        <v>1</v>
      </c>
      <c r="R408" s="527"/>
      <c r="S408" s="527"/>
      <c r="T408" s="527">
        <v>1</v>
      </c>
      <c r="V408" s="528" t="s">
        <v>203</v>
      </c>
      <c r="W408" s="527">
        <v>3</v>
      </c>
      <c r="X408" s="144"/>
      <c r="Y408" s="527"/>
      <c r="Z408" s="527"/>
      <c r="AB408" s="529"/>
      <c r="AC408" s="134"/>
      <c r="AD408" s="527" t="s">
        <v>596</v>
      </c>
      <c r="AE408" s="132"/>
      <c r="AF408" s="527" t="s">
        <v>597</v>
      </c>
      <c r="AG408" s="132"/>
      <c r="AH408" s="527"/>
      <c r="AI408" s="527"/>
      <c r="AJ408" s="527"/>
      <c r="AK408" s="527"/>
      <c r="AL408" s="527"/>
      <c r="AM408" s="527"/>
      <c r="AN408" s="527"/>
      <c r="AO408" s="527"/>
      <c r="AP408" s="527"/>
      <c r="AQ408" s="527"/>
      <c r="AR408" s="527"/>
      <c r="AS408" s="527"/>
      <c r="AU408" s="527">
        <f t="shared" si="518"/>
        <v>0</v>
      </c>
      <c r="AW408" s="531" t="s">
        <v>617</v>
      </c>
      <c r="AY408" s="527">
        <v>1</v>
      </c>
      <c r="AZ408" s="527" t="str">
        <f t="shared" si="519"/>
        <v xml:space="preserve"> </v>
      </c>
      <c r="BB408" s="527" t="s">
        <v>186</v>
      </c>
      <c r="BD408" s="527"/>
      <c r="BE408" s="147"/>
      <c r="BF408" s="527"/>
      <c r="BG408" s="147"/>
      <c r="BH408" s="527"/>
      <c r="BI408" s="147"/>
      <c r="BJ408" s="527"/>
      <c r="BK408" s="147"/>
      <c r="BL408" s="532">
        <f t="shared" si="516"/>
        <v>0</v>
      </c>
      <c r="BM408" s="533" t="e">
        <f t="shared" si="520"/>
        <v>#DIV/0!</v>
      </c>
      <c r="BN408" s="147">
        <f t="shared" si="517"/>
        <v>0</v>
      </c>
      <c r="BP408" s="200"/>
    </row>
    <row r="409" spans="1:68" s="131" customFormat="1" ht="84" customHeight="1" x14ac:dyDescent="0.2">
      <c r="A409" s="527" t="s">
        <v>523</v>
      </c>
      <c r="B409" s="907" t="s">
        <v>987</v>
      </c>
      <c r="C409" s="908"/>
      <c r="D409" s="132"/>
      <c r="E409" s="235"/>
      <c r="F409" s="132"/>
      <c r="G409" s="527" t="s">
        <v>216</v>
      </c>
      <c r="H409" s="132"/>
      <c r="I409" s="527" t="s">
        <v>475</v>
      </c>
      <c r="J409" s="132"/>
      <c r="K409" s="527"/>
      <c r="L409" s="527">
        <v>1</v>
      </c>
      <c r="M409" s="527"/>
      <c r="N409" s="527"/>
      <c r="O409" s="527"/>
      <c r="Q409" s="527">
        <v>1</v>
      </c>
      <c r="R409" s="527"/>
      <c r="S409" s="527"/>
      <c r="T409" s="527"/>
      <c r="U409" s="132"/>
      <c r="V409" s="528" t="s">
        <v>203</v>
      </c>
      <c r="W409" s="527">
        <v>3</v>
      </c>
      <c r="X409" s="144"/>
      <c r="Y409" s="527"/>
      <c r="Z409" s="527"/>
      <c r="AA409" s="132"/>
      <c r="AB409" s="529"/>
      <c r="AC409" s="227"/>
      <c r="AD409" s="527" t="s">
        <v>596</v>
      </c>
      <c r="AE409" s="132"/>
      <c r="AF409" s="527" t="s">
        <v>597</v>
      </c>
      <c r="AG409" s="132"/>
      <c r="AH409" s="527"/>
      <c r="AI409" s="527"/>
      <c r="AJ409" s="527"/>
      <c r="AK409" s="527"/>
      <c r="AL409" s="527"/>
      <c r="AM409" s="527"/>
      <c r="AN409" s="527"/>
      <c r="AO409" s="527"/>
      <c r="AP409" s="527"/>
      <c r="AQ409" s="527"/>
      <c r="AR409" s="527"/>
      <c r="AS409" s="527"/>
      <c r="AU409" s="527">
        <f t="shared" si="518"/>
        <v>0</v>
      </c>
      <c r="AW409" s="531" t="s">
        <v>631</v>
      </c>
      <c r="AX409" s="132"/>
      <c r="AY409" s="527">
        <v>1</v>
      </c>
      <c r="AZ409" s="527" t="str">
        <f t="shared" si="519"/>
        <v xml:space="preserve"> </v>
      </c>
      <c r="BB409" s="527" t="s">
        <v>186</v>
      </c>
      <c r="BD409" s="527"/>
      <c r="BE409" s="147"/>
      <c r="BF409" s="527"/>
      <c r="BG409" s="147"/>
      <c r="BH409" s="527"/>
      <c r="BI409" s="147"/>
      <c r="BJ409" s="527"/>
      <c r="BK409" s="147"/>
      <c r="BL409" s="532">
        <f t="shared" si="516"/>
        <v>0</v>
      </c>
      <c r="BM409" s="533" t="e">
        <f t="shared" si="520"/>
        <v>#DIV/0!</v>
      </c>
      <c r="BN409" s="147">
        <f t="shared" si="517"/>
        <v>0</v>
      </c>
      <c r="BP409" s="200"/>
    </row>
    <row r="410" spans="1:68" s="131" customFormat="1" ht="84" customHeight="1" x14ac:dyDescent="0.2">
      <c r="A410" s="527" t="s">
        <v>524</v>
      </c>
      <c r="B410" s="907" t="s">
        <v>988</v>
      </c>
      <c r="C410" s="908"/>
      <c r="D410" s="132"/>
      <c r="E410" s="235"/>
      <c r="F410" s="132"/>
      <c r="G410" s="527" t="s">
        <v>216</v>
      </c>
      <c r="H410" s="132"/>
      <c r="I410" s="527" t="s">
        <v>475</v>
      </c>
      <c r="J410" s="132"/>
      <c r="K410" s="527"/>
      <c r="L410" s="527">
        <v>1</v>
      </c>
      <c r="M410" s="527"/>
      <c r="N410" s="527"/>
      <c r="O410" s="527"/>
      <c r="Q410" s="527"/>
      <c r="R410" s="527"/>
      <c r="S410" s="527">
        <v>1</v>
      </c>
      <c r="T410" s="527"/>
      <c r="U410" s="132"/>
      <c r="V410" s="528" t="s">
        <v>203</v>
      </c>
      <c r="W410" s="527">
        <v>3</v>
      </c>
      <c r="X410" s="144"/>
      <c r="Y410" s="527"/>
      <c r="Z410" s="527"/>
      <c r="AA410" s="132"/>
      <c r="AB410" s="529"/>
      <c r="AC410" s="227"/>
      <c r="AD410" s="527" t="s">
        <v>597</v>
      </c>
      <c r="AE410" s="132"/>
      <c r="AF410" s="534" t="s">
        <v>599</v>
      </c>
      <c r="AG410" s="132"/>
      <c r="AH410" s="527"/>
      <c r="AI410" s="527"/>
      <c r="AJ410" s="527"/>
      <c r="AK410" s="527"/>
      <c r="AL410" s="527"/>
      <c r="AM410" s="527"/>
      <c r="AN410" s="527"/>
      <c r="AO410" s="527"/>
      <c r="AP410" s="527"/>
      <c r="AQ410" s="527"/>
      <c r="AR410" s="527"/>
      <c r="AS410" s="527"/>
      <c r="AU410" s="527">
        <f t="shared" si="518"/>
        <v>0</v>
      </c>
      <c r="AW410" s="531" t="s">
        <v>630</v>
      </c>
      <c r="AX410" s="132"/>
      <c r="AY410" s="527">
        <v>1</v>
      </c>
      <c r="AZ410" s="527" t="str">
        <f t="shared" si="519"/>
        <v xml:space="preserve"> </v>
      </c>
      <c r="BB410" s="527" t="s">
        <v>3</v>
      </c>
      <c r="BD410" s="527"/>
      <c r="BE410" s="147"/>
      <c r="BF410" s="527"/>
      <c r="BG410" s="147"/>
      <c r="BH410" s="527"/>
      <c r="BI410" s="147"/>
      <c r="BJ410" s="527"/>
      <c r="BK410" s="147"/>
      <c r="BL410" s="532">
        <f t="shared" si="516"/>
        <v>0</v>
      </c>
      <c r="BM410" s="533" t="e">
        <f t="shared" si="520"/>
        <v>#DIV/0!</v>
      </c>
      <c r="BN410" s="147">
        <f t="shared" si="517"/>
        <v>0</v>
      </c>
      <c r="BP410" s="200"/>
    </row>
    <row r="411" spans="1:68" s="132" customFormat="1" ht="84" customHeight="1" x14ac:dyDescent="0.2">
      <c r="A411" s="527" t="s">
        <v>525</v>
      </c>
      <c r="B411" s="907" t="s">
        <v>989</v>
      </c>
      <c r="C411" s="908"/>
      <c r="D411" s="194"/>
      <c r="E411" s="235"/>
      <c r="F411" s="195"/>
      <c r="G411" s="527" t="s">
        <v>216</v>
      </c>
      <c r="H411" s="196"/>
      <c r="I411" s="527" t="s">
        <v>475</v>
      </c>
      <c r="J411" s="196"/>
      <c r="K411" s="527"/>
      <c r="L411" s="527">
        <v>1</v>
      </c>
      <c r="M411" s="527"/>
      <c r="N411" s="527"/>
      <c r="O411" s="527"/>
      <c r="P411" s="196"/>
      <c r="Q411" s="527">
        <v>1</v>
      </c>
      <c r="R411" s="527"/>
      <c r="S411" s="527"/>
      <c r="T411" s="527"/>
      <c r="U411" s="194"/>
      <c r="V411" s="528" t="s">
        <v>203</v>
      </c>
      <c r="W411" s="527">
        <v>3</v>
      </c>
      <c r="X411" s="144"/>
      <c r="Y411" s="527"/>
      <c r="Z411" s="527"/>
      <c r="AA411" s="196"/>
      <c r="AB411" s="529"/>
      <c r="AC411" s="197"/>
      <c r="AD411" s="527" t="s">
        <v>596</v>
      </c>
      <c r="AE411" s="195"/>
      <c r="AF411" s="534" t="s">
        <v>598</v>
      </c>
      <c r="AG411" s="196"/>
      <c r="AH411" s="527"/>
      <c r="AI411" s="527"/>
      <c r="AJ411" s="527"/>
      <c r="AK411" s="527"/>
      <c r="AL411" s="527"/>
      <c r="AM411" s="527"/>
      <c r="AN411" s="527"/>
      <c r="AO411" s="527"/>
      <c r="AP411" s="527"/>
      <c r="AQ411" s="527"/>
      <c r="AR411" s="527"/>
      <c r="AS411" s="527"/>
      <c r="AT411" s="104"/>
      <c r="AU411" s="527">
        <f t="shared" si="518"/>
        <v>0</v>
      </c>
      <c r="AV411" s="104"/>
      <c r="AW411" s="531" t="s">
        <v>629</v>
      </c>
      <c r="AX411" s="195"/>
      <c r="AY411" s="527">
        <v>1</v>
      </c>
      <c r="AZ411" s="527" t="str">
        <f t="shared" si="519"/>
        <v xml:space="preserve"> </v>
      </c>
      <c r="BA411" s="104"/>
      <c r="BB411" s="527" t="s">
        <v>3</v>
      </c>
      <c r="BD411" s="527"/>
      <c r="BE411" s="147"/>
      <c r="BF411" s="527"/>
      <c r="BG411" s="147"/>
      <c r="BH411" s="527"/>
      <c r="BI411" s="147"/>
      <c r="BJ411" s="527"/>
      <c r="BK411" s="147"/>
      <c r="BL411" s="532">
        <f t="shared" si="516"/>
        <v>0</v>
      </c>
      <c r="BM411" s="533" t="e">
        <f t="shared" si="520"/>
        <v>#DIV/0!</v>
      </c>
      <c r="BN411" s="147">
        <f t="shared" si="517"/>
        <v>0</v>
      </c>
      <c r="BP411" s="200"/>
    </row>
    <row r="412" spans="1:68" s="132" customFormat="1" ht="93.6" customHeight="1" x14ac:dyDescent="0.2">
      <c r="A412" s="527" t="s">
        <v>526</v>
      </c>
      <c r="B412" s="907" t="s">
        <v>990</v>
      </c>
      <c r="C412" s="908"/>
      <c r="D412" s="194"/>
      <c r="E412" s="235"/>
      <c r="F412" s="195"/>
      <c r="G412" s="527" t="s">
        <v>216</v>
      </c>
      <c r="H412" s="196"/>
      <c r="I412" s="527" t="s">
        <v>475</v>
      </c>
      <c r="J412" s="196"/>
      <c r="K412" s="527"/>
      <c r="L412" s="527">
        <v>1</v>
      </c>
      <c r="M412" s="527"/>
      <c r="N412" s="527"/>
      <c r="O412" s="527"/>
      <c r="P412" s="196"/>
      <c r="Q412" s="527">
        <v>1</v>
      </c>
      <c r="R412" s="527"/>
      <c r="S412" s="527"/>
      <c r="T412" s="527"/>
      <c r="U412" s="194"/>
      <c r="V412" s="528" t="s">
        <v>203</v>
      </c>
      <c r="W412" s="527">
        <v>3</v>
      </c>
      <c r="X412" s="144"/>
      <c r="Y412" s="527"/>
      <c r="Z412" s="527"/>
      <c r="AA412" s="196"/>
      <c r="AB412" s="529"/>
      <c r="AC412" s="197"/>
      <c r="AD412" s="534" t="s">
        <v>598</v>
      </c>
      <c r="AE412" s="195"/>
      <c r="AF412" s="534" t="s">
        <v>599</v>
      </c>
      <c r="AG412" s="131"/>
      <c r="AH412" s="527"/>
      <c r="AI412" s="527"/>
      <c r="AJ412" s="527"/>
      <c r="AK412" s="527"/>
      <c r="AL412" s="527"/>
      <c r="AM412" s="527"/>
      <c r="AN412" s="527"/>
      <c r="AO412" s="527"/>
      <c r="AP412" s="527"/>
      <c r="AQ412" s="527"/>
      <c r="AR412" s="527"/>
      <c r="AS412" s="527"/>
      <c r="AT412" s="104"/>
      <c r="AU412" s="527">
        <f t="shared" si="518"/>
        <v>0</v>
      </c>
      <c r="AV412" s="104"/>
      <c r="AW412" s="531" t="s">
        <v>628</v>
      </c>
      <c r="AX412" s="195"/>
      <c r="AY412" s="527">
        <v>1</v>
      </c>
      <c r="AZ412" s="527" t="str">
        <f t="shared" si="519"/>
        <v xml:space="preserve"> </v>
      </c>
      <c r="BA412" s="104"/>
      <c r="BB412" s="527" t="s">
        <v>3</v>
      </c>
      <c r="BD412" s="527"/>
      <c r="BE412" s="147"/>
      <c r="BF412" s="527"/>
      <c r="BG412" s="147"/>
      <c r="BH412" s="527"/>
      <c r="BI412" s="147"/>
      <c r="BJ412" s="527"/>
      <c r="BK412" s="147"/>
      <c r="BL412" s="532">
        <f t="shared" si="516"/>
        <v>0</v>
      </c>
      <c r="BM412" s="533" t="e">
        <f t="shared" si="520"/>
        <v>#DIV/0!</v>
      </c>
      <c r="BN412" s="147">
        <f t="shared" si="517"/>
        <v>0</v>
      </c>
      <c r="BP412" s="200"/>
    </row>
    <row r="413" spans="1:68" s="104" customFormat="1" ht="9" customHeight="1" thickBot="1" x14ac:dyDescent="0.25">
      <c r="A413" s="131"/>
      <c r="B413" s="132"/>
      <c r="C413" s="132"/>
      <c r="D413" s="131"/>
      <c r="E413" s="132"/>
      <c r="F413" s="131"/>
      <c r="G413" s="131"/>
      <c r="H413" s="131"/>
      <c r="I413" s="131"/>
      <c r="J413" s="131"/>
      <c r="K413" s="131"/>
      <c r="L413" s="131"/>
      <c r="M413" s="131"/>
      <c r="N413" s="131"/>
      <c r="O413" s="131"/>
      <c r="P413" s="131"/>
      <c r="Q413" s="131"/>
      <c r="R413" s="131"/>
      <c r="S413" s="131"/>
      <c r="T413" s="131"/>
      <c r="U413" s="131"/>
      <c r="V413" s="133"/>
      <c r="W413" s="131"/>
      <c r="X413" s="134"/>
      <c r="Y413" s="131"/>
      <c r="Z413" s="131"/>
      <c r="AA413" s="131"/>
      <c r="AB413" s="135"/>
      <c r="AC413" s="134"/>
      <c r="AD413" s="131"/>
      <c r="AE413" s="131"/>
      <c r="AF413" s="131"/>
      <c r="AG413" s="131"/>
      <c r="AH413" s="131"/>
      <c r="AI413" s="131"/>
      <c r="AJ413" s="131"/>
      <c r="AK413" s="131"/>
      <c r="AL413" s="131"/>
      <c r="AM413" s="131"/>
      <c r="AN413" s="131"/>
      <c r="AO413" s="131"/>
      <c r="AP413" s="131"/>
      <c r="AQ413" s="131"/>
      <c r="AR413" s="131"/>
      <c r="AS413" s="131"/>
      <c r="AU413" s="131"/>
      <c r="AW413" s="132"/>
      <c r="AX413" s="131"/>
      <c r="AY413" s="131"/>
      <c r="AZ413" s="131"/>
      <c r="BB413" s="131"/>
      <c r="BE413" s="136"/>
      <c r="BG413" s="136"/>
      <c r="BI413" s="136"/>
      <c r="BK413" s="136"/>
      <c r="BL413" s="137"/>
      <c r="BM413" s="137"/>
      <c r="BN413" s="136"/>
    </row>
    <row r="414" spans="1:68" s="328" customFormat="1" ht="59.45" customHeight="1" thickTop="1" thickBot="1" x14ac:dyDescent="0.25">
      <c r="A414" s="898" t="str">
        <f>B395</f>
        <v>AUDITORÍA A LA SUPERVISIÓN DE CONTRATOS</v>
      </c>
      <c r="B414" s="898"/>
      <c r="C414" s="537" t="s">
        <v>187</v>
      </c>
      <c r="D414" s="354"/>
      <c r="E414" s="166"/>
      <c r="F414" s="354"/>
      <c r="G414" s="536">
        <f>COUNTIF(BB397:BB412,"P")</f>
        <v>6</v>
      </c>
      <c r="H414" s="354"/>
      <c r="I414" s="538">
        <f>G414/(G414+G415)</f>
        <v>0.375</v>
      </c>
      <c r="J414" s="354"/>
      <c r="K414" s="536">
        <f>SUM(K397:K412)</f>
        <v>0</v>
      </c>
      <c r="L414" s="536">
        <f>SUM(L397:L412)</f>
        <v>16</v>
      </c>
      <c r="M414" s="536">
        <f>SUM(M397:M412)</f>
        <v>0</v>
      </c>
      <c r="N414" s="536">
        <f>SUM(N397:N412)</f>
        <v>0</v>
      </c>
      <c r="O414" s="536">
        <f>SUM(O397:O412)</f>
        <v>0</v>
      </c>
      <c r="P414" s="322"/>
      <c r="Q414" s="536">
        <f>SUM(Q397:Q412)</f>
        <v>6</v>
      </c>
      <c r="R414" s="536">
        <f>SUM(R397:R412)</f>
        <v>8</v>
      </c>
      <c r="S414" s="536">
        <f>SUM(S397:S412)</f>
        <v>2</v>
      </c>
      <c r="T414" s="536">
        <f>SUM(T397:T412)</f>
        <v>2</v>
      </c>
      <c r="U414" s="354"/>
      <c r="V414" s="356"/>
      <c r="W414" s="354"/>
      <c r="X414" s="357"/>
      <c r="Y414" s="539">
        <f>SUM(Y397:Y412)</f>
        <v>0</v>
      </c>
      <c r="Z414" s="539">
        <f>SUM(Z397:Z412)</f>
        <v>0</v>
      </c>
      <c r="AA414" s="354"/>
      <c r="AB414" s="806"/>
      <c r="AC414" s="357"/>
      <c r="AD414" s="354"/>
      <c r="AE414" s="354"/>
      <c r="AF414" s="536" t="s">
        <v>136</v>
      </c>
      <c r="AG414" s="354"/>
      <c r="AH414" s="898">
        <f>SUM(AH397:AJ412)</f>
        <v>0</v>
      </c>
      <c r="AI414" s="898"/>
      <c r="AJ414" s="898"/>
      <c r="AK414" s="898">
        <f>SUM(AK397:AM412)</f>
        <v>0</v>
      </c>
      <c r="AL414" s="898"/>
      <c r="AM414" s="898"/>
      <c r="AN414" s="898">
        <f>SUM(AN397:AP412)</f>
        <v>0</v>
      </c>
      <c r="AO414" s="898"/>
      <c r="AP414" s="898"/>
      <c r="AQ414" s="898">
        <f>SUM(AQ397:AS412)</f>
        <v>0</v>
      </c>
      <c r="AR414" s="898"/>
      <c r="AS414" s="898"/>
      <c r="AU414" s="898">
        <f>SUM(AU397:AU412)</f>
        <v>0</v>
      </c>
      <c r="AW414" s="1074" t="s">
        <v>139</v>
      </c>
      <c r="AX414" s="354"/>
      <c r="AY414" s="536">
        <f>SUM(AY397:AY412)</f>
        <v>16</v>
      </c>
      <c r="AZ414" s="536">
        <f>SUM(AZ397:AZ412)</f>
        <v>0</v>
      </c>
      <c r="BB414" s="322"/>
      <c r="BD414" s="540">
        <f t="shared" ref="BD414:BL414" si="521">SUM(BD397:BD412)</f>
        <v>0</v>
      </c>
      <c r="BE414" s="769">
        <f t="shared" si="521"/>
        <v>0</v>
      </c>
      <c r="BF414" s="540">
        <f t="shared" si="521"/>
        <v>0</v>
      </c>
      <c r="BG414" s="769">
        <f t="shared" si="521"/>
        <v>0</v>
      </c>
      <c r="BH414" s="540">
        <f t="shared" si="521"/>
        <v>0</v>
      </c>
      <c r="BI414" s="769">
        <f t="shared" si="521"/>
        <v>0</v>
      </c>
      <c r="BJ414" s="540">
        <f t="shared" si="521"/>
        <v>0</v>
      </c>
      <c r="BK414" s="769">
        <f t="shared" si="521"/>
        <v>0</v>
      </c>
      <c r="BL414" s="1033">
        <f t="shared" si="521"/>
        <v>0</v>
      </c>
      <c r="BM414" s="1044" t="e">
        <f>BL414/AU414</f>
        <v>#DIV/0!</v>
      </c>
      <c r="BN414" s="769">
        <f>SUM(BN397:BN412)</f>
        <v>0</v>
      </c>
      <c r="BO414" s="326"/>
      <c r="BP414" s="326"/>
    </row>
    <row r="415" spans="1:68" s="328" customFormat="1" ht="59.45" customHeight="1" thickTop="1" thickBot="1" x14ac:dyDescent="0.25">
      <c r="A415" s="898"/>
      <c r="B415" s="898"/>
      <c r="C415" s="537" t="s">
        <v>188</v>
      </c>
      <c r="D415" s="354"/>
      <c r="E415" s="166"/>
      <c r="F415" s="354"/>
      <c r="G415" s="536">
        <f>COUNTIF(BB397:BB412,"C")</f>
        <v>10</v>
      </c>
      <c r="H415" s="354"/>
      <c r="I415" s="538">
        <f>G415/(G414+G415)</f>
        <v>0.625</v>
      </c>
      <c r="J415" s="354"/>
      <c r="K415" s="898">
        <f>SUM(K414:O414)</f>
        <v>16</v>
      </c>
      <c r="L415" s="898"/>
      <c r="M415" s="898"/>
      <c r="N415" s="898"/>
      <c r="O415" s="898"/>
      <c r="P415" s="322"/>
      <c r="Q415" s="898">
        <f>SUM(Q414:T414)</f>
        <v>18</v>
      </c>
      <c r="R415" s="898"/>
      <c r="S415" s="898"/>
      <c r="T415" s="898"/>
      <c r="U415" s="354"/>
      <c r="V415" s="356"/>
      <c r="W415" s="354"/>
      <c r="X415" s="357"/>
      <c r="Y415" s="354"/>
      <c r="Z415" s="354"/>
      <c r="AA415" s="354"/>
      <c r="AB415" s="806"/>
      <c r="AC415" s="357"/>
      <c r="AD415" s="354"/>
      <c r="AE415" s="354"/>
      <c r="AF415" s="536" t="s">
        <v>441</v>
      </c>
      <c r="AG415" s="354"/>
      <c r="AH415" s="898">
        <f>AH414+AK414+AN414+AQ414</f>
        <v>0</v>
      </c>
      <c r="AI415" s="898"/>
      <c r="AJ415" s="898"/>
      <c r="AK415" s="898"/>
      <c r="AL415" s="898"/>
      <c r="AM415" s="898"/>
      <c r="AN415" s="898"/>
      <c r="AO415" s="898"/>
      <c r="AP415" s="898"/>
      <c r="AQ415" s="898"/>
      <c r="AR415" s="898"/>
      <c r="AS415" s="898"/>
      <c r="AU415" s="898"/>
      <c r="AW415" s="1074"/>
      <c r="AX415" s="354"/>
      <c r="AY415" s="1091">
        <f>AZ414/AY414</f>
        <v>0</v>
      </c>
      <c r="AZ415" s="1091"/>
      <c r="BB415" s="362"/>
      <c r="BD415" s="541" t="e">
        <f>BD414/AH414</f>
        <v>#DIV/0!</v>
      </c>
      <c r="BE415" s="769"/>
      <c r="BF415" s="541" t="e">
        <f>BF414/AK414</f>
        <v>#DIV/0!</v>
      </c>
      <c r="BG415" s="769"/>
      <c r="BH415" s="541" t="e">
        <f>BH414/AN414</f>
        <v>#DIV/0!</v>
      </c>
      <c r="BI415" s="769"/>
      <c r="BJ415" s="541" t="e">
        <f>BJ414/AQ414</f>
        <v>#DIV/0!</v>
      </c>
      <c r="BK415" s="769"/>
      <c r="BL415" s="1033"/>
      <c r="BM415" s="1044"/>
      <c r="BN415" s="769"/>
      <c r="BO415" s="326"/>
      <c r="BP415" s="326"/>
    </row>
    <row r="416" spans="1:68" s="104" customFormat="1" ht="24" thickTop="1" x14ac:dyDescent="0.2">
      <c r="A416" s="129"/>
      <c r="B416" s="130"/>
      <c r="C416" s="130"/>
      <c r="D416" s="131"/>
      <c r="E416" s="132"/>
      <c r="F416" s="131"/>
      <c r="G416" s="131"/>
      <c r="H416" s="131"/>
      <c r="I416" s="131"/>
      <c r="J416" s="131"/>
      <c r="K416" s="131"/>
      <c r="L416" s="131"/>
      <c r="M416" s="131"/>
      <c r="N416" s="131"/>
      <c r="O416" s="131"/>
      <c r="P416" s="131"/>
      <c r="Q416" s="131"/>
      <c r="R416" s="131"/>
      <c r="S416" s="131"/>
      <c r="T416" s="131"/>
      <c r="U416" s="131"/>
      <c r="V416" s="133"/>
      <c r="W416" s="131"/>
      <c r="X416" s="134"/>
      <c r="Y416" s="131"/>
      <c r="Z416" s="131"/>
      <c r="AA416" s="131"/>
      <c r="AB416" s="135"/>
      <c r="AC416" s="134"/>
      <c r="AD416" s="131"/>
      <c r="AE416" s="131"/>
      <c r="AF416" s="131"/>
      <c r="AG416" s="131"/>
      <c r="AH416" s="131"/>
      <c r="AI416" s="131"/>
      <c r="AJ416" s="131"/>
      <c r="AK416" s="131"/>
      <c r="AL416" s="131"/>
      <c r="AM416" s="131"/>
      <c r="AN416" s="131"/>
      <c r="AO416" s="131"/>
      <c r="AP416" s="131"/>
      <c r="AQ416" s="131"/>
      <c r="AR416" s="131"/>
      <c r="AS416" s="131"/>
      <c r="AU416" s="131"/>
      <c r="AW416" s="132"/>
      <c r="AX416" s="131"/>
      <c r="AY416" s="131"/>
      <c r="AZ416" s="131"/>
      <c r="BB416" s="131"/>
      <c r="BE416" s="136"/>
      <c r="BG416" s="136"/>
      <c r="BI416" s="136"/>
      <c r="BK416" s="136"/>
      <c r="BL416" s="137"/>
      <c r="BM416" s="137"/>
      <c r="BN416" s="136"/>
    </row>
    <row r="417" spans="1:68" s="326" customFormat="1" ht="90.6" customHeight="1" x14ac:dyDescent="0.2">
      <c r="A417" s="1127">
        <v>20</v>
      </c>
      <c r="B417" s="1117" t="s">
        <v>537</v>
      </c>
      <c r="C417" s="1118"/>
      <c r="D417" s="322"/>
      <c r="E417" s="718"/>
      <c r="F417" s="322"/>
      <c r="G417" s="131"/>
      <c r="H417" s="131"/>
      <c r="I417" s="131"/>
      <c r="J417" s="322"/>
      <c r="K417" s="322"/>
      <c r="L417" s="322"/>
      <c r="M417" s="322"/>
      <c r="N417" s="322"/>
      <c r="O417" s="322"/>
      <c r="P417" s="322"/>
      <c r="Q417" s="322"/>
      <c r="R417" s="322"/>
      <c r="S417" s="322"/>
      <c r="T417" s="322"/>
      <c r="U417" s="322"/>
      <c r="V417" s="324"/>
      <c r="W417" s="322"/>
      <c r="X417" s="325"/>
      <c r="Y417" s="322"/>
      <c r="Z417" s="322"/>
      <c r="AA417" s="322"/>
      <c r="AB417" s="323"/>
      <c r="AC417" s="325"/>
      <c r="AD417" s="322"/>
      <c r="AE417" s="322"/>
      <c r="AF417" s="322"/>
      <c r="AG417" s="322"/>
      <c r="AH417" s="322"/>
      <c r="AI417" s="322"/>
      <c r="AJ417" s="322"/>
      <c r="AK417" s="322"/>
      <c r="AL417" s="322"/>
      <c r="AM417" s="322"/>
      <c r="AN417" s="322"/>
      <c r="AO417" s="322"/>
      <c r="AP417" s="322"/>
      <c r="AQ417" s="322"/>
      <c r="AR417" s="322"/>
      <c r="AS417" s="322"/>
      <c r="AU417" s="322"/>
      <c r="AW417" s="323"/>
      <c r="AX417" s="322"/>
      <c r="AY417" s="322"/>
      <c r="AZ417" s="322"/>
      <c r="BB417" s="322"/>
      <c r="BE417" s="327"/>
      <c r="BG417" s="327"/>
      <c r="BI417" s="327"/>
      <c r="BK417" s="327"/>
      <c r="BL417" s="328"/>
      <c r="BM417" s="328"/>
      <c r="BN417" s="327"/>
    </row>
    <row r="418" spans="1:68" s="326" customFormat="1" ht="138.6" customHeight="1" x14ac:dyDescent="0.2">
      <c r="A418" s="1128"/>
      <c r="B418" s="946" t="s">
        <v>1027</v>
      </c>
      <c r="C418" s="947"/>
      <c r="D418" s="322"/>
      <c r="E418" s="718"/>
      <c r="F418" s="322"/>
      <c r="G418" s="131"/>
      <c r="H418" s="131"/>
      <c r="I418" s="131"/>
      <c r="J418" s="322"/>
      <c r="K418" s="322"/>
      <c r="L418" s="322"/>
      <c r="M418" s="322"/>
      <c r="N418" s="322"/>
      <c r="O418" s="322"/>
      <c r="P418" s="322"/>
      <c r="Q418" s="322"/>
      <c r="R418" s="322"/>
      <c r="S418" s="322"/>
      <c r="T418" s="322"/>
      <c r="U418" s="322"/>
      <c r="V418" s="330"/>
      <c r="W418" s="329"/>
      <c r="X418" s="331"/>
      <c r="Y418" s="329"/>
      <c r="Z418" s="329"/>
      <c r="AA418" s="322"/>
      <c r="AB418" s="323"/>
      <c r="AC418" s="325"/>
      <c r="AD418" s="322"/>
      <c r="AE418" s="322"/>
      <c r="AF418" s="322"/>
      <c r="AG418" s="322"/>
      <c r="AH418" s="322"/>
      <c r="AI418" s="322"/>
      <c r="AJ418" s="322"/>
      <c r="AK418" s="322"/>
      <c r="AL418" s="322"/>
      <c r="AM418" s="322"/>
      <c r="AN418" s="322"/>
      <c r="AO418" s="322"/>
      <c r="AP418" s="322"/>
      <c r="AQ418" s="322"/>
      <c r="AR418" s="322"/>
      <c r="AS418" s="322"/>
      <c r="AU418" s="322"/>
      <c r="AW418" s="323"/>
      <c r="AX418" s="322"/>
      <c r="AY418" s="329"/>
      <c r="AZ418" s="329"/>
      <c r="BB418" s="329"/>
      <c r="BE418" s="327"/>
      <c r="BG418" s="327"/>
      <c r="BI418" s="327"/>
      <c r="BK418" s="327"/>
      <c r="BL418" s="328"/>
      <c r="BM418" s="328"/>
      <c r="BN418" s="327"/>
    </row>
    <row r="419" spans="1:68" s="202" customFormat="1" ht="105.75" customHeight="1" x14ac:dyDescent="0.2">
      <c r="A419" s="542" t="s">
        <v>228</v>
      </c>
      <c r="B419" s="876" t="s">
        <v>1026</v>
      </c>
      <c r="C419" s="877"/>
      <c r="E419" s="235"/>
      <c r="G419" s="542" t="s">
        <v>477</v>
      </c>
      <c r="I419" s="542" t="s">
        <v>476</v>
      </c>
      <c r="K419" s="542"/>
      <c r="L419" s="542"/>
      <c r="M419" s="542"/>
      <c r="N419" s="542">
        <v>1</v>
      </c>
      <c r="O419" s="542"/>
      <c r="Q419" s="542">
        <v>1</v>
      </c>
      <c r="R419" s="542"/>
      <c r="S419" s="542"/>
      <c r="T419" s="542"/>
      <c r="V419" s="543" t="s">
        <v>202</v>
      </c>
      <c r="W419" s="542">
        <v>3</v>
      </c>
      <c r="X419" s="338"/>
      <c r="Y419" s="542"/>
      <c r="Z419" s="542"/>
      <c r="AB419" s="544"/>
      <c r="AC419" s="348"/>
      <c r="AD419" s="545" t="s">
        <v>596</v>
      </c>
      <c r="AF419" s="548" t="s">
        <v>598</v>
      </c>
      <c r="AH419" s="545"/>
      <c r="AI419" s="545"/>
      <c r="AJ419" s="545"/>
      <c r="AK419" s="545"/>
      <c r="AL419" s="545"/>
      <c r="AM419" s="545"/>
      <c r="AN419" s="545"/>
      <c r="AO419" s="545"/>
      <c r="AP419" s="545"/>
      <c r="AQ419" s="545"/>
      <c r="AR419" s="545"/>
      <c r="AS419" s="545"/>
      <c r="AU419" s="542">
        <f>SUM(AH419:AS419)</f>
        <v>0</v>
      </c>
      <c r="AW419" s="544" t="s">
        <v>608</v>
      </c>
      <c r="AY419" s="542">
        <v>1</v>
      </c>
      <c r="AZ419" s="542" t="str">
        <f>IF(AU419&lt;&gt;0,1," ")</f>
        <v xml:space="preserve"> </v>
      </c>
      <c r="BB419" s="542" t="s">
        <v>3</v>
      </c>
      <c r="BD419" s="545"/>
      <c r="BE419" s="147"/>
      <c r="BF419" s="545"/>
      <c r="BG419" s="147"/>
      <c r="BH419" s="545"/>
      <c r="BI419" s="147"/>
      <c r="BJ419" s="545"/>
      <c r="BK419" s="147"/>
      <c r="BL419" s="546">
        <f t="shared" ref="BL419:BL424" si="522">BD419+BF419+BH419+BJ419</f>
        <v>0</v>
      </c>
      <c r="BM419" s="547" t="e">
        <f>BL419/AU419</f>
        <v>#DIV/0!</v>
      </c>
      <c r="BN419" s="147">
        <f t="shared" ref="BN419:BN424" si="523">BE419+BG419+BI419+BK419</f>
        <v>0</v>
      </c>
      <c r="BP419" s="411"/>
    </row>
    <row r="420" spans="1:68" s="202" customFormat="1" ht="87.6" customHeight="1" x14ac:dyDescent="0.2">
      <c r="A420" s="542" t="s">
        <v>229</v>
      </c>
      <c r="B420" s="876" t="s">
        <v>578</v>
      </c>
      <c r="C420" s="877"/>
      <c r="E420" s="235"/>
      <c r="G420" s="542" t="s">
        <v>477</v>
      </c>
      <c r="H420" s="346"/>
      <c r="I420" s="542" t="s">
        <v>476</v>
      </c>
      <c r="K420" s="542"/>
      <c r="L420" s="542"/>
      <c r="M420" s="542"/>
      <c r="N420" s="542">
        <v>1</v>
      </c>
      <c r="O420" s="542"/>
      <c r="Q420" s="542"/>
      <c r="R420" s="542"/>
      <c r="S420" s="542">
        <v>1</v>
      </c>
      <c r="T420" s="542"/>
      <c r="V420" s="543" t="s">
        <v>202</v>
      </c>
      <c r="W420" s="542">
        <v>3</v>
      </c>
      <c r="X420" s="338"/>
      <c r="Y420" s="542"/>
      <c r="Z420" s="542"/>
      <c r="AB420" s="544"/>
      <c r="AC420" s="348"/>
      <c r="AD420" s="545" t="s">
        <v>596</v>
      </c>
      <c r="AF420" s="548" t="s">
        <v>598</v>
      </c>
      <c r="AH420" s="545"/>
      <c r="AI420" s="545"/>
      <c r="AJ420" s="545"/>
      <c r="AK420" s="545"/>
      <c r="AL420" s="545"/>
      <c r="AM420" s="545"/>
      <c r="AN420" s="545"/>
      <c r="AO420" s="545"/>
      <c r="AP420" s="545"/>
      <c r="AQ420" s="545"/>
      <c r="AR420" s="545"/>
      <c r="AS420" s="545"/>
      <c r="AU420" s="542">
        <f t="shared" ref="AU420:AU424" si="524">SUM(AH420:AS420)</f>
        <v>0</v>
      </c>
      <c r="AW420" s="544" t="s">
        <v>22</v>
      </c>
      <c r="AY420" s="542">
        <v>1</v>
      </c>
      <c r="AZ420" s="542" t="str">
        <f t="shared" ref="AZ420:AZ424" si="525">IF(AU420&lt;&gt;0,1," ")</f>
        <v xml:space="preserve"> </v>
      </c>
      <c r="BB420" s="542" t="s">
        <v>3</v>
      </c>
      <c r="BD420" s="545"/>
      <c r="BE420" s="147"/>
      <c r="BF420" s="545"/>
      <c r="BG420" s="147"/>
      <c r="BH420" s="545"/>
      <c r="BI420" s="147"/>
      <c r="BJ420" s="545"/>
      <c r="BK420" s="147"/>
      <c r="BL420" s="546">
        <f t="shared" si="522"/>
        <v>0</v>
      </c>
      <c r="BM420" s="547" t="e">
        <f t="shared" ref="BM420:BM424" si="526">BL420/AU420</f>
        <v>#DIV/0!</v>
      </c>
      <c r="BN420" s="147">
        <f t="shared" si="523"/>
        <v>0</v>
      </c>
      <c r="BP420" s="411"/>
    </row>
    <row r="421" spans="1:68" s="202" customFormat="1" ht="87.6" customHeight="1" x14ac:dyDescent="0.2">
      <c r="A421" s="542" t="s">
        <v>230</v>
      </c>
      <c r="B421" s="876" t="s">
        <v>1031</v>
      </c>
      <c r="C421" s="877"/>
      <c r="E421" s="235"/>
      <c r="G421" s="542" t="s">
        <v>477</v>
      </c>
      <c r="H421" s="346"/>
      <c r="I421" s="542" t="s">
        <v>476</v>
      </c>
      <c r="K421" s="542"/>
      <c r="L421" s="542"/>
      <c r="M421" s="542"/>
      <c r="N421" s="542">
        <v>1</v>
      </c>
      <c r="O421" s="542"/>
      <c r="Q421" s="542"/>
      <c r="R421" s="542">
        <v>1</v>
      </c>
      <c r="S421" s="542"/>
      <c r="T421" s="542"/>
      <c r="V421" s="543" t="s">
        <v>202</v>
      </c>
      <c r="W421" s="542">
        <v>3</v>
      </c>
      <c r="X421" s="338"/>
      <c r="Y421" s="542"/>
      <c r="Z421" s="542"/>
      <c r="AB421" s="544"/>
      <c r="AC421" s="348"/>
      <c r="AD421" s="545" t="s">
        <v>596</v>
      </c>
      <c r="AF421" s="548" t="s">
        <v>598</v>
      </c>
      <c r="AH421" s="545"/>
      <c r="AI421" s="545"/>
      <c r="AJ421" s="545"/>
      <c r="AK421" s="545"/>
      <c r="AL421" s="545"/>
      <c r="AM421" s="545"/>
      <c r="AN421" s="545"/>
      <c r="AO421" s="545"/>
      <c r="AP421" s="545"/>
      <c r="AQ421" s="545"/>
      <c r="AR421" s="545"/>
      <c r="AS421" s="545"/>
      <c r="AU421" s="542">
        <f t="shared" ref="AU421" si="527">SUM(AH421:AS421)</f>
        <v>0</v>
      </c>
      <c r="AW421" s="544" t="s">
        <v>614</v>
      </c>
      <c r="AY421" s="542">
        <v>1</v>
      </c>
      <c r="AZ421" s="542" t="str">
        <f t="shared" ref="AZ421:AZ422" si="528">IF(AU421&lt;&gt;0,1," ")</f>
        <v xml:space="preserve"> </v>
      </c>
      <c r="BB421" s="542" t="s">
        <v>3</v>
      </c>
      <c r="BD421" s="545"/>
      <c r="BE421" s="147"/>
      <c r="BF421" s="545"/>
      <c r="BG421" s="147"/>
      <c r="BH421" s="545"/>
      <c r="BI421" s="147"/>
      <c r="BJ421" s="545"/>
      <c r="BK421" s="147"/>
      <c r="BL421" s="546">
        <f t="shared" ref="BL421:BL422" si="529">BD421+BF421+BH421+BJ421</f>
        <v>0</v>
      </c>
      <c r="BM421" s="547" t="e">
        <f t="shared" ref="BM421:BM422" si="530">BL421/AU421</f>
        <v>#DIV/0!</v>
      </c>
      <c r="BN421" s="147">
        <f t="shared" ref="BN421:BN422" si="531">BE421+BG421+BI421+BK421</f>
        <v>0</v>
      </c>
      <c r="BP421" s="411"/>
    </row>
    <row r="422" spans="1:68" s="202" customFormat="1" ht="87.6" customHeight="1" x14ac:dyDescent="0.2">
      <c r="A422" s="542" t="s">
        <v>231</v>
      </c>
      <c r="B422" s="876" t="s">
        <v>1075</v>
      </c>
      <c r="C422" s="877"/>
      <c r="E422" s="235"/>
      <c r="G422" s="542" t="s">
        <v>477</v>
      </c>
      <c r="H422" s="346"/>
      <c r="I422" s="542" t="s">
        <v>476</v>
      </c>
      <c r="K422" s="542"/>
      <c r="L422" s="542"/>
      <c r="M422" s="542"/>
      <c r="N422" s="542">
        <v>1</v>
      </c>
      <c r="O422" s="542"/>
      <c r="Q422" s="542"/>
      <c r="R422" s="542">
        <v>1</v>
      </c>
      <c r="S422" s="542"/>
      <c r="T422" s="542"/>
      <c r="V422" s="543" t="s">
        <v>202</v>
      </c>
      <c r="W422" s="542">
        <v>3</v>
      </c>
      <c r="X422" s="338"/>
      <c r="Y422" s="542"/>
      <c r="Z422" s="542"/>
      <c r="AB422" s="544"/>
      <c r="AC422" s="348"/>
      <c r="AD422" s="545" t="s">
        <v>596</v>
      </c>
      <c r="AF422" s="548" t="s">
        <v>598</v>
      </c>
      <c r="AH422" s="545"/>
      <c r="AI422" s="545"/>
      <c r="AJ422" s="545"/>
      <c r="AK422" s="545"/>
      <c r="AL422" s="545"/>
      <c r="AM422" s="545"/>
      <c r="AN422" s="545"/>
      <c r="AO422" s="545"/>
      <c r="AP422" s="545"/>
      <c r="AQ422" s="545"/>
      <c r="AR422" s="545"/>
      <c r="AS422" s="545"/>
      <c r="AU422" s="542">
        <f t="shared" ref="AU422" si="532">SUM(AH422:AS422)</f>
        <v>0</v>
      </c>
      <c r="AW422" s="544" t="s">
        <v>613</v>
      </c>
      <c r="AY422" s="542">
        <v>1</v>
      </c>
      <c r="AZ422" s="542" t="str">
        <f t="shared" si="528"/>
        <v xml:space="preserve"> </v>
      </c>
      <c r="BB422" s="542" t="s">
        <v>3</v>
      </c>
      <c r="BD422" s="545"/>
      <c r="BE422" s="147"/>
      <c r="BF422" s="545"/>
      <c r="BG422" s="147"/>
      <c r="BH422" s="545"/>
      <c r="BI422" s="147"/>
      <c r="BJ422" s="545"/>
      <c r="BK422" s="147"/>
      <c r="BL422" s="546">
        <f t="shared" si="529"/>
        <v>0</v>
      </c>
      <c r="BM422" s="547" t="e">
        <f t="shared" si="530"/>
        <v>#DIV/0!</v>
      </c>
      <c r="BN422" s="147">
        <f t="shared" si="531"/>
        <v>0</v>
      </c>
      <c r="BP422" s="411"/>
    </row>
    <row r="423" spans="1:68" s="202" customFormat="1" ht="87.6" customHeight="1" x14ac:dyDescent="0.2">
      <c r="A423" s="542" t="s">
        <v>232</v>
      </c>
      <c r="B423" s="876" t="s">
        <v>1032</v>
      </c>
      <c r="C423" s="877"/>
      <c r="E423" s="235"/>
      <c r="G423" s="542" t="s">
        <v>477</v>
      </c>
      <c r="H423" s="346"/>
      <c r="I423" s="542" t="s">
        <v>476</v>
      </c>
      <c r="K423" s="542"/>
      <c r="L423" s="542"/>
      <c r="M423" s="542"/>
      <c r="N423" s="542">
        <v>1</v>
      </c>
      <c r="O423" s="542"/>
      <c r="Q423" s="542"/>
      <c r="R423" s="542">
        <v>1</v>
      </c>
      <c r="S423" s="542"/>
      <c r="T423" s="542"/>
      <c r="V423" s="543" t="s">
        <v>202</v>
      </c>
      <c r="W423" s="542">
        <v>3</v>
      </c>
      <c r="X423" s="338"/>
      <c r="Y423" s="542"/>
      <c r="Z423" s="542"/>
      <c r="AB423" s="544"/>
      <c r="AC423" s="348"/>
      <c r="AD423" s="545" t="s">
        <v>596</v>
      </c>
      <c r="AF423" s="548" t="s">
        <v>598</v>
      </c>
      <c r="AH423" s="545"/>
      <c r="AI423" s="545"/>
      <c r="AJ423" s="545"/>
      <c r="AK423" s="545"/>
      <c r="AL423" s="545"/>
      <c r="AM423" s="545"/>
      <c r="AN423" s="545"/>
      <c r="AO423" s="545"/>
      <c r="AP423" s="545"/>
      <c r="AQ423" s="545"/>
      <c r="AR423" s="545"/>
      <c r="AS423" s="545"/>
      <c r="AU423" s="542">
        <f t="shared" ref="AU423" si="533">SUM(AH423:AS423)</f>
        <v>0</v>
      </c>
      <c r="AW423" s="544" t="s">
        <v>616</v>
      </c>
      <c r="AY423" s="542">
        <v>1</v>
      </c>
      <c r="AZ423" s="542" t="str">
        <f t="shared" ref="AZ423" si="534">IF(AU423&lt;&gt;0,1," ")</f>
        <v xml:space="preserve"> </v>
      </c>
      <c r="BB423" s="542" t="s">
        <v>3</v>
      </c>
      <c r="BD423" s="545"/>
      <c r="BE423" s="147"/>
      <c r="BF423" s="545"/>
      <c r="BG423" s="147"/>
      <c r="BH423" s="545"/>
      <c r="BI423" s="147"/>
      <c r="BJ423" s="545"/>
      <c r="BK423" s="147"/>
      <c r="BL423" s="546">
        <f t="shared" ref="BL423" si="535">BD423+BF423+BH423+BJ423</f>
        <v>0</v>
      </c>
      <c r="BM423" s="547" t="e">
        <f t="shared" ref="BM423" si="536">BL423/AU423</f>
        <v>#DIV/0!</v>
      </c>
      <c r="BN423" s="147">
        <f t="shared" ref="BN423" si="537">BE423+BG423+BI423+BK423</f>
        <v>0</v>
      </c>
      <c r="BP423" s="411"/>
    </row>
    <row r="424" spans="1:68" s="235" customFormat="1" ht="113.25" customHeight="1" x14ac:dyDescent="0.2">
      <c r="A424" s="542" t="s">
        <v>1076</v>
      </c>
      <c r="B424" s="876" t="s">
        <v>579</v>
      </c>
      <c r="C424" s="877"/>
      <c r="D424" s="344"/>
      <c r="F424" s="345"/>
      <c r="G424" s="542" t="s">
        <v>477</v>
      </c>
      <c r="H424" s="346"/>
      <c r="I424" s="542" t="s">
        <v>476</v>
      </c>
      <c r="J424" s="346"/>
      <c r="K424" s="542"/>
      <c r="L424" s="542"/>
      <c r="M424" s="542"/>
      <c r="N424" s="542">
        <v>1</v>
      </c>
      <c r="O424" s="542"/>
      <c r="P424" s="346"/>
      <c r="Q424" s="542"/>
      <c r="R424" s="542"/>
      <c r="S424" s="542">
        <v>1</v>
      </c>
      <c r="T424" s="542"/>
      <c r="U424" s="344"/>
      <c r="V424" s="543" t="s">
        <v>202</v>
      </c>
      <c r="W424" s="542">
        <v>3</v>
      </c>
      <c r="X424" s="338"/>
      <c r="Y424" s="542"/>
      <c r="Z424" s="542"/>
      <c r="AA424" s="346"/>
      <c r="AB424" s="544"/>
      <c r="AC424" s="347"/>
      <c r="AD424" s="545" t="s">
        <v>596</v>
      </c>
      <c r="AE424" s="202"/>
      <c r="AF424" s="548" t="s">
        <v>598</v>
      </c>
      <c r="AH424" s="545"/>
      <c r="AI424" s="545"/>
      <c r="AJ424" s="545"/>
      <c r="AK424" s="545"/>
      <c r="AL424" s="545"/>
      <c r="AM424" s="545"/>
      <c r="AN424" s="545"/>
      <c r="AO424" s="545"/>
      <c r="AP424" s="545"/>
      <c r="AQ424" s="545"/>
      <c r="AR424" s="545"/>
      <c r="AS424" s="545"/>
      <c r="AU424" s="542">
        <f t="shared" si="524"/>
        <v>0</v>
      </c>
      <c r="AW424" s="544" t="s">
        <v>617</v>
      </c>
      <c r="AX424" s="345"/>
      <c r="AY424" s="542">
        <v>1</v>
      </c>
      <c r="AZ424" s="542" t="str">
        <f t="shared" si="525"/>
        <v xml:space="preserve"> </v>
      </c>
      <c r="BB424" s="542" t="s">
        <v>3</v>
      </c>
      <c r="BD424" s="545"/>
      <c r="BE424" s="147"/>
      <c r="BF424" s="545"/>
      <c r="BG424" s="147"/>
      <c r="BH424" s="545"/>
      <c r="BI424" s="147"/>
      <c r="BJ424" s="545"/>
      <c r="BK424" s="147"/>
      <c r="BL424" s="546">
        <f t="shared" si="522"/>
        <v>0</v>
      </c>
      <c r="BM424" s="547" t="e">
        <f t="shared" si="526"/>
        <v>#DIV/0!</v>
      </c>
      <c r="BN424" s="147">
        <f t="shared" si="523"/>
        <v>0</v>
      </c>
      <c r="BP424" s="411"/>
    </row>
    <row r="425" spans="1:68" s="104" customFormat="1" ht="9" customHeight="1" thickBot="1" x14ac:dyDescent="0.25">
      <c r="A425" s="131"/>
      <c r="B425" s="132"/>
      <c r="C425" s="132"/>
      <c r="D425" s="131"/>
      <c r="E425" s="132"/>
      <c r="F425" s="131"/>
      <c r="G425" s="131"/>
      <c r="H425" s="131"/>
      <c r="I425" s="131"/>
      <c r="J425" s="131"/>
      <c r="K425" s="131"/>
      <c r="L425" s="131"/>
      <c r="M425" s="131"/>
      <c r="N425" s="131"/>
      <c r="O425" s="131"/>
      <c r="P425" s="131"/>
      <c r="Q425" s="131"/>
      <c r="R425" s="131"/>
      <c r="S425" s="131"/>
      <c r="T425" s="131"/>
      <c r="U425" s="131"/>
      <c r="V425" s="133"/>
      <c r="W425" s="131"/>
      <c r="X425" s="134"/>
      <c r="Y425" s="131"/>
      <c r="Z425" s="131"/>
      <c r="AA425" s="131"/>
      <c r="AB425" s="135"/>
      <c r="AC425" s="134"/>
      <c r="AD425" s="131"/>
      <c r="AE425" s="131"/>
      <c r="AF425" s="131"/>
      <c r="AG425" s="131"/>
      <c r="AH425" s="131"/>
      <c r="AI425" s="131"/>
      <c r="AJ425" s="131"/>
      <c r="AK425" s="131"/>
      <c r="AL425" s="131"/>
      <c r="AM425" s="131"/>
      <c r="AN425" s="131"/>
      <c r="AO425" s="131"/>
      <c r="AP425" s="131"/>
      <c r="AQ425" s="131"/>
      <c r="AR425" s="131"/>
      <c r="AS425" s="131"/>
      <c r="AU425" s="131"/>
      <c r="AW425" s="132"/>
      <c r="AX425" s="131"/>
      <c r="AY425" s="131"/>
      <c r="AZ425" s="131"/>
      <c r="BB425" s="131"/>
      <c r="BE425" s="136"/>
      <c r="BG425" s="136"/>
      <c r="BI425" s="136"/>
      <c r="BK425" s="136"/>
      <c r="BL425" s="137"/>
      <c r="BM425" s="137"/>
      <c r="BN425" s="136"/>
    </row>
    <row r="426" spans="1:68" s="328" customFormat="1" ht="60.6" customHeight="1" thickTop="1" thickBot="1" x14ac:dyDescent="0.25">
      <c r="A426" s="847" t="str">
        <f>B417</f>
        <v>AUDITORÍA DE LEGALIDAD DE LOS ACTOS ADMINISTRATIVOS</v>
      </c>
      <c r="B426" s="847"/>
      <c r="C426" s="550" t="s">
        <v>187</v>
      </c>
      <c r="D426" s="354"/>
      <c r="E426" s="166"/>
      <c r="F426" s="354"/>
      <c r="G426" s="549">
        <f>COUNTIF(BB419:BB424,"P")</f>
        <v>0</v>
      </c>
      <c r="H426" s="354"/>
      <c r="I426" s="551">
        <f>G426/(G426+G427)</f>
        <v>0</v>
      </c>
      <c r="J426" s="354"/>
      <c r="K426" s="549">
        <f>SUM(K419:K424)</f>
        <v>0</v>
      </c>
      <c r="L426" s="549">
        <f>SUM(L419:L424)</f>
        <v>0</v>
      </c>
      <c r="M426" s="549">
        <f>SUM(M419:M424)</f>
        <v>0</v>
      </c>
      <c r="N426" s="549">
        <f>SUM(N419:N424)</f>
        <v>6</v>
      </c>
      <c r="O426" s="549">
        <f>SUM(O419:O424)</f>
        <v>0</v>
      </c>
      <c r="P426" s="322"/>
      <c r="Q426" s="549">
        <f>SUM(Q419:Q424)</f>
        <v>1</v>
      </c>
      <c r="R426" s="549">
        <f>SUM(R419:R424)</f>
        <v>3</v>
      </c>
      <c r="S426" s="549">
        <f>SUM(S419:S424)</f>
        <v>2</v>
      </c>
      <c r="T426" s="549">
        <f>SUM(T419:T424)</f>
        <v>0</v>
      </c>
      <c r="U426" s="354"/>
      <c r="V426" s="356"/>
      <c r="W426" s="354"/>
      <c r="X426" s="357"/>
      <c r="Y426" s="552">
        <f>SUM(Y419:Y424)</f>
        <v>0</v>
      </c>
      <c r="Z426" s="552">
        <f>SUM(Z419:Z424)</f>
        <v>0</v>
      </c>
      <c r="AA426" s="354"/>
      <c r="AB426" s="806"/>
      <c r="AC426" s="357"/>
      <c r="AD426" s="354"/>
      <c r="AE426" s="354"/>
      <c r="AF426" s="549" t="s">
        <v>136</v>
      </c>
      <c r="AG426" s="354"/>
      <c r="AH426" s="847">
        <f>SUM(AH419:AJ424)</f>
        <v>0</v>
      </c>
      <c r="AI426" s="847"/>
      <c r="AJ426" s="847"/>
      <c r="AK426" s="847">
        <f>SUM(AK419:AM424)</f>
        <v>0</v>
      </c>
      <c r="AL426" s="847"/>
      <c r="AM426" s="847"/>
      <c r="AN426" s="847">
        <f>SUM(AN419:AP424)</f>
        <v>0</v>
      </c>
      <c r="AO426" s="847"/>
      <c r="AP426" s="847"/>
      <c r="AQ426" s="847">
        <f>SUM(AQ419:AS424)</f>
        <v>0</v>
      </c>
      <c r="AR426" s="847"/>
      <c r="AS426" s="847"/>
      <c r="AU426" s="847">
        <f>SUM(AU419:AU424)</f>
        <v>0</v>
      </c>
      <c r="AW426" s="1092" t="s">
        <v>139</v>
      </c>
      <c r="AX426" s="354"/>
      <c r="AY426" s="549">
        <f>SUM(AY419:AY424)</f>
        <v>6</v>
      </c>
      <c r="AZ426" s="549">
        <f>SUM(AZ419:AZ424)</f>
        <v>0</v>
      </c>
      <c r="BB426" s="322"/>
      <c r="BD426" s="553">
        <f t="shared" ref="BD426:BL426" si="538">SUM(BD419:BD424)</f>
        <v>0</v>
      </c>
      <c r="BE426" s="769">
        <f t="shared" si="538"/>
        <v>0</v>
      </c>
      <c r="BF426" s="553">
        <f t="shared" si="538"/>
        <v>0</v>
      </c>
      <c r="BG426" s="769">
        <f t="shared" si="538"/>
        <v>0</v>
      </c>
      <c r="BH426" s="553">
        <f t="shared" si="538"/>
        <v>0</v>
      </c>
      <c r="BI426" s="769">
        <f t="shared" si="538"/>
        <v>0</v>
      </c>
      <c r="BJ426" s="553">
        <f t="shared" si="538"/>
        <v>0</v>
      </c>
      <c r="BK426" s="769">
        <f t="shared" si="538"/>
        <v>0</v>
      </c>
      <c r="BL426" s="1035">
        <f t="shared" si="538"/>
        <v>0</v>
      </c>
      <c r="BM426" s="1041" t="e">
        <f>BL426/AU426</f>
        <v>#DIV/0!</v>
      </c>
      <c r="BN426" s="769">
        <f>SUM(BN419:BN424)</f>
        <v>0</v>
      </c>
      <c r="BO426" s="326"/>
      <c r="BP426" s="326"/>
    </row>
    <row r="427" spans="1:68" s="328" customFormat="1" ht="60.6" customHeight="1" thickTop="1" thickBot="1" x14ac:dyDescent="0.25">
      <c r="A427" s="847"/>
      <c r="B427" s="847"/>
      <c r="C427" s="550" t="s">
        <v>188</v>
      </c>
      <c r="D427" s="354"/>
      <c r="E427" s="166"/>
      <c r="F427" s="354"/>
      <c r="G427" s="549">
        <f>COUNTIF(BB419:BB424,"C")</f>
        <v>6</v>
      </c>
      <c r="H427" s="354"/>
      <c r="I427" s="551">
        <f>G427/(G426+G427)</f>
        <v>1</v>
      </c>
      <c r="J427" s="354"/>
      <c r="K427" s="847">
        <f>SUM(K426:O426)</f>
        <v>6</v>
      </c>
      <c r="L427" s="847"/>
      <c r="M427" s="847"/>
      <c r="N427" s="847"/>
      <c r="O427" s="847"/>
      <c r="P427" s="322"/>
      <c r="Q427" s="847">
        <f>SUM(Q426:T426)</f>
        <v>6</v>
      </c>
      <c r="R427" s="847"/>
      <c r="S427" s="847"/>
      <c r="T427" s="847"/>
      <c r="U427" s="354"/>
      <c r="V427" s="356"/>
      <c r="W427" s="354"/>
      <c r="X427" s="357"/>
      <c r="Y427" s="354"/>
      <c r="Z427" s="354"/>
      <c r="AA427" s="354"/>
      <c r="AB427" s="806"/>
      <c r="AC427" s="357"/>
      <c r="AD427" s="354"/>
      <c r="AE427" s="354"/>
      <c r="AF427" s="549" t="s">
        <v>441</v>
      </c>
      <c r="AG427" s="354"/>
      <c r="AH427" s="847">
        <f>AH426+AK426+AN426+AQ426</f>
        <v>0</v>
      </c>
      <c r="AI427" s="847"/>
      <c r="AJ427" s="847"/>
      <c r="AK427" s="847"/>
      <c r="AL427" s="847"/>
      <c r="AM427" s="847"/>
      <c r="AN427" s="847"/>
      <c r="AO427" s="847"/>
      <c r="AP427" s="847"/>
      <c r="AQ427" s="847"/>
      <c r="AR427" s="847"/>
      <c r="AS427" s="847"/>
      <c r="AU427" s="847"/>
      <c r="AW427" s="1092"/>
      <c r="AX427" s="354"/>
      <c r="AY427" s="1053">
        <f>AZ426/AY426</f>
        <v>0</v>
      </c>
      <c r="AZ427" s="1053"/>
      <c r="BB427" s="362"/>
      <c r="BD427" s="554" t="e">
        <f>BD426/AH426</f>
        <v>#DIV/0!</v>
      </c>
      <c r="BE427" s="769"/>
      <c r="BF427" s="554" t="e">
        <f>BF426/AK426</f>
        <v>#DIV/0!</v>
      </c>
      <c r="BG427" s="769"/>
      <c r="BH427" s="554" t="e">
        <f>BH426/AN426</f>
        <v>#DIV/0!</v>
      </c>
      <c r="BI427" s="769"/>
      <c r="BJ427" s="554" t="e">
        <f>BJ426/AQ426</f>
        <v>#DIV/0!</v>
      </c>
      <c r="BK427" s="769"/>
      <c r="BL427" s="1035"/>
      <c r="BM427" s="1041"/>
      <c r="BN427" s="769"/>
      <c r="BO427" s="326"/>
      <c r="BP427" s="326"/>
    </row>
    <row r="428" spans="1:68" s="104" customFormat="1" ht="24" thickTop="1" x14ac:dyDescent="0.2">
      <c r="A428" s="129"/>
      <c r="B428" s="130"/>
      <c r="C428" s="130"/>
      <c r="D428" s="131"/>
      <c r="E428" s="132"/>
      <c r="F428" s="131"/>
      <c r="G428" s="131"/>
      <c r="H428" s="131"/>
      <c r="I428" s="131"/>
      <c r="J428" s="131"/>
      <c r="K428" s="131"/>
      <c r="L428" s="131"/>
      <c r="M428" s="131"/>
      <c r="N428" s="131"/>
      <c r="O428" s="131"/>
      <c r="P428" s="131"/>
      <c r="Q428" s="131"/>
      <c r="R428" s="131"/>
      <c r="S428" s="131"/>
      <c r="T428" s="131"/>
      <c r="U428" s="131"/>
      <c r="V428" s="133"/>
      <c r="W428" s="131"/>
      <c r="X428" s="134"/>
      <c r="Y428" s="131"/>
      <c r="Z428" s="131"/>
      <c r="AA428" s="131"/>
      <c r="AB428" s="135"/>
      <c r="AC428" s="134"/>
      <c r="AD428" s="131"/>
      <c r="AE428" s="131"/>
      <c r="AF428" s="131"/>
      <c r="AG428" s="131"/>
      <c r="AH428" s="131"/>
      <c r="AI428" s="131"/>
      <c r="AJ428" s="131"/>
      <c r="AK428" s="131"/>
      <c r="AL428" s="131"/>
      <c r="AM428" s="131"/>
      <c r="AN428" s="131"/>
      <c r="AO428" s="131"/>
      <c r="AP428" s="131"/>
      <c r="AQ428" s="131"/>
      <c r="AR428" s="131"/>
      <c r="AS428" s="131"/>
      <c r="AU428" s="131"/>
      <c r="AW428" s="132"/>
      <c r="AX428" s="131"/>
      <c r="AY428" s="131"/>
      <c r="AZ428" s="131"/>
      <c r="BB428" s="131"/>
      <c r="BE428" s="136"/>
      <c r="BG428" s="136"/>
      <c r="BI428" s="136"/>
      <c r="BK428" s="136"/>
      <c r="BL428" s="137"/>
      <c r="BM428" s="137"/>
      <c r="BN428" s="136"/>
    </row>
    <row r="429" spans="1:68" s="326" customFormat="1" ht="74.45" customHeight="1" x14ac:dyDescent="0.2">
      <c r="A429" s="1111">
        <v>21</v>
      </c>
      <c r="B429" s="1129" t="s">
        <v>271</v>
      </c>
      <c r="C429" s="1130"/>
      <c r="D429" s="322"/>
      <c r="E429" s="718"/>
      <c r="F429" s="322"/>
      <c r="G429" s="131"/>
      <c r="H429" s="131"/>
      <c r="I429" s="131"/>
      <c r="J429" s="322"/>
      <c r="K429" s="322"/>
      <c r="L429" s="322"/>
      <c r="M429" s="322"/>
      <c r="N429" s="322"/>
      <c r="O429" s="322"/>
      <c r="P429" s="322"/>
      <c r="Q429" s="322"/>
      <c r="R429" s="322"/>
      <c r="S429" s="322"/>
      <c r="T429" s="322"/>
      <c r="U429" s="322"/>
      <c r="V429" s="324"/>
      <c r="W429" s="322"/>
      <c r="X429" s="325"/>
      <c r="Y429" s="322"/>
      <c r="Z429" s="322"/>
      <c r="AA429" s="322"/>
      <c r="AB429" s="323"/>
      <c r="AC429" s="325"/>
      <c r="AD429" s="322"/>
      <c r="AE429" s="322"/>
      <c r="AF429" s="322"/>
      <c r="AG429" s="322"/>
      <c r="AH429" s="322"/>
      <c r="AI429" s="322"/>
      <c r="AJ429" s="322"/>
      <c r="AK429" s="322"/>
      <c r="AL429" s="322"/>
      <c r="AM429" s="322"/>
      <c r="AN429" s="322"/>
      <c r="AO429" s="322"/>
      <c r="AP429" s="322"/>
      <c r="AQ429" s="322"/>
      <c r="AR429" s="322"/>
      <c r="AS429" s="322"/>
      <c r="AU429" s="322"/>
      <c r="AW429" s="323"/>
      <c r="AX429" s="322"/>
      <c r="AY429" s="322"/>
      <c r="AZ429" s="322"/>
      <c r="BB429" s="322"/>
      <c r="BE429" s="327"/>
      <c r="BG429" s="327"/>
      <c r="BI429" s="327"/>
      <c r="BK429" s="327"/>
      <c r="BL429" s="328"/>
      <c r="BM429" s="328"/>
      <c r="BN429" s="327"/>
    </row>
    <row r="430" spans="1:68" s="326" customFormat="1" ht="129.6" customHeight="1" x14ac:dyDescent="0.2">
      <c r="A430" s="1112"/>
      <c r="B430" s="1103" t="s">
        <v>413</v>
      </c>
      <c r="C430" s="1104"/>
      <c r="D430" s="322"/>
      <c r="E430" s="718"/>
      <c r="F430" s="322"/>
      <c r="G430" s="131"/>
      <c r="H430" s="131"/>
      <c r="I430" s="131"/>
      <c r="J430" s="322"/>
      <c r="K430" s="322"/>
      <c r="L430" s="322"/>
      <c r="M430" s="322"/>
      <c r="N430" s="322"/>
      <c r="O430" s="322"/>
      <c r="P430" s="322"/>
      <c r="Q430" s="322"/>
      <c r="R430" s="322"/>
      <c r="S430" s="322"/>
      <c r="T430" s="322"/>
      <c r="U430" s="322"/>
      <c r="V430" s="330"/>
      <c r="W430" s="329"/>
      <c r="X430" s="331"/>
      <c r="Y430" s="329"/>
      <c r="Z430" s="329"/>
      <c r="AA430" s="322"/>
      <c r="AB430" s="323"/>
      <c r="AC430" s="325"/>
      <c r="AD430" s="322"/>
      <c r="AE430" s="322"/>
      <c r="AF430" s="322"/>
      <c r="AG430" s="322"/>
      <c r="AH430" s="322"/>
      <c r="AI430" s="322"/>
      <c r="AJ430" s="322"/>
      <c r="AK430" s="322"/>
      <c r="AL430" s="322"/>
      <c r="AM430" s="322"/>
      <c r="AN430" s="322"/>
      <c r="AO430" s="322"/>
      <c r="AP430" s="322"/>
      <c r="AQ430" s="322"/>
      <c r="AR430" s="322"/>
      <c r="AS430" s="322"/>
      <c r="AU430" s="322"/>
      <c r="AW430" s="323"/>
      <c r="AX430" s="322"/>
      <c r="AY430" s="329"/>
      <c r="AZ430" s="329"/>
      <c r="BB430" s="329"/>
      <c r="BE430" s="327"/>
      <c r="BG430" s="327"/>
      <c r="BI430" s="327"/>
      <c r="BK430" s="327"/>
      <c r="BL430" s="328"/>
      <c r="BM430" s="328"/>
      <c r="BN430" s="327"/>
    </row>
    <row r="431" spans="1:68" s="132" customFormat="1" ht="174.6" customHeight="1" x14ac:dyDescent="0.2">
      <c r="A431" s="555" t="s">
        <v>348</v>
      </c>
      <c r="B431" s="1121" t="s">
        <v>1029</v>
      </c>
      <c r="C431" s="1122"/>
      <c r="D431" s="194"/>
      <c r="F431" s="195"/>
      <c r="G431" s="679" t="s">
        <v>581</v>
      </c>
      <c r="H431" s="196"/>
      <c r="I431" s="679" t="s">
        <v>468</v>
      </c>
      <c r="J431" s="196"/>
      <c r="K431" s="679"/>
      <c r="L431" s="679">
        <v>1</v>
      </c>
      <c r="M431" s="679"/>
      <c r="N431" s="679"/>
      <c r="O431" s="679"/>
      <c r="P431" s="196"/>
      <c r="Q431" s="679">
        <v>1</v>
      </c>
      <c r="R431" s="679">
        <v>1</v>
      </c>
      <c r="S431" s="679">
        <v>1</v>
      </c>
      <c r="T431" s="679">
        <v>1</v>
      </c>
      <c r="U431" s="194"/>
      <c r="V431" s="681" t="s">
        <v>204</v>
      </c>
      <c r="W431" s="679">
        <v>1</v>
      </c>
      <c r="X431" s="152"/>
      <c r="Y431" s="679"/>
      <c r="Z431" s="679"/>
      <c r="AA431" s="196"/>
      <c r="AB431" s="680" t="s">
        <v>127</v>
      </c>
      <c r="AC431" s="197"/>
      <c r="AD431" s="679"/>
      <c r="AE431" s="196"/>
      <c r="AF431" s="555" t="s">
        <v>1028</v>
      </c>
      <c r="AG431" s="196"/>
      <c r="AH431" s="555"/>
      <c r="AI431" s="555">
        <v>2</v>
      </c>
      <c r="AJ431" s="555"/>
      <c r="AK431" s="555">
        <v>1</v>
      </c>
      <c r="AL431" s="555">
        <v>2</v>
      </c>
      <c r="AM431" s="555"/>
      <c r="AN431" s="555"/>
      <c r="AO431" s="555"/>
      <c r="AP431" s="555"/>
      <c r="AQ431" s="555"/>
      <c r="AR431" s="555"/>
      <c r="AS431" s="555"/>
      <c r="AT431" s="104"/>
      <c r="AU431" s="679">
        <f>SUM(AH431:AS431)</f>
        <v>5</v>
      </c>
      <c r="AV431" s="104"/>
      <c r="AW431" s="679" t="s">
        <v>23</v>
      </c>
      <c r="AX431" s="195"/>
      <c r="AY431" s="679">
        <v>1</v>
      </c>
      <c r="AZ431" s="679">
        <f>IF(AU431&lt;&gt;0,1," ")</f>
        <v>1</v>
      </c>
      <c r="BA431" s="104"/>
      <c r="BB431" s="555"/>
      <c r="BD431" s="679"/>
      <c r="BE431" s="154"/>
      <c r="BF431" s="679"/>
      <c r="BG431" s="154"/>
      <c r="BH431" s="679"/>
      <c r="BI431" s="154"/>
      <c r="BJ431" s="679"/>
      <c r="BK431" s="154"/>
      <c r="BL431" s="684">
        <f t="shared" ref="BL431:BL434" si="539">BD431+BF431+BH431+BJ431</f>
        <v>0</v>
      </c>
      <c r="BM431" s="683">
        <f t="shared" ref="BM431" si="540">BL431/AU431</f>
        <v>0</v>
      </c>
      <c r="BN431" s="154">
        <f t="shared" ref="BN431:BN434" si="541">BE431+BG431+BI431+BK431</f>
        <v>0</v>
      </c>
      <c r="BP431" s="389"/>
    </row>
    <row r="432" spans="1:68" s="131" customFormat="1" ht="174.6" customHeight="1" x14ac:dyDescent="0.2">
      <c r="A432" s="555" t="s">
        <v>349</v>
      </c>
      <c r="B432" s="1121" t="s">
        <v>1030</v>
      </c>
      <c r="C432" s="1122"/>
      <c r="E432" s="132"/>
      <c r="G432" s="679" t="s">
        <v>158</v>
      </c>
      <c r="I432" s="679" t="s">
        <v>476</v>
      </c>
      <c r="K432" s="679"/>
      <c r="L432" s="679">
        <v>1</v>
      </c>
      <c r="M432" s="679"/>
      <c r="N432" s="679"/>
      <c r="O432" s="679"/>
      <c r="Q432" s="679">
        <v>1</v>
      </c>
      <c r="R432" s="679">
        <v>1</v>
      </c>
      <c r="S432" s="679">
        <v>1</v>
      </c>
      <c r="T432" s="679">
        <v>1</v>
      </c>
      <c r="V432" s="681" t="s">
        <v>204</v>
      </c>
      <c r="W432" s="679">
        <v>1</v>
      </c>
      <c r="X432" s="152"/>
      <c r="Y432" s="679"/>
      <c r="Z432" s="679"/>
      <c r="AB432" s="680" t="s">
        <v>125</v>
      </c>
      <c r="AC432" s="134"/>
      <c r="AD432" s="679"/>
      <c r="AF432" s="555" t="s">
        <v>1028</v>
      </c>
      <c r="AH432" s="555"/>
      <c r="AI432" s="555"/>
      <c r="AJ432" s="555"/>
      <c r="AK432" s="555"/>
      <c r="AL432" s="555"/>
      <c r="AM432" s="555"/>
      <c r="AN432" s="555"/>
      <c r="AO432" s="555"/>
      <c r="AP432" s="555"/>
      <c r="AQ432" s="555"/>
      <c r="AR432" s="555"/>
      <c r="AS432" s="555"/>
      <c r="AU432" s="555">
        <f t="shared" ref="AU432:AU434" si="542">SUM(AH432:AS432)</f>
        <v>0</v>
      </c>
      <c r="AW432" s="555" t="s">
        <v>23</v>
      </c>
      <c r="AY432" s="555">
        <v>1</v>
      </c>
      <c r="AZ432" s="555" t="str">
        <f>IF(AU432&lt;&gt;0,1," ")</f>
        <v xml:space="preserve"> </v>
      </c>
      <c r="BB432" s="555"/>
      <c r="BD432" s="555"/>
      <c r="BE432" s="147"/>
      <c r="BF432" s="555"/>
      <c r="BG432" s="147"/>
      <c r="BH432" s="555"/>
      <c r="BI432" s="147"/>
      <c r="BJ432" s="555"/>
      <c r="BK432" s="147"/>
      <c r="BL432" s="557">
        <f t="shared" si="539"/>
        <v>0</v>
      </c>
      <c r="BM432" s="558" t="e">
        <f t="shared" ref="BM432:BM434" si="543">BL432/AU432</f>
        <v>#DIV/0!</v>
      </c>
      <c r="BN432" s="147">
        <f t="shared" si="541"/>
        <v>0</v>
      </c>
      <c r="BP432" s="200"/>
    </row>
    <row r="433" spans="1:68" s="131" customFormat="1" ht="113.45" customHeight="1" x14ac:dyDescent="0.2">
      <c r="A433" s="555" t="s">
        <v>350</v>
      </c>
      <c r="B433" s="1119" t="s">
        <v>234</v>
      </c>
      <c r="C433" s="1120"/>
      <c r="E433" s="132"/>
      <c r="G433" s="555" t="s">
        <v>62</v>
      </c>
      <c r="I433" s="555" t="s">
        <v>476</v>
      </c>
      <c r="K433" s="555">
        <v>1</v>
      </c>
      <c r="L433" s="555">
        <v>1</v>
      </c>
      <c r="M433" s="555"/>
      <c r="N433" s="555"/>
      <c r="O433" s="555"/>
      <c r="Q433" s="555">
        <v>1</v>
      </c>
      <c r="R433" s="555">
        <v>1</v>
      </c>
      <c r="S433" s="555">
        <v>1</v>
      </c>
      <c r="T433" s="555">
        <v>1</v>
      </c>
      <c r="V433" s="559" t="s">
        <v>204</v>
      </c>
      <c r="W433" s="555">
        <v>1</v>
      </c>
      <c r="X433" s="144"/>
      <c r="Y433" s="555"/>
      <c r="Z433" s="555"/>
      <c r="AB433" s="556" t="s">
        <v>125</v>
      </c>
      <c r="AC433" s="134"/>
      <c r="AD433" s="555"/>
      <c r="AF433" s="555" t="s">
        <v>1028</v>
      </c>
      <c r="AH433" s="555"/>
      <c r="AI433" s="555"/>
      <c r="AJ433" s="555"/>
      <c r="AK433" s="555"/>
      <c r="AL433" s="555"/>
      <c r="AM433" s="555"/>
      <c r="AN433" s="555"/>
      <c r="AO433" s="555"/>
      <c r="AP433" s="555"/>
      <c r="AQ433" s="555"/>
      <c r="AR433" s="555"/>
      <c r="AS433" s="555"/>
      <c r="AU433" s="555">
        <f t="shared" si="542"/>
        <v>0</v>
      </c>
      <c r="AW433" s="555" t="s">
        <v>23</v>
      </c>
      <c r="AY433" s="555">
        <v>1</v>
      </c>
      <c r="AZ433" s="555" t="str">
        <f t="shared" ref="AZ433:AZ434" si="544">IF(AU433&lt;&gt;0,1," ")</f>
        <v xml:space="preserve"> </v>
      </c>
      <c r="BB433" s="555"/>
      <c r="BD433" s="555"/>
      <c r="BE433" s="147"/>
      <c r="BF433" s="555"/>
      <c r="BG433" s="147"/>
      <c r="BH433" s="555"/>
      <c r="BI433" s="147"/>
      <c r="BJ433" s="555"/>
      <c r="BK433" s="147"/>
      <c r="BL433" s="557">
        <f t="shared" si="539"/>
        <v>0</v>
      </c>
      <c r="BM433" s="558" t="e">
        <f t="shared" si="543"/>
        <v>#DIV/0!</v>
      </c>
      <c r="BN433" s="147">
        <f t="shared" si="541"/>
        <v>0</v>
      </c>
      <c r="BP433" s="200"/>
    </row>
    <row r="434" spans="1:68" s="131" customFormat="1" ht="174.6" customHeight="1" x14ac:dyDescent="0.2">
      <c r="A434" s="555" t="s">
        <v>351</v>
      </c>
      <c r="B434" s="1119" t="s">
        <v>1106</v>
      </c>
      <c r="C434" s="1120"/>
      <c r="E434" s="132"/>
      <c r="G434" s="555" t="s">
        <v>235</v>
      </c>
      <c r="I434" s="555" t="s">
        <v>585</v>
      </c>
      <c r="K434" s="555">
        <v>1</v>
      </c>
      <c r="L434" s="555">
        <v>1</v>
      </c>
      <c r="M434" s="555"/>
      <c r="N434" s="555"/>
      <c r="O434" s="555"/>
      <c r="Q434" s="555">
        <v>1</v>
      </c>
      <c r="R434" s="555">
        <v>1</v>
      </c>
      <c r="S434" s="555">
        <v>1</v>
      </c>
      <c r="T434" s="555">
        <v>1</v>
      </c>
      <c r="V434" s="559" t="s">
        <v>204</v>
      </c>
      <c r="W434" s="555">
        <v>3</v>
      </c>
      <c r="X434" s="144"/>
      <c r="Y434" s="555"/>
      <c r="Z434" s="555"/>
      <c r="AB434" s="556" t="s">
        <v>125</v>
      </c>
      <c r="AC434" s="134"/>
      <c r="AD434" s="555"/>
      <c r="AF434" s="555" t="s">
        <v>597</v>
      </c>
      <c r="AH434" s="555"/>
      <c r="AI434" s="555"/>
      <c r="AJ434" s="555"/>
      <c r="AK434" s="555">
        <v>1</v>
      </c>
      <c r="AL434" s="555"/>
      <c r="AM434" s="555"/>
      <c r="AN434" s="555"/>
      <c r="AO434" s="555"/>
      <c r="AP434" s="555"/>
      <c r="AQ434" s="555"/>
      <c r="AR434" s="555"/>
      <c r="AS434" s="555"/>
      <c r="AU434" s="555">
        <f t="shared" si="542"/>
        <v>1</v>
      </c>
      <c r="AW434" s="555" t="s">
        <v>23</v>
      </c>
      <c r="AY434" s="555">
        <v>1</v>
      </c>
      <c r="AZ434" s="555">
        <f t="shared" si="544"/>
        <v>1</v>
      </c>
      <c r="BB434" s="555" t="s">
        <v>186</v>
      </c>
      <c r="BD434" s="555"/>
      <c r="BE434" s="147"/>
      <c r="BF434" s="555"/>
      <c r="BG434" s="147"/>
      <c r="BH434" s="555"/>
      <c r="BI434" s="147"/>
      <c r="BJ434" s="555"/>
      <c r="BK434" s="147"/>
      <c r="BL434" s="557">
        <f t="shared" si="539"/>
        <v>0</v>
      </c>
      <c r="BM434" s="558">
        <f t="shared" si="543"/>
        <v>0</v>
      </c>
      <c r="BN434" s="147">
        <f t="shared" si="541"/>
        <v>0</v>
      </c>
      <c r="BP434" s="200"/>
    </row>
    <row r="435" spans="1:68" s="104" customFormat="1" ht="9" customHeight="1" thickBot="1" x14ac:dyDescent="0.25">
      <c r="A435" s="131"/>
      <c r="B435" s="132"/>
      <c r="C435" s="132"/>
      <c r="D435" s="131"/>
      <c r="E435" s="132"/>
      <c r="F435" s="131"/>
      <c r="G435" s="131"/>
      <c r="H435" s="131"/>
      <c r="I435" s="131"/>
      <c r="J435" s="131"/>
      <c r="K435" s="131"/>
      <c r="L435" s="131"/>
      <c r="M435" s="131"/>
      <c r="N435" s="131"/>
      <c r="O435" s="131"/>
      <c r="P435" s="131"/>
      <c r="Q435" s="131"/>
      <c r="R435" s="131"/>
      <c r="S435" s="131"/>
      <c r="T435" s="131"/>
      <c r="U435" s="131"/>
      <c r="V435" s="133"/>
      <c r="W435" s="131"/>
      <c r="X435" s="134"/>
      <c r="Y435" s="131"/>
      <c r="Z435" s="131"/>
      <c r="AA435" s="131"/>
      <c r="AB435" s="135"/>
      <c r="AC435" s="134"/>
      <c r="AD435" s="131"/>
      <c r="AE435" s="131"/>
      <c r="AF435" s="131"/>
      <c r="AG435" s="131"/>
      <c r="AH435" s="131"/>
      <c r="AI435" s="131"/>
      <c r="AJ435" s="131"/>
      <c r="AK435" s="131"/>
      <c r="AL435" s="131"/>
      <c r="AM435" s="131"/>
      <c r="AN435" s="131"/>
      <c r="AO435" s="131"/>
      <c r="AP435" s="131"/>
      <c r="AQ435" s="131"/>
      <c r="AR435" s="131"/>
      <c r="AS435" s="131"/>
      <c r="AU435" s="131"/>
      <c r="AW435" s="132"/>
      <c r="AX435" s="131"/>
      <c r="AY435" s="131"/>
      <c r="AZ435" s="131"/>
      <c r="BB435" s="131"/>
      <c r="BD435" s="131"/>
      <c r="BE435" s="136"/>
      <c r="BF435" s="131"/>
      <c r="BG435" s="136"/>
      <c r="BH435" s="131"/>
      <c r="BI435" s="136"/>
      <c r="BJ435" s="131"/>
      <c r="BK435" s="136"/>
      <c r="BL435" s="137"/>
      <c r="BM435" s="137"/>
      <c r="BN435" s="136"/>
    </row>
    <row r="436" spans="1:68" s="328" customFormat="1" ht="60.6" customHeight="1" thickTop="1" thickBot="1" x14ac:dyDescent="0.25">
      <c r="A436" s="1078" t="str">
        <f>B429</f>
        <v>ACTIVIDADES DE ACOMPAÑAMIENTO Y PREVENCIÓN</v>
      </c>
      <c r="B436" s="1078"/>
      <c r="C436" s="561" t="s">
        <v>187</v>
      </c>
      <c r="D436" s="354"/>
      <c r="E436" s="166"/>
      <c r="F436" s="354"/>
      <c r="G436" s="560">
        <f>COUNTIF(BB431:BB434,"P")</f>
        <v>1</v>
      </c>
      <c r="H436" s="354"/>
      <c r="I436" s="562">
        <f>G436/(G436+G437)</f>
        <v>1</v>
      </c>
      <c r="J436" s="354"/>
      <c r="K436" s="560">
        <f>SUM(K431:K434)</f>
        <v>2</v>
      </c>
      <c r="L436" s="560">
        <f>SUM(L431:L434)</f>
        <v>4</v>
      </c>
      <c r="M436" s="560">
        <f>SUM(M431:M434)</f>
        <v>0</v>
      </c>
      <c r="N436" s="560">
        <f>SUM(N431:N434)</f>
        <v>0</v>
      </c>
      <c r="O436" s="560">
        <f>SUM(O431:O434)</f>
        <v>0</v>
      </c>
      <c r="P436" s="322"/>
      <c r="Q436" s="560">
        <f>SUM(Q431:Q434)</f>
        <v>4</v>
      </c>
      <c r="R436" s="560">
        <f>SUM(R431:R434)</f>
        <v>4</v>
      </c>
      <c r="S436" s="560">
        <f>SUM(S431:S434)</f>
        <v>4</v>
      </c>
      <c r="T436" s="560">
        <f>SUM(T431:T434)</f>
        <v>4</v>
      </c>
      <c r="U436" s="354"/>
      <c r="V436" s="356"/>
      <c r="W436" s="354"/>
      <c r="X436" s="357"/>
      <c r="Y436" s="563">
        <f>SUM(Y431:Y434)</f>
        <v>0</v>
      </c>
      <c r="Z436" s="563">
        <f>SUM(Z431:Z434)</f>
        <v>0</v>
      </c>
      <c r="AA436" s="354"/>
      <c r="AB436" s="806"/>
      <c r="AC436" s="357"/>
      <c r="AD436" s="354"/>
      <c r="AE436" s="354"/>
      <c r="AF436" s="560" t="s">
        <v>136</v>
      </c>
      <c r="AG436" s="354"/>
      <c r="AH436" s="1078">
        <f>SUM(AH431:AJ434)</f>
        <v>2</v>
      </c>
      <c r="AI436" s="1078"/>
      <c r="AJ436" s="1078"/>
      <c r="AK436" s="1078">
        <f>SUM(AK431:AM434)</f>
        <v>4</v>
      </c>
      <c r="AL436" s="1078"/>
      <c r="AM436" s="1078"/>
      <c r="AN436" s="1078">
        <f>SUM(AN431:AP434)</f>
        <v>0</v>
      </c>
      <c r="AO436" s="1078"/>
      <c r="AP436" s="1078"/>
      <c r="AQ436" s="1078">
        <f>SUM(AQ431:AS434)</f>
        <v>0</v>
      </c>
      <c r="AR436" s="1078"/>
      <c r="AS436" s="1078"/>
      <c r="AU436" s="1078">
        <f>SUM(AU431:AU434)</f>
        <v>6</v>
      </c>
      <c r="AW436" s="1088" t="s">
        <v>139</v>
      </c>
      <c r="AX436" s="354"/>
      <c r="AY436" s="560">
        <f>SUM(AY431:AY434)</f>
        <v>4</v>
      </c>
      <c r="AZ436" s="560">
        <f>SUM(AZ431:AZ434)</f>
        <v>2</v>
      </c>
      <c r="BB436" s="322"/>
      <c r="BD436" s="564">
        <f t="shared" ref="BD436:BL436" si="545">SUM(BD431:BD434)</f>
        <v>0</v>
      </c>
      <c r="BE436" s="361">
        <f t="shared" si="545"/>
        <v>0</v>
      </c>
      <c r="BF436" s="564">
        <f t="shared" si="545"/>
        <v>0</v>
      </c>
      <c r="BG436" s="361">
        <f t="shared" si="545"/>
        <v>0</v>
      </c>
      <c r="BH436" s="564">
        <f t="shared" si="545"/>
        <v>0</v>
      </c>
      <c r="BI436" s="361">
        <f t="shared" si="545"/>
        <v>0</v>
      </c>
      <c r="BJ436" s="564">
        <f t="shared" si="545"/>
        <v>0</v>
      </c>
      <c r="BK436" s="361">
        <f t="shared" si="545"/>
        <v>0</v>
      </c>
      <c r="BL436" s="1048">
        <f t="shared" si="545"/>
        <v>0</v>
      </c>
      <c r="BM436" s="1045">
        <f>BL436/AU436</f>
        <v>0</v>
      </c>
      <c r="BN436" s="769">
        <f>SUM(BN431:BN434)</f>
        <v>0</v>
      </c>
      <c r="BO436" s="326"/>
      <c r="BP436" s="326"/>
    </row>
    <row r="437" spans="1:68" s="328" customFormat="1" ht="60.6" customHeight="1" thickTop="1" thickBot="1" x14ac:dyDescent="0.25">
      <c r="A437" s="1078"/>
      <c r="B437" s="1078"/>
      <c r="C437" s="561" t="s">
        <v>188</v>
      </c>
      <c r="D437" s="354"/>
      <c r="E437" s="166"/>
      <c r="F437" s="354"/>
      <c r="G437" s="560">
        <f>COUNTIF(BB431:BB434,"C")</f>
        <v>0</v>
      </c>
      <c r="H437" s="354"/>
      <c r="I437" s="562">
        <f>G437/(G436+G437)</f>
        <v>0</v>
      </c>
      <c r="J437" s="354"/>
      <c r="K437" s="1078">
        <f>SUM(K436:O436)</f>
        <v>6</v>
      </c>
      <c r="L437" s="1078"/>
      <c r="M437" s="1078"/>
      <c r="N437" s="1078"/>
      <c r="O437" s="1078"/>
      <c r="P437" s="322"/>
      <c r="Q437" s="1078">
        <f>SUM(Q436:T436)</f>
        <v>16</v>
      </c>
      <c r="R437" s="1078"/>
      <c r="S437" s="1078"/>
      <c r="T437" s="1078"/>
      <c r="U437" s="354"/>
      <c r="V437" s="356"/>
      <c r="W437" s="354"/>
      <c r="X437" s="357"/>
      <c r="Y437" s="354"/>
      <c r="Z437" s="354"/>
      <c r="AA437" s="354"/>
      <c r="AB437" s="806"/>
      <c r="AC437" s="357"/>
      <c r="AD437" s="354"/>
      <c r="AE437" s="354"/>
      <c r="AF437" s="560" t="s">
        <v>441</v>
      </c>
      <c r="AG437" s="354"/>
      <c r="AH437" s="1078">
        <f>AH436+AK436+AN436+AQ436</f>
        <v>6</v>
      </c>
      <c r="AI437" s="1078"/>
      <c r="AJ437" s="1078"/>
      <c r="AK437" s="1078"/>
      <c r="AL437" s="1078"/>
      <c r="AM437" s="1078"/>
      <c r="AN437" s="1078"/>
      <c r="AO437" s="1078"/>
      <c r="AP437" s="1078"/>
      <c r="AQ437" s="1078"/>
      <c r="AR437" s="1078"/>
      <c r="AS437" s="1078"/>
      <c r="AU437" s="1078"/>
      <c r="AW437" s="1088"/>
      <c r="AX437" s="354"/>
      <c r="AY437" s="1093">
        <f>AZ436/AY436</f>
        <v>0.5</v>
      </c>
      <c r="AZ437" s="1093"/>
      <c r="BB437" s="362"/>
      <c r="BD437" s="565">
        <f>BD436/AH436</f>
        <v>0</v>
      </c>
      <c r="BE437" s="525"/>
      <c r="BF437" s="565">
        <f>BF436/AK436</f>
        <v>0</v>
      </c>
      <c r="BG437" s="525"/>
      <c r="BH437" s="565" t="e">
        <f>BH436/AN436</f>
        <v>#DIV/0!</v>
      </c>
      <c r="BI437" s="525"/>
      <c r="BJ437" s="565" t="e">
        <f>BJ436/AQ436</f>
        <v>#DIV/0!</v>
      </c>
      <c r="BK437" s="525"/>
      <c r="BL437" s="1048"/>
      <c r="BM437" s="1045"/>
      <c r="BN437" s="769"/>
      <c r="BO437" s="326"/>
      <c r="BP437" s="326"/>
    </row>
    <row r="438" spans="1:68" s="104" customFormat="1" ht="24" thickTop="1" x14ac:dyDescent="0.2">
      <c r="A438" s="129"/>
      <c r="B438" s="130"/>
      <c r="C438" s="130"/>
      <c r="D438" s="131"/>
      <c r="E438" s="132"/>
      <c r="F438" s="131"/>
      <c r="G438" s="131"/>
      <c r="H438" s="131"/>
      <c r="I438" s="131"/>
      <c r="J438" s="131"/>
      <c r="K438" s="131"/>
      <c r="L438" s="131"/>
      <c r="M438" s="131"/>
      <c r="N438" s="131"/>
      <c r="O438" s="131"/>
      <c r="P438" s="131"/>
      <c r="Q438" s="131"/>
      <c r="R438" s="131"/>
      <c r="S438" s="131"/>
      <c r="T438" s="131"/>
      <c r="U438" s="131"/>
      <c r="V438" s="133"/>
      <c r="W438" s="131"/>
      <c r="X438" s="134"/>
      <c r="Y438" s="131"/>
      <c r="Z438" s="131"/>
      <c r="AA438" s="131"/>
      <c r="AB438" s="135"/>
      <c r="AC438" s="134"/>
      <c r="AD438" s="131"/>
      <c r="AE438" s="131"/>
      <c r="AF438" s="131"/>
      <c r="AG438" s="131"/>
      <c r="AH438" s="131"/>
      <c r="AI438" s="131"/>
      <c r="AJ438" s="131"/>
      <c r="AK438" s="131"/>
      <c r="AL438" s="131"/>
      <c r="AM438" s="131"/>
      <c r="AN438" s="131"/>
      <c r="AO438" s="131"/>
      <c r="AP438" s="131"/>
      <c r="AQ438" s="131"/>
      <c r="AR438" s="131"/>
      <c r="AS438" s="131"/>
      <c r="AU438" s="131"/>
      <c r="AW438" s="132"/>
      <c r="AX438" s="131"/>
      <c r="AY438" s="131"/>
      <c r="AZ438" s="131"/>
      <c r="BB438" s="131"/>
      <c r="BE438" s="136"/>
      <c r="BG438" s="136"/>
      <c r="BI438" s="136"/>
      <c r="BK438" s="136"/>
      <c r="BL438" s="137"/>
      <c r="BM438" s="137"/>
      <c r="BN438" s="136"/>
    </row>
    <row r="439" spans="1:68" s="326" customFormat="1" ht="58.15" customHeight="1" x14ac:dyDescent="0.2">
      <c r="A439" s="1082">
        <v>22</v>
      </c>
      <c r="B439" s="1069" t="s">
        <v>1062</v>
      </c>
      <c r="C439" s="1070"/>
      <c r="D439" s="322"/>
      <c r="E439" s="718"/>
      <c r="F439" s="322"/>
      <c r="G439" s="131"/>
      <c r="H439" s="131"/>
      <c r="I439" s="131"/>
      <c r="J439" s="322"/>
      <c r="K439" s="322"/>
      <c r="L439" s="322"/>
      <c r="M439" s="322"/>
      <c r="N439" s="322"/>
      <c r="O439" s="322"/>
      <c r="P439" s="322"/>
      <c r="Q439" s="322"/>
      <c r="R439" s="322"/>
      <c r="S439" s="322"/>
      <c r="T439" s="322"/>
      <c r="U439" s="322"/>
      <c r="V439" s="324"/>
      <c r="W439" s="322"/>
      <c r="X439" s="325"/>
      <c r="Y439" s="322"/>
      <c r="Z439" s="322"/>
      <c r="AA439" s="322"/>
      <c r="AB439" s="323"/>
      <c r="AC439" s="325"/>
      <c r="AD439" s="322"/>
      <c r="AE439" s="322"/>
      <c r="AF439" s="322"/>
      <c r="AG439" s="322"/>
      <c r="AH439" s="322"/>
      <c r="AI439" s="322"/>
      <c r="AJ439" s="322"/>
      <c r="AK439" s="322"/>
      <c r="AL439" s="322"/>
      <c r="AM439" s="322"/>
      <c r="AN439" s="322"/>
      <c r="AO439" s="322"/>
      <c r="AP439" s="322"/>
      <c r="AQ439" s="322"/>
      <c r="AR439" s="322"/>
      <c r="AS439" s="322"/>
      <c r="AU439" s="322"/>
      <c r="AW439" s="323"/>
      <c r="AX439" s="322"/>
      <c r="AY439" s="322"/>
      <c r="AZ439" s="322"/>
      <c r="BB439" s="322"/>
      <c r="BE439" s="327"/>
      <c r="BG439" s="327"/>
      <c r="BI439" s="327"/>
      <c r="BK439" s="327"/>
      <c r="BL439" s="328"/>
      <c r="BM439" s="328"/>
      <c r="BN439" s="327"/>
    </row>
    <row r="440" spans="1:68" s="326" customFormat="1" ht="115.9" customHeight="1" x14ac:dyDescent="0.2">
      <c r="A440" s="1083"/>
      <c r="B440" s="1071" t="s">
        <v>414</v>
      </c>
      <c r="C440" s="1072"/>
      <c r="D440" s="322"/>
      <c r="E440" s="718"/>
      <c r="F440" s="322"/>
      <c r="G440" s="131"/>
      <c r="H440" s="131"/>
      <c r="I440" s="131"/>
      <c r="J440" s="322"/>
      <c r="K440" s="329"/>
      <c r="L440" s="329"/>
      <c r="M440" s="329"/>
      <c r="N440" s="329"/>
      <c r="O440" s="329"/>
      <c r="P440" s="322"/>
      <c r="Q440" s="322"/>
      <c r="R440" s="322"/>
      <c r="S440" s="322"/>
      <c r="T440" s="322"/>
      <c r="U440" s="322"/>
      <c r="V440" s="330"/>
      <c r="W440" s="329"/>
      <c r="X440" s="325"/>
      <c r="Y440" s="322"/>
      <c r="Z440" s="322"/>
      <c r="AA440" s="322"/>
      <c r="AB440" s="323"/>
      <c r="AC440" s="325"/>
      <c r="AD440" s="322"/>
      <c r="AE440" s="322"/>
      <c r="AF440" s="329"/>
      <c r="AG440" s="322"/>
      <c r="AH440" s="322"/>
      <c r="AI440" s="322"/>
      <c r="AJ440" s="322"/>
      <c r="AK440" s="322"/>
      <c r="AL440" s="322"/>
      <c r="AM440" s="322"/>
      <c r="AN440" s="322"/>
      <c r="AO440" s="322"/>
      <c r="AP440" s="322"/>
      <c r="AQ440" s="322"/>
      <c r="AR440" s="322"/>
      <c r="AS440" s="322"/>
      <c r="AU440" s="329"/>
      <c r="AW440" s="323"/>
      <c r="AX440" s="322"/>
      <c r="AY440" s="329"/>
      <c r="AZ440" s="329"/>
      <c r="BB440" s="329"/>
      <c r="BE440" s="327"/>
      <c r="BG440" s="327"/>
      <c r="BI440" s="327"/>
      <c r="BK440" s="327"/>
      <c r="BL440" s="328"/>
      <c r="BM440" s="328"/>
      <c r="BN440" s="327"/>
    </row>
    <row r="441" spans="1:68" s="132" customFormat="1" ht="142.9" customHeight="1" x14ac:dyDescent="0.2">
      <c r="A441" s="700" t="s">
        <v>353</v>
      </c>
      <c r="B441" s="901" t="s">
        <v>1067</v>
      </c>
      <c r="C441" s="902"/>
      <c r="D441" s="194"/>
      <c r="F441" s="195"/>
      <c r="G441" s="569" t="s">
        <v>420</v>
      </c>
      <c r="H441" s="200"/>
      <c r="I441" s="569" t="s">
        <v>585</v>
      </c>
      <c r="J441" s="196"/>
      <c r="K441" s="569"/>
      <c r="L441" s="569">
        <v>1</v>
      </c>
      <c r="M441" s="569"/>
      <c r="N441" s="569"/>
      <c r="O441" s="569"/>
      <c r="P441" s="196"/>
      <c r="Q441" s="569"/>
      <c r="R441" s="569"/>
      <c r="S441" s="569">
        <v>1</v>
      </c>
      <c r="T441" s="569"/>
      <c r="U441" s="194"/>
      <c r="V441" s="572" t="s">
        <v>203</v>
      </c>
      <c r="W441" s="569">
        <v>1</v>
      </c>
      <c r="X441" s="134"/>
      <c r="Y441" s="569"/>
      <c r="Z441" s="569"/>
      <c r="AA441" s="195"/>
      <c r="AB441" s="573" t="s">
        <v>128</v>
      </c>
      <c r="AC441" s="134"/>
      <c r="AD441" s="569" t="s">
        <v>596</v>
      </c>
      <c r="AE441" s="195"/>
      <c r="AF441" s="568" t="s">
        <v>598</v>
      </c>
      <c r="AG441" s="196"/>
      <c r="AH441" s="566"/>
      <c r="AI441" s="566"/>
      <c r="AJ441" s="566"/>
      <c r="AK441" s="566"/>
      <c r="AL441" s="566"/>
      <c r="AM441" s="566"/>
      <c r="AN441" s="566"/>
      <c r="AO441" s="566"/>
      <c r="AP441" s="566"/>
      <c r="AQ441" s="566"/>
      <c r="AR441" s="566"/>
      <c r="AS441" s="566"/>
      <c r="AT441" s="104"/>
      <c r="AU441" s="566">
        <f>SUM(AH441:AS441)</f>
        <v>0</v>
      </c>
      <c r="AV441" s="104"/>
      <c r="AW441" s="567" t="s">
        <v>22</v>
      </c>
      <c r="AX441" s="195"/>
      <c r="AY441" s="566">
        <v>1</v>
      </c>
      <c r="AZ441" s="566" t="str">
        <f>IF(AU441&lt;&gt;0,1," ")</f>
        <v xml:space="preserve"> </v>
      </c>
      <c r="BA441" s="104"/>
      <c r="BB441" s="569" t="s">
        <v>3</v>
      </c>
      <c r="BD441" s="566"/>
      <c r="BE441" s="154"/>
      <c r="BF441" s="566"/>
      <c r="BG441" s="154"/>
      <c r="BH441" s="566"/>
      <c r="BI441" s="154"/>
      <c r="BJ441" s="566"/>
      <c r="BK441" s="154"/>
      <c r="BL441" s="570">
        <f t="shared" ref="BL441:BL452" si="546">BD441+BF441+BH441+BJ441</f>
        <v>0</v>
      </c>
      <c r="BM441" s="571" t="e">
        <f>BL441/AU441</f>
        <v>#DIV/0!</v>
      </c>
      <c r="BN441" s="154">
        <f t="shared" ref="BN441:BN452" si="547">BE441+BG441+BI441+BK441</f>
        <v>0</v>
      </c>
      <c r="BP441" s="389"/>
    </row>
    <row r="442" spans="1:68" s="132" customFormat="1" ht="147.6" customHeight="1" x14ac:dyDescent="0.2">
      <c r="A442" s="566" t="s">
        <v>354</v>
      </c>
      <c r="B442" s="901" t="s">
        <v>1066</v>
      </c>
      <c r="C442" s="902"/>
      <c r="D442" s="194"/>
      <c r="F442" s="195"/>
      <c r="G442" s="569" t="s">
        <v>209</v>
      </c>
      <c r="H442" s="200"/>
      <c r="I442" s="569" t="s">
        <v>585</v>
      </c>
      <c r="J442" s="196"/>
      <c r="K442" s="569">
        <v>1</v>
      </c>
      <c r="L442" s="569">
        <v>1</v>
      </c>
      <c r="M442" s="569"/>
      <c r="N442" s="569"/>
      <c r="O442" s="569"/>
      <c r="P442" s="196"/>
      <c r="Q442" s="569">
        <v>1</v>
      </c>
      <c r="R442" s="569"/>
      <c r="S442" s="569"/>
      <c r="T442" s="569"/>
      <c r="U442" s="194"/>
      <c r="V442" s="572" t="s">
        <v>202</v>
      </c>
      <c r="W442" s="569">
        <v>1</v>
      </c>
      <c r="X442" s="134"/>
      <c r="Y442" s="569"/>
      <c r="Z442" s="569"/>
      <c r="AA442" s="195"/>
      <c r="AB442" s="573" t="s">
        <v>128</v>
      </c>
      <c r="AC442" s="134"/>
      <c r="AD442" s="568" t="s">
        <v>598</v>
      </c>
      <c r="AE442" s="195"/>
      <c r="AF442" s="569" t="s">
        <v>597</v>
      </c>
      <c r="AG442" s="196"/>
      <c r="AH442" s="682"/>
      <c r="AI442" s="682"/>
      <c r="AJ442" s="682"/>
      <c r="AK442" s="682"/>
      <c r="AL442" s="682"/>
      <c r="AM442" s="682">
        <v>1</v>
      </c>
      <c r="AN442" s="682"/>
      <c r="AO442" s="682"/>
      <c r="AP442" s="682"/>
      <c r="AQ442" s="682"/>
      <c r="AR442" s="682">
        <v>1</v>
      </c>
      <c r="AS442" s="682"/>
      <c r="AT442" s="104"/>
      <c r="AU442" s="566">
        <f t="shared" ref="AU442:AU452" si="548">SUM(AH442:AS442)</f>
        <v>2</v>
      </c>
      <c r="AV442" s="104"/>
      <c r="AW442" s="567" t="s">
        <v>622</v>
      </c>
      <c r="AX442" s="195"/>
      <c r="AY442" s="566">
        <v>1</v>
      </c>
      <c r="AZ442" s="566">
        <f t="shared" ref="AZ442:AZ452" si="549">IF(AU442&lt;&gt;0,1," ")</f>
        <v>1</v>
      </c>
      <c r="BA442" s="104"/>
      <c r="BB442" s="569" t="s">
        <v>186</v>
      </c>
      <c r="BD442" s="566"/>
      <c r="BE442" s="154"/>
      <c r="BF442" s="566"/>
      <c r="BG442" s="154"/>
      <c r="BH442" s="566"/>
      <c r="BI442" s="154"/>
      <c r="BJ442" s="566"/>
      <c r="BK442" s="154"/>
      <c r="BL442" s="570">
        <f t="shared" si="546"/>
        <v>0</v>
      </c>
      <c r="BM442" s="571">
        <f>BL442/AU442</f>
        <v>0</v>
      </c>
      <c r="BN442" s="154">
        <f t="shared" si="547"/>
        <v>0</v>
      </c>
      <c r="BP442" s="389"/>
    </row>
    <row r="443" spans="1:68" s="104" customFormat="1" ht="147.6" customHeight="1" x14ac:dyDescent="0.2">
      <c r="A443" s="566" t="s">
        <v>355</v>
      </c>
      <c r="B443" s="901" t="s">
        <v>1065</v>
      </c>
      <c r="C443" s="902"/>
      <c r="D443" s="131"/>
      <c r="E443" s="132"/>
      <c r="F443" s="131"/>
      <c r="G443" s="569" t="s">
        <v>420</v>
      </c>
      <c r="H443" s="200"/>
      <c r="I443" s="569" t="s">
        <v>585</v>
      </c>
      <c r="J443" s="131"/>
      <c r="K443" s="569"/>
      <c r="L443" s="569">
        <v>1</v>
      </c>
      <c r="M443" s="569"/>
      <c r="N443" s="569"/>
      <c r="O443" s="569"/>
      <c r="P443" s="131"/>
      <c r="Q443" s="569">
        <v>1</v>
      </c>
      <c r="R443" s="569">
        <v>1</v>
      </c>
      <c r="S443" s="569">
        <v>1</v>
      </c>
      <c r="T443" s="569">
        <v>1</v>
      </c>
      <c r="U443" s="131"/>
      <c r="V443" s="572" t="s">
        <v>203</v>
      </c>
      <c r="W443" s="569">
        <v>1</v>
      </c>
      <c r="X443" s="134"/>
      <c r="Y443" s="569"/>
      <c r="Z443" s="569"/>
      <c r="AA443" s="131"/>
      <c r="AB443" s="573" t="s">
        <v>128</v>
      </c>
      <c r="AC443" s="134"/>
      <c r="AD443" s="568" t="s">
        <v>598</v>
      </c>
      <c r="AE443" s="195"/>
      <c r="AF443" s="569" t="s">
        <v>597</v>
      </c>
      <c r="AG443" s="131"/>
      <c r="AH443" s="569"/>
      <c r="AI443" s="569"/>
      <c r="AJ443" s="569"/>
      <c r="AK443" s="569"/>
      <c r="AL443" s="569"/>
      <c r="AM443" s="569"/>
      <c r="AN443" s="569"/>
      <c r="AO443" s="569"/>
      <c r="AP443" s="569"/>
      <c r="AQ443" s="569"/>
      <c r="AR443" s="569"/>
      <c r="AS443" s="569"/>
      <c r="AU443" s="566">
        <f t="shared" si="548"/>
        <v>0</v>
      </c>
      <c r="AW443" s="573" t="s">
        <v>609</v>
      </c>
      <c r="AX443" s="131"/>
      <c r="AY443" s="566">
        <v>1</v>
      </c>
      <c r="AZ443" s="566" t="str">
        <f t="shared" si="549"/>
        <v xml:space="preserve"> </v>
      </c>
      <c r="BB443" s="569" t="s">
        <v>186</v>
      </c>
      <c r="BD443" s="569"/>
      <c r="BE443" s="147"/>
      <c r="BF443" s="569"/>
      <c r="BG443" s="147"/>
      <c r="BH443" s="569"/>
      <c r="BI443" s="147"/>
      <c r="BJ443" s="569"/>
      <c r="BK443" s="147"/>
      <c r="BL443" s="574">
        <f t="shared" si="546"/>
        <v>0</v>
      </c>
      <c r="BM443" s="575" t="e">
        <f>BL443/AU443</f>
        <v>#DIV/0!</v>
      </c>
      <c r="BN443" s="147">
        <f t="shared" si="547"/>
        <v>0</v>
      </c>
      <c r="BP443" s="151"/>
    </row>
    <row r="444" spans="1:68" s="104" customFormat="1" ht="147.6" customHeight="1" x14ac:dyDescent="0.2">
      <c r="A444" s="700" t="s">
        <v>356</v>
      </c>
      <c r="B444" s="901" t="s">
        <v>1068</v>
      </c>
      <c r="C444" s="902"/>
      <c r="D444" s="131"/>
      <c r="E444" s="132"/>
      <c r="F444" s="131"/>
      <c r="G444" s="569" t="s">
        <v>420</v>
      </c>
      <c r="H444" s="200"/>
      <c r="I444" s="569" t="s">
        <v>585</v>
      </c>
      <c r="J444" s="131"/>
      <c r="K444" s="569"/>
      <c r="L444" s="569">
        <v>1</v>
      </c>
      <c r="M444" s="569"/>
      <c r="N444" s="569"/>
      <c r="O444" s="569"/>
      <c r="P444" s="131"/>
      <c r="Q444" s="569"/>
      <c r="R444" s="569"/>
      <c r="S444" s="569">
        <v>1</v>
      </c>
      <c r="T444" s="569"/>
      <c r="U444" s="131"/>
      <c r="V444" s="572" t="s">
        <v>203</v>
      </c>
      <c r="W444" s="569">
        <v>1</v>
      </c>
      <c r="X444" s="134"/>
      <c r="Y444" s="569"/>
      <c r="Z444" s="569"/>
      <c r="AA444" s="131"/>
      <c r="AB444" s="573"/>
      <c r="AC444" s="134"/>
      <c r="AD444" s="569" t="s">
        <v>596</v>
      </c>
      <c r="AE444" s="131"/>
      <c r="AF444" s="568" t="s">
        <v>598</v>
      </c>
      <c r="AG444" s="131"/>
      <c r="AH444" s="566"/>
      <c r="AI444" s="566"/>
      <c r="AJ444" s="566"/>
      <c r="AK444" s="566"/>
      <c r="AL444" s="566"/>
      <c r="AM444" s="566"/>
      <c r="AN444" s="566"/>
      <c r="AO444" s="566"/>
      <c r="AP444" s="566"/>
      <c r="AQ444" s="566"/>
      <c r="AR444" s="566"/>
      <c r="AS444" s="566"/>
      <c r="AU444" s="566">
        <f t="shared" si="548"/>
        <v>0</v>
      </c>
      <c r="AW444" s="567" t="s">
        <v>629</v>
      </c>
      <c r="AX444" s="131"/>
      <c r="AY444" s="566">
        <v>1</v>
      </c>
      <c r="AZ444" s="566" t="str">
        <f t="shared" si="549"/>
        <v xml:space="preserve"> </v>
      </c>
      <c r="BB444" s="569" t="s">
        <v>3</v>
      </c>
      <c r="BD444" s="566"/>
      <c r="BE444" s="154"/>
      <c r="BF444" s="566"/>
      <c r="BG444" s="154"/>
      <c r="BH444" s="566"/>
      <c r="BI444" s="154"/>
      <c r="BJ444" s="566"/>
      <c r="BK444" s="154"/>
      <c r="BL444" s="570"/>
      <c r="BM444" s="571"/>
      <c r="BN444" s="154"/>
      <c r="BP444" s="155"/>
    </row>
    <row r="445" spans="1:68" s="104" customFormat="1" ht="122.45" customHeight="1" x14ac:dyDescent="0.2">
      <c r="A445" s="566" t="s">
        <v>357</v>
      </c>
      <c r="B445" s="901" t="s">
        <v>1069</v>
      </c>
      <c r="C445" s="902"/>
      <c r="D445" s="131"/>
      <c r="E445" s="132"/>
      <c r="F445" s="131"/>
      <c r="G445" s="569" t="s">
        <v>420</v>
      </c>
      <c r="H445" s="200"/>
      <c r="I445" s="569" t="s">
        <v>585</v>
      </c>
      <c r="J445" s="131"/>
      <c r="K445" s="569"/>
      <c r="L445" s="569">
        <v>1</v>
      </c>
      <c r="M445" s="569"/>
      <c r="N445" s="569"/>
      <c r="O445" s="569"/>
      <c r="P445" s="131"/>
      <c r="Q445" s="569"/>
      <c r="R445" s="569"/>
      <c r="S445" s="569">
        <v>1</v>
      </c>
      <c r="T445" s="569"/>
      <c r="U445" s="131"/>
      <c r="V445" s="572" t="s">
        <v>203</v>
      </c>
      <c r="W445" s="569">
        <v>1</v>
      </c>
      <c r="X445" s="134"/>
      <c r="Y445" s="569"/>
      <c r="Z445" s="569"/>
      <c r="AA445" s="131"/>
      <c r="AB445" s="573"/>
      <c r="AC445" s="134"/>
      <c r="AD445" s="569" t="s">
        <v>597</v>
      </c>
      <c r="AE445" s="131"/>
      <c r="AF445" s="569" t="s">
        <v>596</v>
      </c>
      <c r="AG445" s="131"/>
      <c r="AH445" s="566"/>
      <c r="AI445" s="566"/>
      <c r="AJ445" s="566"/>
      <c r="AK445" s="566"/>
      <c r="AL445" s="566"/>
      <c r="AM445" s="566"/>
      <c r="AN445" s="566"/>
      <c r="AO445" s="566"/>
      <c r="AP445" s="566"/>
      <c r="AQ445" s="566"/>
      <c r="AR445" s="566"/>
      <c r="AS445" s="566"/>
      <c r="AU445" s="566">
        <f t="shared" si="548"/>
        <v>0</v>
      </c>
      <c r="AW445" s="567" t="s">
        <v>631</v>
      </c>
      <c r="AX445" s="131"/>
      <c r="AY445" s="566">
        <v>1</v>
      </c>
      <c r="AZ445" s="566" t="str">
        <f t="shared" si="549"/>
        <v xml:space="preserve"> </v>
      </c>
      <c r="BB445" s="569" t="s">
        <v>186</v>
      </c>
      <c r="BD445" s="566"/>
      <c r="BE445" s="154"/>
      <c r="BF445" s="566"/>
      <c r="BG445" s="154"/>
      <c r="BH445" s="566"/>
      <c r="BI445" s="154"/>
      <c r="BJ445" s="566"/>
      <c r="BK445" s="154"/>
      <c r="BL445" s="570"/>
      <c r="BM445" s="571"/>
      <c r="BN445" s="154"/>
      <c r="BP445" s="155"/>
    </row>
    <row r="446" spans="1:68" s="104" customFormat="1" ht="105" customHeight="1" x14ac:dyDescent="0.2">
      <c r="A446" s="700" t="s">
        <v>358</v>
      </c>
      <c r="B446" s="901" t="s">
        <v>1070</v>
      </c>
      <c r="C446" s="902"/>
      <c r="D446" s="131"/>
      <c r="E446" s="132"/>
      <c r="F446" s="131"/>
      <c r="G446" s="569" t="s">
        <v>420</v>
      </c>
      <c r="H446" s="200"/>
      <c r="I446" s="569" t="s">
        <v>585</v>
      </c>
      <c r="J446" s="131"/>
      <c r="K446" s="569"/>
      <c r="L446" s="569">
        <v>1</v>
      </c>
      <c r="M446" s="569"/>
      <c r="N446" s="569"/>
      <c r="O446" s="569"/>
      <c r="P446" s="131"/>
      <c r="Q446" s="569"/>
      <c r="R446" s="569">
        <v>1</v>
      </c>
      <c r="S446" s="569"/>
      <c r="T446" s="569"/>
      <c r="U446" s="131"/>
      <c r="V446" s="572" t="s">
        <v>203</v>
      </c>
      <c r="W446" s="569">
        <v>1</v>
      </c>
      <c r="X446" s="134"/>
      <c r="Y446" s="569"/>
      <c r="Z446" s="569"/>
      <c r="AA446" s="131"/>
      <c r="AB446" s="573"/>
      <c r="AC446" s="134"/>
      <c r="AD446" s="569" t="s">
        <v>597</v>
      </c>
      <c r="AE446" s="131"/>
      <c r="AF446" s="568" t="s">
        <v>599</v>
      </c>
      <c r="AG446" s="131"/>
      <c r="AH446" s="566"/>
      <c r="AI446" s="566"/>
      <c r="AJ446" s="566"/>
      <c r="AK446" s="566"/>
      <c r="AL446" s="566"/>
      <c r="AM446" s="566"/>
      <c r="AN446" s="566"/>
      <c r="AO446" s="566"/>
      <c r="AP446" s="566"/>
      <c r="AQ446" s="566"/>
      <c r="AR446" s="566"/>
      <c r="AS446" s="566"/>
      <c r="AU446" s="566">
        <f t="shared" si="548"/>
        <v>0</v>
      </c>
      <c r="AW446" s="567" t="s">
        <v>613</v>
      </c>
      <c r="AX446" s="131"/>
      <c r="AY446" s="566">
        <v>1</v>
      </c>
      <c r="AZ446" s="566" t="str">
        <f t="shared" si="549"/>
        <v xml:space="preserve"> </v>
      </c>
      <c r="BB446" s="569" t="s">
        <v>3</v>
      </c>
      <c r="BD446" s="566"/>
      <c r="BE446" s="154"/>
      <c r="BF446" s="566"/>
      <c r="BG446" s="154"/>
      <c r="BH446" s="566"/>
      <c r="BI446" s="154"/>
      <c r="BJ446" s="566"/>
      <c r="BK446" s="154"/>
      <c r="BL446" s="570"/>
      <c r="BM446" s="571"/>
      <c r="BN446" s="154"/>
      <c r="BP446" s="155"/>
    </row>
    <row r="447" spans="1:68" s="104" customFormat="1" ht="105" customHeight="1" x14ac:dyDescent="0.2">
      <c r="A447" s="566" t="s">
        <v>527</v>
      </c>
      <c r="B447" s="901" t="s">
        <v>1104</v>
      </c>
      <c r="C447" s="902"/>
      <c r="D447" s="131"/>
      <c r="E447" s="132"/>
      <c r="F447" s="131"/>
      <c r="G447" s="569" t="s">
        <v>420</v>
      </c>
      <c r="H447" s="200"/>
      <c r="I447" s="569" t="s">
        <v>585</v>
      </c>
      <c r="J447" s="131"/>
      <c r="K447" s="569"/>
      <c r="L447" s="569">
        <v>1</v>
      </c>
      <c r="M447" s="569"/>
      <c r="N447" s="569"/>
      <c r="O447" s="569"/>
      <c r="P447" s="131"/>
      <c r="Q447" s="569"/>
      <c r="R447" s="569">
        <v>1</v>
      </c>
      <c r="S447" s="569"/>
      <c r="T447" s="569"/>
      <c r="U447" s="131"/>
      <c r="V447" s="572" t="s">
        <v>203</v>
      </c>
      <c r="W447" s="569">
        <v>1</v>
      </c>
      <c r="X447" s="134"/>
      <c r="Y447" s="569"/>
      <c r="Z447" s="569"/>
      <c r="AA447" s="131"/>
      <c r="AB447" s="573"/>
      <c r="AC447" s="134"/>
      <c r="AD447" s="569" t="s">
        <v>597</v>
      </c>
      <c r="AE447" s="131"/>
      <c r="AF447" s="569" t="s">
        <v>596</v>
      </c>
      <c r="AG447" s="131"/>
      <c r="AH447" s="566"/>
      <c r="AI447" s="566"/>
      <c r="AJ447" s="566"/>
      <c r="AK447" s="566"/>
      <c r="AL447" s="566"/>
      <c r="AM447" s="566"/>
      <c r="AN447" s="566"/>
      <c r="AO447" s="566"/>
      <c r="AP447" s="566"/>
      <c r="AQ447" s="566"/>
      <c r="AR447" s="566"/>
      <c r="AS447" s="566"/>
      <c r="AU447" s="566">
        <f t="shared" ref="AU447" si="550">SUM(AH447:AS447)</f>
        <v>0</v>
      </c>
      <c r="AW447" s="567" t="s">
        <v>608</v>
      </c>
      <c r="AX447" s="131"/>
      <c r="AY447" s="566">
        <v>1</v>
      </c>
      <c r="AZ447" s="566" t="str">
        <f t="shared" ref="AZ447" si="551">IF(AU447&lt;&gt;0,1," ")</f>
        <v xml:space="preserve"> </v>
      </c>
      <c r="BB447" s="569" t="s">
        <v>3</v>
      </c>
      <c r="BD447" s="566"/>
      <c r="BE447" s="154"/>
      <c r="BF447" s="566"/>
      <c r="BG447" s="154"/>
      <c r="BH447" s="566"/>
      <c r="BI447" s="154"/>
      <c r="BJ447" s="566"/>
      <c r="BK447" s="154"/>
      <c r="BL447" s="570"/>
      <c r="BM447" s="571"/>
      <c r="BN447" s="154"/>
      <c r="BP447" s="155"/>
    </row>
    <row r="448" spans="1:68" s="104" customFormat="1" ht="126.6" customHeight="1" x14ac:dyDescent="0.2">
      <c r="A448" s="566" t="s">
        <v>528</v>
      </c>
      <c r="B448" s="901" t="s">
        <v>1063</v>
      </c>
      <c r="C448" s="902"/>
      <c r="D448" s="131"/>
      <c r="E448" s="132"/>
      <c r="F448" s="131"/>
      <c r="G448" s="569" t="s">
        <v>420</v>
      </c>
      <c r="H448" s="200"/>
      <c r="I448" s="569" t="s">
        <v>585</v>
      </c>
      <c r="J448" s="131"/>
      <c r="K448" s="569"/>
      <c r="L448" s="569">
        <v>1</v>
      </c>
      <c r="M448" s="569"/>
      <c r="N448" s="569"/>
      <c r="O448" s="569"/>
      <c r="P448" s="131"/>
      <c r="Q448" s="569"/>
      <c r="R448" s="569"/>
      <c r="S448" s="569">
        <v>1</v>
      </c>
      <c r="T448" s="569"/>
      <c r="U448" s="131"/>
      <c r="V448" s="572" t="s">
        <v>203</v>
      </c>
      <c r="W448" s="569">
        <v>1</v>
      </c>
      <c r="X448" s="134"/>
      <c r="Y448" s="569"/>
      <c r="Z448" s="569"/>
      <c r="AA448" s="131"/>
      <c r="AB448" s="573"/>
      <c r="AC448" s="134"/>
      <c r="AD448" s="568" t="s">
        <v>599</v>
      </c>
      <c r="AE448" s="131"/>
      <c r="AF448" s="569" t="s">
        <v>596</v>
      </c>
      <c r="AG448" s="131"/>
      <c r="AH448" s="566"/>
      <c r="AI448" s="566"/>
      <c r="AJ448" s="566"/>
      <c r="AK448" s="566"/>
      <c r="AL448" s="566"/>
      <c r="AM448" s="566"/>
      <c r="AN448" s="566"/>
      <c r="AO448" s="566"/>
      <c r="AP448" s="566"/>
      <c r="AQ448" s="566"/>
      <c r="AR448" s="566"/>
      <c r="AS448" s="566"/>
      <c r="AU448" s="566">
        <f t="shared" si="548"/>
        <v>0</v>
      </c>
      <c r="AW448" s="567" t="s">
        <v>631</v>
      </c>
      <c r="AX448" s="131"/>
      <c r="AY448" s="566">
        <v>1</v>
      </c>
      <c r="AZ448" s="566" t="str">
        <f t="shared" si="549"/>
        <v xml:space="preserve"> </v>
      </c>
      <c r="BB448" s="569" t="s">
        <v>186</v>
      </c>
      <c r="BD448" s="566"/>
      <c r="BE448" s="154"/>
      <c r="BF448" s="566"/>
      <c r="BG448" s="154"/>
      <c r="BH448" s="566"/>
      <c r="BI448" s="154"/>
      <c r="BJ448" s="566"/>
      <c r="BK448" s="154"/>
      <c r="BL448" s="570"/>
      <c r="BM448" s="571"/>
      <c r="BN448" s="154"/>
      <c r="BP448" s="155"/>
    </row>
    <row r="449" spans="1:68" s="104" customFormat="1" ht="122.45" customHeight="1" x14ac:dyDescent="0.2">
      <c r="A449" s="566" t="s">
        <v>1059</v>
      </c>
      <c r="B449" s="901" t="s">
        <v>1100</v>
      </c>
      <c r="C449" s="902"/>
      <c r="D449" s="131"/>
      <c r="E449" s="132"/>
      <c r="F449" s="131"/>
      <c r="G449" s="569" t="s">
        <v>420</v>
      </c>
      <c r="H449" s="200"/>
      <c r="I449" s="569" t="s">
        <v>585</v>
      </c>
      <c r="J449" s="131"/>
      <c r="K449" s="569"/>
      <c r="L449" s="569">
        <v>1</v>
      </c>
      <c r="M449" s="569"/>
      <c r="N449" s="569"/>
      <c r="O449" s="569"/>
      <c r="P449" s="131"/>
      <c r="Q449" s="569"/>
      <c r="R449" s="569"/>
      <c r="S449" s="569">
        <v>1</v>
      </c>
      <c r="T449" s="569"/>
      <c r="U449" s="131"/>
      <c r="V449" s="572" t="s">
        <v>203</v>
      </c>
      <c r="W449" s="569">
        <v>1</v>
      </c>
      <c r="X449" s="134"/>
      <c r="Y449" s="569"/>
      <c r="Z449" s="569"/>
      <c r="AA449" s="131"/>
      <c r="AB449" s="573"/>
      <c r="AC449" s="134"/>
      <c r="AD449" s="568" t="s">
        <v>599</v>
      </c>
      <c r="AE449" s="131"/>
      <c r="AF449" s="569" t="s">
        <v>596</v>
      </c>
      <c r="AG449" s="131"/>
      <c r="AH449" s="566"/>
      <c r="AI449" s="566"/>
      <c r="AJ449" s="566"/>
      <c r="AK449" s="566"/>
      <c r="AL449" s="566"/>
      <c r="AM449" s="566"/>
      <c r="AN449" s="566"/>
      <c r="AO449" s="566"/>
      <c r="AP449" s="566"/>
      <c r="AQ449" s="566"/>
      <c r="AR449" s="566"/>
      <c r="AS449" s="566"/>
      <c r="AU449" s="566">
        <f t="shared" si="548"/>
        <v>0</v>
      </c>
      <c r="AW449" s="567" t="s">
        <v>631</v>
      </c>
      <c r="AX449" s="131"/>
      <c r="AY449" s="566">
        <v>1</v>
      </c>
      <c r="AZ449" s="566" t="str">
        <f t="shared" si="549"/>
        <v xml:space="preserve"> </v>
      </c>
      <c r="BB449" s="569" t="s">
        <v>186</v>
      </c>
      <c r="BD449" s="566"/>
      <c r="BE449" s="154"/>
      <c r="BF449" s="566"/>
      <c r="BG449" s="154"/>
      <c r="BH449" s="566"/>
      <c r="BI449" s="154"/>
      <c r="BJ449" s="566"/>
      <c r="BK449" s="154"/>
      <c r="BL449" s="570"/>
      <c r="BM449" s="571"/>
      <c r="BN449" s="154"/>
      <c r="BP449" s="155"/>
    </row>
    <row r="450" spans="1:68" s="131" customFormat="1" ht="135.6" customHeight="1" x14ac:dyDescent="0.2">
      <c r="A450" s="566" t="s">
        <v>1060</v>
      </c>
      <c r="B450" s="904" t="s">
        <v>1064</v>
      </c>
      <c r="C450" s="904"/>
      <c r="E450" s="132"/>
      <c r="G450" s="569" t="s">
        <v>420</v>
      </c>
      <c r="H450" s="200"/>
      <c r="I450" s="569" t="s">
        <v>585</v>
      </c>
      <c r="K450" s="569"/>
      <c r="L450" s="569">
        <v>1</v>
      </c>
      <c r="M450" s="569"/>
      <c r="N450" s="569"/>
      <c r="O450" s="569"/>
      <c r="Q450" s="569"/>
      <c r="R450" s="569"/>
      <c r="S450" s="569">
        <v>1</v>
      </c>
      <c r="T450" s="569"/>
      <c r="V450" s="572" t="s">
        <v>203</v>
      </c>
      <c r="W450" s="569">
        <v>1</v>
      </c>
      <c r="X450" s="134"/>
      <c r="Y450" s="569"/>
      <c r="Z450" s="569"/>
      <c r="AB450" s="573" t="s">
        <v>128</v>
      </c>
      <c r="AC450" s="134"/>
      <c r="AD450" s="569" t="s">
        <v>597</v>
      </c>
      <c r="AE450" s="195"/>
      <c r="AF450" s="569" t="s">
        <v>596</v>
      </c>
      <c r="AH450" s="566"/>
      <c r="AI450" s="566"/>
      <c r="AJ450" s="566"/>
      <c r="AK450" s="566"/>
      <c r="AL450" s="566"/>
      <c r="AM450" s="566"/>
      <c r="AN450" s="566"/>
      <c r="AO450" s="566"/>
      <c r="AP450" s="566"/>
      <c r="AQ450" s="566"/>
      <c r="AR450" s="566"/>
      <c r="AS450" s="566"/>
      <c r="AU450" s="566">
        <f t="shared" si="548"/>
        <v>0</v>
      </c>
      <c r="AW450" s="567" t="s">
        <v>631</v>
      </c>
      <c r="AY450" s="566">
        <v>1</v>
      </c>
      <c r="AZ450" s="566" t="str">
        <f t="shared" si="549"/>
        <v xml:space="preserve"> </v>
      </c>
      <c r="BB450" s="569" t="s">
        <v>186</v>
      </c>
      <c r="BD450" s="566"/>
      <c r="BE450" s="154"/>
      <c r="BF450" s="566"/>
      <c r="BG450" s="154"/>
      <c r="BH450" s="566"/>
      <c r="BI450" s="154"/>
      <c r="BJ450" s="566"/>
      <c r="BK450" s="154"/>
      <c r="BL450" s="570">
        <f t="shared" si="546"/>
        <v>0</v>
      </c>
      <c r="BM450" s="571" t="e">
        <f>BL450/AU450</f>
        <v>#DIV/0!</v>
      </c>
      <c r="BN450" s="154">
        <f t="shared" si="547"/>
        <v>0</v>
      </c>
      <c r="BP450" s="389"/>
    </row>
    <row r="451" spans="1:68" s="131" customFormat="1" ht="133.9" customHeight="1" x14ac:dyDescent="0.2">
      <c r="A451" s="568" t="s">
        <v>1061</v>
      </c>
      <c r="B451" s="904" t="s">
        <v>1071</v>
      </c>
      <c r="C451" s="904"/>
      <c r="E451" s="132"/>
      <c r="G451" s="569" t="s">
        <v>420</v>
      </c>
      <c r="H451" s="200"/>
      <c r="I451" s="569" t="s">
        <v>585</v>
      </c>
      <c r="K451" s="569"/>
      <c r="L451" s="569">
        <v>1</v>
      </c>
      <c r="M451" s="569"/>
      <c r="N451" s="569"/>
      <c r="O451" s="569"/>
      <c r="Q451" s="569"/>
      <c r="R451" s="569"/>
      <c r="S451" s="569">
        <v>1</v>
      </c>
      <c r="T451" s="569"/>
      <c r="V451" s="572" t="s">
        <v>203</v>
      </c>
      <c r="W451" s="569">
        <v>1</v>
      </c>
      <c r="X451" s="134"/>
      <c r="Y451" s="569"/>
      <c r="Z451" s="569"/>
      <c r="AB451" s="573"/>
      <c r="AC451" s="134"/>
      <c r="AD451" s="569" t="s">
        <v>596</v>
      </c>
      <c r="AF451" s="568" t="s">
        <v>599</v>
      </c>
      <c r="AH451" s="566"/>
      <c r="AI451" s="566"/>
      <c r="AJ451" s="566"/>
      <c r="AK451" s="566"/>
      <c r="AL451" s="566"/>
      <c r="AM451" s="566"/>
      <c r="AN451" s="566"/>
      <c r="AO451" s="566"/>
      <c r="AP451" s="566"/>
      <c r="AQ451" s="566"/>
      <c r="AR451" s="566"/>
      <c r="AS451" s="566"/>
      <c r="AU451" s="566">
        <f t="shared" si="548"/>
        <v>0</v>
      </c>
      <c r="AW451" s="567" t="s">
        <v>630</v>
      </c>
      <c r="AY451" s="566">
        <v>1</v>
      </c>
      <c r="AZ451" s="566" t="str">
        <f t="shared" si="549"/>
        <v xml:space="preserve"> </v>
      </c>
      <c r="BB451" s="569" t="s">
        <v>3</v>
      </c>
      <c r="BD451" s="566"/>
      <c r="BE451" s="154"/>
      <c r="BF451" s="566"/>
      <c r="BG451" s="154"/>
      <c r="BH451" s="566"/>
      <c r="BI451" s="154"/>
      <c r="BJ451" s="566"/>
      <c r="BK451" s="154"/>
      <c r="BL451" s="570"/>
      <c r="BM451" s="571"/>
      <c r="BN451" s="154"/>
      <c r="BP451" s="389"/>
    </row>
    <row r="452" spans="1:68" s="131" customFormat="1" ht="105" customHeight="1" x14ac:dyDescent="0.2">
      <c r="A452" s="569" t="s">
        <v>1105</v>
      </c>
      <c r="B452" s="904" t="s">
        <v>1072</v>
      </c>
      <c r="C452" s="904"/>
      <c r="E452" s="132"/>
      <c r="G452" s="569" t="s">
        <v>420</v>
      </c>
      <c r="H452" s="200"/>
      <c r="I452" s="569" t="s">
        <v>585</v>
      </c>
      <c r="K452" s="569"/>
      <c r="L452" s="569">
        <v>1</v>
      </c>
      <c r="M452" s="569"/>
      <c r="N452" s="569"/>
      <c r="O452" s="569"/>
      <c r="Q452" s="569"/>
      <c r="R452" s="569"/>
      <c r="S452" s="569"/>
      <c r="T452" s="569">
        <v>1</v>
      </c>
      <c r="V452" s="572" t="s">
        <v>202</v>
      </c>
      <c r="W452" s="569">
        <v>1</v>
      </c>
      <c r="X452" s="134"/>
      <c r="Y452" s="569"/>
      <c r="Z452" s="569"/>
      <c r="AB452" s="573" t="s">
        <v>129</v>
      </c>
      <c r="AC452" s="134"/>
      <c r="AD452" s="569" t="s">
        <v>597</v>
      </c>
      <c r="AF452" s="569" t="s">
        <v>595</v>
      </c>
      <c r="AH452" s="569"/>
      <c r="AI452" s="569"/>
      <c r="AJ452" s="569"/>
      <c r="AK452" s="569"/>
      <c r="AL452" s="569"/>
      <c r="AM452" s="569"/>
      <c r="AN452" s="569"/>
      <c r="AO452" s="569"/>
      <c r="AP452" s="569"/>
      <c r="AQ452" s="569"/>
      <c r="AR452" s="569"/>
      <c r="AS452" s="569"/>
      <c r="AU452" s="569">
        <f t="shared" si="548"/>
        <v>0</v>
      </c>
      <c r="AW452" s="573" t="s">
        <v>622</v>
      </c>
      <c r="AY452" s="569">
        <v>1</v>
      </c>
      <c r="AZ452" s="569" t="str">
        <f t="shared" si="549"/>
        <v xml:space="preserve"> </v>
      </c>
      <c r="BB452" s="569" t="s">
        <v>186</v>
      </c>
      <c r="BD452" s="566"/>
      <c r="BE452" s="154"/>
      <c r="BF452" s="566"/>
      <c r="BG452" s="154"/>
      <c r="BH452" s="566"/>
      <c r="BI452" s="154"/>
      <c r="BJ452" s="566"/>
      <c r="BK452" s="154"/>
      <c r="BL452" s="570">
        <f t="shared" si="546"/>
        <v>0</v>
      </c>
      <c r="BM452" s="571" t="e">
        <f>BL452/AU452</f>
        <v>#DIV/0!</v>
      </c>
      <c r="BN452" s="154">
        <f t="shared" si="547"/>
        <v>0</v>
      </c>
      <c r="BP452" s="389"/>
    </row>
    <row r="453" spans="1:68" s="104" customFormat="1" ht="9" customHeight="1" thickBot="1" x14ac:dyDescent="0.25">
      <c r="A453" s="131"/>
      <c r="B453" s="132"/>
      <c r="C453" s="132"/>
      <c r="D453" s="131"/>
      <c r="E453" s="132"/>
      <c r="F453" s="131"/>
      <c r="G453" s="131"/>
      <c r="H453" s="131"/>
      <c r="I453" s="131"/>
      <c r="J453" s="131"/>
      <c r="K453" s="131"/>
      <c r="L453" s="131"/>
      <c r="M453" s="131"/>
      <c r="N453" s="131"/>
      <c r="O453" s="131"/>
      <c r="P453" s="131"/>
      <c r="Q453" s="131"/>
      <c r="R453" s="131"/>
      <c r="S453" s="131"/>
      <c r="T453" s="131"/>
      <c r="U453" s="131"/>
      <c r="V453" s="133"/>
      <c r="W453" s="131"/>
      <c r="X453" s="134"/>
      <c r="Y453" s="131"/>
      <c r="Z453" s="131"/>
      <c r="AA453" s="131"/>
      <c r="AB453" s="135"/>
      <c r="AC453" s="134"/>
      <c r="AD453" s="131"/>
      <c r="AE453" s="131"/>
      <c r="AF453" s="131"/>
      <c r="AG453" s="131"/>
      <c r="AH453" s="131"/>
      <c r="AI453" s="131"/>
      <c r="AJ453" s="131"/>
      <c r="AK453" s="131"/>
      <c r="AL453" s="131"/>
      <c r="AM453" s="131"/>
      <c r="AN453" s="131"/>
      <c r="AO453" s="131"/>
      <c r="AP453" s="131"/>
      <c r="AQ453" s="131"/>
      <c r="AR453" s="131"/>
      <c r="AS453" s="131"/>
      <c r="AU453" s="131"/>
      <c r="AW453" s="132"/>
      <c r="AX453" s="131"/>
      <c r="AY453" s="131"/>
      <c r="AZ453" s="131"/>
      <c r="BB453" s="131"/>
      <c r="BE453" s="136"/>
      <c r="BG453" s="136"/>
      <c r="BI453" s="136"/>
      <c r="BK453" s="136"/>
      <c r="BL453" s="137"/>
      <c r="BM453" s="137"/>
      <c r="BN453" s="136"/>
    </row>
    <row r="454" spans="1:68" s="328" customFormat="1" ht="59.45" customHeight="1" thickTop="1" thickBot="1" x14ac:dyDescent="0.25">
      <c r="A454" s="944" t="str">
        <f>B439</f>
        <v>ASISTENCIA A COMITÉS INTERNOS Y EXTERNOS</v>
      </c>
      <c r="B454" s="944"/>
      <c r="C454" s="577" t="s">
        <v>187</v>
      </c>
      <c r="D454" s="354"/>
      <c r="E454" s="166"/>
      <c r="F454" s="354"/>
      <c r="G454" s="576">
        <f>COUNTIF(BB441:BB452,"P")</f>
        <v>7</v>
      </c>
      <c r="H454" s="354"/>
      <c r="I454" s="578">
        <f>G454/(G454+G455)</f>
        <v>0.58333333333333337</v>
      </c>
      <c r="J454" s="354"/>
      <c r="K454" s="576">
        <f>SUM(K441:K452)</f>
        <v>1</v>
      </c>
      <c r="L454" s="576">
        <f>SUM(L441:L452)</f>
        <v>12</v>
      </c>
      <c r="M454" s="576">
        <f>SUM(M441:M452)</f>
        <v>0</v>
      </c>
      <c r="N454" s="576">
        <f>SUM(N441:N452)</f>
        <v>0</v>
      </c>
      <c r="O454" s="576">
        <f>SUM(O441:O452)</f>
        <v>0</v>
      </c>
      <c r="P454" s="322"/>
      <c r="Q454" s="576">
        <f>SUM(Q441:Q452)</f>
        <v>2</v>
      </c>
      <c r="R454" s="576">
        <f>SUM(R441:R452)</f>
        <v>3</v>
      </c>
      <c r="S454" s="576">
        <f>SUM(S441:S452)</f>
        <v>8</v>
      </c>
      <c r="T454" s="576">
        <f>SUM(T441:T452)</f>
        <v>2</v>
      </c>
      <c r="U454" s="354"/>
      <c r="V454" s="356"/>
      <c r="W454" s="354"/>
      <c r="X454" s="357"/>
      <c r="Y454" s="354"/>
      <c r="Z454" s="354"/>
      <c r="AA454" s="354"/>
      <c r="AB454" s="806"/>
      <c r="AC454" s="357"/>
      <c r="AD454" s="354"/>
      <c r="AE454" s="354"/>
      <c r="AF454" s="576" t="s">
        <v>136</v>
      </c>
      <c r="AG454" s="354"/>
      <c r="AH454" s="944">
        <f>SUM(AH441:AJ452)</f>
        <v>0</v>
      </c>
      <c r="AI454" s="944"/>
      <c r="AJ454" s="944"/>
      <c r="AK454" s="944">
        <f>SUM(AK441:AM452)</f>
        <v>1</v>
      </c>
      <c r="AL454" s="944"/>
      <c r="AM454" s="944"/>
      <c r="AN454" s="944">
        <f>SUM(AN441:AP452)</f>
        <v>0</v>
      </c>
      <c r="AO454" s="944"/>
      <c r="AP454" s="944"/>
      <c r="AQ454" s="944">
        <f>SUM(AQ441:AS452)</f>
        <v>1</v>
      </c>
      <c r="AR454" s="944"/>
      <c r="AS454" s="944"/>
      <c r="AU454" s="944">
        <f>SUM(AU441:AU452)</f>
        <v>2</v>
      </c>
      <c r="AW454" s="1094" t="s">
        <v>139</v>
      </c>
      <c r="AX454" s="354"/>
      <c r="AY454" s="576">
        <f>SUM(AY441:AY452)</f>
        <v>12</v>
      </c>
      <c r="AZ454" s="576">
        <f>SUM(AZ441:AZ452)</f>
        <v>1</v>
      </c>
      <c r="BB454" s="322"/>
      <c r="BD454" s="579">
        <f t="shared" ref="BD454:BL454" si="552">SUM(BD441:BD452)</f>
        <v>0</v>
      </c>
      <c r="BE454" s="744">
        <f t="shared" si="552"/>
        <v>0</v>
      </c>
      <c r="BF454" s="579">
        <f t="shared" si="552"/>
        <v>0</v>
      </c>
      <c r="BG454" s="744">
        <f t="shared" si="552"/>
        <v>0</v>
      </c>
      <c r="BH454" s="579">
        <f t="shared" si="552"/>
        <v>0</v>
      </c>
      <c r="BI454" s="744">
        <f t="shared" si="552"/>
        <v>0</v>
      </c>
      <c r="BJ454" s="579">
        <f t="shared" si="552"/>
        <v>0</v>
      </c>
      <c r="BK454" s="744">
        <f t="shared" si="552"/>
        <v>0</v>
      </c>
      <c r="BL454" s="1034">
        <f t="shared" si="552"/>
        <v>0</v>
      </c>
      <c r="BM454" s="1031">
        <f>BL454/AU454</f>
        <v>0</v>
      </c>
      <c r="BN454" s="769">
        <f>SUM(BN441:BN452)</f>
        <v>0</v>
      </c>
      <c r="BO454" s="326"/>
      <c r="BP454" s="326"/>
    </row>
    <row r="455" spans="1:68" s="328" customFormat="1" ht="59.45" customHeight="1" thickTop="1" thickBot="1" x14ac:dyDescent="0.25">
      <c r="A455" s="944"/>
      <c r="B455" s="944"/>
      <c r="C455" s="577" t="s">
        <v>188</v>
      </c>
      <c r="D455" s="354"/>
      <c r="E455" s="166"/>
      <c r="F455" s="354"/>
      <c r="G455" s="576">
        <f>COUNTIF(BB441:BB452,"C")</f>
        <v>5</v>
      </c>
      <c r="H455" s="354"/>
      <c r="I455" s="578">
        <f>G455/(G454+G455)</f>
        <v>0.41666666666666669</v>
      </c>
      <c r="J455" s="354"/>
      <c r="K455" s="944">
        <f>SUM(K454:O454)</f>
        <v>13</v>
      </c>
      <c r="L455" s="944"/>
      <c r="M455" s="944"/>
      <c r="N455" s="944"/>
      <c r="O455" s="944"/>
      <c r="P455" s="322"/>
      <c r="Q455" s="944">
        <f>SUM(Q454:T454)</f>
        <v>15</v>
      </c>
      <c r="R455" s="944"/>
      <c r="S455" s="944"/>
      <c r="T455" s="944"/>
      <c r="U455" s="354"/>
      <c r="V455" s="356"/>
      <c r="W455" s="354"/>
      <c r="X455" s="357"/>
      <c r="Y455" s="354"/>
      <c r="Z455" s="354"/>
      <c r="AA455" s="354"/>
      <c r="AB455" s="806"/>
      <c r="AC455" s="357"/>
      <c r="AD455" s="354"/>
      <c r="AE455" s="354"/>
      <c r="AF455" s="576" t="s">
        <v>441</v>
      </c>
      <c r="AG455" s="354"/>
      <c r="AH455" s="944">
        <f>AH454+AK454+AN454+AQ454</f>
        <v>2</v>
      </c>
      <c r="AI455" s="944"/>
      <c r="AJ455" s="944"/>
      <c r="AK455" s="944"/>
      <c r="AL455" s="944"/>
      <c r="AM455" s="944"/>
      <c r="AN455" s="944"/>
      <c r="AO455" s="944"/>
      <c r="AP455" s="944"/>
      <c r="AQ455" s="944"/>
      <c r="AR455" s="944"/>
      <c r="AS455" s="944"/>
      <c r="AU455" s="944"/>
      <c r="AW455" s="1094"/>
      <c r="AX455" s="354"/>
      <c r="AY455" s="1047">
        <f>AZ454/AY454</f>
        <v>8.3333333333333329E-2</v>
      </c>
      <c r="AZ455" s="1047"/>
      <c r="BB455" s="362"/>
      <c r="BD455" s="580" t="e">
        <f>BD454/AH454</f>
        <v>#DIV/0!</v>
      </c>
      <c r="BE455" s="745"/>
      <c r="BF455" s="580">
        <f>BF454/AK454</f>
        <v>0</v>
      </c>
      <c r="BG455" s="745"/>
      <c r="BH455" s="580" t="e">
        <f>BH454/AN454</f>
        <v>#DIV/0!</v>
      </c>
      <c r="BI455" s="745"/>
      <c r="BJ455" s="580">
        <f>BJ454/AQ454</f>
        <v>0</v>
      </c>
      <c r="BK455" s="745"/>
      <c r="BL455" s="1034"/>
      <c r="BM455" s="1031"/>
      <c r="BN455" s="769"/>
      <c r="BO455" s="326"/>
      <c r="BP455" s="326"/>
    </row>
    <row r="456" spans="1:68" s="104" customFormat="1" ht="24" thickTop="1" x14ac:dyDescent="0.2">
      <c r="A456" s="129"/>
      <c r="B456" s="130"/>
      <c r="C456" s="130"/>
      <c r="D456" s="131"/>
      <c r="E456" s="132"/>
      <c r="F456" s="131"/>
      <c r="G456" s="131"/>
      <c r="H456" s="131"/>
      <c r="I456" s="131"/>
      <c r="J456" s="131"/>
      <c r="K456" s="131"/>
      <c r="L456" s="131"/>
      <c r="M456" s="131"/>
      <c r="N456" s="131"/>
      <c r="O456" s="131"/>
      <c r="P456" s="131"/>
      <c r="Q456" s="131"/>
      <c r="R456" s="131"/>
      <c r="S456" s="131"/>
      <c r="T456" s="131"/>
      <c r="U456" s="131"/>
      <c r="V456" s="133"/>
      <c r="W456" s="131"/>
      <c r="X456" s="134"/>
      <c r="Y456" s="131"/>
      <c r="Z456" s="131"/>
      <c r="AA456" s="131"/>
      <c r="AB456" s="135"/>
      <c r="AC456" s="134"/>
      <c r="AD456" s="131"/>
      <c r="AE456" s="131"/>
      <c r="AF456" s="131"/>
      <c r="AG456" s="131"/>
      <c r="AH456" s="131"/>
      <c r="AI456" s="131"/>
      <c r="AJ456" s="131"/>
      <c r="AK456" s="131"/>
      <c r="AL456" s="131"/>
      <c r="AM456" s="131"/>
      <c r="AN456" s="131"/>
      <c r="AO456" s="131"/>
      <c r="AP456" s="131"/>
      <c r="AQ456" s="131"/>
      <c r="AR456" s="131"/>
      <c r="AS456" s="131"/>
      <c r="AU456" s="131"/>
      <c r="AW456" s="132"/>
      <c r="AX456" s="131"/>
      <c r="AY456" s="131"/>
      <c r="AZ456" s="131"/>
      <c r="BB456" s="131"/>
      <c r="BE456" s="136"/>
      <c r="BG456" s="136"/>
      <c r="BI456" s="136"/>
      <c r="BK456" s="136"/>
      <c r="BL456" s="137"/>
      <c r="BM456" s="137"/>
      <c r="BN456" s="136"/>
    </row>
    <row r="457" spans="1:68" s="326" customFormat="1" ht="64.150000000000006" customHeight="1" x14ac:dyDescent="0.2">
      <c r="A457" s="1067">
        <v>23</v>
      </c>
      <c r="B457" s="1099" t="s">
        <v>311</v>
      </c>
      <c r="C457" s="1100"/>
      <c r="D457" s="322"/>
      <c r="E457" s="718"/>
      <c r="F457" s="322"/>
      <c r="G457" s="131"/>
      <c r="H457" s="131"/>
      <c r="I457" s="131"/>
      <c r="J457" s="322"/>
      <c r="K457" s="322"/>
      <c r="L457" s="322"/>
      <c r="M457" s="322"/>
      <c r="N457" s="322"/>
      <c r="O457" s="322"/>
      <c r="P457" s="322"/>
      <c r="Q457" s="322"/>
      <c r="R457" s="322"/>
      <c r="S457" s="322"/>
      <c r="T457" s="322"/>
      <c r="U457" s="322"/>
      <c r="V457" s="324"/>
      <c r="W457" s="322"/>
      <c r="X457" s="325"/>
      <c r="Y457" s="322"/>
      <c r="Z457" s="322"/>
      <c r="AA457" s="322"/>
      <c r="AB457" s="323"/>
      <c r="AC457" s="325"/>
      <c r="AD457" s="322"/>
      <c r="AE457" s="322"/>
      <c r="AF457" s="322"/>
      <c r="AG457" s="322"/>
      <c r="AH457" s="322"/>
      <c r="AI457" s="322"/>
      <c r="AJ457" s="322"/>
      <c r="AK457" s="322"/>
      <c r="AL457" s="322"/>
      <c r="AM457" s="322"/>
      <c r="AN457" s="322"/>
      <c r="AO457" s="322"/>
      <c r="AP457" s="322"/>
      <c r="AQ457" s="322"/>
      <c r="AR457" s="322"/>
      <c r="AS457" s="322"/>
      <c r="AU457" s="322"/>
      <c r="AW457" s="323"/>
      <c r="AX457" s="322"/>
      <c r="AY457" s="322"/>
      <c r="AZ457" s="322"/>
      <c r="BB457" s="322"/>
      <c r="BE457" s="327"/>
      <c r="BG457" s="327"/>
      <c r="BI457" s="327"/>
      <c r="BK457" s="327"/>
      <c r="BL457" s="328"/>
      <c r="BM457" s="328"/>
      <c r="BN457" s="327"/>
    </row>
    <row r="458" spans="1:68" s="326" customFormat="1" ht="128.44999999999999" customHeight="1" x14ac:dyDescent="0.2">
      <c r="A458" s="1068"/>
      <c r="B458" s="905" t="s">
        <v>1074</v>
      </c>
      <c r="C458" s="906"/>
      <c r="D458" s="322"/>
      <c r="E458" s="718"/>
      <c r="F458" s="322"/>
      <c r="G458" s="131"/>
      <c r="H458" s="131"/>
      <c r="I458" s="131"/>
      <c r="J458" s="322"/>
      <c r="K458" s="322"/>
      <c r="L458" s="322"/>
      <c r="M458" s="322"/>
      <c r="N458" s="322"/>
      <c r="O458" s="322"/>
      <c r="P458" s="322"/>
      <c r="Q458" s="322"/>
      <c r="R458" s="322"/>
      <c r="S458" s="322"/>
      <c r="T458" s="322"/>
      <c r="U458" s="322"/>
      <c r="V458" s="330"/>
      <c r="W458" s="329"/>
      <c r="X458" s="331"/>
      <c r="Y458" s="329"/>
      <c r="Z458" s="329"/>
      <c r="AA458" s="322"/>
      <c r="AB458" s="323"/>
      <c r="AC458" s="325"/>
      <c r="AD458" s="322"/>
      <c r="AE458" s="322"/>
      <c r="AF458" s="322"/>
      <c r="AG458" s="322"/>
      <c r="AH458" s="322"/>
      <c r="AI458" s="322"/>
      <c r="AJ458" s="322"/>
      <c r="AK458" s="322"/>
      <c r="AL458" s="322"/>
      <c r="AM458" s="322"/>
      <c r="AN458" s="322"/>
      <c r="AO458" s="322"/>
      <c r="AP458" s="322"/>
      <c r="AQ458" s="322"/>
      <c r="AR458" s="322"/>
      <c r="AS458" s="322"/>
      <c r="AU458" s="322"/>
      <c r="AW458" s="323"/>
      <c r="AX458" s="322"/>
      <c r="AY458" s="329"/>
      <c r="AZ458" s="329"/>
      <c r="BB458" s="329"/>
      <c r="BE458" s="327"/>
      <c r="BG458" s="327"/>
      <c r="BI458" s="327"/>
      <c r="BK458" s="327"/>
      <c r="BL458" s="328"/>
      <c r="BM458" s="328"/>
      <c r="BN458" s="327"/>
    </row>
    <row r="459" spans="1:68" s="104" customFormat="1" ht="97.9" customHeight="1" x14ac:dyDescent="0.2">
      <c r="A459" s="530" t="s">
        <v>359</v>
      </c>
      <c r="B459" s="895" t="s">
        <v>991</v>
      </c>
      <c r="C459" s="895"/>
      <c r="D459" s="131"/>
      <c r="E459" s="235"/>
      <c r="F459" s="131"/>
      <c r="G459" s="527" t="s">
        <v>158</v>
      </c>
      <c r="H459" s="131"/>
      <c r="I459" s="527" t="s">
        <v>476</v>
      </c>
      <c r="J459" s="131"/>
      <c r="K459" s="527"/>
      <c r="L459" s="527">
        <v>1</v>
      </c>
      <c r="M459" s="527"/>
      <c r="N459" s="527"/>
      <c r="O459" s="527"/>
      <c r="P459" s="131"/>
      <c r="Q459" s="527">
        <v>1</v>
      </c>
      <c r="R459" s="527"/>
      <c r="S459" s="527"/>
      <c r="T459" s="527"/>
      <c r="U459" s="131"/>
      <c r="V459" s="528" t="s">
        <v>204</v>
      </c>
      <c r="W459" s="527">
        <v>3</v>
      </c>
      <c r="X459" s="144"/>
      <c r="Y459" s="527"/>
      <c r="Z459" s="527"/>
      <c r="AA459" s="131"/>
      <c r="AB459" s="529"/>
      <c r="AC459" s="134"/>
      <c r="AD459" s="534" t="s">
        <v>598</v>
      </c>
      <c r="AE459" s="131"/>
      <c r="AF459" s="530" t="s">
        <v>597</v>
      </c>
      <c r="AG459" s="131"/>
      <c r="AH459" s="527"/>
      <c r="AI459" s="527"/>
      <c r="AJ459" s="527"/>
      <c r="AK459" s="527"/>
      <c r="AL459" s="527"/>
      <c r="AM459" s="527"/>
      <c r="AN459" s="527"/>
      <c r="AO459" s="527"/>
      <c r="AP459" s="527"/>
      <c r="AQ459" s="527"/>
      <c r="AR459" s="527"/>
      <c r="AS459" s="527"/>
      <c r="AU459" s="527">
        <f>SUM(AH459:AS459)</f>
        <v>0</v>
      </c>
      <c r="AW459" s="531" t="s">
        <v>608</v>
      </c>
      <c r="AX459" s="131"/>
      <c r="AY459" s="527">
        <v>1</v>
      </c>
      <c r="AZ459" s="527" t="str">
        <f>IF(AU459&lt;&gt;0,1," ")</f>
        <v xml:space="preserve"> </v>
      </c>
      <c r="BB459" s="527" t="s">
        <v>186</v>
      </c>
      <c r="BD459" s="527"/>
      <c r="BE459" s="147"/>
      <c r="BF459" s="527"/>
      <c r="BG459" s="147"/>
      <c r="BH459" s="527"/>
      <c r="BI459" s="147"/>
      <c r="BJ459" s="527"/>
      <c r="BK459" s="147"/>
      <c r="BL459" s="532">
        <f t="shared" ref="BL459:BL472" si="553">BD459+BF459+BH459+BJ459</f>
        <v>0</v>
      </c>
      <c r="BM459" s="533" t="e">
        <f>BL459/AU459</f>
        <v>#DIV/0!</v>
      </c>
      <c r="BN459" s="147">
        <f t="shared" ref="BN459:BN472" si="554">BE459+BG459+BI459+BK459</f>
        <v>0</v>
      </c>
      <c r="BP459" s="151"/>
    </row>
    <row r="460" spans="1:68" s="104" customFormat="1" ht="97.9" customHeight="1" x14ac:dyDescent="0.2">
      <c r="A460" s="530" t="s">
        <v>360</v>
      </c>
      <c r="B460" s="895" t="s">
        <v>992</v>
      </c>
      <c r="C460" s="895"/>
      <c r="D460" s="131"/>
      <c r="E460" s="235"/>
      <c r="F460" s="131"/>
      <c r="G460" s="527" t="s">
        <v>158</v>
      </c>
      <c r="H460" s="131"/>
      <c r="I460" s="527" t="s">
        <v>476</v>
      </c>
      <c r="J460" s="131"/>
      <c r="K460" s="527"/>
      <c r="L460" s="527">
        <v>1</v>
      </c>
      <c r="M460" s="527"/>
      <c r="N460" s="527"/>
      <c r="O460" s="527"/>
      <c r="P460" s="131"/>
      <c r="Q460" s="527"/>
      <c r="R460" s="527">
        <v>1</v>
      </c>
      <c r="S460" s="527"/>
      <c r="T460" s="527"/>
      <c r="U460" s="131"/>
      <c r="V460" s="528" t="s">
        <v>204</v>
      </c>
      <c r="W460" s="527">
        <v>3</v>
      </c>
      <c r="X460" s="144"/>
      <c r="Y460" s="527"/>
      <c r="Z460" s="527"/>
      <c r="AA460" s="131"/>
      <c r="AB460" s="529"/>
      <c r="AC460" s="134"/>
      <c r="AD460" s="530" t="s">
        <v>596</v>
      </c>
      <c r="AE460" s="131"/>
      <c r="AF460" s="530" t="s">
        <v>597</v>
      </c>
      <c r="AG460" s="131"/>
      <c r="AH460" s="527"/>
      <c r="AI460" s="527"/>
      <c r="AJ460" s="527"/>
      <c r="AK460" s="527"/>
      <c r="AL460" s="527"/>
      <c r="AM460" s="527"/>
      <c r="AN460" s="527"/>
      <c r="AO460" s="527"/>
      <c r="AP460" s="527"/>
      <c r="AQ460" s="527"/>
      <c r="AR460" s="527"/>
      <c r="AS460" s="527"/>
      <c r="AU460" s="527">
        <f>SUM(AH460:AS460)</f>
        <v>0</v>
      </c>
      <c r="AW460" s="531" t="s">
        <v>622</v>
      </c>
      <c r="AX460" s="131"/>
      <c r="AY460" s="527">
        <v>1</v>
      </c>
      <c r="AZ460" s="527" t="str">
        <f t="shared" ref="AZ460:AZ474" si="555">IF(AU460&lt;&gt;0,1," ")</f>
        <v xml:space="preserve"> </v>
      </c>
      <c r="BB460" s="527" t="s">
        <v>186</v>
      </c>
      <c r="BD460" s="527"/>
      <c r="BE460" s="147"/>
      <c r="BF460" s="527"/>
      <c r="BG460" s="147"/>
      <c r="BH460" s="527"/>
      <c r="BI460" s="147"/>
      <c r="BJ460" s="527"/>
      <c r="BK460" s="147"/>
      <c r="BL460" s="532">
        <f>BD460+BF460+BH460+BJ460</f>
        <v>0</v>
      </c>
      <c r="BM460" s="533" t="e">
        <f t="shared" ref="BM460:BM474" si="556">BL460/AU460</f>
        <v>#DIV/0!</v>
      </c>
      <c r="BN460" s="147">
        <f>BE460+BG460+BI460+BK460</f>
        <v>0</v>
      </c>
      <c r="BP460" s="151"/>
    </row>
    <row r="461" spans="1:68" s="104" customFormat="1" ht="97.9" customHeight="1" x14ac:dyDescent="0.2">
      <c r="A461" s="534" t="s">
        <v>361</v>
      </c>
      <c r="B461" s="895" t="s">
        <v>993</v>
      </c>
      <c r="C461" s="895"/>
      <c r="D461" s="131"/>
      <c r="E461" s="235"/>
      <c r="F461" s="131"/>
      <c r="G461" s="527" t="s">
        <v>158</v>
      </c>
      <c r="H461" s="131"/>
      <c r="I461" s="527" t="s">
        <v>476</v>
      </c>
      <c r="J461" s="131"/>
      <c r="K461" s="527"/>
      <c r="L461" s="527">
        <v>1</v>
      </c>
      <c r="M461" s="527"/>
      <c r="N461" s="527"/>
      <c r="O461" s="527"/>
      <c r="P461" s="131"/>
      <c r="Q461" s="527"/>
      <c r="R461" s="527">
        <v>1</v>
      </c>
      <c r="S461" s="527"/>
      <c r="T461" s="527"/>
      <c r="U461" s="131"/>
      <c r="V461" s="528" t="s">
        <v>204</v>
      </c>
      <c r="W461" s="527">
        <v>3</v>
      </c>
      <c r="X461" s="144"/>
      <c r="Y461" s="527"/>
      <c r="Z461" s="527"/>
      <c r="AA461" s="131"/>
      <c r="AB461" s="529"/>
      <c r="AC461" s="134"/>
      <c r="AD461" s="530" t="s">
        <v>596</v>
      </c>
      <c r="AE461" s="131"/>
      <c r="AF461" s="534" t="s">
        <v>598</v>
      </c>
      <c r="AG461" s="131"/>
      <c r="AH461" s="527"/>
      <c r="AI461" s="527"/>
      <c r="AJ461" s="527"/>
      <c r="AK461" s="527"/>
      <c r="AL461" s="527"/>
      <c r="AM461" s="527"/>
      <c r="AN461" s="527"/>
      <c r="AO461" s="527"/>
      <c r="AP461" s="527"/>
      <c r="AQ461" s="527"/>
      <c r="AR461" s="527"/>
      <c r="AS461" s="527"/>
      <c r="AU461" s="527">
        <f t="shared" ref="AU461:AU472" si="557">SUM(AH461:AS461)</f>
        <v>0</v>
      </c>
      <c r="AW461" s="531" t="s">
        <v>22</v>
      </c>
      <c r="AX461" s="131"/>
      <c r="AY461" s="527">
        <v>1</v>
      </c>
      <c r="AZ461" s="527" t="str">
        <f t="shared" si="555"/>
        <v xml:space="preserve"> </v>
      </c>
      <c r="BB461" s="527" t="s">
        <v>3</v>
      </c>
      <c r="BD461" s="527"/>
      <c r="BE461" s="147"/>
      <c r="BF461" s="527"/>
      <c r="BG461" s="147"/>
      <c r="BH461" s="527"/>
      <c r="BI461" s="147"/>
      <c r="BJ461" s="527"/>
      <c r="BK461" s="147"/>
      <c r="BL461" s="532">
        <f t="shared" si="553"/>
        <v>0</v>
      </c>
      <c r="BM461" s="533" t="e">
        <f t="shared" si="556"/>
        <v>#DIV/0!</v>
      </c>
      <c r="BN461" s="147">
        <f t="shared" si="554"/>
        <v>0</v>
      </c>
      <c r="BP461" s="151"/>
    </row>
    <row r="462" spans="1:68" s="104" customFormat="1" ht="97.9" customHeight="1" x14ac:dyDescent="0.2">
      <c r="A462" s="530" t="s">
        <v>362</v>
      </c>
      <c r="B462" s="895" t="s">
        <v>994</v>
      </c>
      <c r="C462" s="895"/>
      <c r="D462" s="131"/>
      <c r="E462" s="235"/>
      <c r="F462" s="131"/>
      <c r="G462" s="527" t="s">
        <v>158</v>
      </c>
      <c r="H462" s="131"/>
      <c r="I462" s="527" t="s">
        <v>476</v>
      </c>
      <c r="J462" s="131"/>
      <c r="K462" s="527"/>
      <c r="L462" s="527">
        <v>1</v>
      </c>
      <c r="M462" s="527"/>
      <c r="N462" s="527"/>
      <c r="O462" s="527"/>
      <c r="P462" s="131"/>
      <c r="Q462" s="527"/>
      <c r="R462" s="527">
        <v>1</v>
      </c>
      <c r="S462" s="527"/>
      <c r="T462" s="527"/>
      <c r="U462" s="131"/>
      <c r="V462" s="528" t="s">
        <v>204</v>
      </c>
      <c r="W462" s="527">
        <v>2</v>
      </c>
      <c r="X462" s="144"/>
      <c r="Y462" s="527"/>
      <c r="Z462" s="527"/>
      <c r="AA462" s="131"/>
      <c r="AB462" s="529"/>
      <c r="AC462" s="134"/>
      <c r="AD462" s="530" t="s">
        <v>596</v>
      </c>
      <c r="AE462" s="131"/>
      <c r="AF462" s="530" t="s">
        <v>597</v>
      </c>
      <c r="AG462" s="131"/>
      <c r="AH462" s="527"/>
      <c r="AI462" s="527"/>
      <c r="AJ462" s="527"/>
      <c r="AK462" s="527"/>
      <c r="AL462" s="527"/>
      <c r="AM462" s="527"/>
      <c r="AN462" s="527"/>
      <c r="AO462" s="527"/>
      <c r="AP462" s="527"/>
      <c r="AQ462" s="527"/>
      <c r="AR462" s="527"/>
      <c r="AS462" s="527"/>
      <c r="AU462" s="527">
        <f t="shared" ref="AU462" si="558">SUM(AH462:AS462)</f>
        <v>0</v>
      </c>
      <c r="AW462" s="531" t="s">
        <v>609</v>
      </c>
      <c r="AX462" s="131"/>
      <c r="AY462" s="527">
        <v>1</v>
      </c>
      <c r="AZ462" s="527" t="str">
        <f t="shared" si="555"/>
        <v xml:space="preserve"> </v>
      </c>
      <c r="BB462" s="527" t="s">
        <v>186</v>
      </c>
      <c r="BD462" s="527"/>
      <c r="BE462" s="147"/>
      <c r="BF462" s="527"/>
      <c r="BG462" s="147"/>
      <c r="BH462" s="527"/>
      <c r="BI462" s="147"/>
      <c r="BJ462" s="527"/>
      <c r="BK462" s="147"/>
      <c r="BL462" s="532">
        <f t="shared" ref="BL462" si="559">BD462+BF462+BH462+BJ462</f>
        <v>0</v>
      </c>
      <c r="BM462" s="533" t="e">
        <f t="shared" ref="BM462" si="560">BL462/AU462</f>
        <v>#DIV/0!</v>
      </c>
      <c r="BN462" s="147">
        <f t="shared" ref="BN462" si="561">BE462+BG462+BI462+BK462</f>
        <v>0</v>
      </c>
      <c r="BP462" s="151"/>
    </row>
    <row r="463" spans="1:68" s="104" customFormat="1" ht="97.9" customHeight="1" x14ac:dyDescent="0.2">
      <c r="A463" s="534" t="s">
        <v>363</v>
      </c>
      <c r="B463" s="895" t="s">
        <v>995</v>
      </c>
      <c r="C463" s="895"/>
      <c r="D463" s="131"/>
      <c r="E463" s="235"/>
      <c r="F463" s="131"/>
      <c r="G463" s="527" t="s">
        <v>158</v>
      </c>
      <c r="H463" s="131"/>
      <c r="I463" s="527" t="s">
        <v>476</v>
      </c>
      <c r="J463" s="131"/>
      <c r="K463" s="527"/>
      <c r="L463" s="527">
        <v>1</v>
      </c>
      <c r="M463" s="527"/>
      <c r="N463" s="527"/>
      <c r="O463" s="527"/>
      <c r="P463" s="131"/>
      <c r="Q463" s="527"/>
      <c r="R463" s="527">
        <v>1</v>
      </c>
      <c r="S463" s="527"/>
      <c r="T463" s="527"/>
      <c r="U463" s="131"/>
      <c r="V463" s="528" t="s">
        <v>204</v>
      </c>
      <c r="W463" s="527">
        <v>2</v>
      </c>
      <c r="X463" s="144"/>
      <c r="Y463" s="527"/>
      <c r="Z463" s="527"/>
      <c r="AA463" s="131"/>
      <c r="AB463" s="529"/>
      <c r="AC463" s="134"/>
      <c r="AD463" s="534" t="s">
        <v>598</v>
      </c>
      <c r="AE463" s="131"/>
      <c r="AF463" s="534" t="s">
        <v>599</v>
      </c>
      <c r="AG463" s="131"/>
      <c r="AH463" s="527"/>
      <c r="AI463" s="527"/>
      <c r="AJ463" s="527"/>
      <c r="AK463" s="527"/>
      <c r="AL463" s="527"/>
      <c r="AM463" s="527"/>
      <c r="AN463" s="527"/>
      <c r="AO463" s="527"/>
      <c r="AP463" s="527"/>
      <c r="AQ463" s="527"/>
      <c r="AR463" s="527"/>
      <c r="AS463" s="527"/>
      <c r="AU463" s="527">
        <f t="shared" si="557"/>
        <v>0</v>
      </c>
      <c r="AW463" s="531" t="s">
        <v>610</v>
      </c>
      <c r="AX463" s="131"/>
      <c r="AY463" s="527">
        <v>1</v>
      </c>
      <c r="AZ463" s="527" t="str">
        <f t="shared" si="555"/>
        <v xml:space="preserve"> </v>
      </c>
      <c r="BB463" s="527" t="s">
        <v>3</v>
      </c>
      <c r="BD463" s="527"/>
      <c r="BE463" s="147"/>
      <c r="BF463" s="527"/>
      <c r="BG463" s="147"/>
      <c r="BH463" s="527"/>
      <c r="BI463" s="147"/>
      <c r="BJ463" s="527"/>
      <c r="BK463" s="147"/>
      <c r="BL463" s="532">
        <f t="shared" si="553"/>
        <v>0</v>
      </c>
      <c r="BM463" s="533" t="e">
        <f t="shared" si="556"/>
        <v>#DIV/0!</v>
      </c>
      <c r="BN463" s="147">
        <f t="shared" si="554"/>
        <v>0</v>
      </c>
      <c r="BP463" s="151"/>
    </row>
    <row r="464" spans="1:68" s="132" customFormat="1" ht="97.9" customHeight="1" x14ac:dyDescent="0.2">
      <c r="A464" s="534" t="s">
        <v>364</v>
      </c>
      <c r="B464" s="895" t="s">
        <v>996</v>
      </c>
      <c r="C464" s="895"/>
      <c r="D464" s="194"/>
      <c r="E464" s="235"/>
      <c r="F464" s="195"/>
      <c r="G464" s="527" t="s">
        <v>158</v>
      </c>
      <c r="H464" s="196"/>
      <c r="I464" s="527" t="s">
        <v>476</v>
      </c>
      <c r="J464" s="196"/>
      <c r="K464" s="527"/>
      <c r="L464" s="527">
        <v>1</v>
      </c>
      <c r="M464" s="527"/>
      <c r="N464" s="527"/>
      <c r="O464" s="527"/>
      <c r="P464" s="196"/>
      <c r="Q464" s="527"/>
      <c r="R464" s="527">
        <v>1</v>
      </c>
      <c r="S464" s="527"/>
      <c r="T464" s="527"/>
      <c r="U464" s="194"/>
      <c r="V464" s="528" t="s">
        <v>204</v>
      </c>
      <c r="W464" s="527">
        <v>2</v>
      </c>
      <c r="X464" s="144"/>
      <c r="Y464" s="527"/>
      <c r="Z464" s="527"/>
      <c r="AA464" s="196"/>
      <c r="AB464" s="529"/>
      <c r="AC464" s="134"/>
      <c r="AD464" s="530" t="s">
        <v>596</v>
      </c>
      <c r="AE464" s="195"/>
      <c r="AF464" s="534" t="s">
        <v>598</v>
      </c>
      <c r="AG464" s="131"/>
      <c r="AH464" s="527"/>
      <c r="AI464" s="527"/>
      <c r="AJ464" s="527"/>
      <c r="AK464" s="527"/>
      <c r="AL464" s="527"/>
      <c r="AM464" s="527"/>
      <c r="AN464" s="527"/>
      <c r="AO464" s="527"/>
      <c r="AP464" s="527"/>
      <c r="AQ464" s="527"/>
      <c r="AR464" s="527"/>
      <c r="AS464" s="527"/>
      <c r="AU464" s="527">
        <f t="shared" si="557"/>
        <v>0</v>
      </c>
      <c r="AW464" s="531" t="s">
        <v>611</v>
      </c>
      <c r="AX464" s="195"/>
      <c r="AY464" s="527">
        <v>1</v>
      </c>
      <c r="AZ464" s="527" t="str">
        <f t="shared" si="555"/>
        <v xml:space="preserve"> </v>
      </c>
      <c r="BB464" s="527" t="s">
        <v>3</v>
      </c>
      <c r="BD464" s="527"/>
      <c r="BE464" s="147"/>
      <c r="BF464" s="527"/>
      <c r="BG464" s="147"/>
      <c r="BH464" s="527"/>
      <c r="BI464" s="147"/>
      <c r="BJ464" s="527"/>
      <c r="BK464" s="147"/>
      <c r="BL464" s="532">
        <f t="shared" si="553"/>
        <v>0</v>
      </c>
      <c r="BM464" s="533" t="e">
        <f t="shared" si="556"/>
        <v>#DIV/0!</v>
      </c>
      <c r="BN464" s="147">
        <f t="shared" si="554"/>
        <v>0</v>
      </c>
      <c r="BP464" s="200"/>
    </row>
    <row r="465" spans="1:68" s="132" customFormat="1" ht="97.9" customHeight="1" x14ac:dyDescent="0.2">
      <c r="A465" s="534" t="s">
        <v>365</v>
      </c>
      <c r="B465" s="895" t="s">
        <v>997</v>
      </c>
      <c r="C465" s="895"/>
      <c r="D465" s="223"/>
      <c r="E465" s="235"/>
      <c r="F465" s="224"/>
      <c r="G465" s="527" t="s">
        <v>158</v>
      </c>
      <c r="H465" s="225"/>
      <c r="I465" s="527" t="s">
        <v>476</v>
      </c>
      <c r="J465" s="225"/>
      <c r="K465" s="527"/>
      <c r="L465" s="527">
        <v>1</v>
      </c>
      <c r="M465" s="527"/>
      <c r="N465" s="527"/>
      <c r="O465" s="527"/>
      <c r="P465" s="196"/>
      <c r="Q465" s="527"/>
      <c r="R465" s="527">
        <v>1</v>
      </c>
      <c r="S465" s="527"/>
      <c r="T465" s="527"/>
      <c r="U465" s="223"/>
      <c r="V465" s="528" t="s">
        <v>204</v>
      </c>
      <c r="W465" s="527">
        <v>2</v>
      </c>
      <c r="X465" s="144"/>
      <c r="Y465" s="527"/>
      <c r="Z465" s="527"/>
      <c r="AA465" s="225"/>
      <c r="AB465" s="529"/>
      <c r="AC465" s="227"/>
      <c r="AD465" s="530" t="s">
        <v>599</v>
      </c>
      <c r="AE465" s="224"/>
      <c r="AF465" s="534" t="s">
        <v>598</v>
      </c>
      <c r="AG465" s="196"/>
      <c r="AH465" s="527"/>
      <c r="AI465" s="527"/>
      <c r="AJ465" s="527"/>
      <c r="AK465" s="527"/>
      <c r="AL465" s="527"/>
      <c r="AM465" s="527"/>
      <c r="AN465" s="527"/>
      <c r="AO465" s="527"/>
      <c r="AP465" s="527"/>
      <c r="AQ465" s="527"/>
      <c r="AR465" s="527"/>
      <c r="AS465" s="527"/>
      <c r="AU465" s="527">
        <f t="shared" si="557"/>
        <v>0</v>
      </c>
      <c r="AW465" s="531" t="s">
        <v>612</v>
      </c>
      <c r="AX465" s="224"/>
      <c r="AY465" s="527">
        <v>1</v>
      </c>
      <c r="AZ465" s="527" t="str">
        <f t="shared" si="555"/>
        <v xml:space="preserve"> </v>
      </c>
      <c r="BB465" s="527" t="s">
        <v>3</v>
      </c>
      <c r="BD465" s="527"/>
      <c r="BE465" s="147"/>
      <c r="BF465" s="527"/>
      <c r="BG465" s="147"/>
      <c r="BH465" s="527"/>
      <c r="BI465" s="147"/>
      <c r="BJ465" s="527"/>
      <c r="BK465" s="147"/>
      <c r="BL465" s="532">
        <f t="shared" si="553"/>
        <v>0</v>
      </c>
      <c r="BM465" s="533" t="e">
        <f t="shared" si="556"/>
        <v>#DIV/0!</v>
      </c>
      <c r="BN465" s="147">
        <f t="shared" si="554"/>
        <v>0</v>
      </c>
      <c r="BP465" s="200"/>
    </row>
    <row r="466" spans="1:68" s="132" customFormat="1" ht="97.9" customHeight="1" x14ac:dyDescent="0.2">
      <c r="A466" s="530" t="s">
        <v>366</v>
      </c>
      <c r="B466" s="895" t="s">
        <v>998</v>
      </c>
      <c r="C466" s="895"/>
      <c r="D466" s="194"/>
      <c r="E466" s="235"/>
      <c r="F466" s="195"/>
      <c r="G466" s="527" t="s">
        <v>158</v>
      </c>
      <c r="H466" s="196"/>
      <c r="I466" s="527" t="s">
        <v>476</v>
      </c>
      <c r="J466" s="196"/>
      <c r="K466" s="527"/>
      <c r="L466" s="527">
        <v>1</v>
      </c>
      <c r="M466" s="527"/>
      <c r="N466" s="527"/>
      <c r="O466" s="527"/>
      <c r="P466" s="196"/>
      <c r="Q466" s="527"/>
      <c r="R466" s="527"/>
      <c r="S466" s="527">
        <v>1</v>
      </c>
      <c r="T466" s="527"/>
      <c r="U466" s="194"/>
      <c r="V466" s="528" t="s">
        <v>204</v>
      </c>
      <c r="W466" s="527">
        <v>3</v>
      </c>
      <c r="X466" s="144"/>
      <c r="Y466" s="527"/>
      <c r="Z466" s="527"/>
      <c r="AA466" s="196"/>
      <c r="AB466" s="529"/>
      <c r="AC466" s="134"/>
      <c r="AD466" s="534" t="s">
        <v>599</v>
      </c>
      <c r="AE466" s="195"/>
      <c r="AF466" s="530" t="s">
        <v>597</v>
      </c>
      <c r="AG466" s="196"/>
      <c r="AH466" s="527"/>
      <c r="AI466" s="527"/>
      <c r="AJ466" s="527"/>
      <c r="AK466" s="527"/>
      <c r="AL466" s="527"/>
      <c r="AM466" s="527"/>
      <c r="AN466" s="527"/>
      <c r="AO466" s="527"/>
      <c r="AP466" s="527"/>
      <c r="AQ466" s="527"/>
      <c r="AR466" s="527"/>
      <c r="AS466" s="527"/>
      <c r="AU466" s="527">
        <f t="shared" si="557"/>
        <v>0</v>
      </c>
      <c r="AW466" s="531" t="s">
        <v>613</v>
      </c>
      <c r="AX466" s="195"/>
      <c r="AY466" s="527">
        <v>1</v>
      </c>
      <c r="AZ466" s="527" t="str">
        <f t="shared" si="555"/>
        <v xml:space="preserve"> </v>
      </c>
      <c r="BB466" s="527" t="s">
        <v>186</v>
      </c>
      <c r="BD466" s="527"/>
      <c r="BE466" s="147"/>
      <c r="BF466" s="527"/>
      <c r="BG466" s="147"/>
      <c r="BH466" s="527"/>
      <c r="BI466" s="147"/>
      <c r="BJ466" s="527"/>
      <c r="BK466" s="147"/>
      <c r="BL466" s="532">
        <f t="shared" si="553"/>
        <v>0</v>
      </c>
      <c r="BM466" s="533" t="e">
        <f t="shared" si="556"/>
        <v>#DIV/0!</v>
      </c>
      <c r="BN466" s="147">
        <f t="shared" si="554"/>
        <v>0</v>
      </c>
      <c r="BP466" s="200"/>
    </row>
    <row r="467" spans="1:68" s="131" customFormat="1" ht="97.9" customHeight="1" x14ac:dyDescent="0.2">
      <c r="A467" s="534" t="s">
        <v>529</v>
      </c>
      <c r="B467" s="895" t="s">
        <v>999</v>
      </c>
      <c r="C467" s="895"/>
      <c r="E467" s="235"/>
      <c r="G467" s="527" t="s">
        <v>158</v>
      </c>
      <c r="I467" s="527" t="s">
        <v>476</v>
      </c>
      <c r="K467" s="527"/>
      <c r="L467" s="527">
        <v>1</v>
      </c>
      <c r="M467" s="527"/>
      <c r="N467" s="527"/>
      <c r="O467" s="527"/>
      <c r="Q467" s="527"/>
      <c r="R467" s="527">
        <v>1</v>
      </c>
      <c r="S467" s="527"/>
      <c r="T467" s="527"/>
      <c r="V467" s="528" t="s">
        <v>204</v>
      </c>
      <c r="W467" s="527">
        <v>3</v>
      </c>
      <c r="X467" s="144"/>
      <c r="Y467" s="527"/>
      <c r="Z467" s="527"/>
      <c r="AB467" s="529"/>
      <c r="AC467" s="134"/>
      <c r="AD467" s="530" t="s">
        <v>597</v>
      </c>
      <c r="AF467" s="534" t="s">
        <v>598</v>
      </c>
      <c r="AH467" s="527"/>
      <c r="AI467" s="527"/>
      <c r="AJ467" s="527"/>
      <c r="AK467" s="527"/>
      <c r="AL467" s="527"/>
      <c r="AM467" s="527"/>
      <c r="AN467" s="527"/>
      <c r="AO467" s="527"/>
      <c r="AP467" s="527"/>
      <c r="AQ467" s="527"/>
      <c r="AR467" s="527"/>
      <c r="AS467" s="527"/>
      <c r="AU467" s="527">
        <f t="shared" si="557"/>
        <v>0</v>
      </c>
      <c r="AW467" s="531" t="s">
        <v>614</v>
      </c>
      <c r="AY467" s="527">
        <v>1</v>
      </c>
      <c r="AZ467" s="527" t="str">
        <f t="shared" si="555"/>
        <v xml:space="preserve"> </v>
      </c>
      <c r="BB467" s="527" t="s">
        <v>3</v>
      </c>
      <c r="BD467" s="527"/>
      <c r="BE467" s="147"/>
      <c r="BF467" s="527"/>
      <c r="BG467" s="147"/>
      <c r="BH467" s="527"/>
      <c r="BI467" s="147"/>
      <c r="BJ467" s="527"/>
      <c r="BK467" s="147"/>
      <c r="BL467" s="532">
        <f t="shared" si="553"/>
        <v>0</v>
      </c>
      <c r="BM467" s="533" t="e">
        <f t="shared" si="556"/>
        <v>#DIV/0!</v>
      </c>
      <c r="BN467" s="147">
        <f t="shared" si="554"/>
        <v>0</v>
      </c>
      <c r="BP467" s="200"/>
    </row>
    <row r="468" spans="1:68" s="131" customFormat="1" ht="97.9" customHeight="1" x14ac:dyDescent="0.2">
      <c r="A468" s="534" t="s">
        <v>530</v>
      </c>
      <c r="B468" s="895" t="s">
        <v>1000</v>
      </c>
      <c r="C468" s="895"/>
      <c r="D468" s="132"/>
      <c r="E468" s="235"/>
      <c r="F468" s="132"/>
      <c r="G468" s="527" t="s">
        <v>158</v>
      </c>
      <c r="H468" s="132"/>
      <c r="I468" s="527" t="s">
        <v>476</v>
      </c>
      <c r="J468" s="132"/>
      <c r="K468" s="527"/>
      <c r="L468" s="527">
        <v>1</v>
      </c>
      <c r="M468" s="527"/>
      <c r="N468" s="527"/>
      <c r="O468" s="527"/>
      <c r="Q468" s="527"/>
      <c r="R468" s="527">
        <v>1</v>
      </c>
      <c r="S468" s="527"/>
      <c r="T468" s="527"/>
      <c r="U468" s="132"/>
      <c r="V468" s="528" t="s">
        <v>204</v>
      </c>
      <c r="W468" s="527">
        <v>3</v>
      </c>
      <c r="X468" s="144"/>
      <c r="Y468" s="527"/>
      <c r="Z468" s="527"/>
      <c r="AA468" s="132"/>
      <c r="AB468" s="529"/>
      <c r="AC468" s="227"/>
      <c r="AD468" s="534" t="s">
        <v>598</v>
      </c>
      <c r="AE468" s="132"/>
      <c r="AF468" s="534" t="s">
        <v>599</v>
      </c>
      <c r="AG468" s="196"/>
      <c r="AH468" s="527"/>
      <c r="AI468" s="527"/>
      <c r="AJ468" s="527"/>
      <c r="AK468" s="527"/>
      <c r="AL468" s="527"/>
      <c r="AM468" s="527"/>
      <c r="AN468" s="527"/>
      <c r="AO468" s="527"/>
      <c r="AP468" s="527"/>
      <c r="AQ468" s="527"/>
      <c r="AR468" s="527"/>
      <c r="AS468" s="527"/>
      <c r="AU468" s="527">
        <f t="shared" si="557"/>
        <v>0</v>
      </c>
      <c r="AW468" s="531" t="s">
        <v>615</v>
      </c>
      <c r="AX468" s="132"/>
      <c r="AY468" s="527">
        <v>1</v>
      </c>
      <c r="AZ468" s="527" t="str">
        <f t="shared" si="555"/>
        <v xml:space="preserve"> </v>
      </c>
      <c r="BB468" s="527" t="s">
        <v>3</v>
      </c>
      <c r="BD468" s="527"/>
      <c r="BE468" s="147"/>
      <c r="BF468" s="527"/>
      <c r="BG468" s="147"/>
      <c r="BH468" s="527"/>
      <c r="BI468" s="147"/>
      <c r="BJ468" s="527"/>
      <c r="BK468" s="147"/>
      <c r="BL468" s="532">
        <f t="shared" si="553"/>
        <v>0</v>
      </c>
      <c r="BM468" s="533" t="e">
        <f t="shared" si="556"/>
        <v>#DIV/0!</v>
      </c>
      <c r="BN468" s="147">
        <f t="shared" si="554"/>
        <v>0</v>
      </c>
      <c r="BP468" s="200"/>
    </row>
    <row r="469" spans="1:68" s="104" customFormat="1" ht="97.9" customHeight="1" x14ac:dyDescent="0.2">
      <c r="A469" s="534" t="s">
        <v>531</v>
      </c>
      <c r="B469" s="895" t="s">
        <v>1001</v>
      </c>
      <c r="C469" s="895"/>
      <c r="D469" s="132"/>
      <c r="E469" s="235"/>
      <c r="F469" s="132"/>
      <c r="G469" s="527" t="s">
        <v>158</v>
      </c>
      <c r="H469" s="132"/>
      <c r="I469" s="527" t="s">
        <v>476</v>
      </c>
      <c r="J469" s="132"/>
      <c r="K469" s="527"/>
      <c r="L469" s="527">
        <v>1</v>
      </c>
      <c r="M469" s="527"/>
      <c r="N469" s="527"/>
      <c r="O469" s="527"/>
      <c r="P469" s="131"/>
      <c r="Q469" s="527">
        <v>1</v>
      </c>
      <c r="R469" s="527"/>
      <c r="S469" s="527"/>
      <c r="T469" s="527">
        <v>1</v>
      </c>
      <c r="U469" s="132"/>
      <c r="V469" s="528" t="s">
        <v>204</v>
      </c>
      <c r="W469" s="527">
        <v>3</v>
      </c>
      <c r="X469" s="144"/>
      <c r="Y469" s="527"/>
      <c r="Z469" s="527"/>
      <c r="AA469" s="132"/>
      <c r="AB469" s="529"/>
      <c r="AC469" s="227"/>
      <c r="AD469" s="530" t="s">
        <v>596</v>
      </c>
      <c r="AE469" s="132"/>
      <c r="AF469" s="534" t="s">
        <v>599</v>
      </c>
      <c r="AG469" s="132"/>
      <c r="AH469" s="527"/>
      <c r="AI469" s="527"/>
      <c r="AJ469" s="527"/>
      <c r="AK469" s="527"/>
      <c r="AL469" s="527"/>
      <c r="AM469" s="527"/>
      <c r="AN469" s="527"/>
      <c r="AO469" s="527"/>
      <c r="AP469" s="527"/>
      <c r="AQ469" s="527"/>
      <c r="AR469" s="527"/>
      <c r="AS469" s="527"/>
      <c r="AU469" s="527">
        <f t="shared" si="557"/>
        <v>0</v>
      </c>
      <c r="AW469" s="531" t="s">
        <v>616</v>
      </c>
      <c r="AX469" s="132"/>
      <c r="AY469" s="527">
        <v>1</v>
      </c>
      <c r="AZ469" s="527" t="str">
        <f t="shared" si="555"/>
        <v xml:space="preserve"> </v>
      </c>
      <c r="BB469" s="527" t="s">
        <v>3</v>
      </c>
      <c r="BD469" s="527"/>
      <c r="BE469" s="147"/>
      <c r="BF469" s="527"/>
      <c r="BG469" s="147"/>
      <c r="BH469" s="527"/>
      <c r="BI469" s="147"/>
      <c r="BJ469" s="527"/>
      <c r="BK469" s="147"/>
      <c r="BL469" s="532">
        <f t="shared" si="553"/>
        <v>0</v>
      </c>
      <c r="BM469" s="533" t="e">
        <f t="shared" si="556"/>
        <v>#DIV/0!</v>
      </c>
      <c r="BN469" s="147">
        <f t="shared" si="554"/>
        <v>0</v>
      </c>
      <c r="BP469" s="151"/>
    </row>
    <row r="470" spans="1:68" s="131" customFormat="1" ht="97.9" customHeight="1" x14ac:dyDescent="0.2">
      <c r="A470" s="530" t="s">
        <v>532</v>
      </c>
      <c r="B470" s="895" t="s">
        <v>1002</v>
      </c>
      <c r="C470" s="895"/>
      <c r="E470" s="235"/>
      <c r="G470" s="527" t="s">
        <v>158</v>
      </c>
      <c r="I470" s="527" t="s">
        <v>476</v>
      </c>
      <c r="K470" s="527"/>
      <c r="L470" s="527">
        <v>1</v>
      </c>
      <c r="M470" s="527"/>
      <c r="N470" s="527"/>
      <c r="O470" s="527"/>
      <c r="Q470" s="527">
        <v>1</v>
      </c>
      <c r="R470" s="527"/>
      <c r="S470" s="527"/>
      <c r="T470" s="527">
        <v>1</v>
      </c>
      <c r="V470" s="528" t="s">
        <v>204</v>
      </c>
      <c r="W470" s="527">
        <v>3</v>
      </c>
      <c r="X470" s="144"/>
      <c r="Y470" s="527"/>
      <c r="Z470" s="527"/>
      <c r="AB470" s="529"/>
      <c r="AC470" s="134"/>
      <c r="AD470" s="530" t="s">
        <v>596</v>
      </c>
      <c r="AF470" s="530" t="s">
        <v>597</v>
      </c>
      <c r="AG470" s="132"/>
      <c r="AH470" s="527"/>
      <c r="AI470" s="527"/>
      <c r="AJ470" s="527"/>
      <c r="AK470" s="527"/>
      <c r="AL470" s="527"/>
      <c r="AM470" s="527"/>
      <c r="AN470" s="527"/>
      <c r="AO470" s="527"/>
      <c r="AP470" s="527"/>
      <c r="AQ470" s="527"/>
      <c r="AR470" s="527"/>
      <c r="AS470" s="527"/>
      <c r="AU470" s="527">
        <f t="shared" si="557"/>
        <v>0</v>
      </c>
      <c r="AW470" s="531" t="s">
        <v>617</v>
      </c>
      <c r="AY470" s="527">
        <v>1</v>
      </c>
      <c r="AZ470" s="527" t="str">
        <f t="shared" si="555"/>
        <v xml:space="preserve"> </v>
      </c>
      <c r="BB470" s="527" t="s">
        <v>186</v>
      </c>
      <c r="BD470" s="527"/>
      <c r="BE470" s="147"/>
      <c r="BF470" s="527"/>
      <c r="BG470" s="147"/>
      <c r="BH470" s="527"/>
      <c r="BI470" s="147"/>
      <c r="BJ470" s="527"/>
      <c r="BK470" s="147"/>
      <c r="BL470" s="532">
        <f t="shared" si="553"/>
        <v>0</v>
      </c>
      <c r="BM470" s="533" t="e">
        <f t="shared" si="556"/>
        <v>#DIV/0!</v>
      </c>
      <c r="BN470" s="147">
        <f t="shared" si="554"/>
        <v>0</v>
      </c>
      <c r="BP470" s="200"/>
    </row>
    <row r="471" spans="1:68" s="131" customFormat="1" ht="97.9" customHeight="1" x14ac:dyDescent="0.2">
      <c r="A471" s="530" t="s">
        <v>533</v>
      </c>
      <c r="B471" s="895" t="s">
        <v>1003</v>
      </c>
      <c r="C471" s="895"/>
      <c r="D471" s="132"/>
      <c r="E471" s="235"/>
      <c r="F471" s="132"/>
      <c r="G471" s="527" t="s">
        <v>158</v>
      </c>
      <c r="H471" s="132"/>
      <c r="I471" s="527" t="s">
        <v>476</v>
      </c>
      <c r="J471" s="132"/>
      <c r="K471" s="527"/>
      <c r="L471" s="527">
        <v>1</v>
      </c>
      <c r="M471" s="527"/>
      <c r="N471" s="527"/>
      <c r="O471" s="527"/>
      <c r="Q471" s="527">
        <v>1</v>
      </c>
      <c r="R471" s="527"/>
      <c r="S471" s="527"/>
      <c r="T471" s="527"/>
      <c r="U471" s="132"/>
      <c r="V471" s="528" t="s">
        <v>204</v>
      </c>
      <c r="W471" s="527">
        <v>3</v>
      </c>
      <c r="X471" s="144"/>
      <c r="Y471" s="527"/>
      <c r="Z471" s="527"/>
      <c r="AA471" s="132"/>
      <c r="AB471" s="529"/>
      <c r="AC471" s="227"/>
      <c r="AD471" s="530" t="s">
        <v>596</v>
      </c>
      <c r="AE471" s="132"/>
      <c r="AF471" s="530" t="s">
        <v>597</v>
      </c>
      <c r="AG471" s="235"/>
      <c r="AH471" s="530"/>
      <c r="AI471" s="530"/>
      <c r="AJ471" s="530"/>
      <c r="AK471" s="530"/>
      <c r="AL471" s="530"/>
      <c r="AM471" s="530"/>
      <c r="AN471" s="530"/>
      <c r="AO471" s="527"/>
      <c r="AP471" s="527"/>
      <c r="AQ471" s="527"/>
      <c r="AR471" s="527"/>
      <c r="AS471" s="527"/>
      <c r="AU471" s="527">
        <f t="shared" si="557"/>
        <v>0</v>
      </c>
      <c r="AW471" s="531" t="s">
        <v>631</v>
      </c>
      <c r="AX471" s="132"/>
      <c r="AY471" s="527">
        <v>1</v>
      </c>
      <c r="AZ471" s="527" t="str">
        <f t="shared" si="555"/>
        <v xml:space="preserve"> </v>
      </c>
      <c r="BB471" s="527" t="s">
        <v>186</v>
      </c>
      <c r="BD471" s="527"/>
      <c r="BE471" s="147"/>
      <c r="BF471" s="527"/>
      <c r="BG471" s="147"/>
      <c r="BH471" s="527"/>
      <c r="BI471" s="147"/>
      <c r="BJ471" s="527"/>
      <c r="BK471" s="147"/>
      <c r="BL471" s="532">
        <f t="shared" si="553"/>
        <v>0</v>
      </c>
      <c r="BM471" s="533" t="e">
        <f t="shared" si="556"/>
        <v>#DIV/0!</v>
      </c>
      <c r="BN471" s="147">
        <f t="shared" si="554"/>
        <v>0</v>
      </c>
      <c r="BP471" s="200"/>
    </row>
    <row r="472" spans="1:68" s="131" customFormat="1" ht="97.9" customHeight="1" x14ac:dyDescent="0.2">
      <c r="A472" s="534" t="s">
        <v>534</v>
      </c>
      <c r="B472" s="895" t="s">
        <v>1004</v>
      </c>
      <c r="C472" s="895"/>
      <c r="D472" s="132"/>
      <c r="E472" s="235"/>
      <c r="F472" s="132"/>
      <c r="G472" s="527" t="s">
        <v>158</v>
      </c>
      <c r="H472" s="132"/>
      <c r="I472" s="527" t="s">
        <v>476</v>
      </c>
      <c r="J472" s="132"/>
      <c r="K472" s="527"/>
      <c r="L472" s="527">
        <v>1</v>
      </c>
      <c r="M472" s="527"/>
      <c r="N472" s="527"/>
      <c r="O472" s="527"/>
      <c r="Q472" s="527"/>
      <c r="R472" s="527"/>
      <c r="S472" s="527">
        <v>1</v>
      </c>
      <c r="T472" s="527"/>
      <c r="U472" s="132"/>
      <c r="V472" s="528" t="s">
        <v>204</v>
      </c>
      <c r="W472" s="527">
        <v>3</v>
      </c>
      <c r="X472" s="144"/>
      <c r="Y472" s="527"/>
      <c r="Z472" s="527"/>
      <c r="AA472" s="132"/>
      <c r="AB472" s="529"/>
      <c r="AC472" s="227"/>
      <c r="AD472" s="530" t="s">
        <v>597</v>
      </c>
      <c r="AE472" s="132"/>
      <c r="AF472" s="534" t="s">
        <v>599</v>
      </c>
      <c r="AG472" s="132"/>
      <c r="AH472" s="527"/>
      <c r="AI472" s="527"/>
      <c r="AJ472" s="527"/>
      <c r="AK472" s="527"/>
      <c r="AL472" s="527"/>
      <c r="AM472" s="527"/>
      <c r="AN472" s="527"/>
      <c r="AO472" s="527"/>
      <c r="AP472" s="527"/>
      <c r="AQ472" s="527"/>
      <c r="AR472" s="527"/>
      <c r="AS472" s="527"/>
      <c r="AU472" s="527">
        <f t="shared" si="557"/>
        <v>0</v>
      </c>
      <c r="AW472" s="531" t="s">
        <v>630</v>
      </c>
      <c r="AX472" s="132"/>
      <c r="AY472" s="527">
        <v>1</v>
      </c>
      <c r="AZ472" s="527" t="str">
        <f t="shared" si="555"/>
        <v xml:space="preserve"> </v>
      </c>
      <c r="BB472" s="527" t="s">
        <v>3</v>
      </c>
      <c r="BD472" s="527"/>
      <c r="BE472" s="147"/>
      <c r="BF472" s="527"/>
      <c r="BG472" s="147"/>
      <c r="BH472" s="527"/>
      <c r="BI472" s="147"/>
      <c r="BJ472" s="527"/>
      <c r="BK472" s="147"/>
      <c r="BL472" s="532">
        <f t="shared" si="553"/>
        <v>0</v>
      </c>
      <c r="BM472" s="533" t="e">
        <f t="shared" si="556"/>
        <v>#DIV/0!</v>
      </c>
      <c r="BN472" s="147">
        <f t="shared" si="554"/>
        <v>0</v>
      </c>
      <c r="BP472" s="200"/>
    </row>
    <row r="473" spans="1:68" s="104" customFormat="1" ht="97.9" customHeight="1" x14ac:dyDescent="0.2">
      <c r="A473" s="534" t="s">
        <v>535</v>
      </c>
      <c r="B473" s="895" t="s">
        <v>1005</v>
      </c>
      <c r="C473" s="895"/>
      <c r="D473" s="131"/>
      <c r="E473" s="235"/>
      <c r="F473" s="131"/>
      <c r="G473" s="527" t="s">
        <v>158</v>
      </c>
      <c r="H473" s="131"/>
      <c r="I473" s="527" t="s">
        <v>476</v>
      </c>
      <c r="J473" s="131"/>
      <c r="K473" s="527"/>
      <c r="L473" s="527">
        <v>1</v>
      </c>
      <c r="M473" s="527"/>
      <c r="N473" s="527"/>
      <c r="O473" s="527"/>
      <c r="P473" s="131"/>
      <c r="Q473" s="527">
        <v>1</v>
      </c>
      <c r="R473" s="527"/>
      <c r="S473" s="527"/>
      <c r="T473" s="527"/>
      <c r="U473" s="131"/>
      <c r="V473" s="528" t="s">
        <v>204</v>
      </c>
      <c r="W473" s="527">
        <v>3</v>
      </c>
      <c r="X473" s="144"/>
      <c r="Y473" s="527"/>
      <c r="Z473" s="527"/>
      <c r="AA473" s="131"/>
      <c r="AB473" s="529"/>
      <c r="AC473" s="134"/>
      <c r="AD473" s="530" t="s">
        <v>596</v>
      </c>
      <c r="AE473" s="131"/>
      <c r="AF473" s="534" t="s">
        <v>598</v>
      </c>
      <c r="AG473" s="131"/>
      <c r="AH473" s="527"/>
      <c r="AI473" s="527"/>
      <c r="AJ473" s="527"/>
      <c r="AK473" s="527"/>
      <c r="AL473" s="527"/>
      <c r="AM473" s="527"/>
      <c r="AN473" s="527"/>
      <c r="AO473" s="527"/>
      <c r="AP473" s="527"/>
      <c r="AQ473" s="527"/>
      <c r="AR473" s="527"/>
      <c r="AS473" s="527"/>
      <c r="AT473" s="132"/>
      <c r="AU473" s="527">
        <f>SUM(AH473:AS473)</f>
        <v>0</v>
      </c>
      <c r="AV473" s="132"/>
      <c r="AW473" s="531" t="s">
        <v>629</v>
      </c>
      <c r="AX473" s="131"/>
      <c r="AY473" s="527">
        <v>1</v>
      </c>
      <c r="AZ473" s="527" t="str">
        <f t="shared" si="555"/>
        <v xml:space="preserve"> </v>
      </c>
      <c r="BA473" s="132"/>
      <c r="BB473" s="527" t="s">
        <v>3</v>
      </c>
      <c r="BD473" s="527"/>
      <c r="BE473" s="147"/>
      <c r="BF473" s="527"/>
      <c r="BG473" s="147"/>
      <c r="BH473" s="527"/>
      <c r="BI473" s="147"/>
      <c r="BJ473" s="527"/>
      <c r="BK473" s="147"/>
      <c r="BL473" s="532">
        <f>BD473+BF473+BH473+BJ473</f>
        <v>0</v>
      </c>
      <c r="BM473" s="533" t="e">
        <f t="shared" si="556"/>
        <v>#DIV/0!</v>
      </c>
      <c r="BN473" s="147">
        <f>BE473+BG473+BI473+BK473</f>
        <v>0</v>
      </c>
      <c r="BP473" s="151"/>
    </row>
    <row r="474" spans="1:68" s="132" customFormat="1" ht="97.9" customHeight="1" x14ac:dyDescent="0.2">
      <c r="A474" s="534" t="s">
        <v>536</v>
      </c>
      <c r="B474" s="895" t="s">
        <v>1006</v>
      </c>
      <c r="C474" s="895"/>
      <c r="D474" s="194"/>
      <c r="E474" s="235"/>
      <c r="F474" s="195"/>
      <c r="G474" s="527" t="s">
        <v>158</v>
      </c>
      <c r="H474" s="196"/>
      <c r="I474" s="527" t="s">
        <v>476</v>
      </c>
      <c r="J474" s="196"/>
      <c r="K474" s="527"/>
      <c r="L474" s="527">
        <v>1</v>
      </c>
      <c r="M474" s="527"/>
      <c r="N474" s="527"/>
      <c r="O474" s="527"/>
      <c r="P474" s="196"/>
      <c r="Q474" s="527">
        <v>1</v>
      </c>
      <c r="R474" s="527"/>
      <c r="S474" s="527"/>
      <c r="T474" s="527"/>
      <c r="U474" s="194"/>
      <c r="V474" s="528" t="s">
        <v>204</v>
      </c>
      <c r="W474" s="527">
        <v>3</v>
      </c>
      <c r="X474" s="144"/>
      <c r="Y474" s="527"/>
      <c r="Z474" s="527"/>
      <c r="AA474" s="196"/>
      <c r="AB474" s="529"/>
      <c r="AC474" s="134"/>
      <c r="AD474" s="534" t="s">
        <v>598</v>
      </c>
      <c r="AE474" s="195"/>
      <c r="AF474" s="534" t="s">
        <v>599</v>
      </c>
      <c r="AG474" s="131"/>
      <c r="AH474" s="527"/>
      <c r="AI474" s="527"/>
      <c r="AJ474" s="527"/>
      <c r="AK474" s="527"/>
      <c r="AL474" s="527"/>
      <c r="AM474" s="527"/>
      <c r="AN474" s="527"/>
      <c r="AO474" s="527"/>
      <c r="AP474" s="527"/>
      <c r="AQ474" s="527"/>
      <c r="AR474" s="527"/>
      <c r="AS474" s="527"/>
      <c r="AT474" s="104"/>
      <c r="AU474" s="527">
        <f>SUM(AH474:AS474)</f>
        <v>0</v>
      </c>
      <c r="AV474" s="104"/>
      <c r="AW474" s="531" t="s">
        <v>628</v>
      </c>
      <c r="AX474" s="195"/>
      <c r="AY474" s="527">
        <v>1</v>
      </c>
      <c r="AZ474" s="527" t="str">
        <f t="shared" si="555"/>
        <v xml:space="preserve"> </v>
      </c>
      <c r="BA474" s="104"/>
      <c r="BB474" s="527" t="s">
        <v>3</v>
      </c>
      <c r="BD474" s="527"/>
      <c r="BE474" s="147"/>
      <c r="BF474" s="527"/>
      <c r="BG474" s="147"/>
      <c r="BH474" s="527"/>
      <c r="BI474" s="147"/>
      <c r="BJ474" s="527"/>
      <c r="BK474" s="147"/>
      <c r="BL474" s="532">
        <f>BD474+BF474+BH474+BJ474</f>
        <v>0</v>
      </c>
      <c r="BM474" s="533" t="e">
        <f t="shared" si="556"/>
        <v>#DIV/0!</v>
      </c>
      <c r="BN474" s="147">
        <f>BE474+BG474+BI474+BK474</f>
        <v>0</v>
      </c>
      <c r="BP474" s="200"/>
    </row>
    <row r="475" spans="1:68" s="104" customFormat="1" ht="9" customHeight="1" thickBot="1" x14ac:dyDescent="0.25">
      <c r="A475" s="131"/>
      <c r="B475" s="132"/>
      <c r="C475" s="132"/>
      <c r="D475" s="131"/>
      <c r="E475" s="132"/>
      <c r="F475" s="131"/>
      <c r="G475" s="131"/>
      <c r="H475" s="131"/>
      <c r="I475" s="131"/>
      <c r="J475" s="131"/>
      <c r="K475" s="131"/>
      <c r="L475" s="131"/>
      <c r="M475" s="131"/>
      <c r="N475" s="131"/>
      <c r="O475" s="131"/>
      <c r="P475" s="131"/>
      <c r="Q475" s="131"/>
      <c r="R475" s="131"/>
      <c r="S475" s="131"/>
      <c r="T475" s="131"/>
      <c r="U475" s="131"/>
      <c r="V475" s="133"/>
      <c r="W475" s="131"/>
      <c r="X475" s="134"/>
      <c r="Y475" s="131"/>
      <c r="Z475" s="131"/>
      <c r="AA475" s="131"/>
      <c r="AB475" s="135"/>
      <c r="AC475" s="134"/>
      <c r="AD475" s="131"/>
      <c r="AE475" s="131"/>
      <c r="AF475" s="131"/>
      <c r="AG475" s="131"/>
      <c r="AH475" s="131"/>
      <c r="AI475" s="131"/>
      <c r="AJ475" s="131"/>
      <c r="AK475" s="131"/>
      <c r="AL475" s="131"/>
      <c r="AM475" s="131"/>
      <c r="AN475" s="131"/>
      <c r="AO475" s="131"/>
      <c r="AP475" s="131"/>
      <c r="AQ475" s="131"/>
      <c r="AR475" s="131"/>
      <c r="AS475" s="131"/>
      <c r="AU475" s="131"/>
      <c r="AW475" s="132"/>
      <c r="AX475" s="131"/>
      <c r="AY475" s="131"/>
      <c r="AZ475" s="131"/>
      <c r="BB475" s="131"/>
      <c r="BE475" s="136"/>
      <c r="BG475" s="136"/>
      <c r="BI475" s="136"/>
      <c r="BK475" s="136"/>
      <c r="BL475" s="137"/>
      <c r="BM475" s="137"/>
      <c r="BN475" s="136"/>
    </row>
    <row r="476" spans="1:68" s="328" customFormat="1" ht="60.6" customHeight="1" thickTop="1" thickBot="1" x14ac:dyDescent="0.25">
      <c r="A476" s="898" t="str">
        <f>B457</f>
        <v>MESAS DE ASESORÍA Y PREVENCIÓN</v>
      </c>
      <c r="B476" s="898"/>
      <c r="C476" s="537" t="s">
        <v>187</v>
      </c>
      <c r="D476" s="354"/>
      <c r="E476" s="166"/>
      <c r="F476" s="354"/>
      <c r="G476" s="536">
        <f>COUNTIF(BB459:BB474,"P")</f>
        <v>6</v>
      </c>
      <c r="H476" s="354"/>
      <c r="I476" s="538">
        <f>G476/(G476+G477)</f>
        <v>0.375</v>
      </c>
      <c r="J476" s="354"/>
      <c r="K476" s="536">
        <f>SUM(K459:K474)</f>
        <v>0</v>
      </c>
      <c r="L476" s="536">
        <f>SUM(L459:L474)</f>
        <v>16</v>
      </c>
      <c r="M476" s="536">
        <f>SUM(M459:M474)</f>
        <v>0</v>
      </c>
      <c r="N476" s="536">
        <f>SUM(N459:N474)</f>
        <v>0</v>
      </c>
      <c r="O476" s="536">
        <f>SUM(O459:O474)</f>
        <v>0</v>
      </c>
      <c r="P476" s="322"/>
      <c r="Q476" s="536">
        <f>SUM(Q459:Q474)</f>
        <v>6</v>
      </c>
      <c r="R476" s="536">
        <f>SUM(R459:R474)</f>
        <v>8</v>
      </c>
      <c r="S476" s="536">
        <f>SUM(S459:S474)</f>
        <v>2</v>
      </c>
      <c r="T476" s="536">
        <f>SUM(T459:T474)</f>
        <v>2</v>
      </c>
      <c r="U476" s="354"/>
      <c r="V476" s="356"/>
      <c r="W476" s="354"/>
      <c r="X476" s="357"/>
      <c r="Y476" s="539">
        <f>SUM(Y459:Y474)</f>
        <v>0</v>
      </c>
      <c r="Z476" s="539">
        <f>SUM(Z459:Z474)</f>
        <v>0</v>
      </c>
      <c r="AA476" s="354"/>
      <c r="AB476" s="806"/>
      <c r="AC476" s="357"/>
      <c r="AD476" s="354"/>
      <c r="AE476" s="354"/>
      <c r="AF476" s="536" t="s">
        <v>136</v>
      </c>
      <c r="AG476" s="354"/>
      <c r="AH476" s="898">
        <f>SUM(AH459:AJ474)</f>
        <v>0</v>
      </c>
      <c r="AI476" s="898"/>
      <c r="AJ476" s="898"/>
      <c r="AK476" s="898">
        <f>SUM(AK459:AM474)</f>
        <v>0</v>
      </c>
      <c r="AL476" s="898"/>
      <c r="AM476" s="898"/>
      <c r="AN476" s="898">
        <f>SUM(AN459:AP474)</f>
        <v>0</v>
      </c>
      <c r="AO476" s="898"/>
      <c r="AP476" s="898"/>
      <c r="AQ476" s="898">
        <f>SUM(AQ459:AS474)</f>
        <v>0</v>
      </c>
      <c r="AR476" s="898"/>
      <c r="AS476" s="898"/>
      <c r="AU476" s="898">
        <f>SUM(AU459:AU474)</f>
        <v>0</v>
      </c>
      <c r="AW476" s="1074" t="s">
        <v>139</v>
      </c>
      <c r="AX476" s="354"/>
      <c r="AY476" s="536">
        <f>SUM(AY459:AY474)</f>
        <v>16</v>
      </c>
      <c r="AZ476" s="536">
        <f>SUM(AZ459:AZ474)</f>
        <v>0</v>
      </c>
      <c r="BB476" s="322"/>
      <c r="BD476" s="540">
        <f t="shared" ref="BD476:BL476" si="562">SUM(BD459:BD474)</f>
        <v>0</v>
      </c>
      <c r="BE476" s="361">
        <f t="shared" si="562"/>
        <v>0</v>
      </c>
      <c r="BF476" s="540">
        <f t="shared" si="562"/>
        <v>0</v>
      </c>
      <c r="BG476" s="361">
        <f t="shared" si="562"/>
        <v>0</v>
      </c>
      <c r="BH476" s="540">
        <f t="shared" si="562"/>
        <v>0</v>
      </c>
      <c r="BI476" s="361">
        <f t="shared" si="562"/>
        <v>0</v>
      </c>
      <c r="BJ476" s="540">
        <f t="shared" si="562"/>
        <v>0</v>
      </c>
      <c r="BK476" s="361">
        <f t="shared" si="562"/>
        <v>0</v>
      </c>
      <c r="BL476" s="1033">
        <f t="shared" si="562"/>
        <v>0</v>
      </c>
      <c r="BM476" s="1044" t="e">
        <f>BL476/AU476</f>
        <v>#DIV/0!</v>
      </c>
      <c r="BN476" s="769">
        <f>SUM(BN459:BN474)</f>
        <v>0</v>
      </c>
      <c r="BO476" s="326"/>
      <c r="BP476" s="326"/>
    </row>
    <row r="477" spans="1:68" s="328" customFormat="1" ht="60.6" customHeight="1" thickTop="1" thickBot="1" x14ac:dyDescent="0.25">
      <c r="A477" s="898"/>
      <c r="B477" s="898"/>
      <c r="C477" s="537" t="s">
        <v>188</v>
      </c>
      <c r="D477" s="354"/>
      <c r="E477" s="166"/>
      <c r="F477" s="354"/>
      <c r="G477" s="536">
        <f>COUNTIF(BB459:BB474,"C")</f>
        <v>10</v>
      </c>
      <c r="H477" s="354"/>
      <c r="I477" s="538">
        <f>G477/(G476+G477)</f>
        <v>0.625</v>
      </c>
      <c r="J477" s="354"/>
      <c r="K477" s="898">
        <f>SUM(K476:O476)</f>
        <v>16</v>
      </c>
      <c r="L477" s="898"/>
      <c r="M477" s="898"/>
      <c r="N477" s="898"/>
      <c r="O477" s="898"/>
      <c r="P477" s="322"/>
      <c r="Q477" s="898">
        <f>SUM(Q476:T476)</f>
        <v>18</v>
      </c>
      <c r="R477" s="898"/>
      <c r="S477" s="898"/>
      <c r="T477" s="898"/>
      <c r="U477" s="354"/>
      <c r="V477" s="356"/>
      <c r="W477" s="354"/>
      <c r="X477" s="357"/>
      <c r="Y477" s="354"/>
      <c r="Z477" s="354"/>
      <c r="AA477" s="354"/>
      <c r="AB477" s="806"/>
      <c r="AC477" s="357"/>
      <c r="AD477" s="354"/>
      <c r="AE477" s="354"/>
      <c r="AF477" s="536" t="s">
        <v>441</v>
      </c>
      <c r="AG477" s="354"/>
      <c r="AH477" s="898">
        <f>AH476+AK476+AN476+AQ476</f>
        <v>0</v>
      </c>
      <c r="AI477" s="898"/>
      <c r="AJ477" s="898"/>
      <c r="AK477" s="898"/>
      <c r="AL477" s="898"/>
      <c r="AM477" s="898"/>
      <c r="AN477" s="898"/>
      <c r="AO477" s="898"/>
      <c r="AP477" s="898"/>
      <c r="AQ477" s="898"/>
      <c r="AR477" s="898"/>
      <c r="AS477" s="898"/>
      <c r="AU477" s="898"/>
      <c r="AW477" s="1074"/>
      <c r="AX477" s="354"/>
      <c r="AY477" s="1091">
        <f>AZ476/AY476</f>
        <v>0</v>
      </c>
      <c r="AZ477" s="1091"/>
      <c r="BB477" s="362"/>
      <c r="BD477" s="541" t="e">
        <f>BD476/AH476</f>
        <v>#DIV/0!</v>
      </c>
      <c r="BE477" s="525"/>
      <c r="BF477" s="541" t="e">
        <f>BF476/AK476</f>
        <v>#DIV/0!</v>
      </c>
      <c r="BG477" s="525"/>
      <c r="BH477" s="541" t="e">
        <f>BH476/AN476</f>
        <v>#DIV/0!</v>
      </c>
      <c r="BI477" s="525"/>
      <c r="BJ477" s="541" t="e">
        <f>BJ476/AQ476</f>
        <v>#DIV/0!</v>
      </c>
      <c r="BK477" s="525"/>
      <c r="BL477" s="1033"/>
      <c r="BM477" s="1044"/>
      <c r="BN477" s="769"/>
      <c r="BO477" s="326"/>
      <c r="BP477" s="326"/>
    </row>
    <row r="478" spans="1:68" s="104" customFormat="1" ht="24" thickTop="1" x14ac:dyDescent="0.2">
      <c r="A478" s="129"/>
      <c r="B478" s="130"/>
      <c r="C478" s="130"/>
      <c r="D478" s="131"/>
      <c r="E478" s="132"/>
      <c r="F478" s="131"/>
      <c r="G478" s="131"/>
      <c r="H478" s="131"/>
      <c r="I478" s="131"/>
      <c r="J478" s="131"/>
      <c r="K478" s="131"/>
      <c r="L478" s="131"/>
      <c r="M478" s="131"/>
      <c r="N478" s="131"/>
      <c r="O478" s="131"/>
      <c r="P478" s="131"/>
      <c r="Q478" s="131"/>
      <c r="R478" s="131"/>
      <c r="S478" s="131"/>
      <c r="T478" s="131"/>
      <c r="U478" s="131"/>
      <c r="V478" s="133"/>
      <c r="W478" s="131"/>
      <c r="X478" s="134"/>
      <c r="Y478" s="131"/>
      <c r="Z478" s="131"/>
      <c r="AA478" s="131"/>
      <c r="AB478" s="135"/>
      <c r="AC478" s="134"/>
      <c r="AD478" s="131"/>
      <c r="AE478" s="131"/>
      <c r="AF478" s="131"/>
      <c r="AG478" s="131"/>
      <c r="AH478" s="131"/>
      <c r="AI478" s="131"/>
      <c r="AJ478" s="131"/>
      <c r="AK478" s="131"/>
      <c r="AL478" s="131"/>
      <c r="AM478" s="131"/>
      <c r="AN478" s="131"/>
      <c r="AO478" s="131"/>
      <c r="AP478" s="131"/>
      <c r="AQ478" s="131"/>
      <c r="AR478" s="131"/>
      <c r="AS478" s="131"/>
      <c r="AU478" s="131"/>
      <c r="AW478" s="132"/>
      <c r="AX478" s="131"/>
      <c r="AY478" s="131"/>
      <c r="AZ478" s="131"/>
      <c r="BB478" s="131"/>
      <c r="BE478" s="136"/>
      <c r="BG478" s="136"/>
      <c r="BI478" s="136"/>
      <c r="BK478" s="136"/>
      <c r="BL478" s="137"/>
      <c r="BM478" s="137"/>
      <c r="BN478" s="136"/>
    </row>
    <row r="479" spans="1:68" s="326" customFormat="1" ht="68.45" customHeight="1" x14ac:dyDescent="0.2">
      <c r="A479" s="1060">
        <v>24</v>
      </c>
      <c r="B479" s="1058" t="s">
        <v>312</v>
      </c>
      <c r="C479" s="1059"/>
      <c r="D479" s="322"/>
      <c r="E479" s="718"/>
      <c r="F479" s="322"/>
      <c r="G479" s="131"/>
      <c r="H479" s="131"/>
      <c r="I479" s="131"/>
      <c r="J479" s="322"/>
      <c r="K479" s="322"/>
      <c r="L479" s="322"/>
      <c r="M479" s="322"/>
      <c r="N479" s="322"/>
      <c r="O479" s="322"/>
      <c r="P479" s="322"/>
      <c r="Q479" s="322"/>
      <c r="R479" s="322"/>
      <c r="S479" s="322"/>
      <c r="T479" s="322"/>
      <c r="U479" s="322"/>
      <c r="V479" s="324"/>
      <c r="W479" s="322"/>
      <c r="X479" s="325"/>
      <c r="Y479" s="322"/>
      <c r="Z479" s="322"/>
      <c r="AA479" s="322"/>
      <c r="AB479" s="323"/>
      <c r="AC479" s="325"/>
      <c r="AD479" s="322"/>
      <c r="AE479" s="322"/>
      <c r="AF479" s="322"/>
      <c r="AG479" s="322"/>
      <c r="AH479" s="322"/>
      <c r="AI479" s="322"/>
      <c r="AJ479" s="322"/>
      <c r="AK479" s="322"/>
      <c r="AL479" s="322"/>
      <c r="AM479" s="322"/>
      <c r="AN479" s="322"/>
      <c r="AO479" s="322"/>
      <c r="AP479" s="322"/>
      <c r="AQ479" s="322"/>
      <c r="AR479" s="322"/>
      <c r="AS479" s="322"/>
      <c r="AU479" s="322"/>
      <c r="AW479" s="323"/>
      <c r="AX479" s="322"/>
      <c r="AY479" s="322"/>
      <c r="AZ479" s="322"/>
      <c r="BB479" s="322"/>
      <c r="BE479" s="327"/>
      <c r="BG479" s="327"/>
      <c r="BI479" s="327"/>
      <c r="BK479" s="327"/>
      <c r="BL479" s="328"/>
      <c r="BM479" s="328"/>
      <c r="BN479" s="327"/>
    </row>
    <row r="480" spans="1:68" s="326" customFormat="1" ht="133.9" customHeight="1" x14ac:dyDescent="0.2">
      <c r="A480" s="1061"/>
      <c r="B480" s="1080" t="s">
        <v>1073</v>
      </c>
      <c r="C480" s="1081"/>
      <c r="D480" s="322"/>
      <c r="E480" s="718"/>
      <c r="F480" s="322"/>
      <c r="G480" s="131"/>
      <c r="H480" s="131"/>
      <c r="I480" s="131"/>
      <c r="J480" s="322"/>
      <c r="K480" s="322"/>
      <c r="L480" s="322"/>
      <c r="M480" s="322"/>
      <c r="N480" s="322"/>
      <c r="O480" s="322"/>
      <c r="P480" s="322"/>
      <c r="Q480" s="322"/>
      <c r="R480" s="322"/>
      <c r="S480" s="322"/>
      <c r="T480" s="322"/>
      <c r="U480" s="322"/>
      <c r="V480" s="330"/>
      <c r="W480" s="329"/>
      <c r="X480" s="331"/>
      <c r="Y480" s="329"/>
      <c r="Z480" s="329"/>
      <c r="AA480" s="322"/>
      <c r="AB480" s="323"/>
      <c r="AC480" s="325"/>
      <c r="AD480" s="322"/>
      <c r="AE480" s="322"/>
      <c r="AF480" s="322"/>
      <c r="AG480" s="322"/>
      <c r="AH480" s="322"/>
      <c r="AI480" s="322"/>
      <c r="AJ480" s="322"/>
      <c r="AK480" s="322"/>
      <c r="AL480" s="322"/>
      <c r="AM480" s="322"/>
      <c r="AN480" s="322"/>
      <c r="AO480" s="322"/>
      <c r="AP480" s="322"/>
      <c r="AQ480" s="322"/>
      <c r="AR480" s="322"/>
      <c r="AS480" s="322"/>
      <c r="AU480" s="322"/>
      <c r="AW480" s="323"/>
      <c r="AX480" s="322"/>
      <c r="AY480" s="329"/>
      <c r="AZ480" s="329"/>
      <c r="BB480" s="329"/>
      <c r="BE480" s="327"/>
      <c r="BG480" s="327"/>
      <c r="BI480" s="327"/>
      <c r="BK480" s="327"/>
      <c r="BL480" s="328"/>
      <c r="BM480" s="328"/>
      <c r="BN480" s="327"/>
    </row>
    <row r="481" spans="1:68" s="104" customFormat="1" ht="89.45" customHeight="1" x14ac:dyDescent="0.2">
      <c r="A481" s="581" t="s">
        <v>367</v>
      </c>
      <c r="B481" s="896" t="s">
        <v>1009</v>
      </c>
      <c r="C481" s="897"/>
      <c r="D481" s="131"/>
      <c r="E481" s="235"/>
      <c r="F481" s="131"/>
      <c r="G481" s="581" t="s">
        <v>211</v>
      </c>
      <c r="H481" s="131"/>
      <c r="I481" s="581" t="s">
        <v>476</v>
      </c>
      <c r="J481" s="131"/>
      <c r="K481" s="581"/>
      <c r="L481" s="581"/>
      <c r="M481" s="581">
        <v>1</v>
      </c>
      <c r="N481" s="581"/>
      <c r="O481" s="581"/>
      <c r="P481" s="131"/>
      <c r="Q481" s="581">
        <v>1</v>
      </c>
      <c r="R481" s="581"/>
      <c r="S481" s="581"/>
      <c r="T481" s="581"/>
      <c r="U481" s="131"/>
      <c r="V481" s="582" t="s">
        <v>203</v>
      </c>
      <c r="W481" s="581">
        <v>2</v>
      </c>
      <c r="X481" s="144"/>
      <c r="Y481" s="581"/>
      <c r="Z481" s="581"/>
      <c r="AA481" s="131"/>
      <c r="AB481" s="583"/>
      <c r="AC481" s="134"/>
      <c r="AD481" s="588" t="s">
        <v>598</v>
      </c>
      <c r="AE481" s="131"/>
      <c r="AF481" s="581" t="s">
        <v>597</v>
      </c>
      <c r="AG481" s="131"/>
      <c r="AH481" s="581"/>
      <c r="AI481" s="581"/>
      <c r="AJ481" s="581"/>
      <c r="AK481" s="581"/>
      <c r="AL481" s="581"/>
      <c r="AM481" s="581"/>
      <c r="AN481" s="581"/>
      <c r="AO481" s="581"/>
      <c r="AP481" s="581"/>
      <c r="AQ481" s="581"/>
      <c r="AR481" s="581"/>
      <c r="AS481" s="581"/>
      <c r="AU481" s="581">
        <f>SUM(AH481:AS481)</f>
        <v>0</v>
      </c>
      <c r="AW481" s="585" t="s">
        <v>608</v>
      </c>
      <c r="AX481" s="131"/>
      <c r="AY481" s="581">
        <v>1</v>
      </c>
      <c r="AZ481" s="581" t="str">
        <f>IF(AU481&lt;&gt;0,1," ")</f>
        <v xml:space="preserve"> </v>
      </c>
      <c r="BB481" s="581" t="s">
        <v>186</v>
      </c>
      <c r="BD481" s="581"/>
      <c r="BE481" s="147"/>
      <c r="BF481" s="581"/>
      <c r="BG481" s="147"/>
      <c r="BH481" s="581"/>
      <c r="BI481" s="147"/>
      <c r="BJ481" s="581"/>
      <c r="BK481" s="147"/>
      <c r="BL481" s="586">
        <f t="shared" ref="BL481:BL496" si="563">BD481+BF481+BH481+BJ481</f>
        <v>0</v>
      </c>
      <c r="BM481" s="587" t="e">
        <f>BL481/AU481</f>
        <v>#DIV/0!</v>
      </c>
      <c r="BN481" s="147">
        <f t="shared" ref="BN481:BN496" si="564">BE481+BG481+BI481+BK481</f>
        <v>0</v>
      </c>
      <c r="BP481" s="151"/>
    </row>
    <row r="482" spans="1:68" s="104" customFormat="1" ht="89.45" customHeight="1" x14ac:dyDescent="0.2">
      <c r="A482" s="581" t="s">
        <v>368</v>
      </c>
      <c r="B482" s="896" t="s">
        <v>1010</v>
      </c>
      <c r="C482" s="897"/>
      <c r="D482" s="131"/>
      <c r="E482" s="235"/>
      <c r="F482" s="131"/>
      <c r="G482" s="581" t="s">
        <v>211</v>
      </c>
      <c r="H482" s="131"/>
      <c r="I482" s="581" t="s">
        <v>476</v>
      </c>
      <c r="J482" s="131"/>
      <c r="K482" s="581"/>
      <c r="L482" s="581"/>
      <c r="M482" s="581">
        <v>1</v>
      </c>
      <c r="N482" s="581"/>
      <c r="O482" s="581"/>
      <c r="P482" s="131"/>
      <c r="Q482" s="581"/>
      <c r="R482" s="581">
        <v>1</v>
      </c>
      <c r="S482" s="581"/>
      <c r="T482" s="581"/>
      <c r="U482" s="131"/>
      <c r="V482" s="582" t="s">
        <v>203</v>
      </c>
      <c r="W482" s="581">
        <v>2</v>
      </c>
      <c r="X482" s="144"/>
      <c r="Y482" s="581"/>
      <c r="Z482" s="581"/>
      <c r="AA482" s="131"/>
      <c r="AB482" s="583"/>
      <c r="AC482" s="134"/>
      <c r="AD482" s="581" t="s">
        <v>596</v>
      </c>
      <c r="AE482" s="131"/>
      <c r="AF482" s="581" t="s">
        <v>597</v>
      </c>
      <c r="AG482" s="131"/>
      <c r="AH482" s="581"/>
      <c r="AI482" s="581"/>
      <c r="AJ482" s="581"/>
      <c r="AK482" s="581"/>
      <c r="AL482" s="581"/>
      <c r="AM482" s="581"/>
      <c r="AN482" s="581"/>
      <c r="AO482" s="581"/>
      <c r="AP482" s="581"/>
      <c r="AQ482" s="581"/>
      <c r="AR482" s="581"/>
      <c r="AS482" s="581"/>
      <c r="AU482" s="581">
        <f>SUM(AH482:AS482)</f>
        <v>0</v>
      </c>
      <c r="AW482" s="585" t="s">
        <v>622</v>
      </c>
      <c r="AX482" s="131"/>
      <c r="AY482" s="581">
        <v>1</v>
      </c>
      <c r="AZ482" s="581" t="str">
        <f t="shared" ref="AZ482:AZ496" si="565">IF(AU482&lt;&gt;0,1," ")</f>
        <v xml:space="preserve"> </v>
      </c>
      <c r="BB482" s="581" t="s">
        <v>186</v>
      </c>
      <c r="BD482" s="581"/>
      <c r="BE482" s="147"/>
      <c r="BF482" s="581"/>
      <c r="BG482" s="147"/>
      <c r="BH482" s="581"/>
      <c r="BI482" s="147"/>
      <c r="BJ482" s="581"/>
      <c r="BK482" s="147"/>
      <c r="BL482" s="586">
        <f>BD482+BF482+BH482+BJ482</f>
        <v>0</v>
      </c>
      <c r="BM482" s="587" t="e">
        <f t="shared" ref="BM482:BM496" si="566">BL482/AU482</f>
        <v>#DIV/0!</v>
      </c>
      <c r="BN482" s="147">
        <f>BE482+BG482+BI482+BK482</f>
        <v>0</v>
      </c>
      <c r="BP482" s="151"/>
    </row>
    <row r="483" spans="1:68" s="104" customFormat="1" ht="89.45" customHeight="1" x14ac:dyDescent="0.2">
      <c r="A483" s="588" t="s">
        <v>369</v>
      </c>
      <c r="B483" s="896" t="s">
        <v>1011</v>
      </c>
      <c r="C483" s="897"/>
      <c r="D483" s="131"/>
      <c r="E483" s="235"/>
      <c r="F483" s="131"/>
      <c r="G483" s="581" t="s">
        <v>211</v>
      </c>
      <c r="H483" s="131"/>
      <c r="I483" s="581" t="s">
        <v>476</v>
      </c>
      <c r="J483" s="131"/>
      <c r="K483" s="581"/>
      <c r="L483" s="581"/>
      <c r="M483" s="581">
        <v>1</v>
      </c>
      <c r="N483" s="581"/>
      <c r="O483" s="581"/>
      <c r="P483" s="131"/>
      <c r="Q483" s="581"/>
      <c r="R483" s="581">
        <v>1</v>
      </c>
      <c r="S483" s="581"/>
      <c r="T483" s="581"/>
      <c r="U483" s="131"/>
      <c r="V483" s="582" t="s">
        <v>203</v>
      </c>
      <c r="W483" s="581">
        <v>2</v>
      </c>
      <c r="X483" s="144"/>
      <c r="Y483" s="581"/>
      <c r="Z483" s="581"/>
      <c r="AA483" s="131"/>
      <c r="AB483" s="583"/>
      <c r="AC483" s="134"/>
      <c r="AD483" s="581" t="s">
        <v>596</v>
      </c>
      <c r="AE483" s="131"/>
      <c r="AF483" s="588" t="s">
        <v>598</v>
      </c>
      <c r="AG483" s="131"/>
      <c r="AH483" s="581"/>
      <c r="AI483" s="581"/>
      <c r="AJ483" s="581"/>
      <c r="AK483" s="581"/>
      <c r="AL483" s="581"/>
      <c r="AM483" s="581"/>
      <c r="AN483" s="581"/>
      <c r="AO483" s="581"/>
      <c r="AP483" s="581"/>
      <c r="AQ483" s="581"/>
      <c r="AR483" s="581"/>
      <c r="AS483" s="581"/>
      <c r="AU483" s="581">
        <f t="shared" ref="AU483:AU496" si="567">SUM(AH483:AS483)</f>
        <v>0</v>
      </c>
      <c r="AW483" s="585" t="s">
        <v>22</v>
      </c>
      <c r="AX483" s="131"/>
      <c r="AY483" s="581">
        <v>1</v>
      </c>
      <c r="AZ483" s="581" t="str">
        <f t="shared" si="565"/>
        <v xml:space="preserve"> </v>
      </c>
      <c r="BB483" s="581" t="s">
        <v>3</v>
      </c>
      <c r="BD483" s="581"/>
      <c r="BE483" s="147"/>
      <c r="BF483" s="581"/>
      <c r="BG483" s="147"/>
      <c r="BH483" s="581"/>
      <c r="BI483" s="147"/>
      <c r="BJ483" s="581"/>
      <c r="BK483" s="147"/>
      <c r="BL483" s="586">
        <f t="shared" si="563"/>
        <v>0</v>
      </c>
      <c r="BM483" s="587" t="e">
        <f t="shared" si="566"/>
        <v>#DIV/0!</v>
      </c>
      <c r="BN483" s="147">
        <f t="shared" si="564"/>
        <v>0</v>
      </c>
      <c r="BP483" s="151"/>
    </row>
    <row r="484" spans="1:68" s="104" customFormat="1" ht="89.45" customHeight="1" x14ac:dyDescent="0.2">
      <c r="A484" s="581" t="s">
        <v>1025</v>
      </c>
      <c r="B484" s="896" t="s">
        <v>1012</v>
      </c>
      <c r="C484" s="897"/>
      <c r="D484" s="131"/>
      <c r="E484" s="235"/>
      <c r="F484" s="131"/>
      <c r="G484" s="581" t="s">
        <v>211</v>
      </c>
      <c r="H484" s="131"/>
      <c r="I484" s="581" t="s">
        <v>476</v>
      </c>
      <c r="J484" s="131"/>
      <c r="K484" s="581"/>
      <c r="L484" s="581"/>
      <c r="M484" s="581">
        <v>1</v>
      </c>
      <c r="N484" s="581"/>
      <c r="O484" s="581"/>
      <c r="P484" s="131"/>
      <c r="Q484" s="581"/>
      <c r="R484" s="581">
        <v>1</v>
      </c>
      <c r="S484" s="581"/>
      <c r="T484" s="581"/>
      <c r="U484" s="131"/>
      <c r="V484" s="582" t="s">
        <v>203</v>
      </c>
      <c r="W484" s="581">
        <v>2</v>
      </c>
      <c r="X484" s="144"/>
      <c r="Y484" s="581"/>
      <c r="Z484" s="581"/>
      <c r="AA484" s="131"/>
      <c r="AB484" s="583"/>
      <c r="AC484" s="134"/>
      <c r="AD484" s="581" t="s">
        <v>596</v>
      </c>
      <c r="AE484" s="131"/>
      <c r="AF484" s="581" t="s">
        <v>597</v>
      </c>
      <c r="AG484" s="132"/>
      <c r="AH484" s="581"/>
      <c r="AI484" s="581"/>
      <c r="AJ484" s="581"/>
      <c r="AK484" s="581"/>
      <c r="AL484" s="581"/>
      <c r="AM484" s="589"/>
      <c r="AN484" s="589"/>
      <c r="AO484" s="590"/>
      <c r="AP484" s="581"/>
      <c r="AQ484" s="581"/>
      <c r="AR484" s="581"/>
      <c r="AS484" s="584"/>
      <c r="AU484" s="581">
        <f t="shared" ref="AU484" si="568">SUM(AH484:AS484)</f>
        <v>0</v>
      </c>
      <c r="AW484" s="585" t="s">
        <v>609</v>
      </c>
      <c r="AX484" s="131"/>
      <c r="AY484" s="581">
        <v>1</v>
      </c>
      <c r="AZ484" s="581" t="str">
        <f t="shared" ref="AZ484" si="569">IF(AU484&lt;&gt;0,1," ")</f>
        <v xml:space="preserve"> </v>
      </c>
      <c r="BB484" s="581" t="s">
        <v>186</v>
      </c>
      <c r="BD484" s="581"/>
      <c r="BE484" s="147"/>
      <c r="BF484" s="581"/>
      <c r="BG484" s="147"/>
      <c r="BH484" s="581"/>
      <c r="BI484" s="147"/>
      <c r="BJ484" s="581"/>
      <c r="BK484" s="147"/>
      <c r="BL484" s="586">
        <f t="shared" ref="BL484" si="570">BD484+BF484+BH484+BJ484</f>
        <v>0</v>
      </c>
      <c r="BM484" s="587" t="e">
        <f t="shared" ref="BM484" si="571">BL484/AU484</f>
        <v>#DIV/0!</v>
      </c>
      <c r="BN484" s="147">
        <f t="shared" ref="BN484" si="572">BE484+BG484+BI484+BK484</f>
        <v>0</v>
      </c>
      <c r="BP484" s="151"/>
    </row>
    <row r="485" spans="1:68" s="104" customFormat="1" ht="89.45" customHeight="1" x14ac:dyDescent="0.2">
      <c r="A485" s="588" t="s">
        <v>370</v>
      </c>
      <c r="B485" s="896" t="s">
        <v>1013</v>
      </c>
      <c r="C485" s="897"/>
      <c r="D485" s="131"/>
      <c r="E485" s="235"/>
      <c r="F485" s="131"/>
      <c r="G485" s="581" t="s">
        <v>211</v>
      </c>
      <c r="H485" s="131"/>
      <c r="I485" s="581" t="s">
        <v>476</v>
      </c>
      <c r="J485" s="131"/>
      <c r="K485" s="581"/>
      <c r="L485" s="581"/>
      <c r="M485" s="581">
        <v>1</v>
      </c>
      <c r="N485" s="581"/>
      <c r="O485" s="581"/>
      <c r="P485" s="131"/>
      <c r="Q485" s="581"/>
      <c r="R485" s="581">
        <v>1</v>
      </c>
      <c r="S485" s="581"/>
      <c r="T485" s="581"/>
      <c r="U485" s="131"/>
      <c r="V485" s="582" t="s">
        <v>203</v>
      </c>
      <c r="W485" s="581">
        <v>2</v>
      </c>
      <c r="X485" s="144"/>
      <c r="Y485" s="581"/>
      <c r="Z485" s="581"/>
      <c r="AA485" s="131"/>
      <c r="AB485" s="583"/>
      <c r="AC485" s="134"/>
      <c r="AD485" s="588" t="s">
        <v>598</v>
      </c>
      <c r="AE485" s="131"/>
      <c r="AF485" s="588" t="s">
        <v>599</v>
      </c>
      <c r="AG485" s="132"/>
      <c r="AH485" s="581"/>
      <c r="AI485" s="581"/>
      <c r="AJ485" s="581"/>
      <c r="AK485" s="581"/>
      <c r="AL485" s="581"/>
      <c r="AM485" s="589"/>
      <c r="AN485" s="589"/>
      <c r="AO485" s="590"/>
      <c r="AP485" s="581"/>
      <c r="AQ485" s="581"/>
      <c r="AR485" s="581"/>
      <c r="AS485" s="584"/>
      <c r="AU485" s="581">
        <f t="shared" si="567"/>
        <v>0</v>
      </c>
      <c r="AW485" s="585" t="s">
        <v>610</v>
      </c>
      <c r="AX485" s="131"/>
      <c r="AY485" s="581">
        <v>1</v>
      </c>
      <c r="AZ485" s="581" t="str">
        <f t="shared" si="565"/>
        <v xml:space="preserve"> </v>
      </c>
      <c r="BB485" s="581" t="s">
        <v>3</v>
      </c>
      <c r="BD485" s="581"/>
      <c r="BE485" s="147"/>
      <c r="BF485" s="581"/>
      <c r="BG485" s="147"/>
      <c r="BH485" s="581"/>
      <c r="BI485" s="147"/>
      <c r="BJ485" s="581"/>
      <c r="BK485" s="147"/>
      <c r="BL485" s="586">
        <f t="shared" si="563"/>
        <v>0</v>
      </c>
      <c r="BM485" s="587" t="e">
        <f t="shared" si="566"/>
        <v>#DIV/0!</v>
      </c>
      <c r="BN485" s="147">
        <f t="shared" si="564"/>
        <v>0</v>
      </c>
      <c r="BP485" s="151"/>
    </row>
    <row r="486" spans="1:68" s="104" customFormat="1" ht="89.45" customHeight="1" x14ac:dyDescent="0.2">
      <c r="A486" s="588" t="s">
        <v>352</v>
      </c>
      <c r="B486" s="896" t="s">
        <v>1014</v>
      </c>
      <c r="C486" s="897"/>
      <c r="D486" s="131"/>
      <c r="E486" s="235"/>
      <c r="F486" s="131"/>
      <c r="G486" s="581" t="s">
        <v>211</v>
      </c>
      <c r="H486" s="131"/>
      <c r="I486" s="581" t="s">
        <v>476</v>
      </c>
      <c r="J486" s="131"/>
      <c r="K486" s="581"/>
      <c r="L486" s="581"/>
      <c r="M486" s="581">
        <v>1</v>
      </c>
      <c r="N486" s="581"/>
      <c r="O486" s="581"/>
      <c r="P486" s="131"/>
      <c r="Q486" s="581"/>
      <c r="R486" s="581">
        <v>1</v>
      </c>
      <c r="S486" s="581"/>
      <c r="T486" s="581"/>
      <c r="U486" s="131"/>
      <c r="V486" s="582" t="s">
        <v>203</v>
      </c>
      <c r="W486" s="581">
        <v>2</v>
      </c>
      <c r="X486" s="144"/>
      <c r="Y486" s="581"/>
      <c r="Z486" s="581"/>
      <c r="AA486" s="131"/>
      <c r="AB486" s="583"/>
      <c r="AC486" s="134"/>
      <c r="AD486" s="581" t="s">
        <v>596</v>
      </c>
      <c r="AE486" s="131"/>
      <c r="AF486" s="588" t="s">
        <v>598</v>
      </c>
      <c r="AG486" s="132"/>
      <c r="AH486" s="581"/>
      <c r="AI486" s="581"/>
      <c r="AJ486" s="581"/>
      <c r="AK486" s="581"/>
      <c r="AL486" s="581"/>
      <c r="AM486" s="589"/>
      <c r="AN486" s="589"/>
      <c r="AO486" s="590"/>
      <c r="AP486" s="581"/>
      <c r="AQ486" s="581"/>
      <c r="AR486" s="581"/>
      <c r="AS486" s="584"/>
      <c r="AU486" s="581">
        <f t="shared" ref="AU486" si="573">SUM(AH486:AS486)</f>
        <v>0</v>
      </c>
      <c r="AW486" s="585" t="s">
        <v>611</v>
      </c>
      <c r="AX486" s="131"/>
      <c r="AY486" s="581">
        <v>1</v>
      </c>
      <c r="AZ486" s="581" t="str">
        <f t="shared" si="565"/>
        <v xml:space="preserve"> </v>
      </c>
      <c r="BB486" s="581" t="s">
        <v>3</v>
      </c>
      <c r="BD486" s="581"/>
      <c r="BE486" s="147"/>
      <c r="BF486" s="581"/>
      <c r="BG486" s="147"/>
      <c r="BH486" s="581"/>
      <c r="BI486" s="147"/>
      <c r="BJ486" s="581"/>
      <c r="BK486" s="147"/>
      <c r="BL486" s="586">
        <f t="shared" ref="BL486" si="574">BD486+BF486+BH486+BJ486</f>
        <v>0</v>
      </c>
      <c r="BM486" s="587" t="e">
        <f t="shared" ref="BM486" si="575">BL486/AU486</f>
        <v>#DIV/0!</v>
      </c>
      <c r="BN486" s="147">
        <f t="shared" ref="BN486" si="576">BE486+BG486+BI486+BK486</f>
        <v>0</v>
      </c>
      <c r="BP486" s="151"/>
    </row>
    <row r="487" spans="1:68" s="104" customFormat="1" ht="89.45" customHeight="1" x14ac:dyDescent="0.2">
      <c r="A487" s="588" t="s">
        <v>371</v>
      </c>
      <c r="B487" s="896" t="s">
        <v>1015</v>
      </c>
      <c r="C487" s="897"/>
      <c r="D487" s="131"/>
      <c r="E487" s="235"/>
      <c r="F487" s="131"/>
      <c r="G487" s="581" t="s">
        <v>211</v>
      </c>
      <c r="H487" s="131"/>
      <c r="I487" s="581" t="s">
        <v>476</v>
      </c>
      <c r="J487" s="131"/>
      <c r="K487" s="581"/>
      <c r="L487" s="581"/>
      <c r="M487" s="581">
        <v>1</v>
      </c>
      <c r="N487" s="581"/>
      <c r="O487" s="581"/>
      <c r="P487" s="131"/>
      <c r="Q487" s="581"/>
      <c r="R487" s="581">
        <v>1</v>
      </c>
      <c r="S487" s="581"/>
      <c r="T487" s="581"/>
      <c r="U487" s="131"/>
      <c r="V487" s="582" t="s">
        <v>203</v>
      </c>
      <c r="W487" s="581">
        <v>2</v>
      </c>
      <c r="X487" s="144"/>
      <c r="Y487" s="581"/>
      <c r="Z487" s="581"/>
      <c r="AA487" s="131"/>
      <c r="AB487" s="583"/>
      <c r="AC487" s="134"/>
      <c r="AD487" s="588" t="s">
        <v>599</v>
      </c>
      <c r="AE487" s="131"/>
      <c r="AF487" s="588" t="s">
        <v>598</v>
      </c>
      <c r="AG487" s="202"/>
      <c r="AH487" s="584"/>
      <c r="AI487" s="584"/>
      <c r="AJ487" s="584"/>
      <c r="AK487" s="584"/>
      <c r="AL487" s="584"/>
      <c r="AM487" s="584"/>
      <c r="AN487" s="584"/>
      <c r="AO487" s="584"/>
      <c r="AP487" s="581"/>
      <c r="AQ487" s="581"/>
      <c r="AR487" s="581"/>
      <c r="AS487" s="581"/>
      <c r="AU487" s="581">
        <f t="shared" si="567"/>
        <v>0</v>
      </c>
      <c r="AW487" s="585" t="s">
        <v>612</v>
      </c>
      <c r="AX487" s="131"/>
      <c r="AY487" s="581">
        <v>1</v>
      </c>
      <c r="AZ487" s="581" t="str">
        <f t="shared" si="565"/>
        <v xml:space="preserve"> </v>
      </c>
      <c r="BB487" s="581" t="s">
        <v>3</v>
      </c>
      <c r="BD487" s="581"/>
      <c r="BE487" s="147"/>
      <c r="BF487" s="581"/>
      <c r="BG487" s="147"/>
      <c r="BH487" s="581"/>
      <c r="BI487" s="147"/>
      <c r="BJ487" s="581"/>
      <c r="BK487" s="147"/>
      <c r="BL487" s="586">
        <f t="shared" si="563"/>
        <v>0</v>
      </c>
      <c r="BM487" s="587" t="e">
        <f t="shared" si="566"/>
        <v>#DIV/0!</v>
      </c>
      <c r="BN487" s="147">
        <f t="shared" si="564"/>
        <v>0</v>
      </c>
      <c r="BP487" s="151"/>
    </row>
    <row r="488" spans="1:68" s="132" customFormat="1" ht="89.45" customHeight="1" x14ac:dyDescent="0.2">
      <c r="A488" s="581" t="s">
        <v>372</v>
      </c>
      <c r="B488" s="896" t="s">
        <v>1016</v>
      </c>
      <c r="C488" s="897"/>
      <c r="D488" s="194"/>
      <c r="E488" s="235"/>
      <c r="F488" s="195"/>
      <c r="G488" s="581" t="s">
        <v>211</v>
      </c>
      <c r="H488" s="196"/>
      <c r="I488" s="581" t="s">
        <v>476</v>
      </c>
      <c r="J488" s="196"/>
      <c r="K488" s="581"/>
      <c r="L488" s="581"/>
      <c r="M488" s="581">
        <v>1</v>
      </c>
      <c r="N488" s="581"/>
      <c r="O488" s="581"/>
      <c r="P488" s="196"/>
      <c r="Q488" s="581"/>
      <c r="R488" s="581">
        <v>1</v>
      </c>
      <c r="S488" s="581"/>
      <c r="T488" s="581"/>
      <c r="U488" s="194"/>
      <c r="V488" s="582" t="s">
        <v>203</v>
      </c>
      <c r="W488" s="581">
        <v>2</v>
      </c>
      <c r="X488" s="144"/>
      <c r="Y488" s="581"/>
      <c r="Z488" s="581"/>
      <c r="AA488" s="196"/>
      <c r="AB488" s="583"/>
      <c r="AC488" s="134"/>
      <c r="AD488" s="588" t="s">
        <v>599</v>
      </c>
      <c r="AE488" s="195"/>
      <c r="AF488" s="581" t="s">
        <v>597</v>
      </c>
      <c r="AG488" s="196"/>
      <c r="AH488" s="581"/>
      <c r="AI488" s="581"/>
      <c r="AJ488" s="581"/>
      <c r="AK488" s="581"/>
      <c r="AL488" s="581"/>
      <c r="AM488" s="581"/>
      <c r="AN488" s="581"/>
      <c r="AO488" s="581"/>
      <c r="AP488" s="581"/>
      <c r="AQ488" s="581"/>
      <c r="AR488" s="581"/>
      <c r="AS488" s="581"/>
      <c r="AU488" s="581">
        <f t="shared" si="567"/>
        <v>0</v>
      </c>
      <c r="AW488" s="585" t="s">
        <v>613</v>
      </c>
      <c r="AX488" s="195"/>
      <c r="AY488" s="581">
        <v>1</v>
      </c>
      <c r="AZ488" s="581" t="str">
        <f t="shared" si="565"/>
        <v xml:space="preserve"> </v>
      </c>
      <c r="BB488" s="581" t="s">
        <v>186</v>
      </c>
      <c r="BD488" s="581"/>
      <c r="BE488" s="147"/>
      <c r="BF488" s="581"/>
      <c r="BG488" s="147"/>
      <c r="BH488" s="581"/>
      <c r="BI488" s="147"/>
      <c r="BJ488" s="581"/>
      <c r="BK488" s="147"/>
      <c r="BL488" s="586">
        <f t="shared" si="563"/>
        <v>0</v>
      </c>
      <c r="BM488" s="587" t="e">
        <f t="shared" si="566"/>
        <v>#DIV/0!</v>
      </c>
      <c r="BN488" s="147">
        <f t="shared" si="564"/>
        <v>0</v>
      </c>
      <c r="BP488" s="200"/>
    </row>
    <row r="489" spans="1:68" s="132" customFormat="1" ht="89.45" customHeight="1" x14ac:dyDescent="0.2">
      <c r="A489" s="588" t="s">
        <v>373</v>
      </c>
      <c r="B489" s="896" t="s">
        <v>1017</v>
      </c>
      <c r="C489" s="897"/>
      <c r="D489" s="223"/>
      <c r="E489" s="235"/>
      <c r="F489" s="224"/>
      <c r="G489" s="581" t="s">
        <v>211</v>
      </c>
      <c r="H489" s="225"/>
      <c r="I489" s="581" t="s">
        <v>476</v>
      </c>
      <c r="J489" s="225"/>
      <c r="K489" s="581"/>
      <c r="L489" s="581"/>
      <c r="M489" s="581">
        <v>1</v>
      </c>
      <c r="N489" s="581"/>
      <c r="O489" s="581"/>
      <c r="P489" s="196"/>
      <c r="Q489" s="581"/>
      <c r="R489" s="581">
        <v>1</v>
      </c>
      <c r="S489" s="581"/>
      <c r="T489" s="581"/>
      <c r="U489" s="223"/>
      <c r="V489" s="582" t="s">
        <v>203</v>
      </c>
      <c r="W489" s="581">
        <v>2</v>
      </c>
      <c r="X489" s="144"/>
      <c r="Y489" s="581"/>
      <c r="Z489" s="581"/>
      <c r="AA489" s="225"/>
      <c r="AB489" s="583"/>
      <c r="AC489" s="227"/>
      <c r="AD489" s="581" t="s">
        <v>597</v>
      </c>
      <c r="AE489" s="224"/>
      <c r="AF489" s="588" t="s">
        <v>598</v>
      </c>
      <c r="AG489" s="225"/>
      <c r="AH489" s="588"/>
      <c r="AI489" s="588"/>
      <c r="AJ489" s="588"/>
      <c r="AK489" s="588"/>
      <c r="AL489" s="588"/>
      <c r="AM489" s="588"/>
      <c r="AN489" s="588"/>
      <c r="AO489" s="588"/>
      <c r="AP489" s="588"/>
      <c r="AQ489" s="588"/>
      <c r="AR489" s="588"/>
      <c r="AS489" s="588"/>
      <c r="AU489" s="581">
        <f t="shared" si="567"/>
        <v>0</v>
      </c>
      <c r="AW489" s="585" t="s">
        <v>614</v>
      </c>
      <c r="AX489" s="224"/>
      <c r="AY489" s="581">
        <v>1</v>
      </c>
      <c r="AZ489" s="581" t="str">
        <f t="shared" si="565"/>
        <v xml:space="preserve"> </v>
      </c>
      <c r="BB489" s="581" t="s">
        <v>3</v>
      </c>
      <c r="BD489" s="581"/>
      <c r="BE489" s="147"/>
      <c r="BF489" s="581"/>
      <c r="BG489" s="147"/>
      <c r="BH489" s="581"/>
      <c r="BI489" s="147"/>
      <c r="BJ489" s="581"/>
      <c r="BK489" s="147"/>
      <c r="BL489" s="586">
        <f t="shared" si="563"/>
        <v>0</v>
      </c>
      <c r="BM489" s="587" t="e">
        <f t="shared" si="566"/>
        <v>#DIV/0!</v>
      </c>
      <c r="BN489" s="147">
        <f t="shared" si="564"/>
        <v>0</v>
      </c>
      <c r="BP489" s="200"/>
    </row>
    <row r="490" spans="1:68" s="132" customFormat="1" ht="89.45" customHeight="1" x14ac:dyDescent="0.2">
      <c r="A490" s="588" t="s">
        <v>374</v>
      </c>
      <c r="B490" s="896" t="s">
        <v>1018</v>
      </c>
      <c r="C490" s="897"/>
      <c r="D490" s="194"/>
      <c r="E490" s="235"/>
      <c r="F490" s="195"/>
      <c r="G490" s="581" t="s">
        <v>211</v>
      </c>
      <c r="H490" s="196"/>
      <c r="I490" s="581" t="s">
        <v>476</v>
      </c>
      <c r="J490" s="196"/>
      <c r="K490" s="581"/>
      <c r="L490" s="581"/>
      <c r="M490" s="581">
        <v>1</v>
      </c>
      <c r="N490" s="581"/>
      <c r="O490" s="581"/>
      <c r="P490" s="196"/>
      <c r="Q490" s="581"/>
      <c r="R490" s="581"/>
      <c r="S490" s="581">
        <v>1</v>
      </c>
      <c r="T490" s="581"/>
      <c r="U490" s="194"/>
      <c r="V490" s="582" t="s">
        <v>203</v>
      </c>
      <c r="W490" s="581">
        <v>2</v>
      </c>
      <c r="X490" s="144"/>
      <c r="Y490" s="581"/>
      <c r="Z490" s="581"/>
      <c r="AA490" s="196"/>
      <c r="AB490" s="583"/>
      <c r="AC490" s="134"/>
      <c r="AD490" s="588" t="s">
        <v>598</v>
      </c>
      <c r="AE490" s="195"/>
      <c r="AF490" s="588" t="s">
        <v>599</v>
      </c>
      <c r="AG490" s="196"/>
      <c r="AH490" s="581"/>
      <c r="AI490" s="581"/>
      <c r="AJ490" s="581"/>
      <c r="AK490" s="581"/>
      <c r="AL490" s="581"/>
      <c r="AM490" s="581"/>
      <c r="AN490" s="581"/>
      <c r="AO490" s="581"/>
      <c r="AP490" s="581"/>
      <c r="AQ490" s="581"/>
      <c r="AR490" s="581"/>
      <c r="AS490" s="581"/>
      <c r="AU490" s="581">
        <f t="shared" si="567"/>
        <v>0</v>
      </c>
      <c r="AW490" s="585" t="s">
        <v>615</v>
      </c>
      <c r="AX490" s="195"/>
      <c r="AY490" s="581">
        <v>1</v>
      </c>
      <c r="AZ490" s="581" t="str">
        <f t="shared" si="565"/>
        <v xml:space="preserve"> </v>
      </c>
      <c r="BB490" s="581" t="s">
        <v>3</v>
      </c>
      <c r="BD490" s="581"/>
      <c r="BE490" s="147"/>
      <c r="BF490" s="581"/>
      <c r="BG490" s="147"/>
      <c r="BH490" s="581"/>
      <c r="BI490" s="147"/>
      <c r="BJ490" s="581"/>
      <c r="BK490" s="147"/>
      <c r="BL490" s="586">
        <f t="shared" si="563"/>
        <v>0</v>
      </c>
      <c r="BM490" s="587" t="e">
        <f t="shared" si="566"/>
        <v>#DIV/0!</v>
      </c>
      <c r="BN490" s="147">
        <f t="shared" si="564"/>
        <v>0</v>
      </c>
      <c r="BP490" s="200"/>
    </row>
    <row r="491" spans="1:68" s="131" customFormat="1" ht="89.45" customHeight="1" x14ac:dyDescent="0.2">
      <c r="A491" s="588" t="s">
        <v>375</v>
      </c>
      <c r="B491" s="896" t="s">
        <v>1019</v>
      </c>
      <c r="C491" s="897"/>
      <c r="E491" s="235"/>
      <c r="G491" s="581" t="s">
        <v>211</v>
      </c>
      <c r="I491" s="581" t="s">
        <v>476</v>
      </c>
      <c r="K491" s="581"/>
      <c r="L491" s="581"/>
      <c r="M491" s="581">
        <v>1</v>
      </c>
      <c r="N491" s="581"/>
      <c r="O491" s="581"/>
      <c r="Q491" s="581"/>
      <c r="R491" s="581">
        <v>1</v>
      </c>
      <c r="S491" s="581"/>
      <c r="T491" s="581"/>
      <c r="V491" s="582" t="s">
        <v>203</v>
      </c>
      <c r="W491" s="581">
        <v>2</v>
      </c>
      <c r="X491" s="144"/>
      <c r="Y491" s="581"/>
      <c r="Z491" s="581"/>
      <c r="AB491" s="583"/>
      <c r="AC491" s="134"/>
      <c r="AD491" s="581" t="s">
        <v>596</v>
      </c>
      <c r="AF491" s="588" t="s">
        <v>599</v>
      </c>
      <c r="AH491" s="581"/>
      <c r="AI491" s="581"/>
      <c r="AJ491" s="581"/>
      <c r="AK491" s="581"/>
      <c r="AL491" s="581"/>
      <c r="AM491" s="581"/>
      <c r="AN491" s="581"/>
      <c r="AO491" s="581"/>
      <c r="AP491" s="581"/>
      <c r="AQ491" s="581"/>
      <c r="AR491" s="581"/>
      <c r="AS491" s="581"/>
      <c r="AU491" s="581">
        <f t="shared" si="567"/>
        <v>0</v>
      </c>
      <c r="AW491" s="585" t="s">
        <v>616</v>
      </c>
      <c r="AY491" s="581">
        <v>1</v>
      </c>
      <c r="AZ491" s="581" t="str">
        <f t="shared" si="565"/>
        <v xml:space="preserve"> </v>
      </c>
      <c r="BB491" s="581" t="s">
        <v>3</v>
      </c>
      <c r="BD491" s="581"/>
      <c r="BE491" s="147"/>
      <c r="BF491" s="581"/>
      <c r="BG491" s="147"/>
      <c r="BH491" s="581"/>
      <c r="BI491" s="147"/>
      <c r="BJ491" s="581"/>
      <c r="BK491" s="147"/>
      <c r="BL491" s="586">
        <f t="shared" si="563"/>
        <v>0</v>
      </c>
      <c r="BM491" s="587" t="e">
        <f t="shared" si="566"/>
        <v>#DIV/0!</v>
      </c>
      <c r="BN491" s="147">
        <f t="shared" si="564"/>
        <v>0</v>
      </c>
      <c r="BP491" s="200"/>
    </row>
    <row r="492" spans="1:68" s="131" customFormat="1" ht="89.45" customHeight="1" x14ac:dyDescent="0.2">
      <c r="A492" s="581" t="s">
        <v>376</v>
      </c>
      <c r="B492" s="896" t="s">
        <v>1020</v>
      </c>
      <c r="C492" s="897"/>
      <c r="D492" s="132"/>
      <c r="E492" s="235"/>
      <c r="F492" s="132"/>
      <c r="G492" s="581" t="s">
        <v>211</v>
      </c>
      <c r="H492" s="132"/>
      <c r="I492" s="581" t="s">
        <v>476</v>
      </c>
      <c r="J492" s="132"/>
      <c r="K492" s="581"/>
      <c r="L492" s="581"/>
      <c r="M492" s="581">
        <v>1</v>
      </c>
      <c r="N492" s="581"/>
      <c r="O492" s="581"/>
      <c r="Q492" s="581"/>
      <c r="R492" s="581">
        <v>1</v>
      </c>
      <c r="S492" s="581"/>
      <c r="T492" s="581"/>
      <c r="U492" s="132"/>
      <c r="V492" s="582" t="s">
        <v>203</v>
      </c>
      <c r="W492" s="581">
        <v>2</v>
      </c>
      <c r="X492" s="144"/>
      <c r="Y492" s="581"/>
      <c r="Z492" s="581"/>
      <c r="AA492" s="132"/>
      <c r="AB492" s="583"/>
      <c r="AC492" s="227"/>
      <c r="AD492" s="581" t="s">
        <v>596</v>
      </c>
      <c r="AF492" s="581" t="s">
        <v>597</v>
      </c>
      <c r="AG492" s="202"/>
      <c r="AH492" s="584"/>
      <c r="AI492" s="584"/>
      <c r="AJ492" s="584"/>
      <c r="AK492" s="584"/>
      <c r="AL492" s="584"/>
      <c r="AM492" s="584"/>
      <c r="AN492" s="584"/>
      <c r="AO492" s="584"/>
      <c r="AP492" s="581"/>
      <c r="AQ492" s="581"/>
      <c r="AR492" s="581"/>
      <c r="AS492" s="581"/>
      <c r="AU492" s="581">
        <f t="shared" si="567"/>
        <v>0</v>
      </c>
      <c r="AW492" s="585" t="s">
        <v>617</v>
      </c>
      <c r="AX492" s="132"/>
      <c r="AY492" s="581">
        <v>1</v>
      </c>
      <c r="AZ492" s="581" t="str">
        <f t="shared" si="565"/>
        <v xml:space="preserve"> </v>
      </c>
      <c r="BB492" s="581" t="s">
        <v>186</v>
      </c>
      <c r="BD492" s="581"/>
      <c r="BE492" s="147"/>
      <c r="BF492" s="581"/>
      <c r="BG492" s="147"/>
      <c r="BH492" s="581"/>
      <c r="BI492" s="147"/>
      <c r="BJ492" s="581"/>
      <c r="BK492" s="147"/>
      <c r="BL492" s="586">
        <f t="shared" si="563"/>
        <v>0</v>
      </c>
      <c r="BM492" s="587" t="e">
        <f t="shared" si="566"/>
        <v>#DIV/0!</v>
      </c>
      <c r="BN492" s="147">
        <f t="shared" si="564"/>
        <v>0</v>
      </c>
      <c r="BP492" s="200"/>
    </row>
    <row r="493" spans="1:68" s="104" customFormat="1" ht="89.45" customHeight="1" x14ac:dyDescent="0.2">
      <c r="A493" s="581" t="s">
        <v>377</v>
      </c>
      <c r="B493" s="896" t="s">
        <v>1021</v>
      </c>
      <c r="C493" s="897"/>
      <c r="D493" s="132"/>
      <c r="E493" s="235"/>
      <c r="F493" s="132"/>
      <c r="G493" s="581" t="s">
        <v>211</v>
      </c>
      <c r="H493" s="132"/>
      <c r="I493" s="581" t="s">
        <v>476</v>
      </c>
      <c r="J493" s="132"/>
      <c r="K493" s="581"/>
      <c r="L493" s="581"/>
      <c r="M493" s="581">
        <v>1</v>
      </c>
      <c r="N493" s="581"/>
      <c r="O493" s="581"/>
      <c r="P493" s="131"/>
      <c r="Q493" s="581">
        <v>1</v>
      </c>
      <c r="R493" s="581"/>
      <c r="S493" s="581"/>
      <c r="T493" s="581">
        <v>1</v>
      </c>
      <c r="U493" s="132"/>
      <c r="V493" s="582" t="s">
        <v>203</v>
      </c>
      <c r="W493" s="581">
        <v>2</v>
      </c>
      <c r="X493" s="144"/>
      <c r="Y493" s="581"/>
      <c r="Z493" s="581"/>
      <c r="AA493" s="132"/>
      <c r="AB493" s="583"/>
      <c r="AC493" s="227"/>
      <c r="AD493" s="581" t="s">
        <v>596</v>
      </c>
      <c r="AE493" s="131"/>
      <c r="AF493" s="581" t="s">
        <v>597</v>
      </c>
      <c r="AG493" s="202"/>
      <c r="AH493" s="584"/>
      <c r="AI493" s="584"/>
      <c r="AJ493" s="584"/>
      <c r="AK493" s="584"/>
      <c r="AL493" s="584"/>
      <c r="AM493" s="584"/>
      <c r="AN493" s="584"/>
      <c r="AO493" s="584"/>
      <c r="AP493" s="581"/>
      <c r="AQ493" s="581"/>
      <c r="AR493" s="581"/>
      <c r="AS493" s="581"/>
      <c r="AU493" s="581">
        <f t="shared" si="567"/>
        <v>0</v>
      </c>
      <c r="AW493" s="585" t="s">
        <v>631</v>
      </c>
      <c r="AX493" s="132"/>
      <c r="AY493" s="581">
        <v>1</v>
      </c>
      <c r="AZ493" s="581" t="str">
        <f t="shared" si="565"/>
        <v xml:space="preserve"> </v>
      </c>
      <c r="BB493" s="581" t="s">
        <v>186</v>
      </c>
      <c r="BD493" s="581"/>
      <c r="BE493" s="147"/>
      <c r="BF493" s="581"/>
      <c r="BG493" s="147"/>
      <c r="BH493" s="581"/>
      <c r="BI493" s="147"/>
      <c r="BJ493" s="581"/>
      <c r="BK493" s="147"/>
      <c r="BL493" s="586">
        <f t="shared" si="563"/>
        <v>0</v>
      </c>
      <c r="BM493" s="587" t="e">
        <f t="shared" si="566"/>
        <v>#DIV/0!</v>
      </c>
      <c r="BN493" s="147">
        <f t="shared" si="564"/>
        <v>0</v>
      </c>
      <c r="BP493" s="151"/>
    </row>
    <row r="494" spans="1:68" s="131" customFormat="1" ht="89.45" customHeight="1" x14ac:dyDescent="0.2">
      <c r="A494" s="588" t="s">
        <v>378</v>
      </c>
      <c r="B494" s="896" t="s">
        <v>1022</v>
      </c>
      <c r="C494" s="897"/>
      <c r="E494" s="235"/>
      <c r="G494" s="581" t="s">
        <v>211</v>
      </c>
      <c r="I494" s="581" t="s">
        <v>476</v>
      </c>
      <c r="K494" s="581"/>
      <c r="L494" s="581"/>
      <c r="M494" s="581">
        <v>1</v>
      </c>
      <c r="N494" s="581"/>
      <c r="O494" s="581"/>
      <c r="Q494" s="581">
        <v>1</v>
      </c>
      <c r="R494" s="581"/>
      <c r="S494" s="581"/>
      <c r="T494" s="581">
        <v>1</v>
      </c>
      <c r="V494" s="582" t="s">
        <v>203</v>
      </c>
      <c r="W494" s="581">
        <v>2</v>
      </c>
      <c r="X494" s="144"/>
      <c r="Y494" s="581"/>
      <c r="Z494" s="581"/>
      <c r="AB494" s="583"/>
      <c r="AC494" s="134"/>
      <c r="AD494" s="581" t="s">
        <v>597</v>
      </c>
      <c r="AF494" s="588" t="s">
        <v>599</v>
      </c>
      <c r="AH494" s="581"/>
      <c r="AI494" s="581"/>
      <c r="AJ494" s="581"/>
      <c r="AK494" s="581"/>
      <c r="AL494" s="581"/>
      <c r="AM494" s="581"/>
      <c r="AN494" s="581"/>
      <c r="AO494" s="581"/>
      <c r="AP494" s="581"/>
      <c r="AQ494" s="588">
        <v>1</v>
      </c>
      <c r="AR494" s="581"/>
      <c r="AS494" s="588"/>
      <c r="AU494" s="581">
        <f t="shared" si="567"/>
        <v>1</v>
      </c>
      <c r="AW494" s="585" t="s">
        <v>630</v>
      </c>
      <c r="AY494" s="581">
        <v>1</v>
      </c>
      <c r="AZ494" s="581">
        <f t="shared" si="565"/>
        <v>1</v>
      </c>
      <c r="BB494" s="581" t="s">
        <v>3</v>
      </c>
      <c r="BD494" s="581"/>
      <c r="BE494" s="147"/>
      <c r="BF494" s="581"/>
      <c r="BG494" s="147"/>
      <c r="BH494" s="581"/>
      <c r="BI494" s="147"/>
      <c r="BJ494" s="581"/>
      <c r="BK494" s="147"/>
      <c r="BL494" s="586">
        <f t="shared" si="563"/>
        <v>0</v>
      </c>
      <c r="BM494" s="587">
        <f t="shared" si="566"/>
        <v>0</v>
      </c>
      <c r="BN494" s="147">
        <f t="shared" si="564"/>
        <v>0</v>
      </c>
      <c r="BP494" s="200"/>
    </row>
    <row r="495" spans="1:68" s="131" customFormat="1" ht="89.45" customHeight="1" x14ac:dyDescent="0.2">
      <c r="A495" s="588" t="s">
        <v>379</v>
      </c>
      <c r="B495" s="896" t="s">
        <v>1023</v>
      </c>
      <c r="C495" s="897"/>
      <c r="D495" s="132"/>
      <c r="E495" s="235"/>
      <c r="F495" s="132"/>
      <c r="G495" s="581" t="s">
        <v>211</v>
      </c>
      <c r="H495" s="132"/>
      <c r="I495" s="581" t="s">
        <v>476</v>
      </c>
      <c r="J495" s="132"/>
      <c r="K495" s="581"/>
      <c r="L495" s="581"/>
      <c r="M495" s="581">
        <v>1</v>
      </c>
      <c r="N495" s="581"/>
      <c r="O495" s="581"/>
      <c r="Q495" s="581">
        <v>1</v>
      </c>
      <c r="R495" s="581"/>
      <c r="S495" s="581"/>
      <c r="T495" s="581"/>
      <c r="U495" s="132"/>
      <c r="V495" s="582" t="s">
        <v>203</v>
      </c>
      <c r="W495" s="581">
        <v>2</v>
      </c>
      <c r="X495" s="144"/>
      <c r="Y495" s="581"/>
      <c r="Z495" s="581"/>
      <c r="AA495" s="132"/>
      <c r="AB495" s="583"/>
      <c r="AC495" s="227"/>
      <c r="AD495" s="581" t="s">
        <v>596</v>
      </c>
      <c r="AE495" s="132"/>
      <c r="AF495" s="588" t="s">
        <v>598</v>
      </c>
      <c r="AG495" s="132"/>
      <c r="AH495" s="581"/>
      <c r="AI495" s="581"/>
      <c r="AJ495" s="581"/>
      <c r="AK495" s="581"/>
      <c r="AL495" s="581"/>
      <c r="AM495" s="581"/>
      <c r="AN495" s="581"/>
      <c r="AO495" s="581"/>
      <c r="AP495" s="581"/>
      <c r="AQ495" s="581"/>
      <c r="AR495" s="581"/>
      <c r="AS495" s="581"/>
      <c r="AU495" s="581">
        <f t="shared" si="567"/>
        <v>0</v>
      </c>
      <c r="AW495" s="585" t="s">
        <v>629</v>
      </c>
      <c r="AX495" s="132"/>
      <c r="AY495" s="581">
        <v>1</v>
      </c>
      <c r="AZ495" s="581" t="str">
        <f t="shared" si="565"/>
        <v xml:space="preserve"> </v>
      </c>
      <c r="BB495" s="581" t="s">
        <v>3</v>
      </c>
      <c r="BD495" s="581"/>
      <c r="BE495" s="147"/>
      <c r="BF495" s="581"/>
      <c r="BG495" s="147"/>
      <c r="BH495" s="581"/>
      <c r="BI495" s="147"/>
      <c r="BJ495" s="581"/>
      <c r="BK495" s="147"/>
      <c r="BL495" s="586">
        <f t="shared" si="563"/>
        <v>0</v>
      </c>
      <c r="BM495" s="587" t="e">
        <f t="shared" si="566"/>
        <v>#DIV/0!</v>
      </c>
      <c r="BN495" s="147">
        <f t="shared" si="564"/>
        <v>0</v>
      </c>
      <c r="BP495" s="200"/>
    </row>
    <row r="496" spans="1:68" s="131" customFormat="1" ht="89.45" customHeight="1" x14ac:dyDescent="0.2">
      <c r="A496" s="588" t="s">
        <v>380</v>
      </c>
      <c r="B496" s="896" t="s">
        <v>1024</v>
      </c>
      <c r="C496" s="897"/>
      <c r="D496" s="132"/>
      <c r="E496" s="235"/>
      <c r="F496" s="132"/>
      <c r="G496" s="581" t="s">
        <v>211</v>
      </c>
      <c r="H496" s="132"/>
      <c r="I496" s="581" t="s">
        <v>476</v>
      </c>
      <c r="J496" s="132"/>
      <c r="K496" s="581"/>
      <c r="L496" s="581"/>
      <c r="M496" s="581">
        <v>1</v>
      </c>
      <c r="N496" s="581"/>
      <c r="O496" s="581"/>
      <c r="Q496" s="581"/>
      <c r="R496" s="581"/>
      <c r="S496" s="581">
        <v>1</v>
      </c>
      <c r="T496" s="581"/>
      <c r="U496" s="132"/>
      <c r="V496" s="582" t="s">
        <v>203</v>
      </c>
      <c r="W496" s="581">
        <v>2</v>
      </c>
      <c r="X496" s="144"/>
      <c r="Y496" s="581"/>
      <c r="Z496" s="581"/>
      <c r="AA496" s="132"/>
      <c r="AB496" s="583"/>
      <c r="AC496" s="227"/>
      <c r="AD496" s="588" t="s">
        <v>598</v>
      </c>
      <c r="AE496" s="132"/>
      <c r="AF496" s="588" t="s">
        <v>599</v>
      </c>
      <c r="AG496" s="132"/>
      <c r="AH496" s="581"/>
      <c r="AI496" s="581"/>
      <c r="AJ496" s="581"/>
      <c r="AK496" s="581"/>
      <c r="AL496" s="581"/>
      <c r="AM496" s="581"/>
      <c r="AN496" s="581"/>
      <c r="AO496" s="581"/>
      <c r="AP496" s="581"/>
      <c r="AQ496" s="581"/>
      <c r="AR496" s="581"/>
      <c r="AS496" s="581">
        <v>1</v>
      </c>
      <c r="AU496" s="581">
        <f t="shared" si="567"/>
        <v>1</v>
      </c>
      <c r="AW496" s="585" t="s">
        <v>628</v>
      </c>
      <c r="AX496" s="132"/>
      <c r="AY496" s="581">
        <v>1</v>
      </c>
      <c r="AZ496" s="581">
        <f t="shared" si="565"/>
        <v>1</v>
      </c>
      <c r="BB496" s="581" t="s">
        <v>3</v>
      </c>
      <c r="BD496" s="581"/>
      <c r="BE496" s="147"/>
      <c r="BF496" s="581"/>
      <c r="BG496" s="147"/>
      <c r="BH496" s="581"/>
      <c r="BI496" s="147"/>
      <c r="BJ496" s="581"/>
      <c r="BK496" s="147"/>
      <c r="BL496" s="586">
        <f t="shared" si="563"/>
        <v>0</v>
      </c>
      <c r="BM496" s="587">
        <f t="shared" si="566"/>
        <v>0</v>
      </c>
      <c r="BN496" s="147">
        <f t="shared" si="564"/>
        <v>0</v>
      </c>
      <c r="BP496" s="200"/>
    </row>
    <row r="497" spans="1:68" s="104" customFormat="1" ht="9" customHeight="1" thickBot="1" x14ac:dyDescent="0.25">
      <c r="A497" s="131"/>
      <c r="B497" s="132"/>
      <c r="C497" s="132"/>
      <c r="D497" s="131"/>
      <c r="E497" s="132"/>
      <c r="F497" s="131"/>
      <c r="G497" s="131"/>
      <c r="H497" s="131"/>
      <c r="I497" s="131"/>
      <c r="J497" s="131"/>
      <c r="K497" s="131"/>
      <c r="L497" s="131"/>
      <c r="M497" s="131"/>
      <c r="N497" s="131"/>
      <c r="O497" s="131"/>
      <c r="P497" s="131"/>
      <c r="Q497" s="131"/>
      <c r="R497" s="131"/>
      <c r="S497" s="131"/>
      <c r="T497" s="131"/>
      <c r="U497" s="131"/>
      <c r="V497" s="133"/>
      <c r="W497" s="131"/>
      <c r="X497" s="134"/>
      <c r="Y497" s="131"/>
      <c r="Z497" s="131"/>
      <c r="AA497" s="131"/>
      <c r="AB497" s="135"/>
      <c r="AC497" s="134"/>
      <c r="AD497" s="131"/>
      <c r="AE497" s="131"/>
      <c r="AF497" s="131"/>
      <c r="AG497" s="131"/>
      <c r="AH497" s="131"/>
      <c r="AI497" s="131"/>
      <c r="AJ497" s="131"/>
      <c r="AK497" s="131"/>
      <c r="AL497" s="131"/>
      <c r="AM497" s="131"/>
      <c r="AN497" s="131"/>
      <c r="AO497" s="131"/>
      <c r="AP497" s="131"/>
      <c r="AQ497" s="131"/>
      <c r="AR497" s="131"/>
      <c r="AS497" s="131"/>
      <c r="AU497" s="131"/>
      <c r="AW497" s="132"/>
      <c r="AX497" s="131"/>
      <c r="AY497" s="131"/>
      <c r="AZ497" s="131"/>
      <c r="BB497" s="131"/>
      <c r="BE497" s="136"/>
      <c r="BG497" s="136"/>
      <c r="BI497" s="136"/>
      <c r="BK497" s="136"/>
      <c r="BL497" s="137"/>
      <c r="BM497" s="137"/>
      <c r="BN497" s="136"/>
    </row>
    <row r="498" spans="1:68" s="328" customFormat="1" ht="60.6" customHeight="1" thickTop="1" thickBot="1" x14ac:dyDescent="0.25">
      <c r="A498" s="1066" t="str">
        <f>B479</f>
        <v>MESAS DE ANÁLISIS DE RIESGOS Y CONTROLES</v>
      </c>
      <c r="B498" s="1066"/>
      <c r="C498" s="592" t="s">
        <v>187</v>
      </c>
      <c r="D498" s="354"/>
      <c r="E498" s="166"/>
      <c r="F498" s="354"/>
      <c r="G498" s="591">
        <f>COUNTIF(BB481:BB496,"P")</f>
        <v>6</v>
      </c>
      <c r="H498" s="354"/>
      <c r="I498" s="593">
        <f>G498/(G498+G499)</f>
        <v>0.375</v>
      </c>
      <c r="J498" s="354"/>
      <c r="K498" s="591">
        <f>SUM(K481:K496)</f>
        <v>0</v>
      </c>
      <c r="L498" s="591">
        <f>SUM(L481:L496)</f>
        <v>0</v>
      </c>
      <c r="M498" s="591">
        <f>SUM(M481:M496)</f>
        <v>16</v>
      </c>
      <c r="N498" s="591">
        <f>SUM(N481:N496)</f>
        <v>0</v>
      </c>
      <c r="O498" s="591">
        <f>SUM(O481:O496)</f>
        <v>0</v>
      </c>
      <c r="P498" s="322"/>
      <c r="Q498" s="591">
        <f>SUM(Q481:Q496)</f>
        <v>4</v>
      </c>
      <c r="R498" s="591">
        <f>SUM(R481:R496)</f>
        <v>10</v>
      </c>
      <c r="S498" s="591">
        <f>SUM(S481:S496)</f>
        <v>2</v>
      </c>
      <c r="T498" s="591">
        <f>SUM(T481:T496)</f>
        <v>2</v>
      </c>
      <c r="U498" s="354"/>
      <c r="V498" s="356"/>
      <c r="W498" s="354"/>
      <c r="X498" s="357"/>
      <c r="Y498" s="594">
        <f>SUM(Y481:Y496)</f>
        <v>0</v>
      </c>
      <c r="Z498" s="594">
        <f>SUM(Z481:Z496)</f>
        <v>0</v>
      </c>
      <c r="AA498" s="354"/>
      <c r="AB498" s="806"/>
      <c r="AC498" s="357"/>
      <c r="AD498" s="354"/>
      <c r="AE498" s="354"/>
      <c r="AF498" s="591" t="s">
        <v>136</v>
      </c>
      <c r="AG498" s="354"/>
      <c r="AH498" s="1066">
        <f>SUM(AH481:AJ496)</f>
        <v>0</v>
      </c>
      <c r="AI498" s="1066"/>
      <c r="AJ498" s="1066"/>
      <c r="AK498" s="1066">
        <f>SUM(AK481:AM496)</f>
        <v>0</v>
      </c>
      <c r="AL498" s="1066"/>
      <c r="AM498" s="1066"/>
      <c r="AN498" s="1066">
        <f>SUM(AN481:AP496)</f>
        <v>0</v>
      </c>
      <c r="AO498" s="1066"/>
      <c r="AP498" s="1066"/>
      <c r="AQ498" s="1066">
        <f>SUM(AQ481:AS496)</f>
        <v>2</v>
      </c>
      <c r="AR498" s="1066"/>
      <c r="AS498" s="1066"/>
      <c r="AU498" s="1066">
        <f>SUM(AU481:AU496)</f>
        <v>2</v>
      </c>
      <c r="AW498" s="1077" t="s">
        <v>139</v>
      </c>
      <c r="AX498" s="354"/>
      <c r="AY498" s="591">
        <f>SUM(AY481:AY496)</f>
        <v>16</v>
      </c>
      <c r="AZ498" s="591">
        <f>SUM(AZ481:AZ496)</f>
        <v>2</v>
      </c>
      <c r="BB498" s="322"/>
      <c r="BD498" s="595">
        <f t="shared" ref="BD498:BL498" si="577">SUM(BD481:BD496)</f>
        <v>0</v>
      </c>
      <c r="BE498" s="769">
        <f t="shared" si="577"/>
        <v>0</v>
      </c>
      <c r="BF498" s="595">
        <f t="shared" si="577"/>
        <v>0</v>
      </c>
      <c r="BG498" s="769">
        <f t="shared" si="577"/>
        <v>0</v>
      </c>
      <c r="BH498" s="595">
        <f t="shared" si="577"/>
        <v>0</v>
      </c>
      <c r="BI498" s="769">
        <f t="shared" si="577"/>
        <v>0</v>
      </c>
      <c r="BJ498" s="595">
        <f t="shared" si="577"/>
        <v>0</v>
      </c>
      <c r="BK498" s="769">
        <f t="shared" si="577"/>
        <v>0</v>
      </c>
      <c r="BL498" s="1032">
        <f t="shared" si="577"/>
        <v>0</v>
      </c>
      <c r="BM498" s="1037">
        <f>BL498/AU498</f>
        <v>0</v>
      </c>
      <c r="BN498" s="769">
        <f>SUM(BN481:BN496)</f>
        <v>0</v>
      </c>
      <c r="BO498" s="326"/>
      <c r="BP498" s="326"/>
    </row>
    <row r="499" spans="1:68" s="328" customFormat="1" ht="60.6" customHeight="1" thickTop="1" thickBot="1" x14ac:dyDescent="0.25">
      <c r="A499" s="1066"/>
      <c r="B499" s="1066"/>
      <c r="C499" s="592" t="s">
        <v>188</v>
      </c>
      <c r="D499" s="354"/>
      <c r="E499" s="166"/>
      <c r="F499" s="354"/>
      <c r="G499" s="591">
        <f>COUNTIF(BB481:BB496,"C")</f>
        <v>10</v>
      </c>
      <c r="H499" s="354"/>
      <c r="I499" s="593">
        <f>G499/(G498+G499)</f>
        <v>0.625</v>
      </c>
      <c r="J499" s="354"/>
      <c r="K499" s="1066">
        <f>SUM(K498:O498)</f>
        <v>16</v>
      </c>
      <c r="L499" s="1066"/>
      <c r="M499" s="1066"/>
      <c r="N499" s="1066"/>
      <c r="O499" s="1066"/>
      <c r="P499" s="322"/>
      <c r="Q499" s="1066">
        <f>SUM(Q498:T498)</f>
        <v>18</v>
      </c>
      <c r="R499" s="1066"/>
      <c r="S499" s="1066"/>
      <c r="T499" s="1066"/>
      <c r="U499" s="354"/>
      <c r="V499" s="356"/>
      <c r="W499" s="354"/>
      <c r="X499" s="357"/>
      <c r="Y499" s="354"/>
      <c r="Z499" s="354"/>
      <c r="AA499" s="354"/>
      <c r="AB499" s="806"/>
      <c r="AC499" s="357"/>
      <c r="AD499" s="354"/>
      <c r="AE499" s="354"/>
      <c r="AF499" s="591" t="s">
        <v>441</v>
      </c>
      <c r="AG499" s="354"/>
      <c r="AH499" s="1066">
        <f>AH498+AK498+AN498+AQ498</f>
        <v>2</v>
      </c>
      <c r="AI499" s="1066"/>
      <c r="AJ499" s="1066"/>
      <c r="AK499" s="1066"/>
      <c r="AL499" s="1066"/>
      <c r="AM499" s="1066"/>
      <c r="AN499" s="1066"/>
      <c r="AO499" s="1066"/>
      <c r="AP499" s="1066"/>
      <c r="AQ499" s="1066"/>
      <c r="AR499" s="1066"/>
      <c r="AS499" s="1066"/>
      <c r="AU499" s="1066"/>
      <c r="AW499" s="1077"/>
      <c r="AX499" s="354"/>
      <c r="AY499" s="1046">
        <f>AZ498/AY498</f>
        <v>0.125</v>
      </c>
      <c r="AZ499" s="1046"/>
      <c r="BB499" s="362"/>
      <c r="BD499" s="596" t="e">
        <f>BD498/AH498</f>
        <v>#DIV/0!</v>
      </c>
      <c r="BE499" s="769"/>
      <c r="BF499" s="596" t="e">
        <f>BF498/AK498</f>
        <v>#DIV/0!</v>
      </c>
      <c r="BG499" s="769"/>
      <c r="BH499" s="596" t="e">
        <f>BH498/AN498</f>
        <v>#DIV/0!</v>
      </c>
      <c r="BI499" s="769"/>
      <c r="BJ499" s="596">
        <f>BJ498/AQ498</f>
        <v>0</v>
      </c>
      <c r="BK499" s="769"/>
      <c r="BL499" s="1032"/>
      <c r="BM499" s="1037"/>
      <c r="BN499" s="769"/>
      <c r="BO499" s="326"/>
      <c r="BP499" s="326"/>
    </row>
    <row r="500" spans="1:68" s="104" customFormat="1" ht="24" thickTop="1" x14ac:dyDescent="0.2">
      <c r="A500" s="129"/>
      <c r="B500" s="130"/>
      <c r="C500" s="130"/>
      <c r="D500" s="131"/>
      <c r="E500" s="132"/>
      <c r="F500" s="131"/>
      <c r="G500" s="131"/>
      <c r="H500" s="131"/>
      <c r="I500" s="131"/>
      <c r="J500" s="131"/>
      <c r="K500" s="131"/>
      <c r="L500" s="131"/>
      <c r="M500" s="131"/>
      <c r="N500" s="131"/>
      <c r="O500" s="131"/>
      <c r="P500" s="131"/>
      <c r="Q500" s="131"/>
      <c r="R500" s="131"/>
      <c r="S500" s="131"/>
      <c r="T500" s="131"/>
      <c r="U500" s="131"/>
      <c r="V500" s="133"/>
      <c r="W500" s="131"/>
      <c r="X500" s="134"/>
      <c r="Y500" s="131"/>
      <c r="Z500" s="131"/>
      <c r="AA500" s="131"/>
      <c r="AB500" s="135"/>
      <c r="AC500" s="134"/>
      <c r="AD500" s="131"/>
      <c r="AE500" s="131"/>
      <c r="AF500" s="131"/>
      <c r="AG500" s="131"/>
      <c r="AH500" s="131"/>
      <c r="AI500" s="131"/>
      <c r="AJ500" s="131"/>
      <c r="AK500" s="131"/>
      <c r="AL500" s="131"/>
      <c r="AM500" s="131"/>
      <c r="AN500" s="131"/>
      <c r="AO500" s="131"/>
      <c r="AP500" s="131"/>
      <c r="AQ500" s="131"/>
      <c r="AR500" s="131"/>
      <c r="AS500" s="131"/>
      <c r="AU500" s="131"/>
      <c r="AW500" s="132"/>
      <c r="AX500" s="131"/>
      <c r="AY500" s="131"/>
      <c r="AZ500" s="131"/>
      <c r="BB500" s="131"/>
      <c r="BE500" s="136"/>
      <c r="BG500" s="136"/>
      <c r="BI500" s="136"/>
      <c r="BK500" s="136"/>
      <c r="BL500" s="137"/>
      <c r="BM500" s="137"/>
      <c r="BN500" s="136"/>
    </row>
    <row r="501" spans="1:68" s="326" customFormat="1" ht="62.45" customHeight="1" x14ac:dyDescent="0.2">
      <c r="A501" s="1056">
        <v>25</v>
      </c>
      <c r="B501" s="1054" t="s">
        <v>313</v>
      </c>
      <c r="C501" s="1055"/>
      <c r="D501" s="322"/>
      <c r="E501" s="718"/>
      <c r="F501" s="322"/>
      <c r="G501" s="131"/>
      <c r="H501" s="131"/>
      <c r="I501" s="131"/>
      <c r="J501" s="322"/>
      <c r="K501" s="322"/>
      <c r="L501" s="322"/>
      <c r="M501" s="322"/>
      <c r="N501" s="322"/>
      <c r="O501" s="322"/>
      <c r="P501" s="322"/>
      <c r="Q501" s="322"/>
      <c r="R501" s="322"/>
      <c r="S501" s="322"/>
      <c r="T501" s="322"/>
      <c r="U501" s="322"/>
      <c r="V501" s="324"/>
      <c r="W501" s="322"/>
      <c r="X501" s="325"/>
      <c r="Y501" s="322"/>
      <c r="Z501" s="322"/>
      <c r="AA501" s="322"/>
      <c r="AB501" s="323"/>
      <c r="AC501" s="325"/>
      <c r="AD501" s="322"/>
      <c r="AE501" s="322"/>
      <c r="AF501" s="322"/>
      <c r="AG501" s="322"/>
      <c r="AH501" s="322"/>
      <c r="AI501" s="322"/>
      <c r="AJ501" s="322"/>
      <c r="AK501" s="322"/>
      <c r="AL501" s="322"/>
      <c r="AM501" s="322"/>
      <c r="AN501" s="322"/>
      <c r="AO501" s="322"/>
      <c r="AP501" s="322"/>
      <c r="AQ501" s="322"/>
      <c r="AR501" s="322"/>
      <c r="AS501" s="322"/>
      <c r="AU501" s="322"/>
      <c r="AW501" s="323"/>
      <c r="AX501" s="322"/>
      <c r="AY501" s="322"/>
      <c r="AZ501" s="322"/>
      <c r="BB501" s="322"/>
      <c r="BE501" s="327"/>
      <c r="BG501" s="327"/>
      <c r="BI501" s="327"/>
      <c r="BK501" s="327"/>
      <c r="BL501" s="328"/>
      <c r="BM501" s="328"/>
      <c r="BN501" s="327"/>
    </row>
    <row r="502" spans="1:68" s="326" customFormat="1" ht="90" customHeight="1" x14ac:dyDescent="0.2">
      <c r="A502" s="1057"/>
      <c r="B502" s="1109" t="s">
        <v>1077</v>
      </c>
      <c r="C502" s="1110"/>
      <c r="D502" s="322"/>
      <c r="E502" s="718"/>
      <c r="F502" s="322"/>
      <c r="G502" s="131"/>
      <c r="H502" s="131"/>
      <c r="I502" s="131"/>
      <c r="J502" s="322"/>
      <c r="K502" s="322"/>
      <c r="L502" s="322"/>
      <c r="M502" s="322"/>
      <c r="N502" s="322"/>
      <c r="O502" s="322"/>
      <c r="P502" s="322"/>
      <c r="Q502" s="322"/>
      <c r="R502" s="322"/>
      <c r="S502" s="322"/>
      <c r="T502" s="322"/>
      <c r="U502" s="322"/>
      <c r="V502" s="330"/>
      <c r="W502" s="329"/>
      <c r="X502" s="331"/>
      <c r="Y502" s="329"/>
      <c r="Z502" s="329"/>
      <c r="AA502" s="322"/>
      <c r="AB502" s="323"/>
      <c r="AC502" s="325"/>
      <c r="AD502" s="322"/>
      <c r="AE502" s="322"/>
      <c r="AF502" s="322"/>
      <c r="AG502" s="322"/>
      <c r="AH502" s="322"/>
      <c r="AI502" s="322"/>
      <c r="AJ502" s="322"/>
      <c r="AK502" s="322"/>
      <c r="AL502" s="322"/>
      <c r="AM502" s="322"/>
      <c r="AN502" s="322"/>
      <c r="AO502" s="322"/>
      <c r="AP502" s="322"/>
      <c r="AQ502" s="322"/>
      <c r="AR502" s="322"/>
      <c r="AS502" s="322"/>
      <c r="AU502" s="322"/>
      <c r="AW502" s="323"/>
      <c r="AX502" s="322"/>
      <c r="AY502" s="329"/>
      <c r="AZ502" s="329"/>
      <c r="BB502" s="329"/>
      <c r="BE502" s="327"/>
      <c r="BG502" s="327"/>
      <c r="BI502" s="327"/>
      <c r="BK502" s="327"/>
      <c r="BL502" s="328"/>
      <c r="BM502" s="328"/>
      <c r="BN502" s="327"/>
    </row>
    <row r="503" spans="1:68" s="104" customFormat="1" ht="96.6" customHeight="1" x14ac:dyDescent="0.35">
      <c r="A503" s="307" t="s">
        <v>381</v>
      </c>
      <c r="B503" s="889" t="s">
        <v>827</v>
      </c>
      <c r="C503" s="890"/>
      <c r="D503" s="131"/>
      <c r="E503" s="597"/>
      <c r="F503" s="131"/>
      <c r="G503" s="298" t="s">
        <v>116</v>
      </c>
      <c r="H503" s="131"/>
      <c r="I503" s="298" t="s">
        <v>476</v>
      </c>
      <c r="J503" s="131"/>
      <c r="K503" s="298"/>
      <c r="L503" s="298">
        <v>1</v>
      </c>
      <c r="M503" s="298"/>
      <c r="N503" s="298">
        <v>1</v>
      </c>
      <c r="O503" s="298"/>
      <c r="P503" s="131"/>
      <c r="Q503" s="298">
        <v>1</v>
      </c>
      <c r="R503" s="298"/>
      <c r="S503" s="298"/>
      <c r="T503" s="298"/>
      <c r="U503" s="131"/>
      <c r="V503" s="314" t="s">
        <v>203</v>
      </c>
      <c r="W503" s="298">
        <v>1</v>
      </c>
      <c r="X503" s="144"/>
      <c r="Y503" s="298"/>
      <c r="Z503" s="298"/>
      <c r="AA503" s="131"/>
      <c r="AB503" s="300"/>
      <c r="AC503" s="134"/>
      <c r="AD503" s="312" t="s">
        <v>598</v>
      </c>
      <c r="AE503" s="202"/>
      <c r="AF503" s="307" t="s">
        <v>597</v>
      </c>
      <c r="AG503" s="131"/>
      <c r="AH503" s="298"/>
      <c r="AI503" s="298"/>
      <c r="AJ503" s="298"/>
      <c r="AK503" s="298"/>
      <c r="AL503" s="298"/>
      <c r="AM503" s="298"/>
      <c r="AN503" s="298"/>
      <c r="AO503" s="298"/>
      <c r="AP503" s="298">
        <v>1</v>
      </c>
      <c r="AQ503" s="298"/>
      <c r="AR503" s="298"/>
      <c r="AS503" s="298"/>
      <c r="AU503" s="298">
        <f>SUM(AH503:AS503)</f>
        <v>1</v>
      </c>
      <c r="AW503" s="300" t="s">
        <v>608</v>
      </c>
      <c r="AX503" s="131"/>
      <c r="AY503" s="298">
        <v>1</v>
      </c>
      <c r="AZ503" s="298">
        <f>IF(AU503&lt;&gt;0,1," ")</f>
        <v>1</v>
      </c>
      <c r="BB503" s="298" t="s">
        <v>186</v>
      </c>
      <c r="BD503" s="303"/>
      <c r="BE503" s="215"/>
      <c r="BF503" s="303"/>
      <c r="BG503" s="215"/>
      <c r="BH503" s="303"/>
      <c r="BI503" s="215"/>
      <c r="BJ503" s="303"/>
      <c r="BK503" s="215"/>
      <c r="BL503" s="304">
        <f t="shared" ref="BL503" si="578">BD503+BF503+BH503+BJ503</f>
        <v>0</v>
      </c>
      <c r="BM503" s="305">
        <f t="shared" ref="BM503" si="579">BL503/AU503</f>
        <v>0</v>
      </c>
      <c r="BN503" s="147">
        <f t="shared" ref="BN503" si="580">BE503+BG503+BI503+BK503</f>
        <v>0</v>
      </c>
      <c r="BO503" s="150"/>
      <c r="BP503" s="151"/>
    </row>
    <row r="504" spans="1:68" s="104" customFormat="1" ht="96.6" customHeight="1" x14ac:dyDescent="0.35">
      <c r="A504" s="312" t="s">
        <v>382</v>
      </c>
      <c r="B504" s="1105" t="s">
        <v>580</v>
      </c>
      <c r="C504" s="1106"/>
      <c r="D504" s="131"/>
      <c r="E504" s="397"/>
      <c r="F504" s="131"/>
      <c r="G504" s="298" t="s">
        <v>116</v>
      </c>
      <c r="H504" s="131"/>
      <c r="I504" s="298" t="s">
        <v>476</v>
      </c>
      <c r="J504" s="131"/>
      <c r="K504" s="298"/>
      <c r="L504" s="298">
        <v>1</v>
      </c>
      <c r="M504" s="298"/>
      <c r="N504" s="298">
        <v>1</v>
      </c>
      <c r="O504" s="298"/>
      <c r="P504" s="131"/>
      <c r="Q504" s="298"/>
      <c r="R504" s="298"/>
      <c r="S504" s="298">
        <v>1</v>
      </c>
      <c r="T504" s="298"/>
      <c r="U504" s="131"/>
      <c r="V504" s="314" t="s">
        <v>203</v>
      </c>
      <c r="W504" s="298">
        <v>1</v>
      </c>
      <c r="X504" s="144"/>
      <c r="Y504" s="298"/>
      <c r="Z504" s="298"/>
      <c r="AA504" s="131"/>
      <c r="AB504" s="300"/>
      <c r="AC504" s="134"/>
      <c r="AD504" s="307" t="s">
        <v>596</v>
      </c>
      <c r="AE504" s="202"/>
      <c r="AF504" s="312" t="s">
        <v>598</v>
      </c>
      <c r="AG504" s="131"/>
      <c r="AH504" s="298"/>
      <c r="AI504" s="298"/>
      <c r="AJ504" s="298"/>
      <c r="AK504" s="298"/>
      <c r="AL504" s="298"/>
      <c r="AM504" s="298"/>
      <c r="AN504" s="298"/>
      <c r="AO504" s="298"/>
      <c r="AP504" s="298">
        <v>1</v>
      </c>
      <c r="AQ504" s="298"/>
      <c r="AR504" s="298"/>
      <c r="AS504" s="298"/>
      <c r="AU504" s="298">
        <f>SUM(AH504:AS504)</f>
        <v>1</v>
      </c>
      <c r="AW504" s="300" t="s">
        <v>22</v>
      </c>
      <c r="AX504" s="131"/>
      <c r="AY504" s="298">
        <v>1</v>
      </c>
      <c r="AZ504" s="298">
        <f t="shared" ref="AZ504:AZ513" si="581">IF(AU504&lt;&gt;0,1," ")</f>
        <v>1</v>
      </c>
      <c r="BB504" s="298" t="s">
        <v>3</v>
      </c>
      <c r="BD504" s="303"/>
      <c r="BE504" s="215"/>
      <c r="BF504" s="303"/>
      <c r="BG504" s="215"/>
      <c r="BH504" s="303"/>
      <c r="BI504" s="215"/>
      <c r="BJ504" s="303"/>
      <c r="BK504" s="215"/>
      <c r="BL504" s="304">
        <f t="shared" ref="BL504:BL512" si="582">BD504+BF504+BH504+BJ504</f>
        <v>0</v>
      </c>
      <c r="BM504" s="305">
        <f t="shared" ref="BM504:BM512" si="583">BL504/AU504</f>
        <v>0</v>
      </c>
      <c r="BN504" s="147">
        <f t="shared" ref="BN504:BN512" si="584">BE504+BG504+BI504+BK504</f>
        <v>0</v>
      </c>
      <c r="BO504" s="150"/>
      <c r="BP504" s="151"/>
    </row>
    <row r="505" spans="1:68" s="104" customFormat="1" ht="96.6" customHeight="1" x14ac:dyDescent="0.35">
      <c r="A505" s="307" t="s">
        <v>383</v>
      </c>
      <c r="B505" s="889" t="s">
        <v>828</v>
      </c>
      <c r="C505" s="890"/>
      <c r="D505" s="131"/>
      <c r="E505" s="597"/>
      <c r="F505" s="131"/>
      <c r="G505" s="298" t="s">
        <v>116</v>
      </c>
      <c r="H505" s="131"/>
      <c r="I505" s="298" t="s">
        <v>476</v>
      </c>
      <c r="J505" s="131"/>
      <c r="K505" s="298"/>
      <c r="L505" s="298">
        <v>1</v>
      </c>
      <c r="M505" s="298"/>
      <c r="N505" s="298">
        <v>1</v>
      </c>
      <c r="O505" s="298"/>
      <c r="P505" s="131"/>
      <c r="Q505" s="298">
        <v>1</v>
      </c>
      <c r="R505" s="298"/>
      <c r="S505" s="298"/>
      <c r="T505" s="298"/>
      <c r="U505" s="131"/>
      <c r="V505" s="314" t="s">
        <v>203</v>
      </c>
      <c r="W505" s="298">
        <v>1</v>
      </c>
      <c r="X505" s="144"/>
      <c r="Y505" s="298"/>
      <c r="Z505" s="298"/>
      <c r="AA505" s="131"/>
      <c r="AB505" s="300"/>
      <c r="AC505" s="134"/>
      <c r="AD505" s="307" t="s">
        <v>596</v>
      </c>
      <c r="AE505" s="202"/>
      <c r="AF505" s="307" t="s">
        <v>597</v>
      </c>
      <c r="AG505" s="131"/>
      <c r="AH505" s="298"/>
      <c r="AI505" s="298"/>
      <c r="AJ505" s="298"/>
      <c r="AK505" s="298"/>
      <c r="AL505" s="298"/>
      <c r="AM505" s="298"/>
      <c r="AN505" s="298"/>
      <c r="AO505" s="298"/>
      <c r="AP505" s="298">
        <v>1</v>
      </c>
      <c r="AQ505" s="298"/>
      <c r="AR505" s="298"/>
      <c r="AS505" s="298"/>
      <c r="AU505" s="298">
        <f t="shared" ref="AU505" si="585">SUM(AH505:AS505)</f>
        <v>1</v>
      </c>
      <c r="AW505" s="300" t="s">
        <v>609</v>
      </c>
      <c r="AX505" s="131"/>
      <c r="AY505" s="298">
        <v>1</v>
      </c>
      <c r="AZ505" s="298">
        <f t="shared" ref="AZ505" si="586">IF(AU505&lt;&gt;0,1," ")</f>
        <v>1</v>
      </c>
      <c r="BB505" s="298" t="s">
        <v>186</v>
      </c>
      <c r="BD505" s="303"/>
      <c r="BE505" s="215"/>
      <c r="BF505" s="303"/>
      <c r="BG505" s="215"/>
      <c r="BH505" s="303"/>
      <c r="BI505" s="215"/>
      <c r="BJ505" s="303"/>
      <c r="BK505" s="215"/>
      <c r="BL505" s="304">
        <f t="shared" ref="BL505" si="587">BD505+BF505+BH505+BJ505</f>
        <v>0</v>
      </c>
      <c r="BM505" s="305">
        <f t="shared" ref="BM505" si="588">BL505/AU505</f>
        <v>0</v>
      </c>
      <c r="BN505" s="215">
        <f t="shared" ref="BN505" si="589">BE505+BG505+BI505+BK505</f>
        <v>0</v>
      </c>
      <c r="BO505" s="150"/>
      <c r="BP505" s="151"/>
    </row>
    <row r="506" spans="1:68" s="131" customFormat="1" ht="107.45" customHeight="1" x14ac:dyDescent="0.35">
      <c r="A506" s="312" t="s">
        <v>384</v>
      </c>
      <c r="B506" s="859" t="s">
        <v>829</v>
      </c>
      <c r="C506" s="860"/>
      <c r="E506" s="598"/>
      <c r="G506" s="298" t="s">
        <v>116</v>
      </c>
      <c r="I506" s="298" t="s">
        <v>476</v>
      </c>
      <c r="K506" s="298"/>
      <c r="L506" s="298">
        <v>1</v>
      </c>
      <c r="M506" s="298"/>
      <c r="N506" s="298">
        <v>1</v>
      </c>
      <c r="O506" s="298"/>
      <c r="Q506" s="298"/>
      <c r="R506" s="298"/>
      <c r="S506" s="298">
        <v>1</v>
      </c>
      <c r="T506" s="298"/>
      <c r="V506" s="314" t="s">
        <v>203</v>
      </c>
      <c r="W506" s="298">
        <v>1</v>
      </c>
      <c r="X506" s="144"/>
      <c r="Y506" s="298"/>
      <c r="Z506" s="298"/>
      <c r="AB506" s="300"/>
      <c r="AC506" s="134"/>
      <c r="AD506" s="312" t="s">
        <v>598</v>
      </c>
      <c r="AF506" s="312" t="s">
        <v>599</v>
      </c>
      <c r="AH506" s="298"/>
      <c r="AI506" s="298"/>
      <c r="AJ506" s="298"/>
      <c r="AK506" s="298"/>
      <c r="AL506" s="298"/>
      <c r="AM506" s="298"/>
      <c r="AN506" s="298"/>
      <c r="AO506" s="298"/>
      <c r="AP506" s="298">
        <v>1</v>
      </c>
      <c r="AQ506" s="298"/>
      <c r="AR506" s="298"/>
      <c r="AS506" s="298"/>
      <c r="AU506" s="298">
        <f t="shared" ref="AU506:AU512" si="590">SUM(AH506:AS506)</f>
        <v>1</v>
      </c>
      <c r="AW506" s="300" t="s">
        <v>610</v>
      </c>
      <c r="AY506" s="298">
        <v>1</v>
      </c>
      <c r="AZ506" s="298">
        <f t="shared" si="581"/>
        <v>1</v>
      </c>
      <c r="BB506" s="298" t="s">
        <v>3</v>
      </c>
      <c r="BD506" s="298"/>
      <c r="BE506" s="599"/>
      <c r="BF506" s="298"/>
      <c r="BG506" s="599"/>
      <c r="BH506" s="298"/>
      <c r="BI506" s="599"/>
      <c r="BJ506" s="298"/>
      <c r="BK506" s="599"/>
      <c r="BL506" s="319">
        <f t="shared" si="582"/>
        <v>0</v>
      </c>
      <c r="BM506" s="600">
        <f t="shared" si="583"/>
        <v>0</v>
      </c>
      <c r="BN506" s="599">
        <f t="shared" si="584"/>
        <v>0</v>
      </c>
      <c r="BO506" s="220"/>
      <c r="BP506" s="200"/>
    </row>
    <row r="507" spans="1:68" s="131" customFormat="1" ht="96.6" customHeight="1" x14ac:dyDescent="0.35">
      <c r="A507" s="312" t="s">
        <v>385</v>
      </c>
      <c r="B507" s="859" t="s">
        <v>830</v>
      </c>
      <c r="C507" s="860"/>
      <c r="E507" s="598"/>
      <c r="G507" s="298" t="s">
        <v>116</v>
      </c>
      <c r="I507" s="298" t="s">
        <v>476</v>
      </c>
      <c r="K507" s="298"/>
      <c r="L507" s="298">
        <v>1</v>
      </c>
      <c r="M507" s="298"/>
      <c r="N507" s="298">
        <v>1</v>
      </c>
      <c r="O507" s="298"/>
      <c r="Q507" s="298"/>
      <c r="R507" s="298">
        <v>1</v>
      </c>
      <c r="S507" s="298"/>
      <c r="T507" s="298"/>
      <c r="V507" s="314" t="s">
        <v>203</v>
      </c>
      <c r="W507" s="298">
        <v>1</v>
      </c>
      <c r="X507" s="144"/>
      <c r="Y507" s="298"/>
      <c r="Z507" s="298"/>
      <c r="AB507" s="300"/>
      <c r="AC507" s="134"/>
      <c r="AD507" s="298" t="s">
        <v>596</v>
      </c>
      <c r="AF507" s="312" t="s">
        <v>598</v>
      </c>
      <c r="AH507" s="298"/>
      <c r="AI507" s="298"/>
      <c r="AJ507" s="298"/>
      <c r="AK507" s="298"/>
      <c r="AL507" s="298"/>
      <c r="AM507" s="298"/>
      <c r="AN507" s="298"/>
      <c r="AO507" s="298"/>
      <c r="AP507" s="298">
        <v>1</v>
      </c>
      <c r="AQ507" s="298"/>
      <c r="AR507" s="298"/>
      <c r="AS507" s="298"/>
      <c r="AU507" s="298">
        <f t="shared" ref="AU507" si="591">SUM(AH507:AS507)</f>
        <v>1</v>
      </c>
      <c r="AW507" s="300" t="s">
        <v>611</v>
      </c>
      <c r="AY507" s="298">
        <v>1</v>
      </c>
      <c r="AZ507" s="298">
        <f t="shared" ref="AZ507" si="592">IF(AU507&lt;&gt;0,1," ")</f>
        <v>1</v>
      </c>
      <c r="BB507" s="298" t="s">
        <v>3</v>
      </c>
      <c r="BD507" s="298"/>
      <c r="BE507" s="599"/>
      <c r="BF507" s="298"/>
      <c r="BG507" s="599"/>
      <c r="BH507" s="298"/>
      <c r="BI507" s="599"/>
      <c r="BJ507" s="298"/>
      <c r="BK507" s="599"/>
      <c r="BL507" s="319">
        <f t="shared" ref="BL507" si="593">BD507+BF507+BH507+BJ507</f>
        <v>0</v>
      </c>
      <c r="BM507" s="600">
        <f t="shared" ref="BM507" si="594">BL507/AU507</f>
        <v>0</v>
      </c>
      <c r="BN507" s="599">
        <f t="shared" ref="BN507" si="595">BE507+BG507+BI507+BK507</f>
        <v>0</v>
      </c>
      <c r="BO507" s="220"/>
      <c r="BP507" s="200"/>
    </row>
    <row r="508" spans="1:68" s="131" customFormat="1" ht="96.6" customHeight="1" x14ac:dyDescent="0.35">
      <c r="A508" s="298" t="s">
        <v>386</v>
      </c>
      <c r="B508" s="859" t="s">
        <v>831</v>
      </c>
      <c r="C508" s="860"/>
      <c r="E508" s="598"/>
      <c r="G508" s="298" t="s">
        <v>116</v>
      </c>
      <c r="I508" s="298" t="s">
        <v>476</v>
      </c>
      <c r="K508" s="298"/>
      <c r="L508" s="298">
        <v>1</v>
      </c>
      <c r="M508" s="298"/>
      <c r="N508" s="298">
        <v>1</v>
      </c>
      <c r="O508" s="298"/>
      <c r="Q508" s="298"/>
      <c r="R508" s="298">
        <v>1</v>
      </c>
      <c r="S508" s="298"/>
      <c r="T508" s="298"/>
      <c r="V508" s="314" t="s">
        <v>203</v>
      </c>
      <c r="W508" s="298">
        <v>1</v>
      </c>
      <c r="X508" s="144"/>
      <c r="Y508" s="298"/>
      <c r="Z508" s="298"/>
      <c r="AB508" s="300"/>
      <c r="AC508" s="134"/>
      <c r="AD508" s="312" t="s">
        <v>598</v>
      </c>
      <c r="AF508" s="298" t="s">
        <v>597</v>
      </c>
      <c r="AH508" s="298"/>
      <c r="AI508" s="298"/>
      <c r="AJ508" s="298"/>
      <c r="AK508" s="298"/>
      <c r="AL508" s="298"/>
      <c r="AM508" s="298"/>
      <c r="AN508" s="298"/>
      <c r="AO508" s="298"/>
      <c r="AP508" s="298">
        <v>1</v>
      </c>
      <c r="AQ508" s="298"/>
      <c r="AR508" s="298"/>
      <c r="AS508" s="298"/>
      <c r="AU508" s="298">
        <f t="shared" si="590"/>
        <v>1</v>
      </c>
      <c r="AW508" s="300" t="s">
        <v>612</v>
      </c>
      <c r="AY508" s="298">
        <v>1</v>
      </c>
      <c r="AZ508" s="298">
        <f t="shared" si="581"/>
        <v>1</v>
      </c>
      <c r="BB508" s="298" t="s">
        <v>186</v>
      </c>
      <c r="BD508" s="298"/>
      <c r="BE508" s="599"/>
      <c r="BF508" s="298"/>
      <c r="BG508" s="599"/>
      <c r="BH508" s="298"/>
      <c r="BI508" s="599"/>
      <c r="BJ508" s="298"/>
      <c r="BK508" s="599"/>
      <c r="BL508" s="319">
        <f t="shared" si="582"/>
        <v>0</v>
      </c>
      <c r="BM508" s="600">
        <f t="shared" si="583"/>
        <v>0</v>
      </c>
      <c r="BN508" s="599">
        <f t="shared" si="584"/>
        <v>0</v>
      </c>
      <c r="BO508" s="220"/>
      <c r="BP508" s="200"/>
    </row>
    <row r="509" spans="1:68" s="132" customFormat="1" ht="96.6" customHeight="1" x14ac:dyDescent="0.35">
      <c r="A509" s="298" t="s">
        <v>387</v>
      </c>
      <c r="B509" s="859" t="s">
        <v>832</v>
      </c>
      <c r="C509" s="860"/>
      <c r="D509" s="194"/>
      <c r="E509" s="598"/>
      <c r="F509" s="195"/>
      <c r="G509" s="298" t="s">
        <v>116</v>
      </c>
      <c r="H509" s="196"/>
      <c r="I509" s="298" t="s">
        <v>476</v>
      </c>
      <c r="J509" s="196"/>
      <c r="K509" s="298"/>
      <c r="L509" s="298">
        <v>1</v>
      </c>
      <c r="M509" s="298"/>
      <c r="N509" s="298">
        <v>1</v>
      </c>
      <c r="O509" s="298"/>
      <c r="P509" s="196"/>
      <c r="Q509" s="298"/>
      <c r="R509" s="298">
        <v>1</v>
      </c>
      <c r="S509" s="298"/>
      <c r="T509" s="298"/>
      <c r="U509" s="196"/>
      <c r="V509" s="314" t="s">
        <v>203</v>
      </c>
      <c r="W509" s="298">
        <v>1</v>
      </c>
      <c r="X509" s="144"/>
      <c r="Y509" s="298"/>
      <c r="Z509" s="298"/>
      <c r="AA509" s="194"/>
      <c r="AB509" s="300"/>
      <c r="AC509" s="134"/>
      <c r="AD509" s="312" t="s">
        <v>599</v>
      </c>
      <c r="AE509" s="131"/>
      <c r="AF509" s="298" t="s">
        <v>597</v>
      </c>
      <c r="AG509" s="196"/>
      <c r="AH509" s="298"/>
      <c r="AI509" s="298"/>
      <c r="AJ509" s="298"/>
      <c r="AK509" s="298"/>
      <c r="AL509" s="298"/>
      <c r="AM509" s="298"/>
      <c r="AN509" s="298"/>
      <c r="AO509" s="298"/>
      <c r="AP509" s="298">
        <v>1</v>
      </c>
      <c r="AQ509" s="298"/>
      <c r="AR509" s="298"/>
      <c r="AS509" s="298"/>
      <c r="AU509" s="298">
        <f t="shared" si="590"/>
        <v>1</v>
      </c>
      <c r="AW509" s="300" t="s">
        <v>613</v>
      </c>
      <c r="AX509" s="196"/>
      <c r="AY509" s="298">
        <v>1</v>
      </c>
      <c r="AZ509" s="298">
        <f t="shared" si="581"/>
        <v>1</v>
      </c>
      <c r="BB509" s="298" t="s">
        <v>186</v>
      </c>
      <c r="BD509" s="298"/>
      <c r="BE509" s="599"/>
      <c r="BF509" s="298"/>
      <c r="BG509" s="599"/>
      <c r="BH509" s="298"/>
      <c r="BI509" s="599"/>
      <c r="BJ509" s="298"/>
      <c r="BK509" s="599"/>
      <c r="BL509" s="319">
        <f t="shared" si="582"/>
        <v>0</v>
      </c>
      <c r="BM509" s="600">
        <f t="shared" si="583"/>
        <v>0</v>
      </c>
      <c r="BN509" s="599">
        <f t="shared" si="584"/>
        <v>0</v>
      </c>
      <c r="BO509" s="220"/>
      <c r="BP509" s="200"/>
    </row>
    <row r="510" spans="1:68" s="131" customFormat="1" ht="98.45" customHeight="1" x14ac:dyDescent="0.35">
      <c r="A510" s="312" t="s">
        <v>388</v>
      </c>
      <c r="B510" s="859" t="s">
        <v>833</v>
      </c>
      <c r="C510" s="860"/>
      <c r="E510" s="598"/>
      <c r="G510" s="298" t="s">
        <v>116</v>
      </c>
      <c r="I510" s="298" t="s">
        <v>476</v>
      </c>
      <c r="K510" s="298"/>
      <c r="L510" s="298">
        <v>1</v>
      </c>
      <c r="M510" s="298"/>
      <c r="N510" s="298">
        <v>1</v>
      </c>
      <c r="O510" s="298"/>
      <c r="Q510" s="298"/>
      <c r="R510" s="298">
        <v>1</v>
      </c>
      <c r="S510" s="298"/>
      <c r="T510" s="298"/>
      <c r="V510" s="314" t="s">
        <v>203</v>
      </c>
      <c r="W510" s="298">
        <v>1</v>
      </c>
      <c r="X510" s="144"/>
      <c r="Y510" s="298"/>
      <c r="Z510" s="298"/>
      <c r="AB510" s="300"/>
      <c r="AC510" s="134"/>
      <c r="AD510" s="307" t="s">
        <v>597</v>
      </c>
      <c r="AF510" s="312" t="s">
        <v>598</v>
      </c>
      <c r="AH510" s="298"/>
      <c r="AI510" s="298"/>
      <c r="AJ510" s="298"/>
      <c r="AK510" s="298"/>
      <c r="AL510" s="298"/>
      <c r="AM510" s="298"/>
      <c r="AN510" s="298"/>
      <c r="AO510" s="298"/>
      <c r="AP510" s="298">
        <v>1</v>
      </c>
      <c r="AQ510" s="298"/>
      <c r="AR510" s="298"/>
      <c r="AS510" s="298"/>
      <c r="AU510" s="298">
        <f t="shared" ref="AU510" si="596">SUM(AH510:AS510)</f>
        <v>1</v>
      </c>
      <c r="AW510" s="300" t="s">
        <v>614</v>
      </c>
      <c r="AY510" s="298">
        <v>1</v>
      </c>
      <c r="AZ510" s="298">
        <f t="shared" ref="AZ510" si="597">IF(AU510&lt;&gt;0,1," ")</f>
        <v>1</v>
      </c>
      <c r="BB510" s="298" t="s">
        <v>3</v>
      </c>
      <c r="BD510" s="298"/>
      <c r="BE510" s="599"/>
      <c r="BF510" s="298"/>
      <c r="BG510" s="599"/>
      <c r="BH510" s="298"/>
      <c r="BI510" s="599"/>
      <c r="BJ510" s="298"/>
      <c r="BK510" s="599"/>
      <c r="BL510" s="319">
        <f t="shared" ref="BL510" si="598">BD510+BF510+BH510+BJ510</f>
        <v>0</v>
      </c>
      <c r="BM510" s="600">
        <f t="shared" ref="BM510" si="599">BL510/AU510</f>
        <v>0</v>
      </c>
      <c r="BN510" s="599">
        <f t="shared" ref="BN510" si="600">BE510+BG510+BI510+BK510</f>
        <v>0</v>
      </c>
      <c r="BO510" s="220"/>
      <c r="BP510" s="200"/>
    </row>
    <row r="511" spans="1:68" s="132" customFormat="1" ht="96.6" customHeight="1" x14ac:dyDescent="0.35">
      <c r="A511" s="312" t="s">
        <v>389</v>
      </c>
      <c r="B511" s="859" t="s">
        <v>1095</v>
      </c>
      <c r="C511" s="860"/>
      <c r="D511" s="223"/>
      <c r="E511" s="598"/>
      <c r="F511" s="224"/>
      <c r="G511" s="298" t="s">
        <v>116</v>
      </c>
      <c r="H511" s="225"/>
      <c r="I511" s="298" t="s">
        <v>476</v>
      </c>
      <c r="J511" s="225"/>
      <c r="K511" s="298"/>
      <c r="L511" s="298">
        <v>1</v>
      </c>
      <c r="M511" s="298"/>
      <c r="N511" s="298">
        <v>1</v>
      </c>
      <c r="O511" s="298"/>
      <c r="P511" s="196"/>
      <c r="Q511" s="298"/>
      <c r="R511" s="298">
        <v>1</v>
      </c>
      <c r="S511" s="298"/>
      <c r="T511" s="298"/>
      <c r="U511" s="225"/>
      <c r="V511" s="314" t="s">
        <v>203</v>
      </c>
      <c r="W511" s="298">
        <v>1</v>
      </c>
      <c r="X511" s="144"/>
      <c r="Y511" s="298"/>
      <c r="Z511" s="298"/>
      <c r="AA511" s="223"/>
      <c r="AB511" s="300"/>
      <c r="AC511" s="227"/>
      <c r="AD511" s="312" t="s">
        <v>598</v>
      </c>
      <c r="AE511" s="224"/>
      <c r="AF511" s="312" t="s">
        <v>599</v>
      </c>
      <c r="AG511" s="225"/>
      <c r="AH511" s="301"/>
      <c r="AI511" s="301"/>
      <c r="AJ511" s="301"/>
      <c r="AK511" s="301"/>
      <c r="AL511" s="301"/>
      <c r="AM511" s="301"/>
      <c r="AN511" s="301"/>
      <c r="AO511" s="301"/>
      <c r="AP511" s="301">
        <v>1</v>
      </c>
      <c r="AQ511" s="301"/>
      <c r="AR511" s="301"/>
      <c r="AS511" s="301"/>
      <c r="AU511" s="298">
        <f t="shared" si="590"/>
        <v>1</v>
      </c>
      <c r="AW511" s="300" t="s">
        <v>615</v>
      </c>
      <c r="AX511" s="225"/>
      <c r="AY511" s="298">
        <v>1</v>
      </c>
      <c r="AZ511" s="298">
        <f t="shared" si="581"/>
        <v>1</v>
      </c>
      <c r="BB511" s="298" t="s">
        <v>3</v>
      </c>
      <c r="BD511" s="298"/>
      <c r="BE511" s="599"/>
      <c r="BF511" s="298"/>
      <c r="BG511" s="599"/>
      <c r="BH511" s="298"/>
      <c r="BI511" s="599"/>
      <c r="BJ511" s="298"/>
      <c r="BK511" s="599"/>
      <c r="BL511" s="319">
        <f t="shared" si="582"/>
        <v>0</v>
      </c>
      <c r="BM511" s="600">
        <f t="shared" si="583"/>
        <v>0</v>
      </c>
      <c r="BN511" s="599">
        <f t="shared" si="584"/>
        <v>0</v>
      </c>
      <c r="BO511" s="220"/>
      <c r="BP511" s="200"/>
    </row>
    <row r="512" spans="1:68" s="132" customFormat="1" ht="96.6" customHeight="1" x14ac:dyDescent="0.35">
      <c r="A512" s="312" t="s">
        <v>390</v>
      </c>
      <c r="B512" s="859" t="s">
        <v>834</v>
      </c>
      <c r="C512" s="860"/>
      <c r="D512" s="194"/>
      <c r="E512" s="598"/>
      <c r="F512" s="195"/>
      <c r="G512" s="298" t="s">
        <v>116</v>
      </c>
      <c r="H512" s="196"/>
      <c r="I512" s="298" t="s">
        <v>476</v>
      </c>
      <c r="J512" s="196"/>
      <c r="K512" s="298"/>
      <c r="L512" s="298">
        <v>1</v>
      </c>
      <c r="M512" s="298"/>
      <c r="N512" s="298">
        <v>1</v>
      </c>
      <c r="O512" s="298"/>
      <c r="P512" s="196"/>
      <c r="Q512" s="298"/>
      <c r="R512" s="298">
        <v>1</v>
      </c>
      <c r="S512" s="298"/>
      <c r="T512" s="298"/>
      <c r="U512" s="196"/>
      <c r="V512" s="314" t="s">
        <v>203</v>
      </c>
      <c r="W512" s="298">
        <v>1</v>
      </c>
      <c r="X512" s="144"/>
      <c r="Y512" s="298"/>
      <c r="Z512" s="298"/>
      <c r="AA512" s="194"/>
      <c r="AB512" s="300"/>
      <c r="AC512" s="134"/>
      <c r="AD512" s="298" t="s">
        <v>596</v>
      </c>
      <c r="AE512" s="195"/>
      <c r="AF512" s="312" t="s">
        <v>599</v>
      </c>
      <c r="AG512" s="196"/>
      <c r="AH512" s="298"/>
      <c r="AI512" s="298"/>
      <c r="AJ512" s="298"/>
      <c r="AK512" s="298"/>
      <c r="AL512" s="298"/>
      <c r="AM512" s="298"/>
      <c r="AN512" s="298"/>
      <c r="AO512" s="298"/>
      <c r="AP512" s="298">
        <v>1</v>
      </c>
      <c r="AQ512" s="298"/>
      <c r="AR512" s="298"/>
      <c r="AS512" s="298"/>
      <c r="AU512" s="298">
        <f t="shared" si="590"/>
        <v>1</v>
      </c>
      <c r="AW512" s="300" t="s">
        <v>616</v>
      </c>
      <c r="AX512" s="196"/>
      <c r="AY512" s="298">
        <v>1</v>
      </c>
      <c r="AZ512" s="298">
        <f t="shared" si="581"/>
        <v>1</v>
      </c>
      <c r="BB512" s="298" t="s">
        <v>3</v>
      </c>
      <c r="BD512" s="298"/>
      <c r="BE512" s="599"/>
      <c r="BF512" s="298"/>
      <c r="BG512" s="599"/>
      <c r="BH512" s="298"/>
      <c r="BI512" s="599"/>
      <c r="BJ512" s="298"/>
      <c r="BK512" s="599"/>
      <c r="BL512" s="319">
        <f t="shared" si="582"/>
        <v>0</v>
      </c>
      <c r="BM512" s="600">
        <f t="shared" si="583"/>
        <v>0</v>
      </c>
      <c r="BN512" s="599">
        <f t="shared" si="584"/>
        <v>0</v>
      </c>
      <c r="BO512" s="220"/>
      <c r="BP512" s="200"/>
    </row>
    <row r="513" spans="1:68" s="132" customFormat="1" ht="96.6" customHeight="1" x14ac:dyDescent="0.35">
      <c r="A513" s="312" t="s">
        <v>391</v>
      </c>
      <c r="B513" s="859" t="s">
        <v>835</v>
      </c>
      <c r="C513" s="860"/>
      <c r="D513" s="194"/>
      <c r="E513" s="598"/>
      <c r="F513" s="195"/>
      <c r="G513" s="298" t="s">
        <v>116</v>
      </c>
      <c r="H513" s="196"/>
      <c r="I513" s="298" t="s">
        <v>476</v>
      </c>
      <c r="J513" s="196"/>
      <c r="K513" s="298"/>
      <c r="L513" s="298">
        <v>1</v>
      </c>
      <c r="M513" s="298"/>
      <c r="N513" s="298">
        <v>1</v>
      </c>
      <c r="O513" s="298"/>
      <c r="P513" s="196"/>
      <c r="Q513" s="298">
        <v>1</v>
      </c>
      <c r="R513" s="298"/>
      <c r="S513" s="298">
        <v>1</v>
      </c>
      <c r="T513" s="298"/>
      <c r="U513" s="196"/>
      <c r="V513" s="314" t="s">
        <v>203</v>
      </c>
      <c r="W513" s="298">
        <v>1</v>
      </c>
      <c r="X513" s="144"/>
      <c r="Y513" s="298"/>
      <c r="Z513" s="298"/>
      <c r="AA513" s="194"/>
      <c r="AB513" s="300"/>
      <c r="AC513" s="134"/>
      <c r="AD513" s="312" t="s">
        <v>598</v>
      </c>
      <c r="AE513" s="195"/>
      <c r="AF513" s="312" t="s">
        <v>599</v>
      </c>
      <c r="AG513" s="196"/>
      <c r="AH513" s="298"/>
      <c r="AI513" s="298"/>
      <c r="AJ513" s="298"/>
      <c r="AK513" s="298"/>
      <c r="AL513" s="298"/>
      <c r="AM513" s="298"/>
      <c r="AN513" s="298"/>
      <c r="AO513" s="298"/>
      <c r="AP513" s="298">
        <v>1</v>
      </c>
      <c r="AQ513" s="298"/>
      <c r="AR513" s="298"/>
      <c r="AS513" s="298"/>
      <c r="AU513" s="298">
        <f t="shared" ref="AU513" si="601">SUM(AH513:AS513)</f>
        <v>1</v>
      </c>
      <c r="AW513" s="300" t="s">
        <v>617</v>
      </c>
      <c r="AX513" s="196"/>
      <c r="AY513" s="298">
        <v>1</v>
      </c>
      <c r="AZ513" s="298">
        <f t="shared" si="581"/>
        <v>1</v>
      </c>
      <c r="BB513" s="298" t="s">
        <v>3</v>
      </c>
      <c r="BD513" s="298"/>
      <c r="BE513" s="599"/>
      <c r="BF513" s="298"/>
      <c r="BG513" s="599"/>
      <c r="BH513" s="298"/>
      <c r="BI513" s="599"/>
      <c r="BJ513" s="298"/>
      <c r="BK513" s="599"/>
      <c r="BL513" s="319">
        <f t="shared" ref="BL513" si="602">BD513+BF513+BH513+BJ513</f>
        <v>0</v>
      </c>
      <c r="BM513" s="600">
        <f t="shared" ref="BM513" si="603">BL513/AU513</f>
        <v>0</v>
      </c>
      <c r="BN513" s="599">
        <f t="shared" ref="BN513" si="604">BE513+BG513+BI513+BK513</f>
        <v>0</v>
      </c>
      <c r="BO513" s="220"/>
      <c r="BP513" s="200"/>
    </row>
    <row r="514" spans="1:68" s="104" customFormat="1" ht="9" customHeight="1" thickBot="1" x14ac:dyDescent="0.25">
      <c r="A514" s="131"/>
      <c r="B514" s="132"/>
      <c r="C514" s="132"/>
      <c r="D514" s="131"/>
      <c r="E514" s="132"/>
      <c r="F514" s="131"/>
      <c r="G514" s="131"/>
      <c r="H514" s="131"/>
      <c r="I514" s="131"/>
      <c r="J514" s="131"/>
      <c r="K514" s="131"/>
      <c r="L514" s="131"/>
      <c r="M514" s="131"/>
      <c r="N514" s="131"/>
      <c r="O514" s="131"/>
      <c r="P514" s="131"/>
      <c r="Q514" s="131"/>
      <c r="R514" s="131"/>
      <c r="S514" s="131"/>
      <c r="T514" s="131"/>
      <c r="U514" s="131"/>
      <c r="V514" s="133"/>
      <c r="W514" s="131"/>
      <c r="X514" s="134"/>
      <c r="Y514" s="131"/>
      <c r="Z514" s="131"/>
      <c r="AA514" s="131"/>
      <c r="AB514" s="135"/>
      <c r="AC514" s="134"/>
      <c r="AD514" s="131"/>
      <c r="AE514" s="131"/>
      <c r="AF514" s="131"/>
      <c r="AG514" s="131"/>
      <c r="AH514" s="131"/>
      <c r="AI514" s="131"/>
      <c r="AJ514" s="131"/>
      <c r="AK514" s="131"/>
      <c r="AL514" s="131"/>
      <c r="AM514" s="131"/>
      <c r="AN514" s="131"/>
      <c r="AO514" s="131"/>
      <c r="AP514" s="131"/>
      <c r="AQ514" s="131"/>
      <c r="AR514" s="131"/>
      <c r="AS514" s="131"/>
      <c r="AU514" s="131"/>
      <c r="AW514" s="132"/>
      <c r="AX514" s="131"/>
      <c r="AY514" s="131"/>
      <c r="AZ514" s="131"/>
      <c r="BB514" s="131"/>
      <c r="BE514" s="136"/>
      <c r="BG514" s="136"/>
      <c r="BI514" s="136"/>
      <c r="BK514" s="136"/>
      <c r="BL514" s="137"/>
      <c r="BM514" s="137"/>
      <c r="BN514" s="136"/>
    </row>
    <row r="515" spans="1:68" s="328" customFormat="1" ht="60.6" customHeight="1" thickTop="1" thickBot="1" x14ac:dyDescent="0.25">
      <c r="A515" s="873" t="str">
        <f>B501</f>
        <v>MESAS DE SEGUIMIENTO A LA GESTIÓN</v>
      </c>
      <c r="B515" s="873"/>
      <c r="C515" s="602" t="s">
        <v>187</v>
      </c>
      <c r="D515" s="354"/>
      <c r="E515" s="397"/>
      <c r="F515" s="354"/>
      <c r="G515" s="601">
        <f>COUNTIF(BB503:BB513,"P")</f>
        <v>4</v>
      </c>
      <c r="H515" s="354"/>
      <c r="I515" s="603">
        <f>G515/(G515+G516)</f>
        <v>0.36363636363636365</v>
      </c>
      <c r="J515" s="354"/>
      <c r="K515" s="601">
        <f>SUM(K503:K513)</f>
        <v>0</v>
      </c>
      <c r="L515" s="601">
        <f>SUM(L503:L513)</f>
        <v>11</v>
      </c>
      <c r="M515" s="601">
        <f>SUM(M503:M513)</f>
        <v>0</v>
      </c>
      <c r="N515" s="601">
        <f t="shared" ref="N515:O515" si="605">SUM(N503:N513)</f>
        <v>11</v>
      </c>
      <c r="O515" s="601">
        <f t="shared" si="605"/>
        <v>0</v>
      </c>
      <c r="P515" s="322"/>
      <c r="Q515" s="601">
        <f>SUM(Q503:Q513)</f>
        <v>3</v>
      </c>
      <c r="R515" s="601">
        <f t="shared" ref="R515:T515" si="606">SUM(R503:R513)</f>
        <v>6</v>
      </c>
      <c r="S515" s="601">
        <f t="shared" si="606"/>
        <v>3</v>
      </c>
      <c r="T515" s="601">
        <f t="shared" si="606"/>
        <v>0</v>
      </c>
      <c r="U515" s="354"/>
      <c r="V515" s="356"/>
      <c r="W515" s="354"/>
      <c r="X515" s="357"/>
      <c r="Y515" s="604">
        <f>SUM(Y504:Y513)</f>
        <v>0</v>
      </c>
      <c r="Z515" s="604">
        <f>SUM(Z504:Z513)</f>
        <v>0</v>
      </c>
      <c r="AA515" s="354"/>
      <c r="AB515" s="806"/>
      <c r="AC515" s="357"/>
      <c r="AD515" s="354"/>
      <c r="AE515" s="354"/>
      <c r="AF515" s="601" t="s">
        <v>136</v>
      </c>
      <c r="AG515" s="354"/>
      <c r="AH515" s="873">
        <f>SUM(AH503:AJ513)</f>
        <v>0</v>
      </c>
      <c r="AI515" s="873"/>
      <c r="AJ515" s="873"/>
      <c r="AK515" s="873">
        <f>SUM(AK503:AM513)</f>
        <v>0</v>
      </c>
      <c r="AL515" s="873"/>
      <c r="AM515" s="873"/>
      <c r="AN515" s="873">
        <f>SUM(AN503:AP513)</f>
        <v>11</v>
      </c>
      <c r="AO515" s="873"/>
      <c r="AP515" s="873"/>
      <c r="AQ515" s="873">
        <f>SUM(AQ503:AS513)</f>
        <v>0</v>
      </c>
      <c r="AR515" s="873"/>
      <c r="AS515" s="873"/>
      <c r="AU515" s="873">
        <f>SUM(AU503:AU513)</f>
        <v>11</v>
      </c>
      <c r="AW515" s="1079" t="s">
        <v>139</v>
      </c>
      <c r="AX515" s="354"/>
      <c r="AY515" s="601">
        <f>SUM(AY503:AY513)</f>
        <v>11</v>
      </c>
      <c r="AZ515" s="601">
        <f>SUM(AZ503:AZ513)</f>
        <v>11</v>
      </c>
      <c r="BB515" s="322"/>
      <c r="BD515" s="605">
        <f t="shared" ref="BD515:BL515" si="607">SUM(BD504:BD513)</f>
        <v>0</v>
      </c>
      <c r="BE515" s="769">
        <f t="shared" si="607"/>
        <v>0</v>
      </c>
      <c r="BF515" s="605">
        <f t="shared" si="607"/>
        <v>0</v>
      </c>
      <c r="BG515" s="769">
        <f t="shared" si="607"/>
        <v>0</v>
      </c>
      <c r="BH515" s="605">
        <f t="shared" si="607"/>
        <v>0</v>
      </c>
      <c r="BI515" s="769">
        <f t="shared" si="607"/>
        <v>0</v>
      </c>
      <c r="BJ515" s="605">
        <f t="shared" si="607"/>
        <v>0</v>
      </c>
      <c r="BK515" s="769">
        <f t="shared" si="607"/>
        <v>0</v>
      </c>
      <c r="BL515" s="1036">
        <f t="shared" si="607"/>
        <v>0</v>
      </c>
      <c r="BM515" s="1015">
        <f>BL515/AU515</f>
        <v>0</v>
      </c>
      <c r="BN515" s="769">
        <f>SUM(BN504:BN513)</f>
        <v>0</v>
      </c>
      <c r="BO515" s="326"/>
      <c r="BP515" s="326"/>
    </row>
    <row r="516" spans="1:68" s="328" customFormat="1" ht="60.6" customHeight="1" thickTop="1" thickBot="1" x14ac:dyDescent="0.25">
      <c r="A516" s="873"/>
      <c r="B516" s="873"/>
      <c r="C516" s="602" t="s">
        <v>188</v>
      </c>
      <c r="D516" s="354"/>
      <c r="E516" s="397"/>
      <c r="F516" s="354"/>
      <c r="G516" s="601">
        <f>COUNTIF(BB503:BB513,"C")</f>
        <v>7</v>
      </c>
      <c r="H516" s="354"/>
      <c r="I516" s="603">
        <f>G516/(G515+G516)</f>
        <v>0.63636363636363635</v>
      </c>
      <c r="J516" s="354"/>
      <c r="K516" s="873">
        <f>SUM(K515:O515)</f>
        <v>22</v>
      </c>
      <c r="L516" s="873"/>
      <c r="M516" s="873"/>
      <c r="N516" s="873"/>
      <c r="O516" s="873"/>
      <c r="P516" s="322"/>
      <c r="Q516" s="873">
        <f>SUM(Q515:T515)</f>
        <v>12</v>
      </c>
      <c r="R516" s="873"/>
      <c r="S516" s="873"/>
      <c r="T516" s="873"/>
      <c r="U516" s="354"/>
      <c r="V516" s="356"/>
      <c r="W516" s="354"/>
      <c r="X516" s="357"/>
      <c r="Y516" s="354"/>
      <c r="Z516" s="354"/>
      <c r="AA516" s="354"/>
      <c r="AB516" s="806"/>
      <c r="AC516" s="357"/>
      <c r="AD516" s="354"/>
      <c r="AE516" s="354"/>
      <c r="AF516" s="601" t="s">
        <v>441</v>
      </c>
      <c r="AG516" s="354"/>
      <c r="AH516" s="873">
        <f>AH515+AK515+AN515+AQ515</f>
        <v>11</v>
      </c>
      <c r="AI516" s="873"/>
      <c r="AJ516" s="873"/>
      <c r="AK516" s="873"/>
      <c r="AL516" s="873"/>
      <c r="AM516" s="873"/>
      <c r="AN516" s="873"/>
      <c r="AO516" s="873"/>
      <c r="AP516" s="873"/>
      <c r="AQ516" s="873"/>
      <c r="AR516" s="873"/>
      <c r="AS516" s="873"/>
      <c r="AU516" s="873"/>
      <c r="AW516" s="1079"/>
      <c r="AX516" s="354"/>
      <c r="AY516" s="1051">
        <f>AZ515/AY515</f>
        <v>1</v>
      </c>
      <c r="AZ516" s="1051"/>
      <c r="BB516" s="362"/>
      <c r="BD516" s="606" t="e">
        <f>BD515/AH515</f>
        <v>#DIV/0!</v>
      </c>
      <c r="BE516" s="769"/>
      <c r="BF516" s="606" t="e">
        <f>BF515/AK515</f>
        <v>#DIV/0!</v>
      </c>
      <c r="BG516" s="769"/>
      <c r="BH516" s="606">
        <f>BH515/AN515</f>
        <v>0</v>
      </c>
      <c r="BI516" s="769"/>
      <c r="BJ516" s="606" t="e">
        <f>BJ515/AQ515</f>
        <v>#DIV/0!</v>
      </c>
      <c r="BK516" s="769"/>
      <c r="BL516" s="1036"/>
      <c r="BM516" s="1015"/>
      <c r="BN516" s="769"/>
      <c r="BO516" s="326"/>
      <c r="BP516" s="326"/>
    </row>
    <row r="517" spans="1:68" s="104" customFormat="1" ht="24" thickTop="1" x14ac:dyDescent="0.2">
      <c r="A517" s="129"/>
      <c r="B517" s="130"/>
      <c r="C517" s="130"/>
      <c r="D517" s="131"/>
      <c r="E517" s="132"/>
      <c r="F517" s="131"/>
      <c r="G517" s="131"/>
      <c r="H517" s="131"/>
      <c r="I517" s="131"/>
      <c r="J517" s="131"/>
      <c r="K517" s="131"/>
      <c r="L517" s="131"/>
      <c r="M517" s="131"/>
      <c r="N517" s="131"/>
      <c r="O517" s="131"/>
      <c r="P517" s="131"/>
      <c r="Q517" s="131"/>
      <c r="R517" s="131"/>
      <c r="S517" s="131"/>
      <c r="T517" s="131"/>
      <c r="U517" s="131"/>
      <c r="V517" s="133"/>
      <c r="W517" s="131"/>
      <c r="X517" s="134"/>
      <c r="Y517" s="131"/>
      <c r="Z517" s="131"/>
      <c r="AA517" s="131"/>
      <c r="AB517" s="135"/>
      <c r="AC517" s="134"/>
      <c r="AD517" s="131"/>
      <c r="AE517" s="131"/>
      <c r="AF517" s="131"/>
      <c r="AG517" s="131"/>
      <c r="AH517" s="131"/>
      <c r="AI517" s="131"/>
      <c r="AJ517" s="131"/>
      <c r="AK517" s="131"/>
      <c r="AL517" s="131"/>
      <c r="AM517" s="131"/>
      <c r="AN517" s="131"/>
      <c r="AO517" s="131"/>
      <c r="AP517" s="131"/>
      <c r="AQ517" s="131"/>
      <c r="AR517" s="131"/>
      <c r="AS517" s="131"/>
      <c r="AU517" s="131"/>
      <c r="AW517" s="132"/>
      <c r="AX517" s="131"/>
      <c r="AY517" s="131"/>
      <c r="AZ517" s="131"/>
      <c r="BB517" s="131"/>
      <c r="BE517" s="136"/>
      <c r="BG517" s="136"/>
      <c r="BI517" s="136"/>
      <c r="BK517" s="136"/>
      <c r="BL517" s="137"/>
      <c r="BM517" s="137"/>
      <c r="BN517" s="136"/>
    </row>
    <row r="518" spans="1:68" s="326" customFormat="1" ht="77.650000000000006" customHeight="1" x14ac:dyDescent="0.2">
      <c r="A518" s="607">
        <v>26</v>
      </c>
      <c r="B518" s="1075" t="s">
        <v>185</v>
      </c>
      <c r="C518" s="1076"/>
      <c r="D518" s="322"/>
      <c r="E518" s="132"/>
      <c r="F518" s="322"/>
      <c r="G518" s="131"/>
      <c r="H518" s="131"/>
      <c r="I518" s="131"/>
      <c r="J518" s="322"/>
      <c r="K518" s="322"/>
      <c r="L518" s="322"/>
      <c r="M518" s="322"/>
      <c r="N518" s="322"/>
      <c r="O518" s="322"/>
      <c r="P518" s="322"/>
      <c r="Q518" s="322"/>
      <c r="R518" s="322"/>
      <c r="S518" s="322"/>
      <c r="T518" s="322"/>
      <c r="U518" s="322"/>
      <c r="V518" s="330"/>
      <c r="W518" s="329"/>
      <c r="X518" s="331"/>
      <c r="Y518" s="329"/>
      <c r="Z518" s="329"/>
      <c r="AA518" s="322"/>
      <c r="AB518" s="323"/>
      <c r="AC518" s="325"/>
      <c r="AD518" s="322"/>
      <c r="AE518" s="322"/>
      <c r="AF518" s="329"/>
      <c r="AG518" s="322"/>
      <c r="AH518" s="322"/>
      <c r="AI518" s="322"/>
      <c r="AJ518" s="322"/>
      <c r="AK518" s="322"/>
      <c r="AL518" s="322"/>
      <c r="AM518" s="322"/>
      <c r="AN518" s="322"/>
      <c r="AO518" s="322"/>
      <c r="AP518" s="322"/>
      <c r="AQ518" s="322"/>
      <c r="AR518" s="322"/>
      <c r="AS518" s="322"/>
      <c r="AU518" s="322"/>
      <c r="AW518" s="323"/>
      <c r="AX518" s="322"/>
      <c r="AY518" s="329"/>
      <c r="AZ518" s="329"/>
      <c r="BB518" s="329"/>
      <c r="BE518" s="327"/>
      <c r="BG518" s="327"/>
      <c r="BI518" s="327"/>
      <c r="BK518" s="327"/>
      <c r="BL518" s="328"/>
      <c r="BM518" s="328"/>
      <c r="BN518" s="327"/>
    </row>
    <row r="519" spans="1:68" s="131" customFormat="1" ht="130.15" customHeight="1" x14ac:dyDescent="0.2">
      <c r="A519" s="608" t="s">
        <v>392</v>
      </c>
      <c r="B519" s="864" t="s">
        <v>1078</v>
      </c>
      <c r="C519" s="865"/>
      <c r="E519" s="132"/>
      <c r="G519" s="608" t="s">
        <v>212</v>
      </c>
      <c r="I519" s="608" t="s">
        <v>476</v>
      </c>
      <c r="K519" s="608"/>
      <c r="L519" s="608">
        <v>1</v>
      </c>
      <c r="M519" s="608"/>
      <c r="N519" s="608"/>
      <c r="O519" s="608"/>
      <c r="P519" s="196"/>
      <c r="Q519" s="608"/>
      <c r="R519" s="608"/>
      <c r="S519" s="608"/>
      <c r="T519" s="608">
        <v>1</v>
      </c>
      <c r="V519" s="609" t="s">
        <v>203</v>
      </c>
      <c r="W519" s="608">
        <v>1</v>
      </c>
      <c r="X519" s="144"/>
      <c r="Y519" s="608"/>
      <c r="Z519" s="608"/>
      <c r="AB519" s="610" t="s">
        <v>130</v>
      </c>
      <c r="AC519" s="134"/>
      <c r="AD519" s="608" t="s">
        <v>597</v>
      </c>
      <c r="AF519" s="608" t="s">
        <v>596</v>
      </c>
      <c r="AH519" s="608"/>
      <c r="AI519" s="608"/>
      <c r="AJ519" s="608"/>
      <c r="AK519" s="608"/>
      <c r="AL519" s="608"/>
      <c r="AM519" s="608"/>
      <c r="AN519" s="608"/>
      <c r="AO519" s="608">
        <v>1</v>
      </c>
      <c r="AP519" s="608"/>
      <c r="AQ519" s="608"/>
      <c r="AR519" s="608"/>
      <c r="AS519" s="608"/>
      <c r="AU519" s="608">
        <f>SUM(AH519:AS519)</f>
        <v>1</v>
      </c>
      <c r="AW519" s="610" t="s">
        <v>622</v>
      </c>
      <c r="AY519" s="608">
        <v>1</v>
      </c>
      <c r="AZ519" s="608">
        <f>IF(AU519&lt;&gt;0,1," ")</f>
        <v>1</v>
      </c>
      <c r="BB519" s="608" t="s">
        <v>3</v>
      </c>
      <c r="BD519" s="608"/>
      <c r="BE519" s="147"/>
      <c r="BF519" s="608"/>
      <c r="BG519" s="147"/>
      <c r="BH519" s="608"/>
      <c r="BI519" s="147"/>
      <c r="BJ519" s="608"/>
      <c r="BK519" s="147"/>
      <c r="BL519" s="611">
        <f t="shared" ref="BL519:BL533" si="608">BD519+BF519+BH519+BJ519</f>
        <v>0</v>
      </c>
      <c r="BM519" s="612">
        <f t="shared" ref="BM519:BM533" si="609">BL519/AU519</f>
        <v>0</v>
      </c>
      <c r="BN519" s="147">
        <f t="shared" ref="BN519:BN533" si="610">BE519+BG519+BI519+BK519</f>
        <v>0</v>
      </c>
      <c r="BP519" s="200"/>
    </row>
    <row r="520" spans="1:68" s="131" customFormat="1" ht="102" customHeight="1" x14ac:dyDescent="0.2">
      <c r="A520" s="608" t="s">
        <v>393</v>
      </c>
      <c r="B520" s="864" t="s">
        <v>1079</v>
      </c>
      <c r="C520" s="865"/>
      <c r="E520" s="132"/>
      <c r="G520" s="608" t="s">
        <v>212</v>
      </c>
      <c r="I520" s="608" t="s">
        <v>476</v>
      </c>
      <c r="K520" s="608"/>
      <c r="L520" s="608">
        <v>1</v>
      </c>
      <c r="M520" s="608"/>
      <c r="N520" s="608"/>
      <c r="O520" s="608"/>
      <c r="P520" s="196"/>
      <c r="Q520" s="608">
        <v>1</v>
      </c>
      <c r="R520" s="608">
        <v>1</v>
      </c>
      <c r="S520" s="608">
        <v>1</v>
      </c>
      <c r="T520" s="608">
        <v>1</v>
      </c>
      <c r="V520" s="609" t="s">
        <v>204</v>
      </c>
      <c r="W520" s="608">
        <v>1</v>
      </c>
      <c r="X520" s="144"/>
      <c r="Y520" s="608"/>
      <c r="Z520" s="608"/>
      <c r="AB520" s="610" t="s">
        <v>134</v>
      </c>
      <c r="AC520" s="134"/>
      <c r="AD520" s="608" t="s">
        <v>596</v>
      </c>
      <c r="AF520" s="608" t="s">
        <v>597</v>
      </c>
      <c r="AH520" s="608"/>
      <c r="AI520" s="608"/>
      <c r="AJ520" s="608"/>
      <c r="AK520" s="608">
        <v>1</v>
      </c>
      <c r="AL520" s="608"/>
      <c r="AM520" s="608"/>
      <c r="AN520" s="608"/>
      <c r="AO520" s="608">
        <v>1</v>
      </c>
      <c r="AP520" s="608"/>
      <c r="AQ520" s="608"/>
      <c r="AR520" s="608"/>
      <c r="AS520" s="608">
        <v>1</v>
      </c>
      <c r="AU520" s="608">
        <f t="shared" ref="AU520" si="611">SUM(AH520:AS520)</f>
        <v>3</v>
      </c>
      <c r="AW520" s="610" t="s">
        <v>622</v>
      </c>
      <c r="AY520" s="608">
        <v>1</v>
      </c>
      <c r="AZ520" s="608">
        <f t="shared" ref="AZ520:AZ533" si="612">IF(AU520&lt;&gt;0,1," ")</f>
        <v>1</v>
      </c>
      <c r="BB520" s="608" t="s">
        <v>186</v>
      </c>
      <c r="BD520" s="608"/>
      <c r="BE520" s="147"/>
      <c r="BF520" s="608"/>
      <c r="BG520" s="147"/>
      <c r="BH520" s="608"/>
      <c r="BI520" s="147"/>
      <c r="BJ520" s="608"/>
      <c r="BK520" s="147"/>
      <c r="BL520" s="611">
        <f t="shared" ref="BL520" si="613">BD520+BF520+BH520+BJ520</f>
        <v>0</v>
      </c>
      <c r="BM520" s="612">
        <f t="shared" ref="BM520" si="614">BL520/AU520</f>
        <v>0</v>
      </c>
      <c r="BN520" s="147">
        <f t="shared" ref="BN520" si="615">BE520+BG520+BI520+BK520</f>
        <v>0</v>
      </c>
      <c r="BP520" s="200"/>
    </row>
    <row r="521" spans="1:68" s="131" customFormat="1" ht="93.75" customHeight="1" x14ac:dyDescent="0.2">
      <c r="A521" s="608" t="s">
        <v>394</v>
      </c>
      <c r="B521" s="864" t="s">
        <v>1080</v>
      </c>
      <c r="C521" s="865"/>
      <c r="E521" s="132"/>
      <c r="G521" s="608" t="s">
        <v>212</v>
      </c>
      <c r="I521" s="608" t="s">
        <v>476</v>
      </c>
      <c r="K521" s="608"/>
      <c r="L521" s="608"/>
      <c r="M521" s="608">
        <v>1</v>
      </c>
      <c r="N521" s="608"/>
      <c r="O521" s="608"/>
      <c r="P521" s="196"/>
      <c r="Q521" s="608"/>
      <c r="R521" s="608"/>
      <c r="S521" s="608"/>
      <c r="T521" s="608">
        <v>1</v>
      </c>
      <c r="V521" s="609" t="s">
        <v>203</v>
      </c>
      <c r="W521" s="608">
        <v>1</v>
      </c>
      <c r="X521" s="144"/>
      <c r="Y521" s="608"/>
      <c r="Z521" s="608"/>
      <c r="AB521" s="610" t="s">
        <v>1091</v>
      </c>
      <c r="AC521" s="134"/>
      <c r="AD521" s="608" t="s">
        <v>596</v>
      </c>
      <c r="AF521" s="608" t="s">
        <v>597</v>
      </c>
      <c r="AH521" s="608"/>
      <c r="AI521" s="608"/>
      <c r="AJ521" s="608"/>
      <c r="AK521" s="608">
        <v>1</v>
      </c>
      <c r="AL521" s="608"/>
      <c r="AM521" s="608"/>
      <c r="AN521" s="608"/>
      <c r="AO521" s="608">
        <v>1</v>
      </c>
      <c r="AP521" s="608"/>
      <c r="AQ521" s="608"/>
      <c r="AR521" s="608"/>
      <c r="AS521" s="608">
        <v>1</v>
      </c>
      <c r="AU521" s="608">
        <f t="shared" ref="AU521:AU533" si="616">SUM(AH521:AS521)</f>
        <v>3</v>
      </c>
      <c r="AW521" s="610" t="s">
        <v>622</v>
      </c>
      <c r="AY521" s="608">
        <v>1</v>
      </c>
      <c r="AZ521" s="608">
        <f t="shared" si="612"/>
        <v>1</v>
      </c>
      <c r="BB521" s="608" t="s">
        <v>186</v>
      </c>
      <c r="BD521" s="608"/>
      <c r="BE521" s="147"/>
      <c r="BF521" s="608"/>
      <c r="BG521" s="147"/>
      <c r="BH521" s="608"/>
      <c r="BI521" s="147"/>
      <c r="BJ521" s="608"/>
      <c r="BK521" s="147"/>
      <c r="BL521" s="611">
        <f t="shared" si="608"/>
        <v>0</v>
      </c>
      <c r="BM521" s="612">
        <f t="shared" si="609"/>
        <v>0</v>
      </c>
      <c r="BN521" s="147">
        <f t="shared" si="610"/>
        <v>0</v>
      </c>
      <c r="BP521" s="411"/>
    </row>
    <row r="522" spans="1:68" s="132" customFormat="1" ht="118.15" customHeight="1" x14ac:dyDescent="0.2">
      <c r="A522" s="608" t="s">
        <v>395</v>
      </c>
      <c r="B522" s="874" t="s">
        <v>1081</v>
      </c>
      <c r="C522" s="874"/>
      <c r="D522" s="194"/>
      <c r="F522" s="195"/>
      <c r="G522" s="613" t="s">
        <v>212</v>
      </c>
      <c r="H522" s="196"/>
      <c r="I522" s="613" t="s">
        <v>476</v>
      </c>
      <c r="J522" s="196"/>
      <c r="K522" s="613"/>
      <c r="L522" s="608">
        <v>1</v>
      </c>
      <c r="M522" s="608"/>
      <c r="N522" s="608"/>
      <c r="O522" s="608"/>
      <c r="P522" s="196"/>
      <c r="Q522" s="608"/>
      <c r="R522" s="608"/>
      <c r="S522" s="608"/>
      <c r="T522" s="608">
        <v>1</v>
      </c>
      <c r="U522" s="194"/>
      <c r="V522" s="614" t="s">
        <v>204</v>
      </c>
      <c r="W522" s="613">
        <v>1</v>
      </c>
      <c r="X522" s="152"/>
      <c r="Y522" s="613"/>
      <c r="Z522" s="613"/>
      <c r="AA522" s="196"/>
      <c r="AB522" s="610" t="s">
        <v>130</v>
      </c>
      <c r="AC522" s="197"/>
      <c r="AD522" s="608" t="s">
        <v>596</v>
      </c>
      <c r="AE522" s="196"/>
      <c r="AF522" s="608" t="s">
        <v>597</v>
      </c>
      <c r="AG522" s="196"/>
      <c r="AH522" s="615"/>
      <c r="AI522" s="615"/>
      <c r="AJ522" s="615"/>
      <c r="AK522" s="615"/>
      <c r="AL522" s="615"/>
      <c r="AM522" s="615"/>
      <c r="AN522" s="615"/>
      <c r="AO522" s="615"/>
      <c r="AP522" s="615">
        <v>1</v>
      </c>
      <c r="AQ522" s="615"/>
      <c r="AR522" s="616"/>
      <c r="AS522" s="615"/>
      <c r="AT522" s="104"/>
      <c r="AU522" s="613">
        <f t="shared" ref="AU522" si="617">SUM(AH522:AS522)</f>
        <v>1</v>
      </c>
      <c r="AV522" s="104"/>
      <c r="AW522" s="610" t="s">
        <v>622</v>
      </c>
      <c r="AX522" s="195"/>
      <c r="AY522" s="608">
        <v>1</v>
      </c>
      <c r="AZ522" s="608">
        <f t="shared" si="612"/>
        <v>1</v>
      </c>
      <c r="BA522" s="104"/>
      <c r="BB522" s="608" t="s">
        <v>186</v>
      </c>
      <c r="BD522" s="613"/>
      <c r="BE522" s="154"/>
      <c r="BF522" s="613"/>
      <c r="BG522" s="154"/>
      <c r="BH522" s="613"/>
      <c r="BI522" s="154"/>
      <c r="BJ522" s="613"/>
      <c r="BK522" s="154"/>
      <c r="BL522" s="617">
        <f t="shared" ref="BL522" si="618">BD522+BF522+BH522+BJ522</f>
        <v>0</v>
      </c>
      <c r="BM522" s="618">
        <f t="shared" ref="BM522" si="619">BL522/AU522</f>
        <v>0</v>
      </c>
      <c r="BN522" s="154">
        <f t="shared" ref="BN522" si="620">BE522+BG522+BI522+BK522</f>
        <v>0</v>
      </c>
      <c r="BP522" s="389"/>
    </row>
    <row r="523" spans="1:68" s="132" customFormat="1" ht="161.44999999999999" customHeight="1" x14ac:dyDescent="0.2">
      <c r="A523" s="608" t="s">
        <v>396</v>
      </c>
      <c r="B523" s="1095" t="s">
        <v>1082</v>
      </c>
      <c r="C523" s="1096"/>
      <c r="D523" s="194"/>
      <c r="F523" s="195"/>
      <c r="G523" s="613" t="s">
        <v>207</v>
      </c>
      <c r="H523" s="196"/>
      <c r="I523" s="613" t="s">
        <v>476</v>
      </c>
      <c r="J523" s="196"/>
      <c r="K523" s="613"/>
      <c r="L523" s="613"/>
      <c r="M523" s="613"/>
      <c r="N523" s="613">
        <v>1</v>
      </c>
      <c r="O523" s="613"/>
      <c r="P523" s="196"/>
      <c r="Q523" s="613"/>
      <c r="R523" s="613"/>
      <c r="S523" s="613"/>
      <c r="T523" s="613">
        <v>1</v>
      </c>
      <c r="U523" s="194"/>
      <c r="V523" s="614" t="s">
        <v>202</v>
      </c>
      <c r="W523" s="613">
        <v>1</v>
      </c>
      <c r="X523" s="152"/>
      <c r="Y523" s="613"/>
      <c r="Z523" s="613"/>
      <c r="AA523" s="196"/>
      <c r="AB523" s="619" t="s">
        <v>130</v>
      </c>
      <c r="AC523" s="197"/>
      <c r="AD523" s="613" t="s">
        <v>596</v>
      </c>
      <c r="AE523" s="196"/>
      <c r="AF523" s="608" t="s">
        <v>597</v>
      </c>
      <c r="AG523" s="196"/>
      <c r="AH523" s="613"/>
      <c r="AI523" s="613"/>
      <c r="AJ523" s="613"/>
      <c r="AK523" s="613"/>
      <c r="AL523" s="613"/>
      <c r="AM523" s="613"/>
      <c r="AN523" s="613"/>
      <c r="AO523" s="613"/>
      <c r="AP523" s="613"/>
      <c r="AQ523" s="613"/>
      <c r="AR523" s="613"/>
      <c r="AS523" s="613"/>
      <c r="AT523" s="104"/>
      <c r="AU523" s="613">
        <f t="shared" si="616"/>
        <v>0</v>
      </c>
      <c r="AV523" s="104"/>
      <c r="AW523" s="619" t="s">
        <v>622</v>
      </c>
      <c r="AX523" s="195"/>
      <c r="AY523" s="613">
        <v>1</v>
      </c>
      <c r="AZ523" s="608" t="str">
        <f t="shared" si="612"/>
        <v xml:space="preserve"> </v>
      </c>
      <c r="BA523" s="104"/>
      <c r="BB523" s="608" t="s">
        <v>186</v>
      </c>
      <c r="BD523" s="613"/>
      <c r="BE523" s="154"/>
      <c r="BF523" s="613"/>
      <c r="BG523" s="154"/>
      <c r="BH523" s="613"/>
      <c r="BI523" s="154"/>
      <c r="BJ523" s="613"/>
      <c r="BK523" s="154"/>
      <c r="BL523" s="617">
        <f t="shared" si="608"/>
        <v>0</v>
      </c>
      <c r="BM523" s="618" t="e">
        <f t="shared" ref="BM523:BM524" si="621">BL523/AU523</f>
        <v>#DIV/0!</v>
      </c>
      <c r="BN523" s="154">
        <f t="shared" si="610"/>
        <v>0</v>
      </c>
      <c r="BP523" s="389"/>
    </row>
    <row r="524" spans="1:68" s="132" customFormat="1" ht="96.6" customHeight="1" x14ac:dyDescent="0.2">
      <c r="A524" s="608" t="s">
        <v>397</v>
      </c>
      <c r="B524" s="1064" t="s">
        <v>323</v>
      </c>
      <c r="C524" s="1096"/>
      <c r="D524" s="194"/>
      <c r="F524" s="195"/>
      <c r="G524" s="613" t="s">
        <v>207</v>
      </c>
      <c r="H524" s="196"/>
      <c r="I524" s="613" t="s">
        <v>476</v>
      </c>
      <c r="J524" s="196"/>
      <c r="K524" s="613"/>
      <c r="L524" s="613"/>
      <c r="M524" s="613"/>
      <c r="N524" s="613">
        <v>1</v>
      </c>
      <c r="O524" s="613"/>
      <c r="P524" s="196"/>
      <c r="Q524" s="613"/>
      <c r="R524" s="613"/>
      <c r="S524" s="613"/>
      <c r="T524" s="613">
        <v>1</v>
      </c>
      <c r="U524" s="194"/>
      <c r="V524" s="614" t="s">
        <v>202</v>
      </c>
      <c r="W524" s="613">
        <v>1</v>
      </c>
      <c r="X524" s="152"/>
      <c r="Y524" s="613"/>
      <c r="Z524" s="613"/>
      <c r="AA524" s="196"/>
      <c r="AB524" s="619" t="s">
        <v>131</v>
      </c>
      <c r="AC524" s="197"/>
      <c r="AD524" s="613" t="s">
        <v>596</v>
      </c>
      <c r="AE524" s="196"/>
      <c r="AF524" s="608" t="s">
        <v>597</v>
      </c>
      <c r="AG524" s="196"/>
      <c r="AH524" s="613"/>
      <c r="AI524" s="613"/>
      <c r="AJ524" s="613"/>
      <c r="AK524" s="613"/>
      <c r="AL524" s="613"/>
      <c r="AM524" s="613"/>
      <c r="AN524" s="613"/>
      <c r="AO524" s="613"/>
      <c r="AP524" s="613"/>
      <c r="AQ524" s="613"/>
      <c r="AR524" s="613"/>
      <c r="AS524" s="613"/>
      <c r="AT524" s="104"/>
      <c r="AU524" s="613">
        <f t="shared" si="616"/>
        <v>0</v>
      </c>
      <c r="AV524" s="104"/>
      <c r="AW524" s="619" t="s">
        <v>622</v>
      </c>
      <c r="AX524" s="195"/>
      <c r="AY524" s="613">
        <v>1</v>
      </c>
      <c r="AZ524" s="608" t="str">
        <f t="shared" si="612"/>
        <v xml:space="preserve"> </v>
      </c>
      <c r="BA524" s="104"/>
      <c r="BB524" s="608" t="s">
        <v>186</v>
      </c>
      <c r="BD524" s="613"/>
      <c r="BE524" s="154"/>
      <c r="BF524" s="613"/>
      <c r="BG524" s="154"/>
      <c r="BH524" s="620"/>
      <c r="BI524" s="154"/>
      <c r="BJ524" s="613"/>
      <c r="BK524" s="154"/>
      <c r="BL524" s="617">
        <f t="shared" si="608"/>
        <v>0</v>
      </c>
      <c r="BM524" s="618" t="e">
        <f t="shared" si="621"/>
        <v>#DIV/0!</v>
      </c>
      <c r="BN524" s="154">
        <f t="shared" si="610"/>
        <v>0</v>
      </c>
      <c r="BP524" s="389"/>
    </row>
    <row r="525" spans="1:68" s="132" customFormat="1" ht="69.75" x14ac:dyDescent="0.2">
      <c r="A525" s="608" t="s">
        <v>398</v>
      </c>
      <c r="B525" s="1095" t="s">
        <v>1083</v>
      </c>
      <c r="C525" s="1096"/>
      <c r="D525" s="194"/>
      <c r="F525" s="195"/>
      <c r="G525" s="613" t="s">
        <v>215</v>
      </c>
      <c r="H525" s="196"/>
      <c r="I525" s="613" t="s">
        <v>476</v>
      </c>
      <c r="J525" s="196"/>
      <c r="K525" s="613"/>
      <c r="L525" s="613">
        <v>1</v>
      </c>
      <c r="M525" s="613"/>
      <c r="N525" s="613">
        <v>1</v>
      </c>
      <c r="O525" s="613"/>
      <c r="P525" s="196"/>
      <c r="Q525" s="613"/>
      <c r="R525" s="613"/>
      <c r="S525" s="613"/>
      <c r="T525" s="613">
        <v>1</v>
      </c>
      <c r="U525" s="194"/>
      <c r="V525" s="614" t="s">
        <v>202</v>
      </c>
      <c r="W525" s="613">
        <v>1</v>
      </c>
      <c r="X525" s="152"/>
      <c r="Y525" s="613"/>
      <c r="Z525" s="613"/>
      <c r="AA525" s="196"/>
      <c r="AB525" s="619" t="s">
        <v>130</v>
      </c>
      <c r="AC525" s="197"/>
      <c r="AD525" s="613" t="s">
        <v>596</v>
      </c>
      <c r="AE525" s="196"/>
      <c r="AF525" s="608" t="s">
        <v>597</v>
      </c>
      <c r="AG525" s="196"/>
      <c r="AH525" s="613"/>
      <c r="AI525" s="613"/>
      <c r="AJ525" s="613"/>
      <c r="AK525" s="613"/>
      <c r="AL525" s="613"/>
      <c r="AM525" s="613"/>
      <c r="AN525" s="613"/>
      <c r="AO525" s="613"/>
      <c r="AP525" s="613"/>
      <c r="AQ525" s="613"/>
      <c r="AR525" s="616"/>
      <c r="AS525" s="613"/>
      <c r="AT525" s="104"/>
      <c r="AU525" s="613">
        <f t="shared" si="616"/>
        <v>0</v>
      </c>
      <c r="AV525" s="104"/>
      <c r="AW525" s="619" t="s">
        <v>622</v>
      </c>
      <c r="AX525" s="195"/>
      <c r="AY525" s="613">
        <v>1</v>
      </c>
      <c r="AZ525" s="608" t="str">
        <f t="shared" si="612"/>
        <v xml:space="preserve"> </v>
      </c>
      <c r="BA525" s="104"/>
      <c r="BB525" s="608" t="s">
        <v>186</v>
      </c>
      <c r="BD525" s="613"/>
      <c r="BE525" s="154"/>
      <c r="BF525" s="613"/>
      <c r="BG525" s="154"/>
      <c r="BH525" s="613"/>
      <c r="BI525" s="154"/>
      <c r="BJ525" s="613"/>
      <c r="BK525" s="154"/>
      <c r="BL525" s="617">
        <f t="shared" si="608"/>
        <v>0</v>
      </c>
      <c r="BM525" s="618" t="e">
        <f t="shared" ref="BM525:BM531" si="622">BL525/AU525</f>
        <v>#DIV/0!</v>
      </c>
      <c r="BN525" s="154">
        <f t="shared" si="610"/>
        <v>0</v>
      </c>
      <c r="BP525" s="389"/>
    </row>
    <row r="526" spans="1:68" s="132" customFormat="1" ht="93.6" customHeight="1" x14ac:dyDescent="0.2">
      <c r="A526" s="608" t="s">
        <v>399</v>
      </c>
      <c r="B526" s="1064" t="s">
        <v>1084</v>
      </c>
      <c r="C526" s="1065"/>
      <c r="D526" s="194"/>
      <c r="E526" s="235"/>
      <c r="F526" s="195"/>
      <c r="G526" s="613" t="s">
        <v>214</v>
      </c>
      <c r="H526" s="196"/>
      <c r="I526" s="613" t="s">
        <v>476</v>
      </c>
      <c r="J526" s="196"/>
      <c r="K526" s="613"/>
      <c r="L526" s="613"/>
      <c r="M526" s="613"/>
      <c r="N526" s="613">
        <v>1</v>
      </c>
      <c r="O526" s="613"/>
      <c r="P526" s="196"/>
      <c r="Q526" s="613"/>
      <c r="R526" s="613"/>
      <c r="S526" s="613"/>
      <c r="T526" s="613">
        <v>1</v>
      </c>
      <c r="U526" s="194"/>
      <c r="V526" s="614" t="s">
        <v>202</v>
      </c>
      <c r="W526" s="613">
        <v>1</v>
      </c>
      <c r="X526" s="152"/>
      <c r="Y526" s="613"/>
      <c r="Z526" s="613"/>
      <c r="AA526" s="196"/>
      <c r="AB526" s="619" t="s">
        <v>130</v>
      </c>
      <c r="AC526" s="197"/>
      <c r="AD526" s="613" t="s">
        <v>596</v>
      </c>
      <c r="AE526" s="196"/>
      <c r="AF526" s="608" t="s">
        <v>597</v>
      </c>
      <c r="AG526" s="196"/>
      <c r="AH526" s="613"/>
      <c r="AI526" s="613"/>
      <c r="AJ526" s="613"/>
      <c r="AK526" s="613"/>
      <c r="AL526" s="613"/>
      <c r="AM526" s="613"/>
      <c r="AN526" s="613">
        <v>1</v>
      </c>
      <c r="AO526" s="613"/>
      <c r="AP526" s="613"/>
      <c r="AQ526" s="613"/>
      <c r="AR526" s="613"/>
      <c r="AS526" s="613"/>
      <c r="AT526" s="104"/>
      <c r="AU526" s="613">
        <f t="shared" si="616"/>
        <v>1</v>
      </c>
      <c r="AV526" s="104"/>
      <c r="AW526" s="619" t="s">
        <v>622</v>
      </c>
      <c r="AX526" s="195"/>
      <c r="AY526" s="613">
        <v>1</v>
      </c>
      <c r="AZ526" s="608">
        <f t="shared" si="612"/>
        <v>1</v>
      </c>
      <c r="BA526" s="104"/>
      <c r="BB526" s="608" t="s">
        <v>186</v>
      </c>
      <c r="BD526" s="613"/>
      <c r="BE526" s="154"/>
      <c r="BF526" s="613"/>
      <c r="BG526" s="154"/>
      <c r="BH526" s="613"/>
      <c r="BI526" s="154"/>
      <c r="BJ526" s="613"/>
      <c r="BK526" s="154"/>
      <c r="BL526" s="617">
        <f t="shared" si="608"/>
        <v>0</v>
      </c>
      <c r="BM526" s="618">
        <f t="shared" si="622"/>
        <v>0</v>
      </c>
      <c r="BN526" s="154">
        <f t="shared" si="610"/>
        <v>0</v>
      </c>
      <c r="BP526" s="389"/>
    </row>
    <row r="527" spans="1:68" s="132" customFormat="1" ht="88.9" customHeight="1" x14ac:dyDescent="0.2">
      <c r="A527" s="608" t="s">
        <v>400</v>
      </c>
      <c r="B527" s="1064" t="s">
        <v>1093</v>
      </c>
      <c r="C527" s="1065"/>
      <c r="D527" s="194"/>
      <c r="E527" s="235"/>
      <c r="F527" s="195"/>
      <c r="G527" s="613" t="s">
        <v>21</v>
      </c>
      <c r="H527" s="196"/>
      <c r="I527" s="613" t="s">
        <v>476</v>
      </c>
      <c r="J527" s="196"/>
      <c r="K527" s="613"/>
      <c r="L527" s="613"/>
      <c r="M527" s="613"/>
      <c r="N527" s="613">
        <v>1</v>
      </c>
      <c r="O527" s="613"/>
      <c r="P527" s="196"/>
      <c r="Q527" s="613"/>
      <c r="R527" s="613"/>
      <c r="S527" s="613"/>
      <c r="T527" s="613">
        <v>1</v>
      </c>
      <c r="U527" s="194"/>
      <c r="V527" s="614" t="s">
        <v>202</v>
      </c>
      <c r="W527" s="613">
        <v>1</v>
      </c>
      <c r="X527" s="152"/>
      <c r="Y527" s="613"/>
      <c r="Z527" s="613"/>
      <c r="AA527" s="196"/>
      <c r="AB527" s="619" t="s">
        <v>130</v>
      </c>
      <c r="AC527" s="197"/>
      <c r="AD527" s="613" t="s">
        <v>596</v>
      </c>
      <c r="AE527" s="196"/>
      <c r="AF527" s="608" t="s">
        <v>597</v>
      </c>
      <c r="AG527" s="196"/>
      <c r="AH527" s="613"/>
      <c r="AI527" s="613"/>
      <c r="AJ527" s="613"/>
      <c r="AK527" s="613"/>
      <c r="AL527" s="613"/>
      <c r="AM527" s="613"/>
      <c r="AN527" s="613">
        <v>1</v>
      </c>
      <c r="AO527" s="613"/>
      <c r="AP527" s="613"/>
      <c r="AQ527" s="613">
        <v>1</v>
      </c>
      <c r="AR527" s="613"/>
      <c r="AS527" s="613"/>
      <c r="AT527" s="104"/>
      <c r="AU527" s="613">
        <f t="shared" ref="AU527" si="623">SUM(AH527:AS527)</f>
        <v>2</v>
      </c>
      <c r="AV527" s="104"/>
      <c r="AW527" s="619" t="s">
        <v>622</v>
      </c>
      <c r="AX527" s="195"/>
      <c r="AY527" s="613">
        <v>1</v>
      </c>
      <c r="AZ527" s="608">
        <f t="shared" ref="AZ527" si="624">IF(AU527&lt;&gt;0,1," ")</f>
        <v>1</v>
      </c>
      <c r="BA527" s="104"/>
      <c r="BB527" s="608" t="s">
        <v>186</v>
      </c>
      <c r="BD527" s="613"/>
      <c r="BE527" s="154"/>
      <c r="BF527" s="613"/>
      <c r="BG527" s="154"/>
      <c r="BH527" s="613"/>
      <c r="BI527" s="154"/>
      <c r="BJ527" s="613"/>
      <c r="BK527" s="154"/>
      <c r="BL527" s="617">
        <f t="shared" ref="BL527" si="625">BD527+BF527+BH527+BJ527</f>
        <v>0</v>
      </c>
      <c r="BM527" s="618">
        <f t="shared" ref="BM527" si="626">BL527/AU527</f>
        <v>0</v>
      </c>
      <c r="BN527" s="154">
        <f t="shared" ref="BN527" si="627">BE527+BG527+BI527+BK527</f>
        <v>0</v>
      </c>
      <c r="BP527" s="389"/>
    </row>
    <row r="528" spans="1:68" s="132" customFormat="1" ht="133.15" customHeight="1" x14ac:dyDescent="0.2">
      <c r="A528" s="608" t="s">
        <v>401</v>
      </c>
      <c r="B528" s="874" t="s">
        <v>1085</v>
      </c>
      <c r="C528" s="874"/>
      <c r="D528" s="194"/>
      <c r="F528" s="195"/>
      <c r="G528" s="613" t="s">
        <v>550</v>
      </c>
      <c r="H528" s="196"/>
      <c r="I528" s="613" t="s">
        <v>476</v>
      </c>
      <c r="J528" s="196"/>
      <c r="K528" s="613"/>
      <c r="L528" s="613"/>
      <c r="M528" s="608"/>
      <c r="N528" s="608">
        <v>1</v>
      </c>
      <c r="O528" s="608"/>
      <c r="P528" s="196"/>
      <c r="Q528" s="608"/>
      <c r="R528" s="608"/>
      <c r="S528" s="608"/>
      <c r="T528" s="608">
        <v>1</v>
      </c>
      <c r="U528" s="194"/>
      <c r="V528" s="614" t="s">
        <v>202</v>
      </c>
      <c r="W528" s="613">
        <v>1</v>
      </c>
      <c r="X528" s="152"/>
      <c r="Y528" s="613"/>
      <c r="Z528" s="613"/>
      <c r="AA528" s="196"/>
      <c r="AB528" s="610" t="s">
        <v>190</v>
      </c>
      <c r="AC528" s="197"/>
      <c r="AD528" s="608" t="s">
        <v>596</v>
      </c>
      <c r="AE528" s="196"/>
      <c r="AF528" s="608" t="s">
        <v>1028</v>
      </c>
      <c r="AG528" s="196"/>
      <c r="AH528" s="608"/>
      <c r="AI528" s="608"/>
      <c r="AJ528" s="608"/>
      <c r="AK528" s="608"/>
      <c r="AL528" s="608"/>
      <c r="AM528" s="608"/>
      <c r="AN528" s="608"/>
      <c r="AO528" s="608"/>
      <c r="AP528" s="608"/>
      <c r="AQ528" s="608"/>
      <c r="AR528" s="608"/>
      <c r="AS528" s="608"/>
      <c r="AT528" s="104"/>
      <c r="AU528" s="613">
        <f t="shared" si="616"/>
        <v>0</v>
      </c>
      <c r="AV528" s="104"/>
      <c r="AW528" s="610" t="s">
        <v>622</v>
      </c>
      <c r="AX528" s="195"/>
      <c r="AY528" s="608">
        <v>1</v>
      </c>
      <c r="AZ528" s="608" t="str">
        <f t="shared" si="612"/>
        <v xml:space="preserve"> </v>
      </c>
      <c r="BA528" s="104"/>
      <c r="BB528" s="608"/>
      <c r="BD528" s="613"/>
      <c r="BE528" s="154"/>
      <c r="BF528" s="613"/>
      <c r="BG528" s="154"/>
      <c r="BH528" s="613"/>
      <c r="BI528" s="154"/>
      <c r="BJ528" s="613"/>
      <c r="BK528" s="154"/>
      <c r="BL528" s="617">
        <f t="shared" si="608"/>
        <v>0</v>
      </c>
      <c r="BM528" s="618" t="e">
        <f t="shared" si="622"/>
        <v>#DIV/0!</v>
      </c>
      <c r="BN528" s="154">
        <f t="shared" si="610"/>
        <v>0</v>
      </c>
      <c r="BP528" s="389"/>
    </row>
    <row r="529" spans="1:68" s="132" customFormat="1" ht="87.6" customHeight="1" x14ac:dyDescent="0.2">
      <c r="A529" s="608" t="s">
        <v>402</v>
      </c>
      <c r="B529" s="874" t="s">
        <v>1086</v>
      </c>
      <c r="C529" s="874"/>
      <c r="D529" s="194"/>
      <c r="F529" s="195"/>
      <c r="G529" s="613" t="s">
        <v>553</v>
      </c>
      <c r="H529" s="196"/>
      <c r="I529" s="613" t="s">
        <v>468</v>
      </c>
      <c r="J529" s="196"/>
      <c r="K529" s="613"/>
      <c r="L529" s="613"/>
      <c r="M529" s="608"/>
      <c r="N529" s="608">
        <v>1</v>
      </c>
      <c r="O529" s="608"/>
      <c r="P529" s="196"/>
      <c r="Q529" s="608"/>
      <c r="R529" s="608"/>
      <c r="S529" s="608"/>
      <c r="T529" s="608">
        <v>1</v>
      </c>
      <c r="U529" s="194"/>
      <c r="V529" s="614" t="s">
        <v>202</v>
      </c>
      <c r="W529" s="613">
        <v>1</v>
      </c>
      <c r="X529" s="152"/>
      <c r="Y529" s="613"/>
      <c r="Z529" s="613"/>
      <c r="AA529" s="196"/>
      <c r="AB529" s="610" t="s">
        <v>190</v>
      </c>
      <c r="AC529" s="197"/>
      <c r="AD529" s="608" t="s">
        <v>596</v>
      </c>
      <c r="AE529" s="196"/>
      <c r="AF529" s="608" t="s">
        <v>1028</v>
      </c>
      <c r="AG529" s="196"/>
      <c r="AH529" s="608"/>
      <c r="AI529" s="608"/>
      <c r="AJ529" s="608"/>
      <c r="AK529" s="608"/>
      <c r="AL529" s="608"/>
      <c r="AM529" s="608"/>
      <c r="AN529" s="608"/>
      <c r="AO529" s="608"/>
      <c r="AP529" s="608"/>
      <c r="AQ529" s="608"/>
      <c r="AR529" s="608"/>
      <c r="AS529" s="608"/>
      <c r="AT529" s="104"/>
      <c r="AU529" s="613">
        <f t="shared" ref="AU529" si="628">SUM(AH529:AS529)</f>
        <v>0</v>
      </c>
      <c r="AV529" s="104"/>
      <c r="AW529" s="610" t="s">
        <v>622</v>
      </c>
      <c r="AX529" s="195"/>
      <c r="AY529" s="608">
        <v>1</v>
      </c>
      <c r="AZ529" s="608" t="str">
        <f t="shared" si="612"/>
        <v xml:space="preserve"> </v>
      </c>
      <c r="BA529" s="104"/>
      <c r="BB529" s="608"/>
      <c r="BD529" s="613"/>
      <c r="BE529" s="154"/>
      <c r="BF529" s="613"/>
      <c r="BG529" s="154"/>
      <c r="BH529" s="613"/>
      <c r="BI529" s="154"/>
      <c r="BJ529" s="613"/>
      <c r="BK529" s="154"/>
      <c r="BL529" s="617">
        <f t="shared" ref="BL529" si="629">BD529+BF529+BH529+BJ529</f>
        <v>0</v>
      </c>
      <c r="BM529" s="618" t="e">
        <f t="shared" si="622"/>
        <v>#DIV/0!</v>
      </c>
      <c r="BN529" s="154">
        <f t="shared" ref="BN529" si="630">BE529+BG529+BI529+BK529</f>
        <v>0</v>
      </c>
      <c r="BP529" s="389"/>
    </row>
    <row r="530" spans="1:68" s="132" customFormat="1" ht="87.6" customHeight="1" x14ac:dyDescent="0.2">
      <c r="A530" s="608" t="s">
        <v>403</v>
      </c>
      <c r="B530" s="874" t="s">
        <v>1087</v>
      </c>
      <c r="C530" s="874"/>
      <c r="D530" s="194"/>
      <c r="F530" s="195"/>
      <c r="G530" s="613" t="s">
        <v>554</v>
      </c>
      <c r="H530" s="196"/>
      <c r="I530" s="613" t="s">
        <v>468</v>
      </c>
      <c r="J530" s="196"/>
      <c r="K530" s="613"/>
      <c r="L530" s="613"/>
      <c r="M530" s="608"/>
      <c r="N530" s="608">
        <v>1</v>
      </c>
      <c r="O530" s="608"/>
      <c r="P530" s="196"/>
      <c r="Q530" s="608"/>
      <c r="R530" s="608"/>
      <c r="S530" s="608"/>
      <c r="T530" s="608">
        <v>1</v>
      </c>
      <c r="U530" s="194"/>
      <c r="V530" s="614" t="s">
        <v>202</v>
      </c>
      <c r="W530" s="613">
        <v>1</v>
      </c>
      <c r="X530" s="152"/>
      <c r="Y530" s="613"/>
      <c r="Z530" s="613"/>
      <c r="AA530" s="196"/>
      <c r="AB530" s="610" t="s">
        <v>190</v>
      </c>
      <c r="AC530" s="197"/>
      <c r="AD530" s="608" t="s">
        <v>596</v>
      </c>
      <c r="AE530" s="196"/>
      <c r="AF530" s="608" t="s">
        <v>1028</v>
      </c>
      <c r="AG530" s="196"/>
      <c r="AH530" s="608"/>
      <c r="AI530" s="608"/>
      <c r="AJ530" s="608"/>
      <c r="AK530" s="608"/>
      <c r="AL530" s="608"/>
      <c r="AM530" s="608"/>
      <c r="AN530" s="608"/>
      <c r="AO530" s="608"/>
      <c r="AP530" s="608"/>
      <c r="AQ530" s="608"/>
      <c r="AR530" s="608"/>
      <c r="AS530" s="608"/>
      <c r="AT530" s="104"/>
      <c r="AU530" s="613">
        <f t="shared" ref="AU530" si="631">SUM(AH530:AS530)</f>
        <v>0</v>
      </c>
      <c r="AV530" s="104"/>
      <c r="AW530" s="610" t="s">
        <v>622</v>
      </c>
      <c r="AX530" s="195"/>
      <c r="AY530" s="608">
        <v>1</v>
      </c>
      <c r="AZ530" s="608" t="str">
        <f t="shared" si="612"/>
        <v xml:space="preserve"> </v>
      </c>
      <c r="BA530" s="104"/>
      <c r="BB530" s="608"/>
      <c r="BD530" s="613"/>
      <c r="BE530" s="154"/>
      <c r="BF530" s="613"/>
      <c r="BG530" s="154"/>
      <c r="BH530" s="613"/>
      <c r="BI530" s="154"/>
      <c r="BJ530" s="613"/>
      <c r="BK530" s="154"/>
      <c r="BL530" s="617">
        <f t="shared" ref="BL530" si="632">BD530+BF530+BH530+BJ530</f>
        <v>0</v>
      </c>
      <c r="BM530" s="618" t="e">
        <f t="shared" si="622"/>
        <v>#DIV/0!</v>
      </c>
      <c r="BN530" s="154">
        <f t="shared" ref="BN530" si="633">BE530+BG530+BI530+BK530</f>
        <v>0</v>
      </c>
      <c r="BP530" s="389"/>
    </row>
    <row r="531" spans="1:68" s="132" customFormat="1" ht="83.25" customHeight="1" x14ac:dyDescent="0.2">
      <c r="A531" s="608" t="s">
        <v>404</v>
      </c>
      <c r="B531" s="1095" t="s">
        <v>1088</v>
      </c>
      <c r="C531" s="1096"/>
      <c r="D531" s="194"/>
      <c r="F531" s="195"/>
      <c r="G531" s="613" t="s">
        <v>207</v>
      </c>
      <c r="H531" s="196"/>
      <c r="I531" s="613" t="s">
        <v>476</v>
      </c>
      <c r="J531" s="196"/>
      <c r="K531" s="613"/>
      <c r="L531" s="613"/>
      <c r="M531" s="613"/>
      <c r="N531" s="613">
        <v>1</v>
      </c>
      <c r="O531" s="613"/>
      <c r="P531" s="196"/>
      <c r="Q531" s="613"/>
      <c r="R531" s="613"/>
      <c r="S531" s="613"/>
      <c r="T531" s="613">
        <v>1</v>
      </c>
      <c r="U531" s="194"/>
      <c r="V531" s="614" t="s">
        <v>204</v>
      </c>
      <c r="W531" s="613">
        <v>1</v>
      </c>
      <c r="X531" s="152"/>
      <c r="Y531" s="613"/>
      <c r="Z531" s="613"/>
      <c r="AA531" s="196"/>
      <c r="AB531" s="619" t="s">
        <v>198</v>
      </c>
      <c r="AC531" s="197"/>
      <c r="AD531" s="613" t="s">
        <v>596</v>
      </c>
      <c r="AE531" s="196"/>
      <c r="AF531" s="608" t="s">
        <v>597</v>
      </c>
      <c r="AG531" s="196"/>
      <c r="AH531" s="616"/>
      <c r="AI531" s="616"/>
      <c r="AJ531" s="616"/>
      <c r="AK531" s="616"/>
      <c r="AL531" s="616"/>
      <c r="AM531" s="616"/>
      <c r="AN531" s="616"/>
      <c r="AO531" s="616"/>
      <c r="AP531" s="616"/>
      <c r="AQ531" s="616"/>
      <c r="AR531" s="616"/>
      <c r="AS531" s="616"/>
      <c r="AT531" s="104"/>
      <c r="AU531" s="613">
        <f t="shared" si="616"/>
        <v>0</v>
      </c>
      <c r="AV531" s="104"/>
      <c r="AW531" s="619" t="s">
        <v>622</v>
      </c>
      <c r="AX531" s="195"/>
      <c r="AY531" s="613">
        <v>1</v>
      </c>
      <c r="AZ531" s="608" t="str">
        <f t="shared" si="612"/>
        <v xml:space="preserve"> </v>
      </c>
      <c r="BA531" s="104"/>
      <c r="BB531" s="608" t="s">
        <v>186</v>
      </c>
      <c r="BD531" s="613"/>
      <c r="BE531" s="154"/>
      <c r="BF531" s="613"/>
      <c r="BG531" s="154"/>
      <c r="BH531" s="613"/>
      <c r="BI531" s="154"/>
      <c r="BJ531" s="613"/>
      <c r="BK531" s="154"/>
      <c r="BL531" s="617">
        <f t="shared" si="608"/>
        <v>0</v>
      </c>
      <c r="BM531" s="618" t="e">
        <f t="shared" si="622"/>
        <v>#DIV/0!</v>
      </c>
      <c r="BN531" s="154">
        <f t="shared" si="610"/>
        <v>0</v>
      </c>
      <c r="BP531" s="389"/>
    </row>
    <row r="532" spans="1:68" s="131" customFormat="1" ht="171.75" customHeight="1" x14ac:dyDescent="0.2">
      <c r="A532" s="608" t="s">
        <v>405</v>
      </c>
      <c r="B532" s="864" t="s">
        <v>1089</v>
      </c>
      <c r="C532" s="865"/>
      <c r="E532" s="132"/>
      <c r="G532" s="608" t="s">
        <v>213</v>
      </c>
      <c r="I532" s="608" t="s">
        <v>589</v>
      </c>
      <c r="K532" s="608"/>
      <c r="L532" s="608"/>
      <c r="M532" s="608"/>
      <c r="N532" s="608">
        <v>1</v>
      </c>
      <c r="O532" s="608"/>
      <c r="P532" s="196"/>
      <c r="Q532" s="608"/>
      <c r="R532" s="608"/>
      <c r="S532" s="608"/>
      <c r="T532" s="608">
        <v>1</v>
      </c>
      <c r="V532" s="609" t="s">
        <v>202</v>
      </c>
      <c r="W532" s="608">
        <v>1</v>
      </c>
      <c r="X532" s="144"/>
      <c r="Y532" s="608"/>
      <c r="Z532" s="608"/>
      <c r="AB532" s="610" t="s">
        <v>199</v>
      </c>
      <c r="AC532" s="134"/>
      <c r="AD532" s="608" t="s">
        <v>596</v>
      </c>
      <c r="AF532" s="608" t="s">
        <v>597</v>
      </c>
      <c r="AH532" s="615"/>
      <c r="AI532" s="615"/>
      <c r="AJ532" s="615"/>
      <c r="AK532" s="615"/>
      <c r="AL532" s="615"/>
      <c r="AM532" s="615">
        <v>1</v>
      </c>
      <c r="AN532" s="615"/>
      <c r="AO532" s="615"/>
      <c r="AP532" s="615"/>
      <c r="AQ532" s="615"/>
      <c r="AR532" s="615"/>
      <c r="AS532" s="615"/>
      <c r="AU532" s="608">
        <f t="shared" si="616"/>
        <v>1</v>
      </c>
      <c r="AW532" s="610" t="s">
        <v>622</v>
      </c>
      <c r="AY532" s="608">
        <v>1</v>
      </c>
      <c r="AZ532" s="608">
        <f t="shared" si="612"/>
        <v>1</v>
      </c>
      <c r="BB532" s="608" t="s">
        <v>186</v>
      </c>
      <c r="BD532" s="608"/>
      <c r="BE532" s="147"/>
      <c r="BF532" s="608"/>
      <c r="BG532" s="147"/>
      <c r="BH532" s="608"/>
      <c r="BI532" s="147"/>
      <c r="BJ532" s="608"/>
      <c r="BK532" s="147"/>
      <c r="BL532" s="611">
        <f t="shared" si="608"/>
        <v>0</v>
      </c>
      <c r="BM532" s="612">
        <f t="shared" si="609"/>
        <v>0</v>
      </c>
      <c r="BN532" s="147">
        <f t="shared" si="610"/>
        <v>0</v>
      </c>
      <c r="BP532" s="200"/>
    </row>
    <row r="533" spans="1:68" s="131" customFormat="1" ht="146.44999999999999" customHeight="1" x14ac:dyDescent="0.2">
      <c r="A533" s="608" t="s">
        <v>1094</v>
      </c>
      <c r="B533" s="874" t="s">
        <v>1090</v>
      </c>
      <c r="C533" s="874"/>
      <c r="E533" s="132"/>
      <c r="G533" s="608" t="s">
        <v>242</v>
      </c>
      <c r="I533" s="608" t="s">
        <v>589</v>
      </c>
      <c r="K533" s="608"/>
      <c r="L533" s="608"/>
      <c r="M533" s="608"/>
      <c r="N533" s="608">
        <v>1</v>
      </c>
      <c r="O533" s="608"/>
      <c r="P533" s="196"/>
      <c r="Q533" s="608"/>
      <c r="R533" s="608"/>
      <c r="S533" s="608"/>
      <c r="T533" s="608">
        <v>1</v>
      </c>
      <c r="V533" s="609" t="s">
        <v>202</v>
      </c>
      <c r="W533" s="608">
        <v>1</v>
      </c>
      <c r="X533" s="152"/>
      <c r="Y533" s="608"/>
      <c r="Z533" s="608"/>
      <c r="AB533" s="610" t="s">
        <v>240</v>
      </c>
      <c r="AC533" s="134"/>
      <c r="AD533" s="608" t="s">
        <v>596</v>
      </c>
      <c r="AF533" s="608" t="s">
        <v>597</v>
      </c>
      <c r="AH533" s="615"/>
      <c r="AI533" s="615"/>
      <c r="AJ533" s="615"/>
      <c r="AK533" s="615"/>
      <c r="AL533" s="615"/>
      <c r="AM533" s="615"/>
      <c r="AN533" s="615"/>
      <c r="AO533" s="615"/>
      <c r="AP533" s="615"/>
      <c r="AQ533" s="615">
        <v>1</v>
      </c>
      <c r="AR533" s="615"/>
      <c r="AS533" s="615"/>
      <c r="AU533" s="608">
        <f t="shared" si="616"/>
        <v>1</v>
      </c>
      <c r="AW533" s="610" t="s">
        <v>622</v>
      </c>
      <c r="AY533" s="608">
        <v>1</v>
      </c>
      <c r="AZ533" s="608">
        <f t="shared" si="612"/>
        <v>1</v>
      </c>
      <c r="BB533" s="608" t="s">
        <v>186</v>
      </c>
      <c r="BD533" s="608"/>
      <c r="BE533" s="147"/>
      <c r="BF533" s="608"/>
      <c r="BG533" s="147"/>
      <c r="BH533" s="608"/>
      <c r="BI533" s="147"/>
      <c r="BJ533" s="608"/>
      <c r="BK533" s="147"/>
      <c r="BL533" s="611">
        <f t="shared" si="608"/>
        <v>0</v>
      </c>
      <c r="BM533" s="612">
        <f t="shared" si="609"/>
        <v>0</v>
      </c>
      <c r="BN533" s="147">
        <f t="shared" si="610"/>
        <v>0</v>
      </c>
      <c r="BP533" s="200"/>
    </row>
    <row r="534" spans="1:68" s="104" customFormat="1" ht="9" customHeight="1" thickBot="1" x14ac:dyDescent="0.25">
      <c r="A534" s="131"/>
      <c r="B534" s="132"/>
      <c r="C534" s="132"/>
      <c r="D534" s="131"/>
      <c r="E534" s="132"/>
      <c r="F534" s="131"/>
      <c r="G534" s="131"/>
      <c r="H534" s="131"/>
      <c r="I534" s="131"/>
      <c r="J534" s="131"/>
      <c r="K534" s="131"/>
      <c r="L534" s="131"/>
      <c r="M534" s="131"/>
      <c r="N534" s="131"/>
      <c r="O534" s="131"/>
      <c r="P534" s="131"/>
      <c r="Q534" s="131"/>
      <c r="R534" s="131"/>
      <c r="S534" s="131"/>
      <c r="T534" s="131"/>
      <c r="U534" s="131"/>
      <c r="V534" s="133"/>
      <c r="W534" s="131"/>
      <c r="X534" s="134"/>
      <c r="Y534" s="131"/>
      <c r="Z534" s="131"/>
      <c r="AA534" s="131"/>
      <c r="AB534" s="135"/>
      <c r="AC534" s="134"/>
      <c r="AD534" s="131"/>
      <c r="AE534" s="131"/>
      <c r="AF534" s="131"/>
      <c r="AG534" s="131"/>
      <c r="AH534" s="621"/>
      <c r="AI534" s="621"/>
      <c r="AJ534" s="621"/>
      <c r="AK534" s="621"/>
      <c r="AL534" s="621"/>
      <c r="AM534" s="621"/>
      <c r="AN534" s="621"/>
      <c r="AO534" s="621"/>
      <c r="AP534" s="621"/>
      <c r="AQ534" s="621"/>
      <c r="AR534" s="621"/>
      <c r="AS534" s="621"/>
      <c r="AU534" s="131"/>
      <c r="AW534" s="132"/>
      <c r="AX534" s="131"/>
      <c r="AY534" s="131"/>
      <c r="AZ534" s="131"/>
      <c r="BB534" s="131"/>
      <c r="BE534" s="136"/>
      <c r="BG534" s="136"/>
      <c r="BI534" s="136"/>
      <c r="BK534" s="136"/>
      <c r="BL534" s="137"/>
      <c r="BM534" s="137"/>
      <c r="BN534" s="136"/>
    </row>
    <row r="535" spans="1:68" s="328" customFormat="1" ht="60.6" customHeight="1" thickTop="1" thickBot="1" x14ac:dyDescent="0.25">
      <c r="A535" s="866" t="str">
        <f>B518</f>
        <v>ATENCIÓN DE TEMAS INTERNOS Y ADMINISTRATIVOS</v>
      </c>
      <c r="B535" s="866"/>
      <c r="C535" s="623" t="s">
        <v>187</v>
      </c>
      <c r="D535" s="354"/>
      <c r="E535" s="166"/>
      <c r="F535" s="354"/>
      <c r="G535" s="622">
        <f>COUNTIF(BB519:BB533,"P")</f>
        <v>11</v>
      </c>
      <c r="H535" s="354"/>
      <c r="I535" s="624">
        <f>G535/(G535+G536)</f>
        <v>0.91666666666666663</v>
      </c>
      <c r="J535" s="354"/>
      <c r="K535" s="622">
        <f>SUM(K519:K533)</f>
        <v>0</v>
      </c>
      <c r="L535" s="622">
        <f>SUM(L519:L533)</f>
        <v>4</v>
      </c>
      <c r="M535" s="622">
        <f>SUM(M519:M533)</f>
        <v>1</v>
      </c>
      <c r="N535" s="622">
        <f>SUM(N519:N533)</f>
        <v>11</v>
      </c>
      <c r="O535" s="622">
        <f>SUM(O519:O533)</f>
        <v>0</v>
      </c>
      <c r="P535" s="322"/>
      <c r="Q535" s="622">
        <f>SUM(Q519:Q533)</f>
        <v>1</v>
      </c>
      <c r="R535" s="622">
        <f>SUM(R519:R533)</f>
        <v>1</v>
      </c>
      <c r="S535" s="622">
        <f>SUM(S519:S533)</f>
        <v>1</v>
      </c>
      <c r="T535" s="622">
        <f>SUM(T519:T533)</f>
        <v>15</v>
      </c>
      <c r="U535" s="354"/>
      <c r="V535" s="356"/>
      <c r="W535" s="354"/>
      <c r="X535" s="357"/>
      <c r="Y535" s="625">
        <f>SUM(Y519:Y533)</f>
        <v>0</v>
      </c>
      <c r="Z535" s="625">
        <f>SUM(Z519:Z533)</f>
        <v>0</v>
      </c>
      <c r="AA535" s="354"/>
      <c r="AB535" s="806"/>
      <c r="AC535" s="357"/>
      <c r="AD535" s="354"/>
      <c r="AE535" s="354"/>
      <c r="AF535" s="622" t="s">
        <v>136</v>
      </c>
      <c r="AG535" s="354"/>
      <c r="AH535" s="867">
        <f>SUM(AH519:AJ533)</f>
        <v>0</v>
      </c>
      <c r="AI535" s="867"/>
      <c r="AJ535" s="867"/>
      <c r="AK535" s="867">
        <f>SUM(AK519:AM533)</f>
        <v>3</v>
      </c>
      <c r="AL535" s="867"/>
      <c r="AM535" s="867"/>
      <c r="AN535" s="867">
        <f>SUM(AN519:AP533)</f>
        <v>6</v>
      </c>
      <c r="AO535" s="867"/>
      <c r="AP535" s="867"/>
      <c r="AQ535" s="867">
        <f>SUM(AQ519:AS533)</f>
        <v>4</v>
      </c>
      <c r="AR535" s="867"/>
      <c r="AS535" s="867"/>
      <c r="AU535" s="866">
        <f>SUM(AU519:AU533)</f>
        <v>13</v>
      </c>
      <c r="AW535" s="868" t="s">
        <v>139</v>
      </c>
      <c r="AX535" s="354"/>
      <c r="AY535" s="622">
        <f>SUM(AY519:AY533)</f>
        <v>15</v>
      </c>
      <c r="AZ535" s="622">
        <f>SUM(AZ519:AZ533)</f>
        <v>8</v>
      </c>
      <c r="BB535" s="322"/>
      <c r="BD535" s="626">
        <f t="shared" ref="BD535:BL535" si="634">SUM(BD519:BD533)</f>
        <v>0</v>
      </c>
      <c r="BE535" s="744">
        <f t="shared" si="634"/>
        <v>0</v>
      </c>
      <c r="BF535" s="626">
        <f t="shared" si="634"/>
        <v>0</v>
      </c>
      <c r="BG535" s="744">
        <f t="shared" si="634"/>
        <v>0</v>
      </c>
      <c r="BH535" s="626">
        <f t="shared" si="634"/>
        <v>0</v>
      </c>
      <c r="BI535" s="744">
        <f t="shared" si="634"/>
        <v>0</v>
      </c>
      <c r="BJ535" s="626">
        <f t="shared" si="634"/>
        <v>0</v>
      </c>
      <c r="BK535" s="744">
        <f t="shared" si="634"/>
        <v>0</v>
      </c>
      <c r="BL535" s="1011">
        <f t="shared" si="634"/>
        <v>0</v>
      </c>
      <c r="BM535" s="1012">
        <f>BL535/AU535</f>
        <v>0</v>
      </c>
      <c r="BN535" s="769">
        <f>SUM(BN519:BN533)</f>
        <v>0</v>
      </c>
      <c r="BO535" s="326"/>
      <c r="BP535" s="326"/>
    </row>
    <row r="536" spans="1:68" s="328" customFormat="1" ht="60.6" customHeight="1" thickTop="1" thickBot="1" x14ac:dyDescent="0.25">
      <c r="A536" s="866"/>
      <c r="B536" s="866"/>
      <c r="C536" s="623" t="s">
        <v>188</v>
      </c>
      <c r="D536" s="354"/>
      <c r="E536" s="166"/>
      <c r="F536" s="354"/>
      <c r="G536" s="622">
        <f>COUNTIF(BB519:BB533,"C")</f>
        <v>1</v>
      </c>
      <c r="H536" s="354"/>
      <c r="I536" s="624">
        <f>G536/(G535+G536)</f>
        <v>8.3333333333333329E-2</v>
      </c>
      <c r="J536" s="354"/>
      <c r="K536" s="866">
        <f>SUM(K535:O535)</f>
        <v>16</v>
      </c>
      <c r="L536" s="866"/>
      <c r="M536" s="866"/>
      <c r="N536" s="866"/>
      <c r="O536" s="866"/>
      <c r="P536" s="322"/>
      <c r="Q536" s="866">
        <f>SUM(Q535:T535)</f>
        <v>18</v>
      </c>
      <c r="R536" s="866"/>
      <c r="S536" s="866"/>
      <c r="T536" s="866"/>
      <c r="U536" s="354"/>
      <c r="V536" s="356"/>
      <c r="W536" s="354"/>
      <c r="X536" s="357"/>
      <c r="Y536" s="354"/>
      <c r="Z536" s="354"/>
      <c r="AA536" s="354"/>
      <c r="AB536" s="806"/>
      <c r="AC536" s="357"/>
      <c r="AD536" s="354"/>
      <c r="AE536" s="354"/>
      <c r="AF536" s="622" t="s">
        <v>441</v>
      </c>
      <c r="AG536" s="354"/>
      <c r="AH536" s="867">
        <f>AH535+AK535+AN535+AQ535</f>
        <v>13</v>
      </c>
      <c r="AI536" s="867"/>
      <c r="AJ536" s="867"/>
      <c r="AK536" s="867"/>
      <c r="AL536" s="867"/>
      <c r="AM536" s="867"/>
      <c r="AN536" s="867"/>
      <c r="AO536" s="867"/>
      <c r="AP536" s="867"/>
      <c r="AQ536" s="867"/>
      <c r="AR536" s="867"/>
      <c r="AS536" s="867"/>
      <c r="AU536" s="866"/>
      <c r="AW536" s="868"/>
      <c r="AX536" s="354"/>
      <c r="AY536" s="1049">
        <f>AZ535/AY535</f>
        <v>0.53333333333333333</v>
      </c>
      <c r="AZ536" s="1049"/>
      <c r="BB536" s="362"/>
      <c r="BD536" s="627" t="e">
        <f>BD535/AH535</f>
        <v>#DIV/0!</v>
      </c>
      <c r="BE536" s="745"/>
      <c r="BF536" s="627">
        <f>BF535/AK535</f>
        <v>0</v>
      </c>
      <c r="BG536" s="745"/>
      <c r="BH536" s="627">
        <f>BH535/AN535</f>
        <v>0</v>
      </c>
      <c r="BI536" s="745"/>
      <c r="BJ536" s="627">
        <f>BJ535/AQ535</f>
        <v>0</v>
      </c>
      <c r="BK536" s="745"/>
      <c r="BL536" s="1011"/>
      <c r="BM536" s="1012"/>
      <c r="BN536" s="769"/>
      <c r="BO536" s="326"/>
      <c r="BP536" s="326"/>
    </row>
    <row r="537" spans="1:68" s="104" customFormat="1" ht="24" thickTop="1" x14ac:dyDescent="0.2">
      <c r="A537" s="129"/>
      <c r="B537" s="130"/>
      <c r="C537" s="130"/>
      <c r="D537" s="131"/>
      <c r="E537" s="132"/>
      <c r="F537" s="131"/>
      <c r="G537" s="131"/>
      <c r="H537" s="131"/>
      <c r="I537" s="131"/>
      <c r="J537" s="131"/>
      <c r="K537" s="131"/>
      <c r="L537" s="131"/>
      <c r="M537" s="131"/>
      <c r="N537" s="131"/>
      <c r="O537" s="131"/>
      <c r="P537" s="131"/>
      <c r="Q537" s="131"/>
      <c r="R537" s="131"/>
      <c r="S537" s="131"/>
      <c r="T537" s="131"/>
      <c r="U537" s="131"/>
      <c r="V537" s="133"/>
      <c r="W537" s="131"/>
      <c r="X537" s="134"/>
      <c r="Y537" s="131"/>
      <c r="Z537" s="131"/>
      <c r="AA537" s="131"/>
      <c r="AB537" s="135"/>
      <c r="AC537" s="134"/>
      <c r="AD537" s="131"/>
      <c r="AE537" s="131"/>
      <c r="AF537" s="131"/>
      <c r="AG537" s="131"/>
      <c r="AH537" s="131"/>
      <c r="AI537" s="131"/>
      <c r="AJ537" s="131"/>
      <c r="AK537" s="131"/>
      <c r="AL537" s="131"/>
      <c r="AM537" s="131"/>
      <c r="AN537" s="131"/>
      <c r="AO537" s="131"/>
      <c r="AP537" s="131"/>
      <c r="AQ537" s="131"/>
      <c r="AR537" s="131"/>
      <c r="AS537" s="131"/>
      <c r="AU537" s="131"/>
      <c r="AW537" s="132"/>
      <c r="AX537" s="131"/>
      <c r="AY537" s="131"/>
      <c r="AZ537" s="131"/>
      <c r="BB537" s="131"/>
      <c r="BE537" s="136"/>
      <c r="BG537" s="136"/>
      <c r="BI537" s="136"/>
      <c r="BK537" s="136"/>
      <c r="BL537" s="137"/>
      <c r="BM537" s="137"/>
      <c r="BN537" s="136"/>
    </row>
    <row r="538" spans="1:68" s="326" customFormat="1" ht="53.45" customHeight="1" x14ac:dyDescent="0.2">
      <c r="A538" s="628">
        <v>27</v>
      </c>
      <c r="B538" s="1062" t="s">
        <v>406</v>
      </c>
      <c r="C538" s="1063"/>
      <c r="D538" s="322"/>
      <c r="E538" s="397"/>
      <c r="F538" s="322"/>
      <c r="G538" s="629" t="s">
        <v>407</v>
      </c>
      <c r="H538" s="322"/>
      <c r="I538" s="629"/>
      <c r="J538" s="322"/>
      <c r="K538" s="322"/>
      <c r="L538" s="322"/>
      <c r="M538" s="322"/>
      <c r="N538" s="322"/>
      <c r="O538" s="322"/>
      <c r="P538" s="322"/>
      <c r="Q538" s="322"/>
      <c r="R538" s="322"/>
      <c r="S538" s="322"/>
      <c r="T538" s="322"/>
      <c r="U538" s="322"/>
      <c r="V538" s="324"/>
      <c r="W538" s="322"/>
      <c r="X538" s="325"/>
      <c r="Y538" s="322"/>
      <c r="Z538" s="322"/>
      <c r="AA538" s="322"/>
      <c r="AB538" s="323"/>
      <c r="AC538" s="325"/>
      <c r="AD538" s="322"/>
      <c r="AE538" s="322"/>
      <c r="AF538" s="322"/>
      <c r="AG538" s="322"/>
      <c r="AH538" s="322"/>
      <c r="AI538" s="322"/>
      <c r="AJ538" s="322"/>
      <c r="AK538" s="322"/>
      <c r="AL538" s="322"/>
      <c r="AM538" s="322"/>
      <c r="AN538" s="322"/>
      <c r="AO538" s="322"/>
      <c r="AP538" s="322"/>
      <c r="AQ538" s="322"/>
      <c r="AR538" s="322"/>
      <c r="AS538" s="322"/>
      <c r="AU538" s="322"/>
      <c r="AW538" s="323"/>
      <c r="AX538" s="322"/>
      <c r="AY538" s="322"/>
      <c r="AZ538" s="322"/>
      <c r="BB538" s="322"/>
      <c r="BE538" s="327"/>
      <c r="BG538" s="327"/>
      <c r="BI538" s="327"/>
      <c r="BK538" s="327"/>
      <c r="BL538" s="328"/>
      <c r="BM538" s="328"/>
      <c r="BN538" s="327"/>
    </row>
    <row r="539" spans="1:68" s="104" customFormat="1" ht="60" customHeight="1" x14ac:dyDescent="0.2">
      <c r="A539" s="630" t="s">
        <v>538</v>
      </c>
      <c r="B539" s="869" t="s">
        <v>200</v>
      </c>
      <c r="C539" s="870"/>
      <c r="D539" s="131"/>
      <c r="E539" s="235"/>
      <c r="F539" s="131"/>
      <c r="G539" s="630" t="s">
        <v>407</v>
      </c>
      <c r="H539" s="131"/>
      <c r="I539" s="630"/>
      <c r="J539" s="131"/>
      <c r="K539" s="131"/>
      <c r="L539" s="131"/>
      <c r="M539" s="131"/>
      <c r="N539" s="131"/>
      <c r="O539" s="131"/>
      <c r="P539" s="131"/>
      <c r="Q539" s="131"/>
      <c r="R539" s="131"/>
      <c r="S539" s="131"/>
      <c r="T539" s="131"/>
      <c r="U539" s="131"/>
      <c r="V539" s="133"/>
      <c r="W539" s="131"/>
      <c r="X539" s="134"/>
      <c r="Y539" s="131"/>
      <c r="Z539" s="131"/>
      <c r="AA539" s="131"/>
      <c r="AB539" s="631"/>
      <c r="AC539" s="134"/>
      <c r="AD539" s="131"/>
      <c r="AE539" s="131"/>
      <c r="AF539" s="202"/>
      <c r="AG539" s="131"/>
      <c r="AH539" s="630"/>
      <c r="AI539" s="630"/>
      <c r="AJ539" s="630"/>
      <c r="AK539" s="630"/>
      <c r="AL539" s="630"/>
      <c r="AM539" s="630"/>
      <c r="AN539" s="630"/>
      <c r="AO539" s="630"/>
      <c r="AP539" s="630"/>
      <c r="AQ539" s="630"/>
      <c r="AR539" s="630"/>
      <c r="AS539" s="630"/>
      <c r="AU539" s="131"/>
      <c r="AW539" s="235"/>
      <c r="AX539" s="131"/>
      <c r="AY539" s="131"/>
      <c r="AZ539" s="131"/>
      <c r="BB539" s="131"/>
      <c r="BD539" s="131"/>
      <c r="BE539" s="136"/>
      <c r="BF539" s="131"/>
      <c r="BG539" s="136"/>
      <c r="BH539" s="131"/>
      <c r="BI539" s="136"/>
      <c r="BJ539" s="131"/>
      <c r="BK539" s="136"/>
      <c r="BL539" s="137"/>
      <c r="BM539" s="632"/>
      <c r="BN539" s="136"/>
    </row>
    <row r="540" spans="1:68" s="104" customFormat="1" ht="60" customHeight="1" x14ac:dyDescent="0.2">
      <c r="A540" s="200" t="s">
        <v>539</v>
      </c>
      <c r="B540" s="871" t="s">
        <v>29</v>
      </c>
      <c r="C540" s="872"/>
      <c r="D540" s="131"/>
      <c r="E540" s="235"/>
      <c r="F540" s="131"/>
      <c r="G540" s="200" t="s">
        <v>407</v>
      </c>
      <c r="H540" s="131"/>
      <c r="I540" s="200"/>
      <c r="J540" s="131"/>
      <c r="K540" s="131"/>
      <c r="L540" s="131"/>
      <c r="M540" s="131"/>
      <c r="N540" s="131"/>
      <c r="O540" s="131"/>
      <c r="P540" s="131"/>
      <c r="Q540" s="131"/>
      <c r="R540" s="131"/>
      <c r="S540" s="131"/>
      <c r="T540" s="131"/>
      <c r="U540" s="131"/>
      <c r="V540" s="133"/>
      <c r="W540" s="131"/>
      <c r="X540" s="134"/>
      <c r="Y540" s="131"/>
      <c r="Z540" s="131"/>
      <c r="AA540" s="131"/>
      <c r="AB540" s="633"/>
      <c r="AC540" s="134"/>
      <c r="AD540" s="131"/>
      <c r="AE540" s="131"/>
      <c r="AF540" s="202"/>
      <c r="AG540" s="131"/>
      <c r="AH540" s="200"/>
      <c r="AI540" s="200"/>
      <c r="AJ540" s="200"/>
      <c r="AK540" s="200"/>
      <c r="AL540" s="200"/>
      <c r="AM540" s="200"/>
      <c r="AN540" s="200"/>
      <c r="AO540" s="200"/>
      <c r="AP540" s="200"/>
      <c r="AQ540" s="200"/>
      <c r="AR540" s="200"/>
      <c r="AS540" s="200"/>
      <c r="AU540" s="131"/>
      <c r="AW540" s="235"/>
      <c r="AX540" s="131"/>
      <c r="AY540" s="131"/>
      <c r="AZ540" s="131"/>
      <c r="BB540" s="131"/>
      <c r="BD540" s="131"/>
      <c r="BE540" s="136"/>
      <c r="BF540" s="131"/>
      <c r="BG540" s="136"/>
      <c r="BH540" s="131"/>
      <c r="BI540" s="136"/>
      <c r="BJ540" s="131"/>
      <c r="BK540" s="136"/>
      <c r="BL540" s="137"/>
      <c r="BM540" s="632"/>
      <c r="BN540" s="136"/>
    </row>
    <row r="541" spans="1:68" s="104" customFormat="1" ht="60" customHeight="1" x14ac:dyDescent="0.2">
      <c r="A541" s="630" t="s">
        <v>540</v>
      </c>
      <c r="B541" s="869"/>
      <c r="C541" s="870"/>
      <c r="D541" s="131"/>
      <c r="E541" s="235"/>
      <c r="F541" s="131"/>
      <c r="G541" s="630" t="s">
        <v>407</v>
      </c>
      <c r="H541" s="131"/>
      <c r="I541" s="630"/>
      <c r="J541" s="131"/>
      <c r="K541" s="131"/>
      <c r="L541" s="131"/>
      <c r="M541" s="131"/>
      <c r="N541" s="131"/>
      <c r="O541" s="131"/>
      <c r="P541" s="131"/>
      <c r="Q541" s="131"/>
      <c r="R541" s="131"/>
      <c r="S541" s="131"/>
      <c r="T541" s="131"/>
      <c r="U541" s="131"/>
      <c r="V541" s="133"/>
      <c r="W541" s="131"/>
      <c r="X541" s="134"/>
      <c r="Y541" s="131"/>
      <c r="Z541" s="131"/>
      <c r="AA541" s="131"/>
      <c r="AB541" s="631"/>
      <c r="AC541" s="134"/>
      <c r="AD541" s="131"/>
      <c r="AE541" s="131"/>
      <c r="AF541" s="202"/>
      <c r="AG541" s="131"/>
      <c r="AH541" s="630"/>
      <c r="AI541" s="630"/>
      <c r="AJ541" s="630"/>
      <c r="AK541" s="630"/>
      <c r="AL541" s="630"/>
      <c r="AM541" s="630"/>
      <c r="AN541" s="630"/>
      <c r="AO541" s="630"/>
      <c r="AP541" s="630"/>
      <c r="AQ541" s="630"/>
      <c r="AR541" s="630"/>
      <c r="AS541" s="630"/>
      <c r="AU541" s="131"/>
      <c r="AW541" s="235"/>
      <c r="AX541" s="131"/>
      <c r="AY541" s="131"/>
      <c r="AZ541" s="131"/>
      <c r="BB541" s="131"/>
      <c r="BD541" s="131"/>
      <c r="BE541" s="136"/>
      <c r="BF541" s="131"/>
      <c r="BG541" s="136"/>
      <c r="BH541" s="131"/>
      <c r="BI541" s="136"/>
      <c r="BJ541" s="131"/>
      <c r="BK541" s="136"/>
      <c r="BL541" s="137"/>
      <c r="BM541" s="632"/>
      <c r="BN541" s="136"/>
    </row>
    <row r="542" spans="1:68" s="104" customFormat="1" ht="60" customHeight="1" x14ac:dyDescent="0.2">
      <c r="A542" s="200" t="s">
        <v>541</v>
      </c>
      <c r="B542" s="871"/>
      <c r="C542" s="872"/>
      <c r="D542" s="131"/>
      <c r="E542" s="235"/>
      <c r="F542" s="131"/>
      <c r="G542" s="200" t="s">
        <v>407</v>
      </c>
      <c r="H542" s="131"/>
      <c r="I542" s="200"/>
      <c r="J542" s="131"/>
      <c r="K542" s="131"/>
      <c r="L542" s="131"/>
      <c r="M542" s="131"/>
      <c r="N542" s="131"/>
      <c r="O542" s="131"/>
      <c r="P542" s="131"/>
      <c r="Q542" s="131"/>
      <c r="R542" s="131"/>
      <c r="S542" s="131"/>
      <c r="T542" s="131"/>
      <c r="U542" s="131"/>
      <c r="V542" s="133"/>
      <c r="W542" s="131"/>
      <c r="X542" s="134"/>
      <c r="Y542" s="131"/>
      <c r="Z542" s="131"/>
      <c r="AA542" s="131"/>
      <c r="AB542" s="633"/>
      <c r="AC542" s="134"/>
      <c r="AD542" s="131"/>
      <c r="AE542" s="131"/>
      <c r="AF542" s="202"/>
      <c r="AG542" s="131"/>
      <c r="AH542" s="200"/>
      <c r="AI542" s="200"/>
      <c r="AJ542" s="200"/>
      <c r="AK542" s="200"/>
      <c r="AL542" s="200"/>
      <c r="AM542" s="200"/>
      <c r="AN542" s="200"/>
      <c r="AO542" s="200"/>
      <c r="AP542" s="200"/>
      <c r="AQ542" s="200"/>
      <c r="AR542" s="200"/>
      <c r="AS542" s="200"/>
      <c r="AU542" s="131"/>
      <c r="AW542" s="235"/>
      <c r="AX542" s="131"/>
      <c r="AY542" s="131"/>
      <c r="AZ542" s="131"/>
      <c r="BB542" s="131"/>
      <c r="BD542" s="131"/>
      <c r="BE542" s="136"/>
      <c r="BF542" s="131"/>
      <c r="BG542" s="136"/>
      <c r="BH542" s="131"/>
      <c r="BI542" s="136"/>
      <c r="BJ542" s="131"/>
      <c r="BK542" s="136"/>
      <c r="BL542" s="137"/>
      <c r="BM542" s="632"/>
      <c r="BN542" s="136"/>
    </row>
    <row r="543" spans="1:68" s="104" customFormat="1" ht="54.6" customHeight="1" x14ac:dyDescent="0.2">
      <c r="A543" s="630" t="s">
        <v>542</v>
      </c>
      <c r="B543" s="869"/>
      <c r="C543" s="870"/>
      <c r="D543" s="131"/>
      <c r="E543" s="235"/>
      <c r="F543" s="131"/>
      <c r="G543" s="630" t="s">
        <v>409</v>
      </c>
      <c r="H543" s="131"/>
      <c r="I543" s="630"/>
      <c r="J543" s="131"/>
      <c r="K543" s="131"/>
      <c r="L543" s="131"/>
      <c r="M543" s="131"/>
      <c r="N543" s="131"/>
      <c r="O543" s="131"/>
      <c r="P543" s="131"/>
      <c r="Q543" s="131"/>
      <c r="R543" s="131"/>
      <c r="S543" s="131"/>
      <c r="T543" s="131"/>
      <c r="U543" s="131"/>
      <c r="V543" s="133"/>
      <c r="W543" s="131"/>
      <c r="X543" s="134"/>
      <c r="Y543" s="131"/>
      <c r="Z543" s="131"/>
      <c r="AA543" s="131"/>
      <c r="AB543" s="631"/>
      <c r="AC543" s="134"/>
      <c r="AD543" s="131"/>
      <c r="AE543" s="131"/>
      <c r="AF543" s="202"/>
      <c r="AG543" s="131"/>
      <c r="AH543" s="630"/>
      <c r="AI543" s="630"/>
      <c r="AJ543" s="630"/>
      <c r="AK543" s="630"/>
      <c r="AL543" s="630"/>
      <c r="AM543" s="630"/>
      <c r="AN543" s="630"/>
      <c r="AO543" s="630"/>
      <c r="AP543" s="630"/>
      <c r="AQ543" s="630"/>
      <c r="AR543" s="630"/>
      <c r="AS543" s="630"/>
      <c r="AU543" s="131"/>
      <c r="AW543" s="235"/>
      <c r="AX543" s="131"/>
      <c r="AY543" s="131"/>
      <c r="AZ543" s="131"/>
      <c r="BB543" s="131"/>
      <c r="BD543" s="131"/>
      <c r="BE543" s="136"/>
      <c r="BF543" s="131"/>
      <c r="BG543" s="136"/>
      <c r="BH543" s="131"/>
      <c r="BI543" s="136"/>
      <c r="BJ543" s="131"/>
      <c r="BK543" s="136"/>
      <c r="BL543" s="137"/>
      <c r="BM543" s="632"/>
      <c r="BN543" s="136"/>
    </row>
    <row r="544" spans="1:68" s="132" customFormat="1" ht="60" customHeight="1" x14ac:dyDescent="0.2">
      <c r="A544" s="200" t="s">
        <v>543</v>
      </c>
      <c r="B544" s="871"/>
      <c r="C544" s="872"/>
      <c r="D544" s="194"/>
      <c r="E544" s="235"/>
      <c r="F544" s="195"/>
      <c r="G544" s="200" t="s">
        <v>407</v>
      </c>
      <c r="H544" s="194"/>
      <c r="I544" s="200"/>
      <c r="J544" s="194"/>
      <c r="K544" s="131"/>
      <c r="L544" s="131"/>
      <c r="M544" s="131"/>
      <c r="N544" s="131"/>
      <c r="O544" s="131"/>
      <c r="P544" s="131"/>
      <c r="Q544" s="131"/>
      <c r="R544" s="131"/>
      <c r="S544" s="131"/>
      <c r="T544" s="131"/>
      <c r="U544" s="131"/>
      <c r="V544" s="133"/>
      <c r="W544" s="131"/>
      <c r="X544" s="134"/>
      <c r="Y544" s="131"/>
      <c r="Z544" s="131"/>
      <c r="AA544" s="195"/>
      <c r="AB544" s="633"/>
      <c r="AC544" s="134"/>
      <c r="AD544" s="131"/>
      <c r="AE544" s="131"/>
      <c r="AF544" s="202"/>
      <c r="AG544" s="195"/>
      <c r="AH544" s="200"/>
      <c r="AI544" s="200"/>
      <c r="AJ544" s="200"/>
      <c r="AK544" s="200"/>
      <c r="AL544" s="200"/>
      <c r="AM544" s="200"/>
      <c r="AN544" s="200"/>
      <c r="AO544" s="200"/>
      <c r="AP544" s="200"/>
      <c r="AQ544" s="200"/>
      <c r="AR544" s="200"/>
      <c r="AS544" s="200"/>
      <c r="AU544" s="131"/>
      <c r="AW544" s="235"/>
      <c r="AX544" s="131"/>
      <c r="AY544" s="131"/>
      <c r="AZ544" s="131"/>
      <c r="BB544" s="131"/>
      <c r="BD544" s="131"/>
      <c r="BE544" s="136"/>
      <c r="BF544" s="131"/>
      <c r="BG544" s="136"/>
      <c r="BH544" s="131"/>
      <c r="BI544" s="136"/>
      <c r="BJ544" s="131"/>
      <c r="BK544" s="136"/>
      <c r="BL544" s="137"/>
      <c r="BM544" s="632"/>
      <c r="BN544" s="136"/>
      <c r="BP544" s="131"/>
    </row>
    <row r="545" spans="1:68" s="132" customFormat="1" ht="54.6" customHeight="1" x14ac:dyDescent="0.2">
      <c r="A545" s="630" t="s">
        <v>544</v>
      </c>
      <c r="B545" s="869"/>
      <c r="C545" s="870"/>
      <c r="D545" s="223"/>
      <c r="E545" s="235"/>
      <c r="F545" s="224"/>
      <c r="G545" s="630" t="s">
        <v>407</v>
      </c>
      <c r="H545" s="223"/>
      <c r="I545" s="630"/>
      <c r="J545" s="223"/>
      <c r="K545" s="131"/>
      <c r="L545" s="131"/>
      <c r="M545" s="131"/>
      <c r="N545" s="131"/>
      <c r="O545" s="131"/>
      <c r="P545" s="131"/>
      <c r="Q545" s="131"/>
      <c r="R545" s="131"/>
      <c r="S545" s="131"/>
      <c r="T545" s="131"/>
      <c r="V545" s="133"/>
      <c r="W545" s="131"/>
      <c r="X545" s="134"/>
      <c r="Y545" s="131"/>
      <c r="Z545" s="131"/>
      <c r="AA545" s="224"/>
      <c r="AB545" s="631"/>
      <c r="AC545" s="227"/>
      <c r="AD545" s="131"/>
      <c r="AF545" s="202"/>
      <c r="AG545" s="224"/>
      <c r="AH545" s="630"/>
      <c r="AI545" s="630"/>
      <c r="AJ545" s="630"/>
      <c r="AK545" s="630"/>
      <c r="AL545" s="630"/>
      <c r="AM545" s="630"/>
      <c r="AN545" s="630"/>
      <c r="AO545" s="630"/>
      <c r="AP545" s="630"/>
      <c r="AQ545" s="630"/>
      <c r="AR545" s="630"/>
      <c r="AS545" s="630"/>
      <c r="AU545" s="131"/>
      <c r="AW545" s="235"/>
      <c r="AY545" s="131"/>
      <c r="AZ545" s="131"/>
      <c r="BB545" s="131"/>
      <c r="BD545" s="131"/>
      <c r="BE545" s="136"/>
      <c r="BF545" s="131"/>
      <c r="BG545" s="136"/>
      <c r="BH545" s="131"/>
      <c r="BI545" s="136"/>
      <c r="BJ545" s="131"/>
      <c r="BK545" s="136"/>
      <c r="BL545" s="137"/>
      <c r="BM545" s="632"/>
      <c r="BN545" s="136"/>
      <c r="BP545" s="131"/>
    </row>
    <row r="546" spans="1:68" s="132" customFormat="1" ht="60" customHeight="1" x14ac:dyDescent="0.2">
      <c r="A546" s="200" t="s">
        <v>545</v>
      </c>
      <c r="B546" s="871"/>
      <c r="C546" s="872"/>
      <c r="D546" s="194"/>
      <c r="E546" s="235"/>
      <c r="F546" s="195"/>
      <c r="G546" s="200" t="s">
        <v>407</v>
      </c>
      <c r="H546" s="194"/>
      <c r="I546" s="200"/>
      <c r="J546" s="194"/>
      <c r="K546" s="131"/>
      <c r="L546" s="131"/>
      <c r="M546" s="131"/>
      <c r="N546" s="131"/>
      <c r="O546" s="131"/>
      <c r="P546" s="131"/>
      <c r="Q546" s="131"/>
      <c r="R546" s="131"/>
      <c r="S546" s="131"/>
      <c r="T546" s="131"/>
      <c r="U546" s="131"/>
      <c r="V546" s="133"/>
      <c r="W546" s="131"/>
      <c r="X546" s="134"/>
      <c r="Y546" s="131"/>
      <c r="Z546" s="131"/>
      <c r="AA546" s="195"/>
      <c r="AB546" s="633"/>
      <c r="AC546" s="134"/>
      <c r="AD546" s="131"/>
      <c r="AE546" s="131"/>
      <c r="AF546" s="202"/>
      <c r="AG546" s="195"/>
      <c r="AH546" s="200"/>
      <c r="AI546" s="200"/>
      <c r="AJ546" s="200"/>
      <c r="AK546" s="200"/>
      <c r="AL546" s="200"/>
      <c r="AM546" s="200"/>
      <c r="AN546" s="200"/>
      <c r="AO546" s="200"/>
      <c r="AP546" s="200"/>
      <c r="AQ546" s="200"/>
      <c r="AR546" s="200"/>
      <c r="AS546" s="200"/>
      <c r="AU546" s="131"/>
      <c r="AW546" s="235"/>
      <c r="AX546" s="131"/>
      <c r="AY546" s="131"/>
      <c r="AZ546" s="131"/>
      <c r="BB546" s="131"/>
      <c r="BD546" s="131"/>
      <c r="BE546" s="136"/>
      <c r="BF546" s="131"/>
      <c r="BG546" s="136"/>
      <c r="BH546" s="131"/>
      <c r="BI546" s="136"/>
      <c r="BJ546" s="131"/>
      <c r="BK546" s="136"/>
      <c r="BL546" s="137"/>
      <c r="BM546" s="632"/>
      <c r="BN546" s="136"/>
      <c r="BP546" s="131"/>
    </row>
    <row r="547" spans="1:68" s="131" customFormat="1" ht="68.45" customHeight="1" x14ac:dyDescent="0.2">
      <c r="A547" s="630" t="s">
        <v>546</v>
      </c>
      <c r="B547" s="869"/>
      <c r="C547" s="870"/>
      <c r="E547" s="235"/>
      <c r="G547" s="630" t="s">
        <v>407</v>
      </c>
      <c r="I547" s="630"/>
      <c r="V547" s="133"/>
      <c r="X547" s="134"/>
      <c r="AB547" s="631"/>
      <c r="AC547" s="134"/>
      <c r="AF547" s="202"/>
      <c r="AH547" s="630"/>
      <c r="AI547" s="630"/>
      <c r="AJ547" s="630"/>
      <c r="AK547" s="630"/>
      <c r="AL547" s="630"/>
      <c r="AM547" s="630"/>
      <c r="AN547" s="630"/>
      <c r="AO547" s="630"/>
      <c r="AP547" s="630"/>
      <c r="AQ547" s="630"/>
      <c r="AR547" s="630"/>
      <c r="AS547" s="630"/>
      <c r="AW547" s="235"/>
      <c r="BE547" s="136"/>
      <c r="BG547" s="136"/>
      <c r="BI547" s="136"/>
      <c r="BK547" s="136"/>
      <c r="BL547" s="137"/>
      <c r="BM547" s="632"/>
      <c r="BN547" s="136"/>
    </row>
    <row r="548" spans="1:68" s="131" customFormat="1" ht="68.45" customHeight="1" x14ac:dyDescent="0.2">
      <c r="A548" s="200" t="s">
        <v>547</v>
      </c>
      <c r="B548" s="871"/>
      <c r="C548" s="872"/>
      <c r="D548" s="132"/>
      <c r="E548" s="235"/>
      <c r="F548" s="132"/>
      <c r="G548" s="200" t="s">
        <v>407</v>
      </c>
      <c r="H548" s="132"/>
      <c r="I548" s="200"/>
      <c r="J548" s="132"/>
      <c r="U548" s="132"/>
      <c r="V548" s="133"/>
      <c r="X548" s="134"/>
      <c r="AA548" s="132"/>
      <c r="AB548" s="633"/>
      <c r="AC548" s="227"/>
      <c r="AE548" s="132"/>
      <c r="AF548" s="202"/>
      <c r="AG548" s="132"/>
      <c r="AH548" s="200"/>
      <c r="AI548" s="200"/>
      <c r="AJ548" s="200"/>
      <c r="AK548" s="200"/>
      <c r="AL548" s="200"/>
      <c r="AM548" s="200"/>
      <c r="AN548" s="200"/>
      <c r="AO548" s="200"/>
      <c r="AP548" s="200"/>
      <c r="AQ548" s="200"/>
      <c r="AR548" s="200"/>
      <c r="AS548" s="200"/>
      <c r="AW548" s="235"/>
      <c r="AX548" s="132"/>
      <c r="BE548" s="136"/>
      <c r="BG548" s="136"/>
      <c r="BI548" s="136"/>
      <c r="BK548" s="136"/>
      <c r="BL548" s="137"/>
      <c r="BM548" s="632"/>
      <c r="BN548" s="136"/>
    </row>
    <row r="549" spans="1:68" s="104" customFormat="1" ht="60" customHeight="1" x14ac:dyDescent="0.2">
      <c r="A549" s="630" t="s">
        <v>548</v>
      </c>
      <c r="B549" s="869"/>
      <c r="C549" s="870"/>
      <c r="D549" s="132"/>
      <c r="E549" s="235"/>
      <c r="F549" s="132"/>
      <c r="G549" s="630" t="s">
        <v>407</v>
      </c>
      <c r="H549" s="132"/>
      <c r="I549" s="630"/>
      <c r="J549" s="132"/>
      <c r="K549" s="131"/>
      <c r="L549" s="131"/>
      <c r="M549" s="131"/>
      <c r="N549" s="131"/>
      <c r="O549" s="131"/>
      <c r="P549" s="131"/>
      <c r="Q549" s="131"/>
      <c r="R549" s="131"/>
      <c r="S549" s="131"/>
      <c r="T549" s="131"/>
      <c r="U549" s="132"/>
      <c r="V549" s="133"/>
      <c r="W549" s="131"/>
      <c r="X549" s="134"/>
      <c r="Y549" s="131"/>
      <c r="Z549" s="131"/>
      <c r="AA549" s="132"/>
      <c r="AB549" s="631"/>
      <c r="AC549" s="227"/>
      <c r="AD549" s="131"/>
      <c r="AE549" s="132"/>
      <c r="AF549" s="202"/>
      <c r="AG549" s="132"/>
      <c r="AH549" s="630"/>
      <c r="AI549" s="630"/>
      <c r="AJ549" s="630"/>
      <c r="AK549" s="630"/>
      <c r="AL549" s="630"/>
      <c r="AM549" s="630"/>
      <c r="AN549" s="630"/>
      <c r="AO549" s="630"/>
      <c r="AP549" s="630"/>
      <c r="AQ549" s="630"/>
      <c r="AR549" s="630"/>
      <c r="AS549" s="630"/>
      <c r="AU549" s="131"/>
      <c r="AW549" s="235"/>
      <c r="AX549" s="132"/>
      <c r="AY549" s="131"/>
      <c r="AZ549" s="131"/>
      <c r="BB549" s="131"/>
      <c r="BD549" s="131"/>
      <c r="BE549" s="136"/>
      <c r="BF549" s="131"/>
      <c r="BG549" s="136"/>
      <c r="BH549" s="131"/>
      <c r="BI549" s="136"/>
      <c r="BJ549" s="131"/>
      <c r="BK549" s="136"/>
      <c r="BL549" s="137"/>
      <c r="BM549" s="632"/>
      <c r="BN549" s="136"/>
    </row>
    <row r="550" spans="1:68" s="104" customFormat="1" ht="59.25" customHeight="1" thickBot="1" x14ac:dyDescent="0.25">
      <c r="A550" s="131"/>
      <c r="B550" s="132"/>
      <c r="C550" s="132"/>
      <c r="D550" s="131"/>
      <c r="E550" s="132"/>
      <c r="F550" s="131"/>
      <c r="G550" s="131"/>
      <c r="H550" s="131"/>
      <c r="I550" s="131"/>
      <c r="J550" s="131"/>
      <c r="K550" s="131"/>
      <c r="L550" s="131"/>
      <c r="M550" s="131"/>
      <c r="N550" s="131"/>
      <c r="O550" s="131"/>
      <c r="P550" s="131"/>
      <c r="Q550" s="131"/>
      <c r="R550" s="131"/>
      <c r="S550" s="131"/>
      <c r="T550" s="131"/>
      <c r="U550" s="131"/>
      <c r="V550" s="133"/>
      <c r="W550" s="131"/>
      <c r="X550" s="134"/>
      <c r="Y550" s="131"/>
      <c r="Z550" s="131"/>
      <c r="AA550" s="131"/>
      <c r="AB550" s="135"/>
      <c r="AC550" s="134"/>
      <c r="AD550" s="131"/>
      <c r="AE550" s="131"/>
      <c r="AF550" s="131"/>
      <c r="AG550" s="131"/>
      <c r="AH550" s="621"/>
      <c r="AI550" s="621"/>
      <c r="AJ550" s="621"/>
      <c r="AK550" s="621"/>
      <c r="AL550" s="621"/>
      <c r="AM550" s="621"/>
      <c r="AN550" s="621"/>
      <c r="AO550" s="621"/>
      <c r="AP550" s="621"/>
      <c r="AQ550" s="621"/>
      <c r="AR550" s="621"/>
      <c r="AS550" s="621"/>
      <c r="AU550" s="131"/>
      <c r="AW550" s="132"/>
      <c r="AX550" s="131"/>
      <c r="AY550" s="131"/>
      <c r="AZ550" s="131"/>
      <c r="BB550" s="131"/>
      <c r="BE550" s="136"/>
      <c r="BG550" s="136"/>
      <c r="BI550" s="136"/>
      <c r="BK550" s="136"/>
      <c r="BL550" s="137"/>
      <c r="BM550" s="137"/>
      <c r="BN550" s="136"/>
    </row>
    <row r="551" spans="1:68" s="644" customFormat="1" ht="74.45" customHeight="1" thickTop="1" thickBot="1" x14ac:dyDescent="0.25">
      <c r="A551" s="857" t="s">
        <v>549</v>
      </c>
      <c r="B551" s="857"/>
      <c r="C551" s="635" t="s">
        <v>187</v>
      </c>
      <c r="D551" s="636"/>
      <c r="E551" s="637"/>
      <c r="F551" s="636"/>
      <c r="G551" s="634">
        <f>G29+G56+G73+G104+G116+G133+G160+G194+G208+G246+G279+G288+G304+G337+G358+G368+G378+G392+G414+G426+G436+G454+G476+G498+G515+G535</f>
        <v>106</v>
      </c>
      <c r="H551" s="636"/>
      <c r="I551" s="638">
        <f>G551/(G551+G552)</f>
        <v>0.49532710280373832</v>
      </c>
      <c r="J551" s="636"/>
      <c r="K551" s="634">
        <f>K29+K56+K73+K104+K116+K133+K160+K194+K208+K246+K279+K288+K304+K337+K358+K368+K378+K392+K414+K426+K436+K454+K476+K498+K515+K535</f>
        <v>18</v>
      </c>
      <c r="L551" s="634">
        <f>L29+L56+L73+L104+L116+L133+L160+L194+L208+L246+L279+L288+L304+L337+L358+L368+L378+L392+L414+L426+L436+L454+L476+L498+L515+L535</f>
        <v>93</v>
      </c>
      <c r="M551" s="634">
        <f>M29+M56+M73+M104+M116+M133+M160+M194+M208+M246+M279+M288+M304+M337+M358+M368+M378+M392+M414+M426+M436+M454+M476+M498+M515+M535</f>
        <v>18</v>
      </c>
      <c r="N551" s="634">
        <f>N29+N56+N73+N104+N116+N133+N160+N194+N208+N246+N279+N288+N304+N337+N358+N368+N378+N392+N414+N426+N436+N454+N476+N498+N515+N535</f>
        <v>287</v>
      </c>
      <c r="O551" s="634">
        <f>O29+O56+O73+O104+O116+O133+O160+O194+O208+O246+O279+O288+O304+O337+O358+O368+O378+O392+O414+O426+O436+O454+O476+O498+O515+O535</f>
        <v>9</v>
      </c>
      <c r="P551" s="639"/>
      <c r="Q551" s="634">
        <f>Q29+Q56+Q73+Q104+Q116+Q133+Q160+Q194+Q208+Q246+Q279+Q288+Q304+Q337+Q358+Q368+Q378+Q392+Q414+Q426+Q436+Q454+Q476+Q498+Q515+Q535</f>
        <v>98</v>
      </c>
      <c r="R551" s="634">
        <f>R29+R56+R73+R104+R116+R133+R160+R194+R208+R246+R279+R288+R304+R337+R358+R368+R378+R392+R414+R426+R436+R454+R476+R498+R515+R535</f>
        <v>147</v>
      </c>
      <c r="S551" s="634">
        <f>S29+S56+S73+S104+S116+S133+S160+S194+S208+S246+S279+S288+S304+S337+S358+S368+S378+S392+S414+S426+S436+S454+S476+S498+S515+S535</f>
        <v>160</v>
      </c>
      <c r="T551" s="634">
        <f>T29+T56+T73+T104+T116+T133+T160+T194+T208+T246+T279+T288+T304+T337+T358+T368+T378+T392+T414+T426+T436+T454+T476+T498+T515+T535</f>
        <v>58</v>
      </c>
      <c r="U551" s="636"/>
      <c r="V551" s="640"/>
      <c r="W551" s="641"/>
      <c r="X551" s="642"/>
      <c r="Y551" s="634">
        <f>Y29+Y56+Y73+Y104+Y116+Y133+Y160+Y194+Y208+Y246+Y279+Y288+Y304+Y337+Y358+Y368+Y378+Y392+Y414+Y426+Y436+Y454+Y476+Y498+Y515+Y535</f>
        <v>0</v>
      </c>
      <c r="Z551" s="634">
        <f>Z29+Z56+Z73+Z104+Z116+Z133+Z160+Z194+Z208+Z246+Z279+Z288+Z304+Z337+Z358+Z368+Z378+Z392+Z414+Z426+Z436+Z454+Z476+Z498+Z515+Z535</f>
        <v>0</v>
      </c>
      <c r="AA551" s="636"/>
      <c r="AB551" s="862"/>
      <c r="AC551" s="643"/>
      <c r="AD551" s="636"/>
      <c r="AE551" s="636"/>
      <c r="AF551" s="634" t="s">
        <v>136</v>
      </c>
      <c r="AG551" s="636"/>
      <c r="AH551" s="858">
        <f>AH29+AH56+AH73+AH104+AH116+AH133+AH160+AH194+AH208+AH246+AH279+AH288+AH304+AH337+AH358+AH368+AH378+AH392+AH414+AH426+AH436+AH454+AH476+AH498+AH515+AH535</f>
        <v>18</v>
      </c>
      <c r="AI551" s="858"/>
      <c r="AJ551" s="858"/>
      <c r="AK551" s="858">
        <f>AK29+AK56+AK73+AK104+AK116+AK133+AK160+AK194+AK208+AK246+AK279+AK288+AK304+AK337+AK358+AK368+AK378+AK392+AK414+AK426+AK436+AK454+AK476+AK498+AK515+AK535</f>
        <v>14</v>
      </c>
      <c r="AL551" s="858"/>
      <c r="AM551" s="858"/>
      <c r="AN551" s="858">
        <f>AN29+AN56+AN73+AN104+AN116+AN133+AN160+AN194+AN208+AN246+AN279+AN288+AN304+AN337+AN358+AN368+AN378+AN392+AN414+AN426+AN436+AN454+AN476+AN498+AN515+AN535</f>
        <v>55</v>
      </c>
      <c r="AO551" s="858"/>
      <c r="AP551" s="858"/>
      <c r="AQ551" s="858">
        <f>AQ29+AQ56+AQ73+AQ104+AQ116+AQ133+AQ160+AQ194+AQ208+AQ246+AQ279+AQ288+AQ304+AQ337+AQ358+AQ368+AQ378+AQ392+AQ414+AQ426+AQ436+AQ454+AQ476+AQ498+AQ515+AQ535</f>
        <v>25</v>
      </c>
      <c r="AR551" s="858"/>
      <c r="AS551" s="858"/>
      <c r="AU551" s="857">
        <f>AU29+AU56+AU73+AU104+AU116+AU133+AU160+AU194+AU208+AU246+AU279+AU288+AU304+AU337+AU358+AU368+AU378+AU392+AU414+AU426+AU436+AU454+AU476+AU498+AU515+AU535</f>
        <v>112</v>
      </c>
      <c r="AW551" s="857" t="s">
        <v>139</v>
      </c>
      <c r="AX551" s="636"/>
      <c r="AY551" s="634">
        <f>AY29+AY56+AY73+AY104+AY116+AY133+AY160+AY194+AY208+AY246+AY279+AY288+AY304+AY337+AY358+AY368+AY378+AY392+AY414+AY426+AY436+AY454+AY476+AY498+AY515+AY535</f>
        <v>364</v>
      </c>
      <c r="AZ551" s="634">
        <f>AZ29+AZ56+AZ73+AZ104+AZ116+AZ133+AZ160+AZ194+AZ208+AZ246+AZ279+AZ288+AZ304+AZ337+AZ358+AZ368+AZ378+AZ392+AZ414+AZ426+AZ436+AZ454+AZ476+AZ498+AZ515+AZ535</f>
        <v>85</v>
      </c>
      <c r="BB551" s="639"/>
      <c r="BD551" s="634">
        <f t="shared" ref="BD551:BL551" si="635">BD29+BD56+BD73+BD104+BD116+BD133+BD160+BD194+BD208+BD246+BD279+BD288+BD304+BD337+BD358+BD368+BD378+BD392+BD414+BD426+BD436+BD454+BD476+BD498+BD515+BD535</f>
        <v>0</v>
      </c>
      <c r="BE551" s="1013">
        <f t="shared" si="635"/>
        <v>0</v>
      </c>
      <c r="BF551" s="634">
        <f t="shared" si="635"/>
        <v>0</v>
      </c>
      <c r="BG551" s="1013">
        <f t="shared" si="635"/>
        <v>0</v>
      </c>
      <c r="BH551" s="634">
        <f t="shared" si="635"/>
        <v>0</v>
      </c>
      <c r="BI551" s="1013">
        <f t="shared" si="635"/>
        <v>0</v>
      </c>
      <c r="BJ551" s="634">
        <f t="shared" si="635"/>
        <v>0</v>
      </c>
      <c r="BK551" s="1013">
        <f t="shared" si="635"/>
        <v>0</v>
      </c>
      <c r="BL551" s="857">
        <f t="shared" si="635"/>
        <v>0</v>
      </c>
      <c r="BM551" s="1010">
        <f>BL551/AU551</f>
        <v>0</v>
      </c>
      <c r="BN551" s="1013">
        <f>BN29+BN56+BN73+BN104+BN116+BN133+BN160+BN194+BN208+BN246+BN279+BN288+BN304+BN337+BN358+BN368+BN378+BN392+BN414+BN426+BN436+BN454+BN476+BN498+BN515+BN535</f>
        <v>0</v>
      </c>
      <c r="BO551" s="646"/>
      <c r="BP551" s="646"/>
    </row>
    <row r="552" spans="1:68" s="644" customFormat="1" ht="74.45" customHeight="1" thickTop="1" thickBot="1" x14ac:dyDescent="0.25">
      <c r="A552" s="857"/>
      <c r="B552" s="857"/>
      <c r="C552" s="635" t="s">
        <v>188</v>
      </c>
      <c r="D552" s="636"/>
      <c r="E552" s="637"/>
      <c r="F552" s="636"/>
      <c r="G552" s="634">
        <f>G30+G57+G74+G105+G117+G134+G161+G195+G209+G247+G280+G289+G305+G338+G359+G369+G379+G393+G415+G427+G437+G455+G477+G499+G516+G536</f>
        <v>108</v>
      </c>
      <c r="H552" s="636"/>
      <c r="I552" s="638">
        <f>G552/(G551+G552)</f>
        <v>0.50467289719626163</v>
      </c>
      <c r="J552" s="636"/>
      <c r="K552" s="857">
        <f>SUM(K551:O551)</f>
        <v>425</v>
      </c>
      <c r="L552" s="857"/>
      <c r="M552" s="857"/>
      <c r="N552" s="857"/>
      <c r="O552" s="857"/>
      <c r="P552" s="639"/>
      <c r="Q552" s="857">
        <f>SUM(Q551:T551)</f>
        <v>463</v>
      </c>
      <c r="R552" s="857"/>
      <c r="S552" s="857"/>
      <c r="T552" s="857"/>
      <c r="U552" s="636"/>
      <c r="V552" s="640"/>
      <c r="W552" s="641"/>
      <c r="X552" s="642"/>
      <c r="Y552" s="861"/>
      <c r="Z552" s="861"/>
      <c r="AA552" s="636"/>
      <c r="AB552" s="862"/>
      <c r="AC552" s="643"/>
      <c r="AD552" s="636"/>
      <c r="AE552" s="636"/>
      <c r="AF552" s="634" t="s">
        <v>137</v>
      </c>
      <c r="AG552" s="636"/>
      <c r="AH552" s="858">
        <f>SUM(AH551:AS551)</f>
        <v>112</v>
      </c>
      <c r="AI552" s="858"/>
      <c r="AJ552" s="858"/>
      <c r="AK552" s="858"/>
      <c r="AL552" s="858"/>
      <c r="AM552" s="858"/>
      <c r="AN552" s="858"/>
      <c r="AO552" s="858"/>
      <c r="AP552" s="858"/>
      <c r="AQ552" s="858"/>
      <c r="AR552" s="858"/>
      <c r="AS552" s="858"/>
      <c r="AU552" s="857"/>
      <c r="AW552" s="857"/>
      <c r="AX552" s="636"/>
      <c r="AY552" s="863">
        <f>AZ551/AY551</f>
        <v>0.23351648351648352</v>
      </c>
      <c r="AZ552" s="863"/>
      <c r="BB552" s="647"/>
      <c r="BD552" s="645">
        <f>BD551/AH551</f>
        <v>0</v>
      </c>
      <c r="BE552" s="1013"/>
      <c r="BF552" s="645">
        <f>BF551/AK551</f>
        <v>0</v>
      </c>
      <c r="BG552" s="1013"/>
      <c r="BH552" s="645">
        <f>BH551/AN551</f>
        <v>0</v>
      </c>
      <c r="BI552" s="1013"/>
      <c r="BJ552" s="645">
        <f>BJ551/AQ551</f>
        <v>0</v>
      </c>
      <c r="BK552" s="1013"/>
      <c r="BL552" s="857"/>
      <c r="BM552" s="1010"/>
      <c r="BN552" s="1013"/>
      <c r="BO552" s="646"/>
      <c r="BP552" s="646"/>
    </row>
    <row r="553" spans="1:68" ht="24" thickTop="1" x14ac:dyDescent="0.2">
      <c r="D553" s="651"/>
      <c r="E553" s="652"/>
      <c r="F553" s="651"/>
      <c r="Y553" s="657"/>
      <c r="Z553" s="657"/>
    </row>
  </sheetData>
  <autoFilter ref="A6:BB552" xr:uid="{00000000-0001-0000-0000-000000000000}">
    <filterColumn colId="1" showButton="0"/>
    <filterColumn colId="10" showButton="0"/>
    <filterColumn colId="11" showButton="0"/>
    <filterColumn colId="12" showButton="0"/>
    <filterColumn colId="13" showButton="0"/>
    <filterColumn colId="16" showButton="0"/>
    <filterColumn colId="17" showButton="0"/>
    <filterColumn colId="18" showButton="0"/>
    <filterColumn colId="24" showButton="0"/>
  </autoFilter>
  <sortState xmlns:xlrd2="http://schemas.microsoft.com/office/spreadsheetml/2017/richdata2" ref="A71:BT72">
    <sortCondition ref="C120:C134"/>
  </sortState>
  <mergeCells count="1238">
    <mergeCell ref="B170:C170"/>
    <mergeCell ref="B383:C383"/>
    <mergeCell ref="B382:C382"/>
    <mergeCell ref="A392:B393"/>
    <mergeCell ref="A417:A418"/>
    <mergeCell ref="B429:C429"/>
    <mergeCell ref="B376:C376"/>
    <mergeCell ref="B424:C424"/>
    <mergeCell ref="B423:C423"/>
    <mergeCell ref="Q455:T455"/>
    <mergeCell ref="B421:C421"/>
    <mergeCell ref="B125:C125"/>
    <mergeCell ref="B126:C126"/>
    <mergeCell ref="B324:C324"/>
    <mergeCell ref="B272:C272"/>
    <mergeCell ref="B273:C273"/>
    <mergeCell ref="B333:C333"/>
    <mergeCell ref="B225:C225"/>
    <mergeCell ref="B275:C275"/>
    <mergeCell ref="B407:C407"/>
    <mergeCell ref="B386:C386"/>
    <mergeCell ref="B410:C410"/>
    <mergeCell ref="E291:E292"/>
    <mergeCell ref="B390:C390"/>
    <mergeCell ref="B250:C250"/>
    <mergeCell ref="B442:C442"/>
    <mergeCell ref="B443:C443"/>
    <mergeCell ref="B444:C444"/>
    <mergeCell ref="B445:C445"/>
    <mergeCell ref="B446:C446"/>
    <mergeCell ref="B448:C448"/>
    <mergeCell ref="B449:C449"/>
    <mergeCell ref="A436:B437"/>
    <mergeCell ref="Q247:T247"/>
    <mergeCell ref="B222:C222"/>
    <mergeCell ref="B217:C217"/>
    <mergeCell ref="B171:C171"/>
    <mergeCell ref="B406:C406"/>
    <mergeCell ref="B409:C409"/>
    <mergeCell ref="B400:C400"/>
    <mergeCell ref="B405:C405"/>
    <mergeCell ref="B353:C353"/>
    <mergeCell ref="B362:C362"/>
    <mergeCell ref="B123:C123"/>
    <mergeCell ref="B450:C450"/>
    <mergeCell ref="B451:C451"/>
    <mergeCell ref="B417:C417"/>
    <mergeCell ref="B433:C433"/>
    <mergeCell ref="B432:C432"/>
    <mergeCell ref="B419:C419"/>
    <mergeCell ref="B398:C398"/>
    <mergeCell ref="B172:C172"/>
    <mergeCell ref="B185:C185"/>
    <mergeCell ref="B191:C191"/>
    <mergeCell ref="B214:C214"/>
    <mergeCell ref="B215:C215"/>
    <mergeCell ref="B216:C216"/>
    <mergeCell ref="B211:C211"/>
    <mergeCell ref="B223:C223"/>
    <mergeCell ref="B434:C434"/>
    <mergeCell ref="B351:C351"/>
    <mergeCell ref="B343:C343"/>
    <mergeCell ref="B349:C349"/>
    <mergeCell ref="B431:C431"/>
    <mergeCell ref="B388:C388"/>
    <mergeCell ref="B173:C173"/>
    <mergeCell ref="B174:C174"/>
    <mergeCell ref="B175:C175"/>
    <mergeCell ref="B176:C176"/>
    <mergeCell ref="B177:C177"/>
    <mergeCell ref="B179:C179"/>
    <mergeCell ref="B180:C180"/>
    <mergeCell ref="B181:C181"/>
    <mergeCell ref="B182:C182"/>
    <mergeCell ref="B183:C183"/>
    <mergeCell ref="B184:C184"/>
    <mergeCell ref="B189:C189"/>
    <mergeCell ref="B340:C340"/>
    <mergeCell ref="B328:C328"/>
    <mergeCell ref="B316:C316"/>
    <mergeCell ref="B327:C327"/>
    <mergeCell ref="B319:C319"/>
    <mergeCell ref="B301:C301"/>
    <mergeCell ref="B302:C302"/>
    <mergeCell ref="B325:C325"/>
    <mergeCell ref="B294:C294"/>
    <mergeCell ref="B332:C332"/>
    <mergeCell ref="AH369:AS369"/>
    <mergeCell ref="AH368:AJ368"/>
    <mergeCell ref="AH359:AS359"/>
    <mergeCell ref="AH338:AS338"/>
    <mergeCell ref="AK358:AM358"/>
    <mergeCell ref="AN358:AP358"/>
    <mergeCell ref="K338:O338"/>
    <mergeCell ref="Q305:T305"/>
    <mergeCell ref="B356:C356"/>
    <mergeCell ref="B346:C346"/>
    <mergeCell ref="B345:C345"/>
    <mergeCell ref="B355:C355"/>
    <mergeCell ref="B374:C374"/>
    <mergeCell ref="A381:A382"/>
    <mergeCell ref="B530:C530"/>
    <mergeCell ref="B521:C521"/>
    <mergeCell ref="B524:C524"/>
    <mergeCell ref="B519:C519"/>
    <mergeCell ref="B507:C507"/>
    <mergeCell ref="B502:C502"/>
    <mergeCell ref="B466:C466"/>
    <mergeCell ref="B469:C469"/>
    <mergeCell ref="B492:C492"/>
    <mergeCell ref="B527:C527"/>
    <mergeCell ref="A429:A430"/>
    <mergeCell ref="B399:C399"/>
    <mergeCell ref="B404:C404"/>
    <mergeCell ref="B389:C389"/>
    <mergeCell ref="AQ426:AS426"/>
    <mergeCell ref="AN368:AP368"/>
    <mergeCell ref="AN414:AP414"/>
    <mergeCell ref="B384:C384"/>
    <mergeCell ref="B531:C531"/>
    <mergeCell ref="K516:O516"/>
    <mergeCell ref="AB392:AB393"/>
    <mergeCell ref="AB426:AB427"/>
    <mergeCell ref="E417:E418"/>
    <mergeCell ref="E429:E430"/>
    <mergeCell ref="B495:C495"/>
    <mergeCell ref="K393:O393"/>
    <mergeCell ref="A426:B427"/>
    <mergeCell ref="AB337:AB338"/>
    <mergeCell ref="B365:C365"/>
    <mergeCell ref="B387:C387"/>
    <mergeCell ref="B381:C381"/>
    <mergeCell ref="B395:C395"/>
    <mergeCell ref="B441:C441"/>
    <mergeCell ref="B494:C494"/>
    <mergeCell ref="B491:C491"/>
    <mergeCell ref="Q359:T359"/>
    <mergeCell ref="B344:C344"/>
    <mergeCell ref="AB436:AB437"/>
    <mergeCell ref="B412:C412"/>
    <mergeCell ref="E439:E440"/>
    <mergeCell ref="B361:C361"/>
    <mergeCell ref="K427:O427"/>
    <mergeCell ref="B403:C403"/>
    <mergeCell ref="B411:C411"/>
    <mergeCell ref="B402:C402"/>
    <mergeCell ref="B430:C430"/>
    <mergeCell ref="B525:C525"/>
    <mergeCell ref="B504:C504"/>
    <mergeCell ref="B523:C523"/>
    <mergeCell ref="B457:C457"/>
    <mergeCell ref="AY477:AZ477"/>
    <mergeCell ref="AQ476:AS476"/>
    <mergeCell ref="AH498:AJ498"/>
    <mergeCell ref="AH455:AS455"/>
    <mergeCell ref="AW414:AW415"/>
    <mergeCell ref="AW426:AW427"/>
    <mergeCell ref="AH414:AJ414"/>
    <mergeCell ref="AN436:AP436"/>
    <mergeCell ref="AY437:AZ437"/>
    <mergeCell ref="BE426:BE427"/>
    <mergeCell ref="AH415:AS415"/>
    <mergeCell ref="AQ436:AS436"/>
    <mergeCell ref="AH426:AJ426"/>
    <mergeCell ref="AN426:AP426"/>
    <mergeCell ref="AY415:AZ415"/>
    <mergeCell ref="AK515:AM515"/>
    <mergeCell ref="AN454:AP454"/>
    <mergeCell ref="AQ454:AS454"/>
    <mergeCell ref="AK476:AM476"/>
    <mergeCell ref="AU476:AU477"/>
    <mergeCell ref="AU515:AU516"/>
    <mergeCell ref="AW454:AW455"/>
    <mergeCell ref="AQ515:AS515"/>
    <mergeCell ref="AH477:AS477"/>
    <mergeCell ref="AK414:AM414"/>
    <mergeCell ref="AH436:AJ436"/>
    <mergeCell ref="AH437:AS437"/>
    <mergeCell ref="AU498:AU499"/>
    <mergeCell ref="AU414:AU415"/>
    <mergeCell ref="AU454:AU455"/>
    <mergeCell ref="AK454:AM454"/>
    <mergeCell ref="AN515:AP515"/>
    <mergeCell ref="BE414:BE415"/>
    <mergeCell ref="AK288:AM288"/>
    <mergeCell ref="AW358:AW359"/>
    <mergeCell ref="AW304:AW305"/>
    <mergeCell ref="AK426:AM426"/>
    <mergeCell ref="AW392:AW393"/>
    <mergeCell ref="AU288:AU289"/>
    <mergeCell ref="AN337:AP337"/>
    <mergeCell ref="BE288:BE289"/>
    <mergeCell ref="BE378:BE379"/>
    <mergeCell ref="AQ288:AS288"/>
    <mergeCell ref="AH393:AS393"/>
    <mergeCell ref="AW378:AW379"/>
    <mergeCell ref="AK436:AM436"/>
    <mergeCell ref="AN378:AP378"/>
    <mergeCell ref="AW337:AW338"/>
    <mergeCell ref="AU337:AU338"/>
    <mergeCell ref="AK337:AM337"/>
    <mergeCell ref="AQ358:AS358"/>
    <mergeCell ref="AH358:AJ358"/>
    <mergeCell ref="AH427:AS427"/>
    <mergeCell ref="AH379:AS379"/>
    <mergeCell ref="AU436:AU437"/>
    <mergeCell ref="AW436:AW437"/>
    <mergeCell ref="AN288:AP288"/>
    <mergeCell ref="AH288:AJ288"/>
    <mergeCell ref="AQ378:AS378"/>
    <mergeCell ref="AY289:AZ289"/>
    <mergeCell ref="AY393:AZ393"/>
    <mergeCell ref="AU392:AU393"/>
    <mergeCell ref="AH392:AJ392"/>
    <mergeCell ref="AN392:AP392"/>
    <mergeCell ref="AW498:AW499"/>
    <mergeCell ref="B483:C483"/>
    <mergeCell ref="Q516:T516"/>
    <mergeCell ref="B522:C522"/>
    <mergeCell ref="AH516:AS516"/>
    <mergeCell ref="AK498:AM498"/>
    <mergeCell ref="AH515:AJ515"/>
    <mergeCell ref="A414:B415"/>
    <mergeCell ref="K415:O415"/>
    <mergeCell ref="AB454:AB455"/>
    <mergeCell ref="AH454:AJ454"/>
    <mergeCell ref="AH476:AJ476"/>
    <mergeCell ref="K437:O437"/>
    <mergeCell ref="Q437:T437"/>
    <mergeCell ref="AW515:AW516"/>
    <mergeCell ref="AN498:AP498"/>
    <mergeCell ref="B463:C463"/>
    <mergeCell ref="A454:B455"/>
    <mergeCell ref="B461:C461"/>
    <mergeCell ref="B480:C480"/>
    <mergeCell ref="B485:C485"/>
    <mergeCell ref="A476:B477"/>
    <mergeCell ref="A439:A440"/>
    <mergeCell ref="Q415:T415"/>
    <mergeCell ref="B473:C473"/>
    <mergeCell ref="B488:C488"/>
    <mergeCell ref="A498:B499"/>
    <mergeCell ref="AQ498:AS498"/>
    <mergeCell ref="AN476:AP476"/>
    <mergeCell ref="B503:C503"/>
    <mergeCell ref="B481:C481"/>
    <mergeCell ref="B493:C493"/>
    <mergeCell ref="AW476:AW477"/>
    <mergeCell ref="BE551:BE552"/>
    <mergeCell ref="B470:C470"/>
    <mergeCell ref="B484:C484"/>
    <mergeCell ref="B471:C471"/>
    <mergeCell ref="Q477:T477"/>
    <mergeCell ref="E457:E458"/>
    <mergeCell ref="B464:C464"/>
    <mergeCell ref="B459:C459"/>
    <mergeCell ref="B462:C462"/>
    <mergeCell ref="AB476:AB477"/>
    <mergeCell ref="B508:C508"/>
    <mergeCell ref="B490:C490"/>
    <mergeCell ref="B506:C506"/>
    <mergeCell ref="B513:C513"/>
    <mergeCell ref="B518:C518"/>
    <mergeCell ref="B511:C511"/>
    <mergeCell ref="E479:E480"/>
    <mergeCell ref="E501:E502"/>
    <mergeCell ref="B468:C468"/>
    <mergeCell ref="B472:C472"/>
    <mergeCell ref="B496:C496"/>
    <mergeCell ref="K477:O477"/>
    <mergeCell ref="B509:C509"/>
    <mergeCell ref="B529:C529"/>
    <mergeCell ref="B528:C528"/>
    <mergeCell ref="AH536:AS536"/>
    <mergeCell ref="AN551:AP551"/>
    <mergeCell ref="AQ551:AS551"/>
    <mergeCell ref="K499:O499"/>
    <mergeCell ref="AB498:AB499"/>
    <mergeCell ref="AH499:AS499"/>
    <mergeCell ref="AU368:AU369"/>
    <mergeCell ref="A358:B359"/>
    <mergeCell ref="AB358:AB359"/>
    <mergeCell ref="A368:B369"/>
    <mergeCell ref="AB368:AB369"/>
    <mergeCell ref="B501:C501"/>
    <mergeCell ref="A501:A502"/>
    <mergeCell ref="B479:C479"/>
    <mergeCell ref="A479:A480"/>
    <mergeCell ref="B482:C482"/>
    <mergeCell ref="B543:C543"/>
    <mergeCell ref="B544:C544"/>
    <mergeCell ref="B538:C538"/>
    <mergeCell ref="B546:C546"/>
    <mergeCell ref="B532:C532"/>
    <mergeCell ref="B541:C541"/>
    <mergeCell ref="B540:C540"/>
    <mergeCell ref="B526:C526"/>
    <mergeCell ref="Q499:T499"/>
    <mergeCell ref="B489:C489"/>
    <mergeCell ref="B487:C487"/>
    <mergeCell ref="A395:A396"/>
    <mergeCell ref="B439:C439"/>
    <mergeCell ref="B440:C440"/>
    <mergeCell ref="B397:C397"/>
    <mergeCell ref="B396:C396"/>
    <mergeCell ref="B373:C373"/>
    <mergeCell ref="B366:C366"/>
    <mergeCell ref="B375:C375"/>
    <mergeCell ref="A457:A458"/>
    <mergeCell ref="B542:C542"/>
    <mergeCell ref="B474:C474"/>
    <mergeCell ref="BL551:BL552"/>
    <mergeCell ref="BG426:BG427"/>
    <mergeCell ref="BG414:BG415"/>
    <mergeCell ref="BG378:BG379"/>
    <mergeCell ref="BG337:BG338"/>
    <mergeCell ref="AY499:AZ499"/>
    <mergeCell ref="AY455:AZ455"/>
    <mergeCell ref="BK551:BK552"/>
    <mergeCell ref="BE515:BE516"/>
    <mergeCell ref="BG515:BG516"/>
    <mergeCell ref="BI515:BI516"/>
    <mergeCell ref="BK515:BK516"/>
    <mergeCell ref="BE535:BE536"/>
    <mergeCell ref="BG535:BG536"/>
    <mergeCell ref="BI535:BI536"/>
    <mergeCell ref="BK535:BK536"/>
    <mergeCell ref="BL436:BL437"/>
    <mergeCell ref="BG454:BG455"/>
    <mergeCell ref="BE454:BE455"/>
    <mergeCell ref="AY536:AZ536"/>
    <mergeCell ref="BI498:BI499"/>
    <mergeCell ref="BG498:BG499"/>
    <mergeCell ref="BE498:BE499"/>
    <mergeCell ref="BI454:BI455"/>
    <mergeCell ref="AY369:AZ369"/>
    <mergeCell ref="BK454:BK455"/>
    <mergeCell ref="AY516:AZ516"/>
    <mergeCell ref="BE337:BE338"/>
    <mergeCell ref="AY338:AZ338"/>
    <mergeCell ref="BG551:BG552"/>
    <mergeCell ref="BI551:BI552"/>
    <mergeCell ref="AY427:AZ427"/>
    <mergeCell ref="BN436:BN437"/>
    <mergeCell ref="BK414:BK415"/>
    <mergeCell ref="BM454:BM455"/>
    <mergeCell ref="BK498:BK499"/>
    <mergeCell ref="BL498:BL499"/>
    <mergeCell ref="BL476:BL477"/>
    <mergeCell ref="BL454:BL455"/>
    <mergeCell ref="BL426:BL427"/>
    <mergeCell ref="BL515:BL516"/>
    <mergeCell ref="BI414:BI415"/>
    <mergeCell ref="BM498:BM499"/>
    <mergeCell ref="BL358:BL359"/>
    <mergeCell ref="BK378:BK379"/>
    <mergeCell ref="BI368:BI369"/>
    <mergeCell ref="BL337:BL338"/>
    <mergeCell ref="BG368:BG369"/>
    <mergeCell ref="BL414:BL415"/>
    <mergeCell ref="BM358:BM359"/>
    <mergeCell ref="BL378:BL379"/>
    <mergeCell ref="BM378:BM379"/>
    <mergeCell ref="BG358:BG359"/>
    <mergeCell ref="BM426:BM427"/>
    <mergeCell ref="BM337:BM338"/>
    <mergeCell ref="BM392:BM393"/>
    <mergeCell ref="BM414:BM415"/>
    <mergeCell ref="BM436:BM437"/>
    <mergeCell ref="BM476:BM477"/>
    <mergeCell ref="BN454:BN455"/>
    <mergeCell ref="BN476:BN477"/>
    <mergeCell ref="BP17:BP19"/>
    <mergeCell ref="BK358:BK359"/>
    <mergeCell ref="BL304:BL305"/>
    <mergeCell ref="BK304:BK305"/>
    <mergeCell ref="BL288:BL289"/>
    <mergeCell ref="BM73:BM74"/>
    <mergeCell ref="BN194:BN195"/>
    <mergeCell ref="BK160:BK161"/>
    <mergeCell ref="BM52:BM53"/>
    <mergeCell ref="BK52:BK53"/>
    <mergeCell ref="BI133:BI134"/>
    <mergeCell ref="BN515:BN516"/>
    <mergeCell ref="BM194:BM195"/>
    <mergeCell ref="BM116:BM117"/>
    <mergeCell ref="BL368:BL369"/>
    <mergeCell ref="BN337:BN338"/>
    <mergeCell ref="BN392:BN393"/>
    <mergeCell ref="BL392:BL393"/>
    <mergeCell ref="BI378:BI379"/>
    <mergeCell ref="BN426:BN427"/>
    <mergeCell ref="BM368:BM369"/>
    <mergeCell ref="BN368:BN369"/>
    <mergeCell ref="BN378:BN379"/>
    <mergeCell ref="BI426:BI427"/>
    <mergeCell ref="BK426:BK427"/>
    <mergeCell ref="BK279:BK280"/>
    <mergeCell ref="BN279:BN280"/>
    <mergeCell ref="BM279:BM280"/>
    <mergeCell ref="BL279:BL280"/>
    <mergeCell ref="BM20:BM22"/>
    <mergeCell ref="BI23:BI24"/>
    <mergeCell ref="BM246:BM247"/>
    <mergeCell ref="BN535:BN536"/>
    <mergeCell ref="BM551:BM552"/>
    <mergeCell ref="BL535:BL536"/>
    <mergeCell ref="BM535:BM536"/>
    <mergeCell ref="BN551:BN552"/>
    <mergeCell ref="BP23:BP24"/>
    <mergeCell ref="BP20:BP22"/>
    <mergeCell ref="BM515:BM516"/>
    <mergeCell ref="BN414:BN415"/>
    <mergeCell ref="BN20:BN22"/>
    <mergeCell ref="BN23:BN24"/>
    <mergeCell ref="BM23:BM24"/>
    <mergeCell ref="BK368:BK369"/>
    <mergeCell ref="BK288:BK289"/>
    <mergeCell ref="BI304:BI305"/>
    <mergeCell ref="BN208:BN209"/>
    <mergeCell ref="BK29:BK30"/>
    <mergeCell ref="BM29:BM30"/>
    <mergeCell ref="BN29:BN30"/>
    <mergeCell ref="BK20:BK22"/>
    <mergeCell ref="BK23:BK24"/>
    <mergeCell ref="BL20:BL22"/>
    <mergeCell ref="BL23:BL24"/>
    <mergeCell ref="BN104:BN105"/>
    <mergeCell ref="BN116:BN117"/>
    <mergeCell ref="BN288:BN289"/>
    <mergeCell ref="BN304:BN305"/>
    <mergeCell ref="BN133:BN134"/>
    <mergeCell ref="BN358:BN359"/>
    <mergeCell ref="BN160:BN161"/>
    <mergeCell ref="BM160:BM161"/>
    <mergeCell ref="BN498:BN499"/>
    <mergeCell ref="BD1:BP1"/>
    <mergeCell ref="BD7:BD8"/>
    <mergeCell ref="BF7:BF8"/>
    <mergeCell ref="BH7:BH8"/>
    <mergeCell ref="BJ7:BJ8"/>
    <mergeCell ref="BL7:BM8"/>
    <mergeCell ref="BP6:BP8"/>
    <mergeCell ref="BD14:BD15"/>
    <mergeCell ref="BF14:BF15"/>
    <mergeCell ref="BH14:BH15"/>
    <mergeCell ref="BJ14:BJ15"/>
    <mergeCell ref="BL14:BL15"/>
    <mergeCell ref="BM14:BM15"/>
    <mergeCell ref="BP14:BP15"/>
    <mergeCell ref="BG7:BG8"/>
    <mergeCell ref="BG14:BG15"/>
    <mergeCell ref="BN14:BN15"/>
    <mergeCell ref="BD6:BN6"/>
    <mergeCell ref="BN7:BN8"/>
    <mergeCell ref="BK14:BK15"/>
    <mergeCell ref="BI7:BI8"/>
    <mergeCell ref="BK7:BK8"/>
    <mergeCell ref="BI14:BI15"/>
    <mergeCell ref="BE7:BE8"/>
    <mergeCell ref="BE14:BE15"/>
    <mergeCell ref="BD4:BP4"/>
    <mergeCell ref="BN246:BN247"/>
    <mergeCell ref="BG23:BG24"/>
    <mergeCell ref="BI116:BI117"/>
    <mergeCell ref="BI288:BI289"/>
    <mergeCell ref="BG17:BG19"/>
    <mergeCell ref="BH17:BH19"/>
    <mergeCell ref="BI17:BI19"/>
    <mergeCell ref="BJ17:BJ19"/>
    <mergeCell ref="BK17:BK19"/>
    <mergeCell ref="BL17:BL19"/>
    <mergeCell ref="BM17:BM19"/>
    <mergeCell ref="BI358:BI359"/>
    <mergeCell ref="BI73:BI74"/>
    <mergeCell ref="BI194:BI195"/>
    <mergeCell ref="BJ52:BJ53"/>
    <mergeCell ref="BJ25:BJ26"/>
    <mergeCell ref="BK25:BK26"/>
    <mergeCell ref="BL52:BL53"/>
    <mergeCell ref="BK194:BK195"/>
    <mergeCell ref="BG246:BG247"/>
    <mergeCell ref="BI246:BI247"/>
    <mergeCell ref="BG304:BG305"/>
    <mergeCell ref="BK208:BK209"/>
    <mergeCell ref="BL160:BL161"/>
    <mergeCell ref="BK116:BK117"/>
    <mergeCell ref="BL116:BL117"/>
    <mergeCell ref="BK246:BK247"/>
    <mergeCell ref="BM304:BM305"/>
    <mergeCell ref="BI337:BI338"/>
    <mergeCell ref="BK337:BK338"/>
    <mergeCell ref="BL208:BL209"/>
    <mergeCell ref="BN73:BN74"/>
    <mergeCell ref="BM25:BM26"/>
    <mergeCell ref="BG20:BG22"/>
    <mergeCell ref="BI20:BI22"/>
    <mergeCell ref="BJ23:BJ24"/>
    <mergeCell ref="BI25:BI26"/>
    <mergeCell ref="BI29:BI30"/>
    <mergeCell ref="BG133:BG134"/>
    <mergeCell ref="BI56:BI57"/>
    <mergeCell ref="BF23:BF24"/>
    <mergeCell ref="BH23:BH24"/>
    <mergeCell ref="BL56:BL57"/>
    <mergeCell ref="BM56:BM57"/>
    <mergeCell ref="BM133:BM134"/>
    <mergeCell ref="BL104:BL105"/>
    <mergeCell ref="BM104:BM105"/>
    <mergeCell ref="BG116:BG117"/>
    <mergeCell ref="BL133:BL134"/>
    <mergeCell ref="BL73:BL74"/>
    <mergeCell ref="BG160:BG161"/>
    <mergeCell ref="AJ23:AJ24"/>
    <mergeCell ref="AH133:AJ133"/>
    <mergeCell ref="AH161:AS161"/>
    <mergeCell ref="AK160:AM160"/>
    <mergeCell ref="BG56:BG57"/>
    <mergeCell ref="AI23:AI24"/>
    <mergeCell ref="AW52:AW53"/>
    <mergeCell ref="BF20:BF22"/>
    <mergeCell ref="BH20:BH22"/>
    <mergeCell ref="BG279:BG280"/>
    <mergeCell ref="BL246:BL247"/>
    <mergeCell ref="BK104:BK105"/>
    <mergeCell ref="BI104:BI105"/>
    <mergeCell ref="BJ20:BJ22"/>
    <mergeCell ref="BI160:BI161"/>
    <mergeCell ref="BI279:BI280"/>
    <mergeCell ref="BF52:BF53"/>
    <mergeCell ref="BK133:BK134"/>
    <mergeCell ref="AW56:AW57"/>
    <mergeCell ref="AK23:AK24"/>
    <mergeCell ref="AL23:AL24"/>
    <mergeCell ref="AH30:AS30"/>
    <mergeCell ref="AW208:AW209"/>
    <mergeCell ref="AY209:AZ209"/>
    <mergeCell ref="BD25:BD26"/>
    <mergeCell ref="BE29:BE30"/>
    <mergeCell ref="BE194:BE195"/>
    <mergeCell ref="BE73:BE74"/>
    <mergeCell ref="AY52:AY53"/>
    <mergeCell ref="AY25:AY26"/>
    <mergeCell ref="BE116:BE117"/>
    <mergeCell ref="BG194:BG195"/>
    <mergeCell ref="AQ25:AQ26"/>
    <mergeCell ref="BE25:BE26"/>
    <mergeCell ref="AH105:AS105"/>
    <mergeCell ref="AZ25:AZ26"/>
    <mergeCell ref="AU116:AU117"/>
    <mergeCell ref="BE23:BE24"/>
    <mergeCell ref="AY57:AZ57"/>
    <mergeCell ref="AU73:AU74"/>
    <mergeCell ref="AW133:AW134"/>
    <mergeCell ref="AW104:AW105"/>
    <mergeCell ref="AU194:AU195"/>
    <mergeCell ref="BG104:BG105"/>
    <mergeCell ref="BF25:BF26"/>
    <mergeCell ref="BG29:BG30"/>
    <mergeCell ref="BG25:BG26"/>
    <mergeCell ref="BG73:BG74"/>
    <mergeCell ref="BE133:BE134"/>
    <mergeCell ref="AY30:AZ30"/>
    <mergeCell ref="AU23:AU24"/>
    <mergeCell ref="BB52:BB53"/>
    <mergeCell ref="AP52:AP53"/>
    <mergeCell ref="AP25:AP26"/>
    <mergeCell ref="AN29:AP29"/>
    <mergeCell ref="AN116:AP116"/>
    <mergeCell ref="AH116:AJ116"/>
    <mergeCell ref="BE104:BE105"/>
    <mergeCell ref="AH23:AH24"/>
    <mergeCell ref="AW23:AW24"/>
    <mergeCell ref="AL52:AL53"/>
    <mergeCell ref="AM52:AM53"/>
    <mergeCell ref="AH52:AH53"/>
    <mergeCell ref="B20:C22"/>
    <mergeCell ref="B110:C110"/>
    <mergeCell ref="B253:C253"/>
    <mergeCell ref="AN23:AN24"/>
    <mergeCell ref="V14:V15"/>
    <mergeCell ref="Z17:Z19"/>
    <mergeCell ref="V17:V19"/>
    <mergeCell ref="L20:L22"/>
    <mergeCell ref="Z20:Z22"/>
    <mergeCell ref="Z23:Z24"/>
    <mergeCell ref="G14:G15"/>
    <mergeCell ref="G23:G24"/>
    <mergeCell ref="R20:R22"/>
    <mergeCell ref="B36:C36"/>
    <mergeCell ref="BE20:BE22"/>
    <mergeCell ref="AW160:AW161"/>
    <mergeCell ref="AK73:AM73"/>
    <mergeCell ref="AQ56:AS56"/>
    <mergeCell ref="AH25:AH26"/>
    <mergeCell ref="AK25:AK26"/>
    <mergeCell ref="AQ29:AS29"/>
    <mergeCell ref="AQ246:AS246"/>
    <mergeCell ref="AW73:AW74"/>
    <mergeCell ref="AQ73:AS73"/>
    <mergeCell ref="AU52:AU53"/>
    <mergeCell ref="AU56:AU57"/>
    <mergeCell ref="AH29:AJ29"/>
    <mergeCell ref="AK56:AM56"/>
    <mergeCell ref="BD20:BD22"/>
    <mergeCell ref="AI25:AI26"/>
    <mergeCell ref="AY23:AY24"/>
    <mergeCell ref="B230:C230"/>
    <mergeCell ref="Q280:T280"/>
    <mergeCell ref="K305:O305"/>
    <mergeCell ref="B372:C372"/>
    <mergeCell ref="B186:C186"/>
    <mergeCell ref="B322:C322"/>
    <mergeCell ref="K209:O209"/>
    <mergeCell ref="Q427:T427"/>
    <mergeCell ref="K247:O247"/>
    <mergeCell ref="B331:C331"/>
    <mergeCell ref="B299:C299"/>
    <mergeCell ref="B308:C308"/>
    <mergeCell ref="B323:C323"/>
    <mergeCell ref="B313:C313"/>
    <mergeCell ref="Q393:T393"/>
    <mergeCell ref="B335:C335"/>
    <mergeCell ref="B401:C401"/>
    <mergeCell ref="B259:C259"/>
    <mergeCell ref="B261:C261"/>
    <mergeCell ref="B298:C298"/>
    <mergeCell ref="B219:C219"/>
    <mergeCell ref="B212:C212"/>
    <mergeCell ref="B258:C258"/>
    <mergeCell ref="B385:C385"/>
    <mergeCell ref="B420:C420"/>
    <mergeCell ref="B204:C204"/>
    <mergeCell ref="B283:C283"/>
    <mergeCell ref="B266:C266"/>
    <mergeCell ref="B348:C348"/>
    <mergeCell ref="A378:B379"/>
    <mergeCell ref="K280:O280"/>
    <mergeCell ref="B256:C256"/>
    <mergeCell ref="Q289:T289"/>
    <mergeCell ref="B39:C39"/>
    <mergeCell ref="E52:E53"/>
    <mergeCell ref="B418:C418"/>
    <mergeCell ref="Q379:T379"/>
    <mergeCell ref="K359:O359"/>
    <mergeCell ref="AB414:AB415"/>
    <mergeCell ref="B264:C264"/>
    <mergeCell ref="B267:C267"/>
    <mergeCell ref="K369:O369"/>
    <mergeCell ref="K379:O379"/>
    <mergeCell ref="K289:O289"/>
    <mergeCell ref="B312:C312"/>
    <mergeCell ref="B363:C363"/>
    <mergeCell ref="B364:C364"/>
    <mergeCell ref="Q338:T338"/>
    <mergeCell ref="Q369:T369"/>
    <mergeCell ref="B371:C371"/>
    <mergeCell ref="B326:C326"/>
    <mergeCell ref="B317:C317"/>
    <mergeCell ref="B257:C257"/>
    <mergeCell ref="A194:B195"/>
    <mergeCell ref="B221:C221"/>
    <mergeCell ref="A337:B338"/>
    <mergeCell ref="B347:C347"/>
    <mergeCell ref="B111:C111"/>
    <mergeCell ref="K74:O74"/>
    <mergeCell ref="I52:I53"/>
    <mergeCell ref="V52:V53"/>
    <mergeCell ref="S52:S53"/>
    <mergeCell ref="A291:A292"/>
    <mergeCell ref="B235:C235"/>
    <mergeCell ref="B236:C236"/>
    <mergeCell ref="W20:W22"/>
    <mergeCell ref="AQ23:AQ24"/>
    <mergeCell ref="A11:A12"/>
    <mergeCell ref="O23:O24"/>
    <mergeCell ref="M23:M24"/>
    <mergeCell ref="B23:C24"/>
    <mergeCell ref="K23:K24"/>
    <mergeCell ref="B17:C19"/>
    <mergeCell ref="G17:G19"/>
    <mergeCell ref="I17:I19"/>
    <mergeCell ref="K17:K19"/>
    <mergeCell ref="N23:N24"/>
    <mergeCell ref="A14:A15"/>
    <mergeCell ref="A23:A24"/>
    <mergeCell ref="K20:K22"/>
    <mergeCell ref="B334:C334"/>
    <mergeCell ref="B460:C460"/>
    <mergeCell ref="B341:C341"/>
    <mergeCell ref="B329:C329"/>
    <mergeCell ref="B270:C270"/>
    <mergeCell ref="B232:C232"/>
    <mergeCell ref="B60:C60"/>
    <mergeCell ref="A52:A53"/>
    <mergeCell ref="B154:C154"/>
    <mergeCell ref="B158:C158"/>
    <mergeCell ref="B157:C157"/>
    <mergeCell ref="B147:C147"/>
    <mergeCell ref="B78:C78"/>
    <mergeCell ref="B128:C128"/>
    <mergeCell ref="A160:B161"/>
    <mergeCell ref="A163:A164"/>
    <mergeCell ref="I25:I26"/>
    <mergeCell ref="M17:M19"/>
    <mergeCell ref="AZ6:AZ8"/>
    <mergeCell ref="R52:R53"/>
    <mergeCell ref="Y52:Y53"/>
    <mergeCell ref="A6:A8"/>
    <mergeCell ref="T52:T53"/>
    <mergeCell ref="B52:C53"/>
    <mergeCell ref="B32:C32"/>
    <mergeCell ref="B33:C33"/>
    <mergeCell ref="AZ14:AZ15"/>
    <mergeCell ref="AZ20:AZ22"/>
    <mergeCell ref="AZ52:AZ53"/>
    <mergeCell ref="AZ23:AZ24"/>
    <mergeCell ref="AK29:AM29"/>
    <mergeCell ref="AR25:AR26"/>
    <mergeCell ref="AS25:AS26"/>
    <mergeCell ref="AW25:AW26"/>
    <mergeCell ref="B13:C13"/>
    <mergeCell ref="B16:C16"/>
    <mergeCell ref="G20:G22"/>
    <mergeCell ref="AB6:AB8"/>
    <mergeCell ref="AP6:AP8"/>
    <mergeCell ref="AN52:AN53"/>
    <mergeCell ref="AS52:AS53"/>
    <mergeCell ref="N17:N19"/>
    <mergeCell ref="O17:O19"/>
    <mergeCell ref="Q17:Q19"/>
    <mergeCell ref="R17:R19"/>
    <mergeCell ref="S17:S19"/>
    <mergeCell ref="T17:T19"/>
    <mergeCell ref="W6:W8"/>
    <mergeCell ref="Y20:Y22"/>
    <mergeCell ref="V20:V22"/>
    <mergeCell ref="T23:T24"/>
    <mergeCell ref="BB14:BB15"/>
    <mergeCell ref="Z14:Z15"/>
    <mergeCell ref="B14:C15"/>
    <mergeCell ref="AY6:AY8"/>
    <mergeCell ref="AU20:AU22"/>
    <mergeCell ref="T14:T15"/>
    <mergeCell ref="AM14:AM15"/>
    <mergeCell ref="AJ14:AJ15"/>
    <mergeCell ref="B6:C8"/>
    <mergeCell ref="Q6:T6"/>
    <mergeCell ref="AH6:AH8"/>
    <mergeCell ref="AW14:AW15"/>
    <mergeCell ref="AW6:AW8"/>
    <mergeCell ref="AK14:AK15"/>
    <mergeCell ref="AN14:AN15"/>
    <mergeCell ref="AN6:AN8"/>
    <mergeCell ref="AI6:AI8"/>
    <mergeCell ref="AJ6:AJ8"/>
    <mergeCell ref="BB6:BB8"/>
    <mergeCell ref="AF6:AF8"/>
    <mergeCell ref="AK6:AK8"/>
    <mergeCell ref="Y14:Y15"/>
    <mergeCell ref="B12:C12"/>
    <mergeCell ref="B11:C11"/>
    <mergeCell ref="G6:G8"/>
    <mergeCell ref="AD6:AD8"/>
    <mergeCell ref="AO6:AO8"/>
    <mergeCell ref="AR14:AR15"/>
    <mergeCell ref="I6:I8"/>
    <mergeCell ref="L17:L19"/>
    <mergeCell ref="Y6:Z7"/>
    <mergeCell ref="AM6:AM8"/>
    <mergeCell ref="B59:C59"/>
    <mergeCell ref="A25:A26"/>
    <mergeCell ref="G52:G53"/>
    <mergeCell ref="B37:C37"/>
    <mergeCell ref="AS23:AS24"/>
    <mergeCell ref="W17:W19"/>
    <mergeCell ref="AU14:AU15"/>
    <mergeCell ref="AL6:AL8"/>
    <mergeCell ref="Q14:Q15"/>
    <mergeCell ref="K6:O6"/>
    <mergeCell ref="N14:N15"/>
    <mergeCell ref="V6:V8"/>
    <mergeCell ref="AL14:AL15"/>
    <mergeCell ref="AI14:AI15"/>
    <mergeCell ref="R14:R15"/>
    <mergeCell ref="S14:S15"/>
    <mergeCell ref="S20:S22"/>
    <mergeCell ref="T20:T22"/>
    <mergeCell ref="O20:O22"/>
    <mergeCell ref="Q20:Q22"/>
    <mergeCell ref="O14:O15"/>
    <mergeCell ref="AH14:AH15"/>
    <mergeCell ref="Z25:Z26"/>
    <mergeCell ref="Q25:Q26"/>
    <mergeCell ref="R25:R26"/>
    <mergeCell ref="Q30:T30"/>
    <mergeCell ref="Y23:Y24"/>
    <mergeCell ref="T25:T26"/>
    <mergeCell ref="Y25:Y26"/>
    <mergeCell ref="AR23:AR24"/>
    <mergeCell ref="AU25:AU26"/>
    <mergeCell ref="AN25:AN26"/>
    <mergeCell ref="AO25:AO26"/>
    <mergeCell ref="AS14:AS15"/>
    <mergeCell ref="I14:I15"/>
    <mergeCell ref="I20:I22"/>
    <mergeCell ref="M14:M15"/>
    <mergeCell ref="AM25:AM26"/>
    <mergeCell ref="K14:K15"/>
    <mergeCell ref="L14:L15"/>
    <mergeCell ref="AP14:AP15"/>
    <mergeCell ref="AP23:AP24"/>
    <mergeCell ref="L23:L24"/>
    <mergeCell ref="W23:W24"/>
    <mergeCell ref="Z52:Z53"/>
    <mergeCell ref="K52:K53"/>
    <mergeCell ref="L52:L53"/>
    <mergeCell ref="AU29:AU30"/>
    <mergeCell ref="AU17:AU19"/>
    <mergeCell ref="AQ52:AQ53"/>
    <mergeCell ref="M52:M53"/>
    <mergeCell ref="AR52:AR53"/>
    <mergeCell ref="AO23:AO24"/>
    <mergeCell ref="M20:M22"/>
    <mergeCell ref="N20:N22"/>
    <mergeCell ref="AD14:AD15"/>
    <mergeCell ref="S25:S26"/>
    <mergeCell ref="Y17:Y19"/>
    <mergeCell ref="R23:R24"/>
    <mergeCell ref="Q23:Q24"/>
    <mergeCell ref="AM23:AM24"/>
    <mergeCell ref="AQ14:AQ15"/>
    <mergeCell ref="B452:C452"/>
    <mergeCell ref="B458:C458"/>
    <mergeCell ref="Q161:T161"/>
    <mergeCell ref="B262:C262"/>
    <mergeCell ref="AB378:AB379"/>
    <mergeCell ref="B142:C142"/>
    <mergeCell ref="B350:C350"/>
    <mergeCell ref="B231:C231"/>
    <mergeCell ref="B408:C408"/>
    <mergeCell ref="B260:C260"/>
    <mergeCell ref="B269:C269"/>
    <mergeCell ref="B293:C293"/>
    <mergeCell ref="B300:C300"/>
    <mergeCell ref="B295:C295"/>
    <mergeCell ref="B277:C277"/>
    <mergeCell ref="AQ392:AS392"/>
    <mergeCell ref="AK392:AM392"/>
    <mergeCell ref="B311:C311"/>
    <mergeCell ref="AB246:AB247"/>
    <mergeCell ref="AH160:AJ160"/>
    <mergeCell ref="B282:C282"/>
    <mergeCell ref="B263:C263"/>
    <mergeCell ref="B265:C265"/>
    <mergeCell ref="B163:C163"/>
    <mergeCell ref="B227:C227"/>
    <mergeCell ref="B234:C234"/>
    <mergeCell ref="B197:C197"/>
    <mergeCell ref="K455:O455"/>
    <mergeCell ref="B229:C229"/>
    <mergeCell ref="B251:C251"/>
    <mergeCell ref="AB304:AB305"/>
    <mergeCell ref="B271:C271"/>
    <mergeCell ref="B447:C447"/>
    <mergeCell ref="Q57:T57"/>
    <mergeCell ref="Q74:T74"/>
    <mergeCell ref="Q117:T117"/>
    <mergeCell ref="Q52:Q53"/>
    <mergeCell ref="AO14:AO15"/>
    <mergeCell ref="AJ25:AJ26"/>
    <mergeCell ref="V25:V26"/>
    <mergeCell ref="W25:W26"/>
    <mergeCell ref="Q105:T105"/>
    <mergeCell ref="AB56:AB57"/>
    <mergeCell ref="AN56:AP56"/>
    <mergeCell ref="AH56:AJ56"/>
    <mergeCell ref="AJ52:AJ53"/>
    <mergeCell ref="AB116:AB117"/>
    <mergeCell ref="AB73:AB74"/>
    <mergeCell ref="AB104:AB105"/>
    <mergeCell ref="AK52:AK53"/>
    <mergeCell ref="W52:W53"/>
    <mergeCell ref="AB29:AB30"/>
    <mergeCell ref="B139:C139"/>
    <mergeCell ref="AB279:AB280"/>
    <mergeCell ref="AH246:AJ246"/>
    <mergeCell ref="AH289:AS289"/>
    <mergeCell ref="Q209:T209"/>
    <mergeCell ref="AH134:AS134"/>
    <mergeCell ref="I23:I24"/>
    <mergeCell ref="B71:C71"/>
    <mergeCell ref="B114:C114"/>
    <mergeCell ref="B48:C48"/>
    <mergeCell ref="W14:W15"/>
    <mergeCell ref="S23:S24"/>
    <mergeCell ref="K134:O134"/>
    <mergeCell ref="K117:O117"/>
    <mergeCell ref="A119:A120"/>
    <mergeCell ref="B108:C108"/>
    <mergeCell ref="B505:C505"/>
    <mergeCell ref="AN160:AP160"/>
    <mergeCell ref="AQ160:AS160"/>
    <mergeCell ref="AK133:AM133"/>
    <mergeCell ref="AH209:AS209"/>
    <mergeCell ref="AN133:AP133"/>
    <mergeCell ref="AI52:AI53"/>
    <mergeCell ref="B178:C178"/>
    <mergeCell ref="B213:C213"/>
    <mergeCell ref="B203:C203"/>
    <mergeCell ref="B206:C206"/>
    <mergeCell ref="B198:C198"/>
    <mergeCell ref="A279:B280"/>
    <mergeCell ref="O52:O53"/>
    <mergeCell ref="B228:C228"/>
    <mergeCell ref="B233:C233"/>
    <mergeCell ref="B63:C63"/>
    <mergeCell ref="B467:C467"/>
    <mergeCell ref="B486:C486"/>
    <mergeCell ref="B465:C465"/>
    <mergeCell ref="AQ414:AS414"/>
    <mergeCell ref="A76:A77"/>
    <mergeCell ref="B169:C169"/>
    <mergeCell ref="B167:C167"/>
    <mergeCell ref="B168:C168"/>
    <mergeCell ref="B148:C148"/>
    <mergeCell ref="B149:C149"/>
    <mergeCell ref="B65:C65"/>
    <mergeCell ref="AB515:AB516"/>
    <mergeCell ref="B549:C549"/>
    <mergeCell ref="A551:B552"/>
    <mergeCell ref="A535:B536"/>
    <mergeCell ref="K536:O536"/>
    <mergeCell ref="A515:B516"/>
    <mergeCell ref="B533:C533"/>
    <mergeCell ref="B34:C34"/>
    <mergeCell ref="B44:C44"/>
    <mergeCell ref="K161:O161"/>
    <mergeCell ref="B286:C286"/>
    <mergeCell ref="B151:C151"/>
    <mergeCell ref="B152:C152"/>
    <mergeCell ref="B153:C153"/>
    <mergeCell ref="B201:C201"/>
    <mergeCell ref="B143:C143"/>
    <mergeCell ref="B200:C200"/>
    <mergeCell ref="E76:E77"/>
    <mergeCell ref="B109:C109"/>
    <mergeCell ref="B285:C285"/>
    <mergeCell ref="K105:O105"/>
    <mergeCell ref="B342:C342"/>
    <mergeCell ref="B422:C422"/>
    <mergeCell ref="B318:C318"/>
    <mergeCell ref="B244:C244"/>
    <mergeCell ref="B122:C122"/>
    <mergeCell ref="B120:C120"/>
    <mergeCell ref="B224:C224"/>
    <mergeCell ref="B199:C199"/>
    <mergeCell ref="B54:C54"/>
    <mergeCell ref="B291:C291"/>
    <mergeCell ref="B46:C46"/>
    <mergeCell ref="AH57:AS57"/>
    <mergeCell ref="AW29:AW30"/>
    <mergeCell ref="AH378:AJ378"/>
    <mergeCell ref="BD52:BD53"/>
    <mergeCell ref="BE52:BE53"/>
    <mergeCell ref="BI208:BI209"/>
    <mergeCell ref="BG208:BG209"/>
    <mergeCell ref="AW551:AW552"/>
    <mergeCell ref="K552:O552"/>
    <mergeCell ref="Q552:T552"/>
    <mergeCell ref="AH552:AS552"/>
    <mergeCell ref="B510:C510"/>
    <mergeCell ref="Y552:Z552"/>
    <mergeCell ref="AH551:AJ551"/>
    <mergeCell ref="AB551:AB552"/>
    <mergeCell ref="AY552:AZ552"/>
    <mergeCell ref="B520:C520"/>
    <mergeCell ref="Q536:T536"/>
    <mergeCell ref="AQ535:AS535"/>
    <mergeCell ref="AK551:AM551"/>
    <mergeCell ref="AU535:AU536"/>
    <mergeCell ref="AU551:AU552"/>
    <mergeCell ref="AW535:AW536"/>
    <mergeCell ref="B539:C539"/>
    <mergeCell ref="B548:C548"/>
    <mergeCell ref="B547:C547"/>
    <mergeCell ref="B545:C545"/>
    <mergeCell ref="B512:C512"/>
    <mergeCell ref="AB535:AB536"/>
    <mergeCell ref="AH535:AJ535"/>
    <mergeCell ref="AK535:AM535"/>
    <mergeCell ref="AN535:AP535"/>
    <mergeCell ref="A59:A60"/>
    <mergeCell ref="B129:C129"/>
    <mergeCell ref="A73:B74"/>
    <mergeCell ref="B119:C119"/>
    <mergeCell ref="B113:C113"/>
    <mergeCell ref="B137:C137"/>
    <mergeCell ref="B136:C136"/>
    <mergeCell ref="BP52:BP53"/>
    <mergeCell ref="BP25:BP26"/>
    <mergeCell ref="BL194:BL195"/>
    <mergeCell ref="BL25:BL26"/>
    <mergeCell ref="BE160:BE161"/>
    <mergeCell ref="AU426:AU427"/>
    <mergeCell ref="AY134:AZ134"/>
    <mergeCell ref="AY117:AZ117"/>
    <mergeCell ref="AY74:AZ74"/>
    <mergeCell ref="AB288:AB289"/>
    <mergeCell ref="BN25:BN26"/>
    <mergeCell ref="BI52:BI53"/>
    <mergeCell ref="BK56:BK57"/>
    <mergeCell ref="BH25:BH26"/>
    <mergeCell ref="BN56:BN57"/>
    <mergeCell ref="BG52:BG53"/>
    <mergeCell ref="BL29:BL30"/>
    <mergeCell ref="BH52:BH53"/>
    <mergeCell ref="AK378:AM378"/>
    <mergeCell ref="AB160:AB161"/>
    <mergeCell ref="AD52:AD53"/>
    <mergeCell ref="AO52:AO53"/>
    <mergeCell ref="BM208:BM209"/>
    <mergeCell ref="BN52:BN53"/>
    <mergeCell ref="BK73:BK74"/>
    <mergeCell ref="E119:E120"/>
    <mergeCell ref="E136:E137"/>
    <mergeCell ref="B68:C68"/>
    <mergeCell ref="B107:C107"/>
    <mergeCell ref="B66:C66"/>
    <mergeCell ref="B82:C82"/>
    <mergeCell ref="B91:C91"/>
    <mergeCell ref="B100:C100"/>
    <mergeCell ref="A104:B105"/>
    <mergeCell ref="B121:C121"/>
    <mergeCell ref="B146:C146"/>
    <mergeCell ref="B62:C62"/>
    <mergeCell ref="B70:C70"/>
    <mergeCell ref="B64:C64"/>
    <mergeCell ref="A136:A137"/>
    <mergeCell ref="B138:C138"/>
    <mergeCell ref="B76:C76"/>
    <mergeCell ref="B112:C112"/>
    <mergeCell ref="A116:B117"/>
    <mergeCell ref="B77:C77"/>
    <mergeCell ref="B67:C67"/>
    <mergeCell ref="B69:C69"/>
    <mergeCell ref="AW246:AW247"/>
    <mergeCell ref="AN246:AP246"/>
    <mergeCell ref="BE246:BE247"/>
    <mergeCell ref="AH247:AS247"/>
    <mergeCell ref="AK208:AM208"/>
    <mergeCell ref="AY280:AZ280"/>
    <mergeCell ref="AY247:AZ247"/>
    <mergeCell ref="AH194:AJ194"/>
    <mergeCell ref="AW288:AW289"/>
    <mergeCell ref="B38:C38"/>
    <mergeCell ref="N52:N53"/>
    <mergeCell ref="B42:C42"/>
    <mergeCell ref="B47:C47"/>
    <mergeCell ref="B45:C45"/>
    <mergeCell ref="Q134:T134"/>
    <mergeCell ref="B61:C61"/>
    <mergeCell ref="K57:O57"/>
    <mergeCell ref="B124:C124"/>
    <mergeCell ref="B145:C145"/>
    <mergeCell ref="B140:C140"/>
    <mergeCell ref="AH74:AS74"/>
    <mergeCell ref="AH104:AJ104"/>
    <mergeCell ref="AN73:AP73"/>
    <mergeCell ref="AH73:AJ73"/>
    <mergeCell ref="A56:B57"/>
    <mergeCell ref="AB133:AB134"/>
    <mergeCell ref="B130:C130"/>
    <mergeCell ref="B144:C144"/>
    <mergeCell ref="B141:C141"/>
    <mergeCell ref="B188:C188"/>
    <mergeCell ref="AU279:AU280"/>
    <mergeCell ref="AU104:AU105"/>
    <mergeCell ref="AU378:AU379"/>
    <mergeCell ref="AY379:AZ379"/>
    <mergeCell ref="B321:C321"/>
    <mergeCell ref="B330:C330"/>
    <mergeCell ref="B320:C320"/>
    <mergeCell ref="A288:B289"/>
    <mergeCell ref="B292:C292"/>
    <mergeCell ref="B284:C284"/>
    <mergeCell ref="B252:C252"/>
    <mergeCell ref="B268:C268"/>
    <mergeCell ref="AB194:AB195"/>
    <mergeCell ref="A133:B134"/>
    <mergeCell ref="B297:C297"/>
    <mergeCell ref="B307:C307"/>
    <mergeCell ref="B310:C310"/>
    <mergeCell ref="A304:B305"/>
    <mergeCell ref="AN208:AP208"/>
    <mergeCell ref="B190:C190"/>
    <mergeCell ref="B156:C156"/>
    <mergeCell ref="B164:C164"/>
    <mergeCell ref="B309:C309"/>
    <mergeCell ref="B314:C314"/>
    <mergeCell ref="AB208:AB209"/>
    <mergeCell ref="B249:C249"/>
    <mergeCell ref="B276:C276"/>
    <mergeCell ref="B255:C255"/>
    <mergeCell ref="B166:C166"/>
    <mergeCell ref="B165:C165"/>
    <mergeCell ref="B187:C187"/>
    <mergeCell ref="B155:C155"/>
    <mergeCell ref="B315:C315"/>
    <mergeCell ref="K195:O195"/>
    <mergeCell ref="BE368:BE369"/>
    <mergeCell ref="AK194:AM194"/>
    <mergeCell ref="AQ208:AS208"/>
    <mergeCell ref="AU246:AU247"/>
    <mergeCell ref="AU304:AU305"/>
    <mergeCell ref="A246:B247"/>
    <mergeCell ref="A208:B209"/>
    <mergeCell ref="B220:C220"/>
    <mergeCell ref="B202:C202"/>
    <mergeCell ref="B254:C254"/>
    <mergeCell ref="B274:C274"/>
    <mergeCell ref="B218:C218"/>
    <mergeCell ref="AH279:AJ279"/>
    <mergeCell ref="AH195:AS195"/>
    <mergeCell ref="AH208:AJ208"/>
    <mergeCell ref="AH304:AJ304"/>
    <mergeCell ref="AU358:AU359"/>
    <mergeCell ref="B296:C296"/>
    <mergeCell ref="B354:C354"/>
    <mergeCell ref="B352:C352"/>
    <mergeCell ref="Q195:T195"/>
    <mergeCell ref="AN304:AP304"/>
    <mergeCell ref="AH305:AS305"/>
    <mergeCell ref="AK279:AM279"/>
    <mergeCell ref="AK304:AM304"/>
    <mergeCell ref="A197:A198"/>
    <mergeCell ref="AK368:AM368"/>
    <mergeCell ref="AK246:AM246"/>
    <mergeCell ref="AH337:AJ337"/>
    <mergeCell ref="AN279:AP279"/>
    <mergeCell ref="A211:A212"/>
    <mergeCell ref="B226:C226"/>
    <mergeCell ref="BN17:BN19"/>
    <mergeCell ref="AW18:AW19"/>
    <mergeCell ref="BM288:BM289"/>
    <mergeCell ref="AQ279:AS279"/>
    <mergeCell ref="AW279:AW280"/>
    <mergeCell ref="BG288:BG289"/>
    <mergeCell ref="AQ304:AS304"/>
    <mergeCell ref="AU208:AU209"/>
    <mergeCell ref="AQ194:AS194"/>
    <mergeCell ref="AY359:AZ359"/>
    <mergeCell ref="AZ17:AZ19"/>
    <mergeCell ref="AW194:AW195"/>
    <mergeCell ref="AW368:AW369"/>
    <mergeCell ref="BE279:BE280"/>
    <mergeCell ref="BD23:BD24"/>
    <mergeCell ref="AH280:AS280"/>
    <mergeCell ref="AY105:AZ105"/>
    <mergeCell ref="AQ116:AS116"/>
    <mergeCell ref="AN194:AP194"/>
    <mergeCell ref="BD17:BD19"/>
    <mergeCell ref="AW21:AW22"/>
    <mergeCell ref="AQ133:AS133"/>
    <mergeCell ref="AY305:AZ305"/>
    <mergeCell ref="AQ337:AS337"/>
    <mergeCell ref="AQ368:AS368"/>
    <mergeCell ref="AN104:AP104"/>
    <mergeCell ref="AQ104:AS104"/>
    <mergeCell ref="AK104:AM104"/>
    <mergeCell ref="AK116:AM116"/>
    <mergeCell ref="AH117:AS117"/>
    <mergeCell ref="BE304:BE305"/>
    <mergeCell ref="BE358:BE359"/>
    <mergeCell ref="BE17:BE19"/>
    <mergeCell ref="BF17:BF19"/>
    <mergeCell ref="B237:C237"/>
    <mergeCell ref="B240:C240"/>
    <mergeCell ref="B238:C238"/>
    <mergeCell ref="B239:C239"/>
    <mergeCell ref="B243:C243"/>
    <mergeCell ref="B241:C241"/>
    <mergeCell ref="B242:C242"/>
    <mergeCell ref="BE208:BE209"/>
    <mergeCell ref="B192:C192"/>
    <mergeCell ref="B50:C50"/>
    <mergeCell ref="B43:C43"/>
    <mergeCell ref="B49:C49"/>
    <mergeCell ref="M25:M26"/>
    <mergeCell ref="N25:N26"/>
    <mergeCell ref="B131:C131"/>
    <mergeCell ref="E32:E33"/>
    <mergeCell ref="AL25:AL26"/>
    <mergeCell ref="B150:C150"/>
    <mergeCell ref="V23:V24"/>
    <mergeCell ref="B205:C205"/>
    <mergeCell ref="AU133:AU134"/>
    <mergeCell ref="AW116:AW117"/>
    <mergeCell ref="B40:C40"/>
    <mergeCell ref="B41:C41"/>
    <mergeCell ref="BE56:BE57"/>
    <mergeCell ref="AY161:AZ161"/>
    <mergeCell ref="AY195:AZ195"/>
    <mergeCell ref="AU160:AU161"/>
    <mergeCell ref="B127:C127"/>
    <mergeCell ref="B51:C51"/>
    <mergeCell ref="A32:A33"/>
    <mergeCell ref="O25:O26"/>
    <mergeCell ref="L25:L26"/>
    <mergeCell ref="B27:C27"/>
    <mergeCell ref="G25:G26"/>
    <mergeCell ref="B35:C35"/>
    <mergeCell ref="A29:B30"/>
    <mergeCell ref="C1:BB1"/>
    <mergeCell ref="A1:B1"/>
    <mergeCell ref="A3:W3"/>
    <mergeCell ref="Y3:BB3"/>
    <mergeCell ref="A4:W4"/>
    <mergeCell ref="Y4:BB4"/>
    <mergeCell ref="A5:BB5"/>
    <mergeCell ref="A2:BB2"/>
    <mergeCell ref="E11:E12"/>
    <mergeCell ref="E6:E8"/>
    <mergeCell ref="E14:E15"/>
    <mergeCell ref="E20:E22"/>
    <mergeCell ref="E17:E19"/>
    <mergeCell ref="E23:E24"/>
    <mergeCell ref="E25:E26"/>
    <mergeCell ref="AY17:AY19"/>
    <mergeCell ref="B25:C26"/>
    <mergeCell ref="AU6:AU8"/>
    <mergeCell ref="AR6:AR8"/>
    <mergeCell ref="AQ6:AQ8"/>
    <mergeCell ref="AS6:AS8"/>
    <mergeCell ref="AY14:AY15"/>
    <mergeCell ref="AY20:AY22"/>
    <mergeCell ref="K25:K26"/>
    <mergeCell ref="K30:O30"/>
  </mergeCells>
  <phoneticPr fontId="17" type="noConversion"/>
  <dataValidations count="15">
    <dataValidation type="list" allowBlank="1" showInputMessage="1" showErrorMessage="1" sqref="G539:G550 G380:G382 G391 G306:G307 G553:G1048576 G416:G418 G514 G339:G340 G357 G370:G371 G377 I553:I1048576 G336 G537 G115 G287 G290:G292 G428:G430 G438:G440 G534 G245 G31 G425 G281:G282 G500:G502 G58 G303 I550 G413 G278 G28 G132 G475 G103 G162 G159 G196 G193 G207 G72 G210 G248:G249 G360:G361 G367 G394:G396 G435 G453 G456:G458 G55 G478:G480 G497 G517:G518" xr:uid="{00000000-0002-0000-0000-000000000000}">
      <formula1>Tipo_Producto</formula1>
    </dataValidation>
    <dataValidation type="list" allowBlank="1" showInputMessage="1" showErrorMessage="1" sqref="W31:X33 W377:X377 W196:X196 W367:X367 W339:X340 W357:X357 W278:X278 W159:X159 W162:X162 W453 W370:X371 W132:X132 W478:X480 W534:X534 W537:X538 W517:X518 W456:X458 W438:X440 W428:X430 W394:X396 W380:X382 W360:X361 W306:X307 W281:X282 W210:X210 W500:X502 W245:X245 W290:X292 W425:X425 W550:X550 W336:X336 W72:X72 W193:X193 W115:X115 W103:X103 W287:X287 W391:X391 W413:X413 W435:X435 W475:X475 W497:X497 W28:X28 W55:X55 W303:X303 W207:X207 W514:X514 W416:X418 W553:X1048576 W58:X60 Y555:Z1048576 X443:X453" xr:uid="{00000000-0002-0000-0000-000001000000}">
      <formula1>$A$2:$A$6</formula1>
    </dataValidation>
    <dataValidation type="list" allowBlank="1" showInputMessage="1" showErrorMessage="1" sqref="AH550:AS550 AF248:AF249 AF303 AF425 AF475 AH497:AS497 Q196:T196 AH207:AS207 AF287 AH517:AS518 AF103 AH553:AS1048576 Q553:T1048576 K553:O1048576 AW553:AW1048576 AW550 AF514 BB193 BB245 BB278 BB115 BB207 AH303:AS303 BB391 BB72 BB553:BB1048576 AF550 AF193 AF245 BB248:BB249 AF207 AH245:AS245 Q380:T382 AF534 AH425:AS425 AH475:AS475 AF306:AF307 AF553:AF1048576 V435 AF438:AF440 AH534:AS534 AH357:AS357 AH336:AS336 AF72 AF497 BB28 AH115:AS115 BB159 AF394:AF396 AF132 AF196 AF115 BB132 AH28:AS28 X397:X412 AH132:AS132 AH453:AS453 AH438:AS440 AF28 AH159:AS159 AF159 BB281:BB282 AH193:AS193 BB287 AH248:AS249 AH278:AS278 AF278 Q278:T278 Q248:T249 AF281:AF282 AH281:AS282 BB303 AH290:AS292 BB290:BB292 V456:V458 K438:O440 Q115:T115 BB103 AH306:AS307 AF367 BB377 AH367:AS367 AF360:AF361 AH360:AS361 AF339:AF340 AF336 BB367 AF453 AH339:AS340 AH162:AS162 AH377:AS377 AF357 AH370:AS371 AF370:AF371 BB380:BB382 AF478:AF480 AH514:AS514 BB514 X419:X424 AF517:AF518 AF428:AF430 AF456:AF458 BB497 AH537:AS538 AW537:AW538 K377:O377 Q377:T377 Q370:T371 V438:V440 Q132:T132 V500:V502 X503:X513 BB162 K162:O162 BB413 AF413 AF380:AF382 K425:O425 BB425 AH416:AS418 AF416:AF418 BB475 Q425:T425 AH428:AS430 BB336 AH456:AS458 BB478:BB480 BB500:BB502 AH500:AS502 AH478:AS480 AF500:AF502 K517:O518 AH394:AS396 AH413:AS413 AF435 BB357 BB456:BB458 BB416:BB418 BB394:BB396 BB370:BB371 BB360:BB361 BB339:BB340 BB306:BB307 BB31:BB33 AF31:AF33 AH31:AS33 AH72:AS72 BB55 AH55:AS55 AF55 AF537:AF538 X92:X97 V380:V382 Q517:T518 V534 K534:O534 Q534:T534 V553:V1048576 V428:V430 X23 X13:X14 X25 W539:X549 V425 K380:O382 X35:X36 K28:O28 Q28:T28 K453:O453 V287 X16:X20 AH391:AS391 AH380:AS382 BB517:BB518 V517:V518 BB534 V278 BB428:BB430 V413 Q475:T475 Q456:T458 K456:O458 K475:O475 V537:V550 K391:O391 Q391:T391 K103:O103 V281:V282 AF290:AF292 BB435 BB537:BB550 Q537:T550 K537:O550 V391 V360:V361 K115:O115 AF58:AF60 V339:V340 X46:X47 K360:O361 X49 K339:O340 K58:O60 X43 X362:X366 V115 K159:O159 V290:V293 W293:X293 AF377 AH103:AS103 Q31:T33 V55 BB58:BB60 AH58:AS60 X61:X71 V207 V475 K413:O413 Q413:T413 Q394:T396 K416:O418 V416:V418 X481:X496 X99 V103 K435:O435 K428:O430 AH435:AS435 BB453 X108:X114 X98:Z98 V497 Q367:T367 V28 K132:O132 Q360:T361 BB438:BB440 V132 Q159:T159 V367 X341:X356 K367:O367 V357 AF162 X27 W302:X302 V302:V303 AH287:AS287 Q303:T303 V72 X52 K514:O514 Q103:T103 X83:X90 X79:X81 X101:X102 K287:O287 Q281:T282 K370:O371 K394:O396 V453 V370:V371 V377 V394:V396 Q416:T418 Q435:T435 Q428:T430 Q438:T440 X441:X442 X165:X192 Q339:T340 V514 X459:X474 Q514:T514 Q500:T502 K500:O502 Q58:T60 Q72:T72 Q453:T453 V159 V193 Q193:T193 K193:O193 Q162:T162 V162 K196:O196 K207:O207 V196 Q207:T207 X199:X206 AH196:AS196 BB196 K245:O245 Q245:T245 V245:W245 AH210:AS210 AF210 V210 Q210:T210 K210:O210 K303:O303 K357:O357 K55:O55 Q55:T55 K72:O72 K31:O33 BB210 K278:O278 K248:O249 V248:W249 X310:X335 K281:O282 Q287:T287 Q290:T292 K290:O292 V295:X301 V336 V306:V307 Q336:T336 K336:O336 K306:O307 Q306:T307 X248:X277 Q357:T357 V31:V33 V58:V60 X138:X158 Q497:T497 K497:O497 K478:O480 Q478:T480 V478:V480 X431:X434 X519:X533 X213:X245 X121:X131" xr:uid="{00000000-0002-0000-0000-000002000000}">
      <formula1>#REF!</formula1>
    </dataValidation>
    <dataValidation type="whole" allowBlank="1" showInputMessage="1" showErrorMessage="1" sqref="AH101:AS102 AH539:AS549" xr:uid="{00000000-0002-0000-0000-000003000000}">
      <formula1>1</formula1>
      <formula2>1</formula2>
    </dataValidation>
    <dataValidation type="list" allowBlank="1" showInputMessage="1" showErrorMessage="1" sqref="I517:I518 I31:I33 I534 I514 I500:I502 I478:I480 I456:I458 I438:I440 I428:I430 G32:G33 G59:G60 I287 I435 I475 I537:I549 I453 I416:I418 I132 I497 I357 I413 I28 I281:I282 I425 I394:I396 I278 I55 I103 I115 I162 I159 I196 I193 I207 I245 I72 I210 I248:I249 I290:I292 I303 I306:I307 I336 I339:I340 I360:I361 I367 I370:I371 I377 I380:I382 I391 I58:I60" xr:uid="{00000000-0002-0000-0000-000004000000}">
      <formula1>$B$2:$B$7</formula1>
    </dataValidation>
    <dataValidation type="list" allowBlank="1" showInputMessage="1" showErrorMessage="1" sqref="I481:I496 I283:I286 I138:I158 I199:I206 I165:I192 I34:I54 I308:I335 I293:I302 I250:I277 I341:I356 G362:G366 I372:I376 I383:I390 I397:I412 I13:I27 I459:I474 I503:I513 I108:I114 I79:I81 I83:I90 I92:I99 I101:I102 I61:I71 I431:I434 I419:I424 I519:I533 I213:I244 I121:I131 I441:I452" xr:uid="{00000000-0002-0000-0000-000005000000}">
      <formula1>PRODUCTO_A_ENTREGAR</formula1>
    </dataValidation>
    <dataValidation type="list" allowBlank="1" showInputMessage="1" showErrorMessage="1" sqref="K108:O114 Q108:T114 AH108:AS114 AY108:AY114 AY34:AY54 Y13:Z27 AY13:AY27 Q165:T192 K165:O192 AH459:AS474 AY459:AY474 K101:O102 K138:O158 Q138:T158 AH138:AS158 Q199:T206 AH199:AS206 AY199:AY206 K199:O206 AH165:AS192 AY283:AY286 Q34:T54 K283:O286 Q283:T286 AH283:AS286 AH34:AS54 K293:O302 Q293:T302 AH293:AS302 AY293:AY302 AY341:AY356 AH341:AS356 Q341:T356 K341:O356 K362:O366 Q362:T366 AH362:AS366 AY362:AY366 K372:O376 Q372:T376 AH372:AS376 AY372:AY376 AY383:AY390 AH383:AS390 Q383:T390 K383:O390 K397:O412 Q397:T412 AH397:AS412 AY397:AY412 AH481:AS496 AY481:AY496 K459:O474 Q459:T474 K503:O513 Q503:T513 AH503:AS513 AY503:AY513 AH92:AS99 AY92:AY99 AY79:AY81 Q101:T102 AH79:AS81 Q79:T81 K79:O81 K83:O90 AY83:AY90 AH83:AS90 Q83:T90 Q92:T99 K92:O99 K61:O71 Q61:T71 AH61:AS71 AY61:AY71 K34:O54 K13:O27 Q13:T27 AH13:AS27 AY165:AY192 K481:O496 Q481:T496 K431:O434 AY431:AY434 Q431:T434 K250:O277 AY308:AY335 K308:O335 Q308:T335 AH308:AS335 Q250:T277 AH250:AS277 AY250:AY277 AH419:AS424 Q419:T424 K419:O424 AY419:AY424 AY519:AY533 Q519:T533 K519:O533 Q213:T244 AH213:AS244 AY213:AY244 K213:O244 Q121:T131 AH121:AS131 AY121:AY131 K121:O131 AY441:AY452 K441:O452 Q441:T452 AH441:AS452" xr:uid="{00000000-0002-0000-0000-000006000000}">
      <formula1>CANTIDAD_DE_PRODUCTOS</formula1>
    </dataValidation>
    <dataValidation type="list" allowBlank="1" showInputMessage="1" showErrorMessage="1" sqref="V459:V474 V503:V513 V108:V114 V13:V27 V199:V206 V165:V192 V308:V335 V250:V277 V341:V356 V362:V366 V372:V376 V383:V390 V397:V412 V481:V496 V79:V81 V83:V90 V92:V99 V101:V102 V34:V54 V61:V71 V138:V158 V431:V434 V419:V424 V519:V533 V213:V244 V121:V131 V441:V452" xr:uid="{00000000-0002-0000-0000-000007000000}">
      <formula1>PONDERACIÓN_DEL_RIESGO</formula1>
    </dataValidation>
    <dataValidation type="list" allowBlank="1" showInputMessage="1" showErrorMessage="1" sqref="W459:W474 W503:W513 W108:W114 W199:W206 W165:W192 W308:W335 W250:W277 W341:W356 W362:W366 W372:W376 W383:W390 W397:W412 W481:W496 W79:W81 W83:W90 W92:W99 W101:W102 W34:W54 W13:W27 W61:W71 W138:W158 W431:W434 W419:W424 W519:W533 W213:W244 W121:W131 W441:W452" xr:uid="{00000000-0002-0000-0000-000008000000}">
      <formula1>ROTACIÓN_EN_AÑOS_POR_TEMA</formula1>
    </dataValidation>
    <dataValidation type="list" allowBlank="1" showInputMessage="1" showErrorMessage="1" sqref="G138:G158 G199:G206 G165:G192 G34:G54 G308:G335 G283:G286 G293:G302 G250:G277 G341:G356 I362:I366 G372:G376 G383:G390 G397:G412 G481:G496 G459:G474 G503:G513 G108:G114 G79:G81 G83:G90 G92:G99 G101:G102 G61:G71 G13:G27 G431:G434 G419:G424 G519:G533 G213:G244 G121:G131 G441:G452" xr:uid="{00000000-0002-0000-0000-000009000000}">
      <formula1>ACTIVIDAD_DE_AUDITORÍA</formula1>
    </dataValidation>
    <dataValidation type="list" allowBlank="1" showInputMessage="1" showErrorMessage="1" sqref="AD13:AD27" xr:uid="{00000000-0002-0000-0000-00000A000000}">
      <formula1>COORDINADOR_DE_LA_AUDITORÍA</formula1>
    </dataValidation>
    <dataValidation type="list" allowBlank="1" showInputMessage="1" showErrorMessage="1" sqref="AF34:AF54 AD503:AD513 AF503:AF513 AF108:AF114 AD108:AD114 AD138:AD158 AF138:AF158 AD199:AD206 AF199:AF206 AF165:AF192 AD165:AD192 AF283:AF286 AD283:AD286 AD293:AD302 AF293:AF302 AD341:AD356 AF341:AF356 AD362:AD366 AF362:AF366 AD372:AD376 AF372:AF376 AF383:AF390 AD383:AD390 AD397:AD412 AF397:AF412 AD481:AD496 AF459:AF474 AD459:AD474 AD61:AD71 AF61:AF71 AD34:AD54 AD101:AD102 AF101:AF102 AD92:AD99 AF92:AF99 AD83:AD90 AF83:AF90 AD79:AD81 AF79:AF81 AF481:AF496 AD431:AD434 AF431:AF434 AD250:AD277 AD308:AD335 AF308:AF335 AF250:AF277 AD213:AD244 AF419:AF424 AD419:AD424 AD519:AD533 AF519:AF533 AF213:AF244 AF13:AF27 AD441:AD452 AF441:AF452 AD121:AD131 AF121:AF131" xr:uid="{00000000-0002-0000-0000-00000B000000}">
      <formula1>RECURSO_HUMANO___EQUIPO_DE_TRABAJO</formula1>
    </dataValidation>
    <dataValidation type="list" allowBlank="1" showInputMessage="1" showErrorMessage="1" sqref="AW13:AW27 AW101:AW102 AW503:AW513 AW138:AW158 AW199:AW206 AW165:AW192 AW34:AW54 AW283:AW286 AW213:AW244 AW293:AW302 AW250:AW277 AW341:AW356 AW362:AW366 AW372:AW376 AW383:AW390 AW397:AW412 AW459:AW474 AW108:AW114 AW79:AW81 AW83:AW90 AW92:AW99 AW61:AW71 AW481:AW496 AW431:AW434 AW419:AW424 AW519:AW533 AW308:AW335 AW121:AW131 AW441:AW452" xr:uid="{00000000-0002-0000-0000-00000C000000}">
      <formula1>ÁREAS_ORGANIZACIONALES</formula1>
    </dataValidation>
    <dataValidation type="list" allowBlank="1" showInputMessage="1" showErrorMessage="1" sqref="BB308:BB335 BB293:BB302 BB250:BB277 BB341:BB356 BB372:BB376 BB383:BB390 BB397:BB412 BB481:BB496 BB503:BB513 BB108:BB114 BB79:BB81 BB83:BB90 BB92:BB99 BB101:BB102 BB61:BB71 BB34:BB54 BB13:BB27 BB138:BB158 BB165:BB192 BB199:BB206 BB431:BB434 BB419:BB424 BB519:BB533 BB213:BB244 BB121:BB131 BB441:BB452" xr:uid="{00000000-0002-0000-0000-00000D000000}">
      <formula1>TIPO_VINCULACIÓN</formula1>
    </dataValidation>
    <dataValidation type="list" allowBlank="1" showInputMessage="1" showErrorMessage="1" sqref="BB283:BB286" xr:uid="{00000000-0002-0000-0000-00000E000000}">
      <formula1>"P,C"</formula1>
    </dataValidation>
  </dataValidations>
  <printOptions horizontalCentered="1"/>
  <pageMargins left="0.19685039370078741" right="0.19685039370078741" top="0.59055118110236227" bottom="0.59055118110236227" header="0.39370078740157483" footer="0.19685039370078741"/>
  <pageSetup paperSize="119" scale="28" fitToHeight="10" orientation="landscape" horizontalDpi="1200" verticalDpi="1200" r:id="rId1"/>
  <headerFooter alignWithMargins="0">
    <oddFooter xml:space="preserve">&amp;C&amp;20&amp;K0000CCPágina &amp;P de &amp;N&amp;R
</oddFooter>
  </headerFooter>
  <ignoredErrors>
    <ignoredError sqref="BM535 AV322 AU392 AX322" formula="1"/>
    <ignoredError sqref="AU26:AV28 AU29:AV29 BN29 BN498 AU516:AV518 AV515 BN515 AU115:AV117 AU23:AV23 AU24:AV24 BC24:BN24 AU159:AV161 AU245:AV249 AU283:AV284 AV485 AU13:AV16 AU21:AV21 BC21:BN21 AU22:AV22 BC22:BN22 AU25:AV25 BC25:BN25 AH30 AH29:AS29 Q29:T29 K29:O29 G30 K30:T30 AV158 AV154 AU278:AV282 BC346:BN346 AU244:AV244 BC244:BN244 AU20:AV20 AX244 AU81:AV81 BC531:BN533 AU531:AV533 BC521:BN521 AU521:AV521 AU522 AV140:AV141 AU287:AV291 BC61:BN61 AU62 AU103:AV105 AH105 AU192:AV196 AU201:AV202 AU213:AV213 AU217:AV218 AU235:AU236 AV346 BC368:BN368 L56:T56 Y56:Z56 BC20:BN20 Y160 BN283:BN284 AV511:AV512 AU513:AV514 AU63:AV71 AX61 AU523:AV524 BC523:BN524 AU529 AU55:AV58 AU30:AV33 AU54:AV54 AX54 AU34:AV34 AU35:AU36 AX44:AX45 AU44:AV45 AU46:AU47 AX48 AU48:AV48 AU49 BL112:BN112 BL114:BN114 AV110 Q160:T160 AU286 BL285:BN286 BC293:BN293 AU293:AV293 BL294:BN294 AU52 BL52:BM53 AX29:BL29 AX514:BN514 AX516:BN518 AX515 AX115:BN117 AX159:BN161 AX245:BN249 AX278:BN282 AX72:BN74 AX521 AX140:AX141 AX287:BN291 AX132:BN134 AX193:BN196 AX303:BN307 AX55:BN58 AX30:BN33 AX293 BC15:BN15 G73:G74 A29 A56 A104 Q116:T116 K116:O116 G116:G117 A116 K104:T104 G105 K73:T74 K57 Q57 G57 A133 G133:G134 K133:T134 A160 G161 Q161 K160:O160 K161:O161 A194 G194:G195 K194:T195 K117:T117 A535 K535:T536 A515 K516:T516 A498 K498:T499 A476 K476:T477 K454:T455 A436 K436:T437 A426 K426:T427 A414 K414:T415 A392 BC364:BN366 AH337:AS338 BG334 BI323:BK323 G551:G552 AH551:AS552 AU551 AY551:AZ552 BD552:BN552 BD551:BL551 BN551 I56:I57 I73:I74 I551:I552 I116:I117 I134 I160:I161 I194:I195 J208:T209 F208:I209 J246:T247 F246:I247 G279:I280 J288:T289 F288:I289 J304:T305 F304:I305 J337:T338 F337:I338 J358:T359 F358:I359 J368:T369 F368:I369 J378:T379 F378:I379 J393:T393 J392:T392 G392:I393 G414:I415 G426:I427 G436:I437 G454:I455 G476:I477 G498:I499 G535:I536 L551:T551 K552:T552 AU60:AV61 AX60:BN60 AU519:AV519 BC519:BN519 AU203 BC201:BN202 BC511:BN513 BE13 BJ13:BN13 BH13 BN186 Y304:Z304 Y535:Z535 Y515:Z515 Y498:Z498 Y476:Z476 Y436:Z436 Y426:Z426 Y414:Z414 Y392:Z392 Y378:Z378 Y368:Z368 Y358:Z358 Y337:Z337 Y288:Z288 Y279:Z279 Y246:Z246 Y208:Z208 Y194:Z194 Y133:Z133 Y104:Z104 Y116:Z116 Y73:Z73 Y29:Z29 BA20:BA26 BA13:BA15 AZ15 AZ22 AZ21 AZ24 AZ26 AZ13:AZ14 AX28:BN28 AZ25 AZ23 AZ20 BA48 BA54 AX50:AX51 BA50:BA51 AZ51:AZ54 BA61 AX63:AX71 BA63:BA71 AX103:BN105 AX81 AX138 BA140:BA141 AX186:AX190 AZ186:BA190 AX201:AX202 BA201:BA202 AX217:AX218 BA217:BA218 AX283:AX284 BA284 BA293 AV389 AZ397:BA412 BA459:BA461 AX485 BA485 BA511:BA512 AX511:AX513 BA521 AX523:AX524 AX528 BA523:BA524 BC26:BN26 AX463:AX483 AV463:AV483 BA504 BC504:BN504 AX504 AV504 BC506:BN506 AX506 AV506 BC508:BN509 AX508:AX509 AV508:AV509 AZ111:AZ114 AU83 AU90 AU101:AU102 AZ101:AZ102 AU92:AU99 AZ92:AZ99 AX343:AX344 AV343:AV344 BC372:BN376 AX346 AU108:AV109 BL144:BN144 AX154 BC362:BN362 BA463:BA474 BC217:BN218 BC356:BN356 BC424:BN424 Q105 K105 AU114 AU43 AU303:AU307 AU334:AV334 BA154 AX158 BA498:BL498 BA435:BN440 BA392:BN392 BA499:BN502 BA336:BN340 BA475:BN480 BA391:BN391 BA453:BN458 BA393:BN396 BA357:BN361 BA413:BN418 BA367:BN367 BA369:BN371 BA368 BA497:BN497 BA425:BN430 BA377:BN382 BA364:BA366 BA481:BA483 BA506 BA508:BA509 BA343:BA344 BA346 BA362 AZ431 AZ459:AZ474 AX424:AX430 AY377:AZ382 AY425:AZ430 AY369:AZ371 AY413:AZ418 AY357:AZ361 AY393:AZ396 AY453:AZ458 AY475:AZ480 AY336:AZ340 AY499:AZ502 AY391:AZ392 AY435:AZ440 AY367:AZ368 AZ432:BA434 AZ481:AZ496 AZ503:AZ512 AZ356:BA356 BA42 BA452 AX108:AX110 BA226:BA234 BA310:BA321 BC485:BN485 BA487:BA496 AZ35:AZ36 AU37:AV37 AU38 AZ38 AU530 AU520 A208:C209 A247:C247 A288:C289 A304:C305 A337:C338 A358:C359 A368:C369 A378:C379 AZ138:BA138 AZ61:AZ71 AX37 AU40:AV42 AX40:AX42 AZ42:AZ50 AX79 AU72:AV74 AU85:AU87 AX192 AU186:AV190 AZ283:BA283 AX206 BC81:BN81 BC79:BN79 AU80 AZ80 AU88:AV89 AQ104 AU308:AV308 AX308 BN308 BG308 BI308:BL308 BC308:BE308 AX13:AX16 AU17 AZ17 BC34:BN34 AZ40:BA41 BA44:BA45 BC44:BN45 BC48:BN48 BC54:BN54 AH56:AS57 BC63:BN71 AX34 BA515:BL515 H515:I516 P515 BC108:BN110 AX128:AX129 AU128:AV129 BC128:BN129 BA158 BC138:BN138 BC154:BN154 BC158:BN158 AX199 BC199:BN199 AU199:AV199 BC206:BN206 BA206 AZ199:BA199 AU162:AV162 AX162:BN162 AU178:AV178 AX178 BN178 AX207:BN210 AU206:AV210 AX226:AX234 AU226:AV234 AX213 AZ213:BA213 AZ244:BA244 BC226:BN234 BC213:BN213 AU50:AV51 AU276:AV276 AX276 AZ276:BA276 BC276:BN276 BC283:BL284 B246:C246 AZ293:AZ295 AU294:AU295 BC295:BN295 BA295 AX295 AV295 AV298:AV307 BC298:BN302 AU298:AU302 AX298:AX302 AZ298:BA302 BL310:BL323 BG310:BG321 BI310:BK321 AX310:AX321 AU310:AV321 BG325:BG331 BI334:BL334 BN334 AX334 BA334 AZ334:AZ335 AZ308:BA308 BC310:BE321 BC334:BE334 AX356:AX362 AV356:AV362 BC343:BN344 AZ343:AZ351 BC349:BN351 AV349:AV351 AX349:AX351 BA349:BA351 BC341:BN341 AZ341:BA341 AV336:AV341 AX336:AX341 AZ362:AZ366 AZ372:BA376 AX389 BA383:BA387 AZ383:AZ390 AX364:AX387 AV364:AV387 BC383:BN387 BC397:BN412 AZ424:BA424 AV452:AV461 AX452:AX461 BC452:BN452 BC463:BN474 BC459:BN461 AZ513:BA513 AX531:AX533 AU165:AV166 BD135:BN137 AV138 BD106:BN107 AU79:AV79 AZ128:BA129 AZ108:BA110 AZ83:AZ90 AZ81:BA81 BA79 AX88:AX89 AZ37:BA37 AZ34:BA34 BC50:BN51 BC40:BN42 BC37:BN37 AX20:AX27 AZ27:BA27 AZ16:BA16 BC13 BC14:BN14 BC23:BN23 BC27:BN27 BC16:BN16 BC140:BN141 AX165:AX166 BC186:BL186 BC187:BN190 BC192:BN192 BC178:BL178 BC163:BN166 AZ192:BA192 AZ178:BA178 AZ165:BA166 AV487:AV502 AX487:AX502 AY497:AZ498 BC487:BN496 BC481:BN483 AV424:AV430 AV391:AV420 AX391:AX420 BC419:BN420 AZ419:BA420 BD432:BN434 AZ124:BA124 BC124:BN124 AU124:AV124 AX124 BC323:BE323 AZ310:AZ323 BA323 AX323 BN310:BN323 BG323 AU323:AV323 AZ226:AZ236 BC270:BN271 AZ270:BA271 AX270:AX271 AU270:AV271 BC325:BE332 AZ325:BA332 AX325:AX332 BN325:BN332 BI325:BL332 AU325:AV332 AZ217:AZ218 BC219:BN224 AU219:AV224 AX219:AX224 BA219:BA224 BC274:BN274 AZ274:BA274 AX274 AU274:AV274 AX121:AX122 AU121:AV122 BC121:BN122 AZ121:BA122 AV132:AV134 AV432:AV443 AX432:AX443 BC441:BN443 AZ441:BA441 BC450:BN450 AX450 AV450 BA450 BA442:BA443 AX519 AU528:AV528 BC528:BN528 BA528 BA531:BA533 AZ519:BA519 AU525:AV526 BC525:BN526 AX525:AX526 BA525:BA526 AZ219:AZ224 AX130 AU130:AV130 BC130:BN130 AZ130:BA130" unlockedFormula="1"/>
    <ignoredError sqref="BM515 BM498 BM29 AU285 AV462 BM551 AU84 AU322 AU335 AU336:AU341 AU475:AU483 AU373:AU376 AU377:AU384 AU368 AU369:AU372 AU397:AU412 AU424 AU357:AU361 AU393:AU396 AU453:AU461 AU499:AU502 AU435:AU441 AU498 AU362:AU367 AU356 AU462:AU474 AU503:AU512 AU132:AU134 AU110:AU113 AU343:AU351 AU385:AU391 AX462 AU138 AU484:AU497 AU425:AU430 AU413:AU420 AU431:AU434" formula="1" unlockedFormula="1"/>
    <ignoredError sqref="BM283:BM284 BM310 BM311 BM308 BM334 BM332 BM328:BM329 BM321 BM318:BM319 BM316:BM317 BM312:BM314 BM323 BM331 BM330 BM320 BM315 BM322 I133 I104:I105 BM325:BM327" evalError="1" unlocked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F000000}">
          <x14:formula1>
            <xm:f>Rotación!$A$2:$A$6</xm:f>
          </x14:formula1>
          <xm:sqref>W283:X286 X48 X44:X45 W294:X294 X34 X37:X42 X383:X390 X308:X309 X372:X376 X50:X54</xm:sqref>
        </x14:dataValidation>
        <x14:dataValidation type="list" allowBlank="1" showInputMessage="1" showErrorMessage="1" xr:uid="{00000000-0002-0000-0000-000010000000}">
          <x14:formula1>
            <xm:f>'Cantidad Productos'!$A$2</xm:f>
          </x14:formula1>
          <xm:sqref>Y161:Z162 Y379:Z391 Y74:Z74 Y83:Z90 Y134:Z134 Y437:Z440 Y117:Z117 P459:P474 Y105:Z105 Y453:Z475 Y195:Z196 Y99:Z99 Y79:Z81 Y92:Z97 Y338:Z357 Y28:Z28 Y499:Z514 Y369:Z377 Y247:Z278 Y393:Z413 Y305:Z336 Y138:Z159 Y165:Z193 Y359:Z367 Y57:Z72 Y536:Z550 Y435:Z435 Y427:Z430 Y199:Z207 Y554:Z554 Y280:Z287 Y101:Z103 Y108:Z115 Y30:Z55 P383:P390 Y209:Z210 Y289:Z303 Y477:Z497 Y213:Z245 Y415:Z425 Y516:Z534 AH519:AS533 Y121:Z132</xm:sqref>
        </x14:dataValidation>
        <x14:dataValidation type="list" allowBlank="1" showInputMessage="1" showErrorMessage="1" xr:uid="{00000000-0002-0000-0000-000011000000}">
          <x14:formula1>
            <xm:f>Riesgo!$A$2:$A$4</xm:f>
          </x14:formula1>
          <xm:sqref>V294 V283:V286</xm:sqref>
        </x14:dataValidation>
        <x14:dataValidation type="list" allowBlank="1" showInputMessage="1" showErrorMessage="1" xr:uid="{00000000-0002-0000-0000-000012000000}">
          <x14:formula1>
            <xm:f>Actividad!$B$3:$B$58</xm:f>
          </x14:formula1>
          <xm:sqref>G538</xm:sqref>
        </x14:dataValidation>
        <x14:dataValidation type="list" allowBlank="1" showInputMessage="1" showErrorMessage="1" xr:uid="{00000000-0002-0000-0000-000015000000}">
          <x14:formula1>
            <xm:f>Coordinador!$B$2:$B$6</xm:f>
          </x14:formula1>
          <xm:sqref>AD115:AD117 AD132:AD134 AD159:AD162 AD193:AD196 AD207:AD210 AD245:AD249 AD278:AD282 AD287:AD292 AD303:AD307 AD336:AD340 AD357:AD361 AD367:AD371 AD377:AD382 AD391:AD396 AD413:AD418 AD425:AD430 AD435:AD440 AD453:AD458 AD55:AD60 AD103:AD105 AD28:AD33 AD72:AD74 AD475:AD480 AD497:AD502 AD514:AD518</xm:sqref>
        </x14:dataValidation>
        <x14:dataValidation type="list" allowBlank="1" showInputMessage="1" showErrorMessage="1" xr:uid="{00000000-0002-0000-0000-000016000000}">
          <x14:formula1>
            <xm:f>'Áreas Organizacionales'!$B$3:$B$23</xm:f>
          </x14:formula1>
          <xm:sqref>AW539:AW549 AW245 AW72 AW103 AW31:AW33 AW28 AW55 AW357 AW132 AW58:AW60 AW500:AW502 AW514 AW456:AW458 AW475 AW162 AW159 AW196 AW193 AW207 AW278 AW248:AW249 AW210 AW281:AW282 AW287 AW290:AW292 AW303 AW306:AW307 AW336 AW339:AW340 AW360:AW361 AW367 AW370:AW371 AW377 AW380:AW382 AW391 AW394:AW396 AW413 AW428:AW430 AW435 AW438:AW440 AW453 AW115 AW478:AW480 AW497 AW416:AW418 AW425 AW517:AW518 AW534</xm:sqref>
        </x14:dataValidation>
        <x14:dataValidation type="list" allowBlank="1" showInputMessage="1" showErrorMessage="1" xr:uid="{00000000-0002-0000-0000-000017000000}">
          <x14:formula1>
            <xm:f>Vinculación!$A$2:$A$3</xm:f>
          </x14:formula1>
          <xm:sqref>BB362:BB366 BB459:BB474 BC431:BC434</xm:sqref>
        </x14:dataValidation>
        <x14:dataValidation type="list" allowBlank="1" showInputMessage="1" showErrorMessage="1" xr:uid="{00000000-0002-0000-0000-000013000000}">
          <x14:formula1>
            <xm:f>'Recurso Humano'!$B$4:$B$12</xm:f>
          </x14:formula1>
          <xm:sqref>AF539:AF549</xm:sqref>
        </x14:dataValidation>
        <x14:dataValidation type="list" allowBlank="1" showInputMessage="1" showErrorMessage="1" xr:uid="{00000000-0002-0000-0000-000014000000}">
          <x14:formula1>
            <xm:f>'Recurso Humano'!$B$2:$B$12</xm:f>
          </x14:formula1>
          <xm:sqref>E539:E549 AF391 B539:C549</xm:sqref>
        </x14:dataValidation>
        <x14:dataValidation type="whole" allowBlank="1" showInputMessage="1" showErrorMessage="1" xr:uid="{00000000-0002-0000-0000-000018000000}">
          <x14:formula1>
            <xm:f>'Cantidad Productos'!G36</xm:f>
          </x14:formula1>
          <x14:formula2>
            <xm:f>'Cantidad Productos'!G36</xm:f>
          </x14:formula2>
          <xm:sqref>Y450:Z452</xm:sqref>
        </x14:dataValidation>
        <x14:dataValidation type="whole" allowBlank="1" showInputMessage="1" showErrorMessage="1" xr:uid="{00000000-0002-0000-0000-00001B000000}">
          <x14:formula1>
            <xm:f>'Cantidad Productos'!G33</xm:f>
          </x14:formula1>
          <x14:formula2>
            <xm:f>'Cantidad Productos'!G33</xm:f>
          </x14:formula2>
          <xm:sqref>Y448:Z449</xm:sqref>
        </x14:dataValidation>
        <x14:dataValidation type="whole" allowBlank="1" showInputMessage="1" showErrorMessage="1" xr:uid="{00000000-0002-0000-0000-00001A000000}">
          <x14:formula1>
            <xm:f>'Cantidad Productos'!G23</xm:f>
          </x14:formula1>
          <x14:formula2>
            <xm:f>'Cantidad Productos'!G23</xm:f>
          </x14:formula2>
          <xm:sqref>Y434:Z434 Y441:Z447</xm:sqref>
        </x14:dataValidation>
        <x14:dataValidation type="whole" allowBlank="1" showInputMessage="1" showErrorMessage="1" xr:uid="{00000000-0002-0000-0000-00001C000000}">
          <x14:formula1>
            <xm:f>'Cantidad Productos'!G9</xm:f>
          </x14:formula1>
          <x14:formula2>
            <xm:f>'Cantidad Productos'!G9</xm:f>
          </x14:formula2>
          <xm:sqref>Y432:Z432</xm:sqref>
        </x14:dataValidation>
        <x14:dataValidation type="whole" allowBlank="1" showInputMessage="1" showErrorMessage="1" xr:uid="{00000000-0002-0000-0000-00001D000000}">
          <x14:formula1>
            <xm:f>'Cantidad Productos'!G21</xm:f>
          </x14:formula1>
          <x14:formula2>
            <xm:f>'Cantidad Productos'!G21</xm:f>
          </x14:formula2>
          <xm:sqref>Y433:Z433</xm:sqref>
        </x14:dataValidation>
        <x14:dataValidation type="whole" allowBlank="1" showInputMessage="1" showErrorMessage="1" xr:uid="{00000000-0002-0000-0000-00001E000000}">
          <x14:formula1>
            <xm:f>'Cantidad Productos'!G2</xm:f>
          </x14:formula1>
          <x14:formula2>
            <xm:f>'Cantidad Productos'!G2</xm:f>
          </x14:formula2>
          <xm:sqref>Y431:Z431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
  <sheetViews>
    <sheetView workbookViewId="0">
      <selection sqref="A1:A6"/>
    </sheetView>
  </sheetViews>
  <sheetFormatPr baseColWidth="10" defaultColWidth="11.42578125" defaultRowHeight="23.25" x14ac:dyDescent="0.2"/>
  <cols>
    <col min="1" max="1" width="32.28515625" style="11" customWidth="1"/>
    <col min="2" max="16384" width="11.42578125" style="11"/>
  </cols>
  <sheetData>
    <row r="1" spans="1:1" ht="46.5" x14ac:dyDescent="0.2">
      <c r="A1" s="17" t="s">
        <v>634</v>
      </c>
    </row>
    <row r="2" spans="1:1" ht="27" customHeight="1" x14ac:dyDescent="0.2">
      <c r="A2" s="13">
        <v>1</v>
      </c>
    </row>
    <row r="3" spans="1:1" ht="27" customHeight="1" x14ac:dyDescent="0.2">
      <c r="A3" s="13">
        <v>2</v>
      </c>
    </row>
    <row r="4" spans="1:1" ht="27" customHeight="1" x14ac:dyDescent="0.2">
      <c r="A4" s="13">
        <v>3</v>
      </c>
    </row>
    <row r="5" spans="1:1" ht="27" customHeight="1" x14ac:dyDescent="0.2">
      <c r="A5" s="13">
        <v>4</v>
      </c>
    </row>
    <row r="6" spans="1:1" ht="27" customHeight="1" x14ac:dyDescent="0.2">
      <c r="A6" s="13">
        <v>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11.42578125" defaultRowHeight="23.25" x14ac:dyDescent="0.2"/>
  <cols>
    <col min="1" max="1" width="32.28515625" style="11" customWidth="1"/>
    <col min="2" max="16384" width="11.42578125" style="11"/>
  </cols>
  <sheetData>
    <row r="1" spans="1:1" ht="48.75" customHeight="1" x14ac:dyDescent="0.2">
      <c r="A1" s="17" t="s">
        <v>0</v>
      </c>
    </row>
    <row r="2" spans="1:1" ht="27" customHeight="1" x14ac:dyDescent="0.2">
      <c r="A2" s="13">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33"/>
  <sheetViews>
    <sheetView workbookViewId="0">
      <selection activeCell="G6" sqref="A1:G6"/>
    </sheetView>
  </sheetViews>
  <sheetFormatPr baseColWidth="10" defaultColWidth="11.42578125" defaultRowHeight="19.5" x14ac:dyDescent="0.4"/>
  <cols>
    <col min="1" max="6" width="8" style="24" customWidth="1"/>
    <col min="7" max="7" width="18.85546875" style="24" customWidth="1"/>
    <col min="8" max="256" width="11.42578125" style="18"/>
    <col min="257" max="262" width="8" style="18" customWidth="1"/>
    <col min="263" max="263" width="18.85546875" style="18" customWidth="1"/>
    <col min="264" max="512" width="11.42578125" style="18"/>
    <col min="513" max="518" width="8" style="18" customWidth="1"/>
    <col min="519" max="519" width="18.85546875" style="18" customWidth="1"/>
    <col min="520" max="768" width="11.42578125" style="18"/>
    <col min="769" max="774" width="8" style="18" customWidth="1"/>
    <col min="775" max="775" width="18.85546875" style="18" customWidth="1"/>
    <col min="776" max="1024" width="11.42578125" style="18"/>
    <col min="1025" max="1030" width="8" style="18" customWidth="1"/>
    <col min="1031" max="1031" width="18.85546875" style="18" customWidth="1"/>
    <col min="1032" max="1280" width="11.42578125" style="18"/>
    <col min="1281" max="1286" width="8" style="18" customWidth="1"/>
    <col min="1287" max="1287" width="18.85546875" style="18" customWidth="1"/>
    <col min="1288" max="1536" width="11.42578125" style="18"/>
    <col min="1537" max="1542" width="8" style="18" customWidth="1"/>
    <col min="1543" max="1543" width="18.85546875" style="18" customWidth="1"/>
    <col min="1544" max="1792" width="11.42578125" style="18"/>
    <col min="1793" max="1798" width="8" style="18" customWidth="1"/>
    <col min="1799" max="1799" width="18.85546875" style="18" customWidth="1"/>
    <col min="1800" max="2048" width="11.42578125" style="18"/>
    <col min="2049" max="2054" width="8" style="18" customWidth="1"/>
    <col min="2055" max="2055" width="18.85546875" style="18" customWidth="1"/>
    <col min="2056" max="2304" width="11.42578125" style="18"/>
    <col min="2305" max="2310" width="8" style="18" customWidth="1"/>
    <col min="2311" max="2311" width="18.85546875" style="18" customWidth="1"/>
    <col min="2312" max="2560" width="11.42578125" style="18"/>
    <col min="2561" max="2566" width="8" style="18" customWidth="1"/>
    <col min="2567" max="2567" width="18.85546875" style="18" customWidth="1"/>
    <col min="2568" max="2816" width="11.42578125" style="18"/>
    <col min="2817" max="2822" width="8" style="18" customWidth="1"/>
    <col min="2823" max="2823" width="18.85546875" style="18" customWidth="1"/>
    <col min="2824" max="3072" width="11.42578125" style="18"/>
    <col min="3073" max="3078" width="8" style="18" customWidth="1"/>
    <col min="3079" max="3079" width="18.85546875" style="18" customWidth="1"/>
    <col min="3080" max="3328" width="11.42578125" style="18"/>
    <col min="3329" max="3334" width="8" style="18" customWidth="1"/>
    <col min="3335" max="3335" width="18.85546875" style="18" customWidth="1"/>
    <col min="3336" max="3584" width="11.42578125" style="18"/>
    <col min="3585" max="3590" width="8" style="18" customWidth="1"/>
    <col min="3591" max="3591" width="18.85546875" style="18" customWidth="1"/>
    <col min="3592" max="3840" width="11.42578125" style="18"/>
    <col min="3841" max="3846" width="8" style="18" customWidth="1"/>
    <col min="3847" max="3847" width="18.85546875" style="18" customWidth="1"/>
    <col min="3848" max="4096" width="11.42578125" style="18"/>
    <col min="4097" max="4102" width="8" style="18" customWidth="1"/>
    <col min="4103" max="4103" width="18.85546875" style="18" customWidth="1"/>
    <col min="4104" max="4352" width="11.42578125" style="18"/>
    <col min="4353" max="4358" width="8" style="18" customWidth="1"/>
    <col min="4359" max="4359" width="18.85546875" style="18" customWidth="1"/>
    <col min="4360" max="4608" width="11.42578125" style="18"/>
    <col min="4609" max="4614" width="8" style="18" customWidth="1"/>
    <col min="4615" max="4615" width="18.85546875" style="18" customWidth="1"/>
    <col min="4616" max="4864" width="11.42578125" style="18"/>
    <col min="4865" max="4870" width="8" style="18" customWidth="1"/>
    <col min="4871" max="4871" width="18.85546875" style="18" customWidth="1"/>
    <col min="4872" max="5120" width="11.42578125" style="18"/>
    <col min="5121" max="5126" width="8" style="18" customWidth="1"/>
    <col min="5127" max="5127" width="18.85546875" style="18" customWidth="1"/>
    <col min="5128" max="5376" width="11.42578125" style="18"/>
    <col min="5377" max="5382" width="8" style="18" customWidth="1"/>
    <col min="5383" max="5383" width="18.85546875" style="18" customWidth="1"/>
    <col min="5384" max="5632" width="11.42578125" style="18"/>
    <col min="5633" max="5638" width="8" style="18" customWidth="1"/>
    <col min="5639" max="5639" width="18.85546875" style="18" customWidth="1"/>
    <col min="5640" max="5888" width="11.42578125" style="18"/>
    <col min="5889" max="5894" width="8" style="18" customWidth="1"/>
    <col min="5895" max="5895" width="18.85546875" style="18" customWidth="1"/>
    <col min="5896" max="6144" width="11.42578125" style="18"/>
    <col min="6145" max="6150" width="8" style="18" customWidth="1"/>
    <col min="6151" max="6151" width="18.85546875" style="18" customWidth="1"/>
    <col min="6152" max="6400" width="11.42578125" style="18"/>
    <col min="6401" max="6406" width="8" style="18" customWidth="1"/>
    <col min="6407" max="6407" width="18.85546875" style="18" customWidth="1"/>
    <col min="6408" max="6656" width="11.42578125" style="18"/>
    <col min="6657" max="6662" width="8" style="18" customWidth="1"/>
    <col min="6663" max="6663" width="18.85546875" style="18" customWidth="1"/>
    <col min="6664" max="6912" width="11.42578125" style="18"/>
    <col min="6913" max="6918" width="8" style="18" customWidth="1"/>
    <col min="6919" max="6919" width="18.85546875" style="18" customWidth="1"/>
    <col min="6920" max="7168" width="11.42578125" style="18"/>
    <col min="7169" max="7174" width="8" style="18" customWidth="1"/>
    <col min="7175" max="7175" width="18.85546875" style="18" customWidth="1"/>
    <col min="7176" max="7424" width="11.42578125" style="18"/>
    <col min="7425" max="7430" width="8" style="18" customWidth="1"/>
    <col min="7431" max="7431" width="18.85546875" style="18" customWidth="1"/>
    <col min="7432" max="7680" width="11.42578125" style="18"/>
    <col min="7681" max="7686" width="8" style="18" customWidth="1"/>
    <col min="7687" max="7687" width="18.85546875" style="18" customWidth="1"/>
    <col min="7688" max="7936" width="11.42578125" style="18"/>
    <col min="7937" max="7942" width="8" style="18" customWidth="1"/>
    <col min="7943" max="7943" width="18.85546875" style="18" customWidth="1"/>
    <col min="7944" max="8192" width="11.42578125" style="18"/>
    <col min="8193" max="8198" width="8" style="18" customWidth="1"/>
    <col min="8199" max="8199" width="18.85546875" style="18" customWidth="1"/>
    <col min="8200" max="8448" width="11.42578125" style="18"/>
    <col min="8449" max="8454" width="8" style="18" customWidth="1"/>
    <col min="8455" max="8455" width="18.85546875" style="18" customWidth="1"/>
    <col min="8456" max="8704" width="11.42578125" style="18"/>
    <col min="8705" max="8710" width="8" style="18" customWidth="1"/>
    <col min="8711" max="8711" width="18.85546875" style="18" customWidth="1"/>
    <col min="8712" max="8960" width="11.42578125" style="18"/>
    <col min="8961" max="8966" width="8" style="18" customWidth="1"/>
    <col min="8967" max="8967" width="18.85546875" style="18" customWidth="1"/>
    <col min="8968" max="9216" width="11.42578125" style="18"/>
    <col min="9217" max="9222" width="8" style="18" customWidth="1"/>
    <col min="9223" max="9223" width="18.85546875" style="18" customWidth="1"/>
    <col min="9224" max="9472" width="11.42578125" style="18"/>
    <col min="9473" max="9478" width="8" style="18" customWidth="1"/>
    <col min="9479" max="9479" width="18.85546875" style="18" customWidth="1"/>
    <col min="9480" max="9728" width="11.42578125" style="18"/>
    <col min="9729" max="9734" width="8" style="18" customWidth="1"/>
    <col min="9735" max="9735" width="18.85546875" style="18" customWidth="1"/>
    <col min="9736" max="9984" width="11.42578125" style="18"/>
    <col min="9985" max="9990" width="8" style="18" customWidth="1"/>
    <col min="9991" max="9991" width="18.85546875" style="18" customWidth="1"/>
    <col min="9992" max="10240" width="11.42578125" style="18"/>
    <col min="10241" max="10246" width="8" style="18" customWidth="1"/>
    <col min="10247" max="10247" width="18.85546875" style="18" customWidth="1"/>
    <col min="10248" max="10496" width="11.42578125" style="18"/>
    <col min="10497" max="10502" width="8" style="18" customWidth="1"/>
    <col min="10503" max="10503" width="18.85546875" style="18" customWidth="1"/>
    <col min="10504" max="10752" width="11.42578125" style="18"/>
    <col min="10753" max="10758" width="8" style="18" customWidth="1"/>
    <col min="10759" max="10759" width="18.85546875" style="18" customWidth="1"/>
    <col min="10760" max="11008" width="11.42578125" style="18"/>
    <col min="11009" max="11014" width="8" style="18" customWidth="1"/>
    <col min="11015" max="11015" width="18.85546875" style="18" customWidth="1"/>
    <col min="11016" max="11264" width="11.42578125" style="18"/>
    <col min="11265" max="11270" width="8" style="18" customWidth="1"/>
    <col min="11271" max="11271" width="18.85546875" style="18" customWidth="1"/>
    <col min="11272" max="11520" width="11.42578125" style="18"/>
    <col min="11521" max="11526" width="8" style="18" customWidth="1"/>
    <col min="11527" max="11527" width="18.85546875" style="18" customWidth="1"/>
    <col min="11528" max="11776" width="11.42578125" style="18"/>
    <col min="11777" max="11782" width="8" style="18" customWidth="1"/>
    <col min="11783" max="11783" width="18.85546875" style="18" customWidth="1"/>
    <col min="11784" max="12032" width="11.42578125" style="18"/>
    <col min="12033" max="12038" width="8" style="18" customWidth="1"/>
    <col min="12039" max="12039" width="18.85546875" style="18" customWidth="1"/>
    <col min="12040" max="12288" width="11.42578125" style="18"/>
    <col min="12289" max="12294" width="8" style="18" customWidth="1"/>
    <col min="12295" max="12295" width="18.85546875" style="18" customWidth="1"/>
    <col min="12296" max="12544" width="11.42578125" style="18"/>
    <col min="12545" max="12550" width="8" style="18" customWidth="1"/>
    <col min="12551" max="12551" width="18.85546875" style="18" customWidth="1"/>
    <col min="12552" max="12800" width="11.42578125" style="18"/>
    <col min="12801" max="12806" width="8" style="18" customWidth="1"/>
    <col min="12807" max="12807" width="18.85546875" style="18" customWidth="1"/>
    <col min="12808" max="13056" width="11.42578125" style="18"/>
    <col min="13057" max="13062" width="8" style="18" customWidth="1"/>
    <col min="13063" max="13063" width="18.85546875" style="18" customWidth="1"/>
    <col min="13064" max="13312" width="11.42578125" style="18"/>
    <col min="13313" max="13318" width="8" style="18" customWidth="1"/>
    <col min="13319" max="13319" width="18.85546875" style="18" customWidth="1"/>
    <col min="13320" max="13568" width="11.42578125" style="18"/>
    <col min="13569" max="13574" width="8" style="18" customWidth="1"/>
    <col min="13575" max="13575" width="18.85546875" style="18" customWidth="1"/>
    <col min="13576" max="13824" width="11.42578125" style="18"/>
    <col min="13825" max="13830" width="8" style="18" customWidth="1"/>
    <col min="13831" max="13831" width="18.85546875" style="18" customWidth="1"/>
    <col min="13832" max="14080" width="11.42578125" style="18"/>
    <col min="14081" max="14086" width="8" style="18" customWidth="1"/>
    <col min="14087" max="14087" width="18.85546875" style="18" customWidth="1"/>
    <col min="14088" max="14336" width="11.42578125" style="18"/>
    <col min="14337" max="14342" width="8" style="18" customWidth="1"/>
    <col min="14343" max="14343" width="18.85546875" style="18" customWidth="1"/>
    <col min="14344" max="14592" width="11.42578125" style="18"/>
    <col min="14593" max="14598" width="8" style="18" customWidth="1"/>
    <col min="14599" max="14599" width="18.85546875" style="18" customWidth="1"/>
    <col min="14600" max="14848" width="11.42578125" style="18"/>
    <col min="14849" max="14854" width="8" style="18" customWidth="1"/>
    <col min="14855" max="14855" width="18.85546875" style="18" customWidth="1"/>
    <col min="14856" max="15104" width="11.42578125" style="18"/>
    <col min="15105" max="15110" width="8" style="18" customWidth="1"/>
    <col min="15111" max="15111" width="18.85546875" style="18" customWidth="1"/>
    <col min="15112" max="15360" width="11.42578125" style="18"/>
    <col min="15361" max="15366" width="8" style="18" customWidth="1"/>
    <col min="15367" max="15367" width="18.85546875" style="18" customWidth="1"/>
    <col min="15368" max="15616" width="11.42578125" style="18"/>
    <col min="15617" max="15622" width="8" style="18" customWidth="1"/>
    <col min="15623" max="15623" width="18.85546875" style="18" customWidth="1"/>
    <col min="15624" max="15872" width="11.42578125" style="18"/>
    <col min="15873" max="15878" width="8" style="18" customWidth="1"/>
    <col min="15879" max="15879" width="18.85546875" style="18" customWidth="1"/>
    <col min="15880" max="16128" width="11.42578125" style="18"/>
    <col min="16129" max="16134" width="8" style="18" customWidth="1"/>
    <col min="16135" max="16135" width="18.85546875" style="18" customWidth="1"/>
    <col min="16136" max="16384" width="11.42578125" style="18"/>
  </cols>
  <sheetData>
    <row r="1" spans="1:35" ht="45" customHeight="1" x14ac:dyDescent="0.2">
      <c r="A1" s="1167" t="s">
        <v>317</v>
      </c>
      <c r="B1" s="1167"/>
      <c r="C1" s="1167"/>
      <c r="D1" s="1167"/>
      <c r="E1" s="1167"/>
      <c r="F1" s="1167"/>
      <c r="G1" s="1167"/>
    </row>
    <row r="2" spans="1:35" ht="36.75" customHeight="1" x14ac:dyDescent="0.2">
      <c r="A2" s="1168" t="s">
        <v>318</v>
      </c>
      <c r="B2" s="1168"/>
      <c r="C2" s="1168"/>
      <c r="D2" s="1168"/>
      <c r="E2" s="1168"/>
      <c r="F2" s="1168"/>
      <c r="G2" s="1168" t="s">
        <v>319</v>
      </c>
    </row>
    <row r="3" spans="1:35" ht="36.75" customHeight="1" x14ac:dyDescent="0.2">
      <c r="A3" s="1168" t="s">
        <v>320</v>
      </c>
      <c r="B3" s="1168"/>
      <c r="C3" s="1168" t="s">
        <v>321</v>
      </c>
      <c r="D3" s="1168"/>
      <c r="E3" s="1168" t="s">
        <v>322</v>
      </c>
      <c r="F3" s="1168"/>
      <c r="G3" s="1168"/>
    </row>
    <row r="4" spans="1:35" ht="33" customHeight="1" x14ac:dyDescent="0.2">
      <c r="A4" s="19">
        <v>0</v>
      </c>
      <c r="B4" s="19">
        <v>29</v>
      </c>
      <c r="C4" s="19">
        <v>0</v>
      </c>
      <c r="D4" s="19">
        <v>59</v>
      </c>
      <c r="E4" s="19">
        <v>0</v>
      </c>
      <c r="F4" s="19">
        <v>79</v>
      </c>
      <c r="G4" s="19" t="s">
        <v>315</v>
      </c>
    </row>
    <row r="5" spans="1:35" ht="33" customHeight="1" x14ac:dyDescent="0.2">
      <c r="A5" s="19">
        <v>30</v>
      </c>
      <c r="B5" s="19">
        <v>39</v>
      </c>
      <c r="C5" s="19">
        <v>60</v>
      </c>
      <c r="D5" s="19">
        <v>69</v>
      </c>
      <c r="E5" s="19">
        <v>80</v>
      </c>
      <c r="F5" s="19">
        <v>89</v>
      </c>
      <c r="G5" s="19" t="s">
        <v>316</v>
      </c>
    </row>
    <row r="6" spans="1:35" ht="33" customHeight="1" x14ac:dyDescent="0.2">
      <c r="A6" s="19">
        <v>40</v>
      </c>
      <c r="B6" s="19">
        <v>100</v>
      </c>
      <c r="C6" s="19">
        <v>70</v>
      </c>
      <c r="D6" s="19">
        <v>100</v>
      </c>
      <c r="E6" s="19">
        <v>90</v>
      </c>
      <c r="F6" s="19">
        <v>100</v>
      </c>
      <c r="G6" s="19" t="s">
        <v>314</v>
      </c>
    </row>
    <row r="7" spans="1:35" ht="48.75" customHeight="1" x14ac:dyDescent="0.2">
      <c r="A7" s="20"/>
      <c r="B7" s="20"/>
      <c r="C7" s="20"/>
      <c r="D7" s="20"/>
      <c r="E7" s="20"/>
      <c r="F7" s="20"/>
      <c r="G7" s="21"/>
    </row>
    <row r="8" spans="1:35" ht="48.75" customHeight="1" x14ac:dyDescent="0.2">
      <c r="A8" s="26"/>
      <c r="B8" s="20"/>
      <c r="C8" s="20"/>
      <c r="D8" s="20"/>
      <c r="E8" s="20"/>
      <c r="F8" s="20"/>
      <c r="G8" s="21"/>
    </row>
    <row r="9" spans="1:35" ht="48.75" customHeight="1" x14ac:dyDescent="0.2">
      <c r="A9" s="20"/>
      <c r="B9" s="20"/>
      <c r="C9" s="20"/>
      <c r="D9" s="20"/>
      <c r="E9" s="20"/>
      <c r="F9" s="20"/>
      <c r="G9" s="21"/>
    </row>
    <row r="10" spans="1:35" ht="4.5" customHeight="1" x14ac:dyDescent="0.2">
      <c r="A10" s="20"/>
      <c r="B10" s="20"/>
      <c r="C10" s="20"/>
      <c r="D10" s="20"/>
      <c r="E10" s="20"/>
      <c r="F10" s="20"/>
      <c r="G10" s="21"/>
    </row>
    <row r="11" spans="1:35" ht="22.5" customHeight="1" x14ac:dyDescent="0.2">
      <c r="A11" s="20"/>
      <c r="B11" s="20"/>
      <c r="C11" s="20"/>
      <c r="D11" s="20"/>
      <c r="E11" s="20"/>
      <c r="F11" s="20"/>
      <c r="G11" s="21"/>
    </row>
    <row r="12" spans="1:35" ht="4.5" customHeight="1" x14ac:dyDescent="0.2">
      <c r="A12" s="22"/>
      <c r="B12" s="22"/>
      <c r="C12" s="22"/>
      <c r="D12" s="22"/>
      <c r="E12" s="22"/>
      <c r="F12" s="22"/>
      <c r="G12" s="23"/>
    </row>
    <row r="13" spans="1:35" ht="31.5" customHeight="1" x14ac:dyDescent="0.4"/>
    <row r="14" spans="1:35" ht="18.75" customHeight="1" x14ac:dyDescent="0.4"/>
    <row r="15" spans="1:35" s="25" customFormat="1" ht="18.75" customHeight="1" x14ac:dyDescent="0.4">
      <c r="A15" s="24"/>
      <c r="B15" s="24"/>
      <c r="C15" s="24"/>
      <c r="D15" s="24"/>
      <c r="E15" s="24"/>
      <c r="F15" s="24"/>
      <c r="G15" s="24"/>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row>
    <row r="16" spans="1:35" s="25" customFormat="1" ht="18.75" customHeight="1" x14ac:dyDescent="0.4">
      <c r="A16" s="24"/>
      <c r="B16" s="24"/>
      <c r="C16" s="24"/>
      <c r="D16" s="24"/>
      <c r="E16" s="24"/>
      <c r="F16" s="24"/>
      <c r="G16" s="24"/>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s="25" customFormat="1" ht="18.75" customHeight="1" x14ac:dyDescent="0.4">
      <c r="A17" s="24"/>
      <c r="B17" s="24"/>
      <c r="C17" s="24"/>
      <c r="D17" s="24"/>
      <c r="E17" s="24"/>
      <c r="F17" s="24"/>
      <c r="G17" s="24"/>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5" s="25" customFormat="1" ht="18.75" customHeight="1" x14ac:dyDescent="0.4">
      <c r="A18" s="24"/>
      <c r="B18" s="24"/>
      <c r="C18" s="24"/>
      <c r="D18" s="24"/>
      <c r="E18" s="24"/>
      <c r="F18" s="24"/>
      <c r="G18" s="24"/>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25" customFormat="1" ht="18.75" customHeight="1" x14ac:dyDescent="0.4">
      <c r="A19" s="24"/>
      <c r="B19" s="24"/>
      <c r="C19" s="24"/>
      <c r="D19" s="24"/>
      <c r="E19" s="24"/>
      <c r="F19" s="24"/>
      <c r="G19" s="24"/>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6" spans="1:35" s="25" customFormat="1" ht="18.75" customHeight="1" x14ac:dyDescent="0.4">
      <c r="A26" s="24"/>
      <c r="B26" s="24"/>
      <c r="C26" s="24"/>
      <c r="D26" s="24"/>
      <c r="E26" s="24"/>
      <c r="F26" s="24"/>
      <c r="G26" s="24"/>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s="25" customFormat="1" ht="18.75" customHeight="1" x14ac:dyDescent="0.4">
      <c r="A27" s="24"/>
      <c r="B27" s="24"/>
      <c r="C27" s="24"/>
      <c r="D27" s="24"/>
      <c r="E27" s="24"/>
      <c r="F27" s="24"/>
      <c r="G27" s="24"/>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5" s="25" customFormat="1" ht="18.75" customHeight="1" x14ac:dyDescent="0.4">
      <c r="A28" s="24"/>
      <c r="B28" s="24"/>
      <c r="C28" s="24"/>
      <c r="D28" s="24"/>
      <c r="E28" s="24"/>
      <c r="F28" s="24"/>
      <c r="G28" s="24"/>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32" spans="1:35" s="25" customFormat="1" ht="18.75" customHeight="1" x14ac:dyDescent="0.4">
      <c r="A32" s="24"/>
      <c r="B32" s="24"/>
      <c r="C32" s="24"/>
      <c r="D32" s="24"/>
      <c r="E32" s="24"/>
      <c r="F32" s="24"/>
      <c r="G32" s="24"/>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1:35" s="25" customFormat="1" ht="18.75" customHeight="1" x14ac:dyDescent="0.4">
      <c r="A33" s="24"/>
      <c r="B33" s="24"/>
      <c r="C33" s="24"/>
      <c r="D33" s="24"/>
      <c r="E33" s="24"/>
      <c r="F33" s="24"/>
      <c r="G33" s="24"/>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sheetData>
  <mergeCells count="6">
    <mergeCell ref="A1:G1"/>
    <mergeCell ref="A2:F2"/>
    <mergeCell ref="G2:G3"/>
    <mergeCell ref="A3:B3"/>
    <mergeCell ref="C3:D3"/>
    <mergeCell ref="E3:F3"/>
  </mergeCells>
  <dataValidations count="1">
    <dataValidation type="list" allowBlank="1" showInputMessage="1" showErrorMessage="1" sqref="A8" xr:uid="{00000000-0002-0000-0B00-000000000000}">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41"/>
  <sheetViews>
    <sheetView topLeftCell="A4" zoomScale="70" zoomScaleNormal="70" workbookViewId="0">
      <pane xSplit="4" ySplit="4" topLeftCell="E8" activePane="bottomRight" state="frozen"/>
      <selection activeCell="A4" sqref="A4"/>
      <selection pane="topRight" activeCell="F4" sqref="F4"/>
      <selection pane="bottomLeft" activeCell="A8" sqref="A8"/>
      <selection pane="bottomRight" activeCell="C33" sqref="C33"/>
    </sheetView>
  </sheetViews>
  <sheetFormatPr baseColWidth="10" defaultColWidth="11.42578125" defaultRowHeight="15.75" x14ac:dyDescent="0.2"/>
  <cols>
    <col min="1" max="1" width="2" style="83" customWidth="1"/>
    <col min="2" max="2" width="7.85546875" style="46" customWidth="1"/>
    <col min="3" max="3" width="63.140625" style="55" customWidth="1"/>
    <col min="4" max="4" width="2.5703125" style="45" customWidth="1"/>
    <col min="5" max="6" width="26.7109375" style="46" customWidth="1"/>
    <col min="7" max="7" width="18.140625" style="47" customWidth="1"/>
    <col min="8" max="8" width="2.5703125" style="45" customWidth="1"/>
    <col min="9" max="9" width="26.85546875" style="46" customWidth="1"/>
    <col min="10" max="10" width="2.7109375" style="83" customWidth="1"/>
    <col min="11" max="11" width="13.5703125" style="49" customWidth="1"/>
    <col min="12" max="12" width="18.140625" style="47" customWidth="1"/>
    <col min="13" max="13" width="2" style="83" customWidth="1"/>
    <col min="14" max="14" width="1.140625" style="83" customWidth="1"/>
    <col min="15" max="15" width="23.85546875" style="49" customWidth="1"/>
    <col min="16" max="16" width="3.140625" style="83" customWidth="1"/>
    <col min="17" max="18" width="15.7109375" style="84" customWidth="1"/>
    <col min="19" max="19" width="12.28515625" style="85" customWidth="1"/>
    <col min="20" max="20" width="2" style="83" customWidth="1"/>
    <col min="21" max="22" width="15.7109375" style="84" customWidth="1"/>
    <col min="23" max="23" width="12.28515625" style="85" customWidth="1"/>
    <col min="24" max="24" width="3.28515625" style="83" customWidth="1"/>
    <col min="25" max="25" width="15.42578125" style="85" customWidth="1"/>
    <col min="26" max="26" width="3" style="83" customWidth="1"/>
    <col min="27" max="16384" width="11.42578125" style="83"/>
  </cols>
  <sheetData>
    <row r="1" spans="2:25" s="48" customFormat="1" ht="9" hidden="1" customHeight="1" x14ac:dyDescent="0.2">
      <c r="B1" s="43"/>
      <c r="C1" s="44"/>
      <c r="D1" s="45"/>
      <c r="E1" s="46"/>
      <c r="F1" s="46"/>
      <c r="G1" s="47"/>
      <c r="H1" s="45"/>
      <c r="I1" s="46"/>
      <c r="K1" s="49"/>
      <c r="L1" s="47"/>
      <c r="O1" s="49"/>
      <c r="Q1" s="50"/>
      <c r="R1" s="50"/>
      <c r="S1" s="51"/>
      <c r="U1" s="50"/>
      <c r="V1" s="50"/>
      <c r="W1" s="51"/>
      <c r="Y1" s="51"/>
    </row>
    <row r="2" spans="2:25" s="52" customFormat="1" ht="144" hidden="1" customHeight="1" x14ac:dyDescent="0.2">
      <c r="B2" s="1134" t="s">
        <v>618</v>
      </c>
      <c r="C2" s="1134"/>
      <c r="D2" s="1134"/>
      <c r="E2" s="1134"/>
      <c r="F2" s="1134"/>
      <c r="G2" s="1134"/>
      <c r="H2" s="1134"/>
      <c r="I2" s="1134"/>
      <c r="J2" s="1134"/>
      <c r="K2" s="49"/>
      <c r="L2" s="47"/>
      <c r="O2" s="49"/>
      <c r="Q2" s="53"/>
      <c r="R2" s="53"/>
      <c r="S2" s="54"/>
      <c r="U2" s="53"/>
      <c r="V2" s="53"/>
      <c r="W2" s="54"/>
      <c r="Y2" s="54"/>
    </row>
    <row r="3" spans="2:25" s="52" customFormat="1" ht="81" hidden="1" customHeight="1" x14ac:dyDescent="0.2">
      <c r="B3" s="1134" t="s">
        <v>619</v>
      </c>
      <c r="C3" s="1134"/>
      <c r="D3" s="1134"/>
      <c r="E3" s="1134"/>
      <c r="F3" s="1134"/>
      <c r="G3" s="1134"/>
      <c r="H3" s="1134"/>
      <c r="I3" s="1134"/>
      <c r="J3" s="1134"/>
      <c r="K3" s="1135"/>
      <c r="L3" s="1135"/>
      <c r="O3" s="45"/>
      <c r="Q3" s="53"/>
      <c r="R3" s="53"/>
      <c r="S3" s="54"/>
      <c r="U3" s="53"/>
      <c r="V3" s="53"/>
      <c r="W3" s="54"/>
      <c r="Y3" s="54"/>
    </row>
    <row r="4" spans="2:25" s="48" customFormat="1" ht="10.9" customHeight="1" x14ac:dyDescent="0.2">
      <c r="B4" s="1136"/>
      <c r="C4" s="1136"/>
      <c r="D4" s="1136"/>
      <c r="E4" s="1136"/>
      <c r="F4" s="1136"/>
      <c r="G4" s="1136"/>
      <c r="H4" s="1136"/>
      <c r="I4" s="1137"/>
      <c r="J4" s="1137"/>
      <c r="K4" s="49"/>
      <c r="L4" s="47"/>
      <c r="O4" s="49"/>
      <c r="Q4" s="50"/>
      <c r="R4" s="50"/>
      <c r="S4" s="51"/>
      <c r="U4" s="50"/>
      <c r="V4" s="50"/>
      <c r="W4" s="51"/>
      <c r="Y4" s="51"/>
    </row>
    <row r="5" spans="2:25" s="45" customFormat="1" ht="48.6" customHeight="1" x14ac:dyDescent="0.2">
      <c r="B5" s="1138" t="str">
        <f>General!B6</f>
        <v xml:space="preserve">UNIVERSO DE AUDITORÍA POR GRUPOS
TITULO DE LA AUDITORÍA O TEMA
</v>
      </c>
      <c r="C5" s="1139"/>
      <c r="D5" s="56"/>
      <c r="E5" s="1142" t="str">
        <f>General!AY6</f>
        <v>CANTIDAD DE TEMAS IDENTIFICADOS DURANTE LA VIGENCIA</v>
      </c>
      <c r="F5" s="1138" t="str">
        <f>General!AZ6</f>
        <v>CANTIDAD DE TEMAS A CUBRIR DURANTE LA VIGENCIA</v>
      </c>
      <c r="G5" s="1144"/>
      <c r="H5" s="56"/>
      <c r="I5" s="1146" t="s">
        <v>423</v>
      </c>
      <c r="K5" s="1148" t="s">
        <v>620</v>
      </c>
      <c r="L5" s="1149"/>
      <c r="O5" s="1155" t="s">
        <v>621</v>
      </c>
      <c r="Q5" s="1159" t="s">
        <v>437</v>
      </c>
      <c r="R5" s="1160"/>
      <c r="S5" s="1161"/>
      <c r="U5" s="1162" t="s">
        <v>438</v>
      </c>
      <c r="V5" s="1163"/>
      <c r="W5" s="1164"/>
      <c r="Y5" s="1157" t="s">
        <v>307</v>
      </c>
    </row>
    <row r="6" spans="2:25" s="45" customFormat="1" ht="126.6" customHeight="1" x14ac:dyDescent="0.2">
      <c r="B6" s="1140"/>
      <c r="C6" s="1141"/>
      <c r="D6" s="56"/>
      <c r="E6" s="1143"/>
      <c r="F6" s="1140"/>
      <c r="G6" s="1145"/>
      <c r="H6" s="56"/>
      <c r="I6" s="1147"/>
      <c r="K6" s="1150"/>
      <c r="L6" s="1151"/>
      <c r="O6" s="1156"/>
      <c r="Q6" s="57" t="str">
        <f>'Recurso Humano'!B3</f>
        <v>Alexander Bueno Herrera</v>
      </c>
      <c r="R6" s="57" t="str">
        <f>'Recurso Humano'!B4</f>
        <v>Leonel Mauricio Velandia Gómez</v>
      </c>
      <c r="S6" s="58" t="s">
        <v>307</v>
      </c>
      <c r="U6" s="59" t="str">
        <f>'Recurso Humano'!B6</f>
        <v>Estefanía Aya Navarro</v>
      </c>
      <c r="V6" s="59" t="str">
        <f>'Recurso Humano'!B5</f>
        <v>Blanca del Pilar Salgado Salguero</v>
      </c>
      <c r="W6" s="60" t="s">
        <v>307</v>
      </c>
      <c r="Y6" s="1158"/>
    </row>
    <row r="7" spans="2:25" s="45" customFormat="1" ht="12.6" customHeight="1" x14ac:dyDescent="0.2">
      <c r="C7" s="52"/>
      <c r="G7" s="47"/>
      <c r="K7" s="49"/>
      <c r="L7" s="47"/>
      <c r="O7" s="49"/>
      <c r="Q7" s="61"/>
      <c r="R7" s="61"/>
      <c r="S7" s="49"/>
      <c r="U7" s="61"/>
      <c r="V7" s="61"/>
      <c r="W7" s="49"/>
      <c r="Y7" s="49"/>
    </row>
    <row r="8" spans="2:25" s="45" customFormat="1" ht="46.15" customHeight="1" x14ac:dyDescent="0.2">
      <c r="B8" s="62">
        <f>General!A11</f>
        <v>1</v>
      </c>
      <c r="C8" s="63" t="str">
        <f>General!B11</f>
        <v>AUDITORÍAS DE LEY CON FECHA DE ENTREGA</v>
      </c>
      <c r="E8" s="62">
        <f>General!AY29</f>
        <v>8</v>
      </c>
      <c r="F8" s="62">
        <f>General!AZ29</f>
        <v>8</v>
      </c>
      <c r="G8" s="64">
        <f>F8/E8</f>
        <v>1</v>
      </c>
      <c r="I8" s="65">
        <f>General!AU29</f>
        <v>16</v>
      </c>
      <c r="K8" s="62">
        <f>General!BL29</f>
        <v>0</v>
      </c>
      <c r="L8" s="64">
        <f>K8/I8</f>
        <v>0</v>
      </c>
      <c r="O8" s="62">
        <f>General!BN29</f>
        <v>0</v>
      </c>
      <c r="Q8" s="62">
        <f ca="1" xml:space="preserve">         SUMIF(General!AF13:AF28,Resumen!Q6,General!AH13:AH27)       +       SUMIF(General!AF13:AF28,Resumen!Q6,General!AI13:AI27)                        +         SUMIF(General!AF13:AF28,Resumen!Q6,General!AJ13:AJ27)       +       SUMIF(General!AF13:AF28,Resumen!Q6,General!AK13:AK27)                        +         SUMIF(General!AF13:AF28,Resumen!Q6,General!AL13:AL27)       +       SUMIF(General!AF13:AF28,Resumen!Q6,General!AM13:AM27)                        +         SUMIF(General!AF13:AF28,Resumen!Q6,General!AN13:AN27)       +       SUMIF(General!AF13:AF28,Resumen!Q6,General!AO13:AO27)                         +         SUMIF(General!AF13:AF28,Resumen!Q6,General!AP13:AP27)       +       SUMIF(General!AF13:AF28,Resumen!Q6,General!AQ13:AQ27)                        +         SUMIF(General!AF13:AF28,Resumen!Q6,General!AR13:AR27)       +       SUMIF(General!AF13:AF28,Resumen!Q6,General!AS13:AS27)</f>
        <v>9</v>
      </c>
      <c r="R8" s="62">
        <f ca="1" xml:space="preserve">         SUMIF(General!AG13:AG28,Resumen!R6,General!AI13:AI27)       +       SUMIF(General!AG13:AG28,Resumen!R6,General!AJ13:AJ27)                        +         SUMIF(General!AG13:AG28,Resumen!R6,General!AK13:AK27)       +       SUMIF(General!AG13:AG28,Resumen!R6,General!AL13:AL27)                        +         SUMIF(General!AG13:AG28,Resumen!R6,General!AM13:AM27)       +       SUMIF(General!AG13:AG28,Resumen!R6,General!AN13:AN27)                        +         SUMIF(General!AG13:AG28,Resumen!R6,General!AO13:AO27)       +       SUMIF(General!AG13:AG28,Resumen!R6,General!AP13:AP27)                         +         SUMIF(General!AG13:AG28,Resumen!R6,General!AQ13:AQ27)       +       SUMIF(General!AG13:AG28,Resumen!R6,General!AR13:AR27)                        +         SUMIF(General!AG13:AG28,Resumen!R6,General!AS13:AS27)       +       SUMIF(General!AG13:AG28,Resumen!R6,General!AT13:AT27)</f>
        <v>0</v>
      </c>
      <c r="S8" s="66">
        <f t="shared" ref="S8:S33" ca="1" si="0">SUM(Q8:R8)</f>
        <v>9</v>
      </c>
      <c r="U8" s="62"/>
      <c r="V8" s="62"/>
      <c r="W8" s="67">
        <f t="shared" ref="W8:W33" si="1">SUM(U8:V8)</f>
        <v>0</v>
      </c>
      <c r="Y8" s="68">
        <f t="shared" ref="Y8:Y33" ca="1" si="2">S8+W8</f>
        <v>9</v>
      </c>
    </row>
    <row r="9" spans="2:25" s="45" customFormat="1" ht="46.15" customHeight="1" x14ac:dyDescent="0.2">
      <c r="B9" s="62">
        <f>General!A32</f>
        <v>2</v>
      </c>
      <c r="C9" s="69" t="str">
        <f>General!B32</f>
        <v>AUDITORÍAS DE LEY SIN FECHA DE ENTREGA</v>
      </c>
      <c r="E9" s="62">
        <f>General!AY56</f>
        <v>20</v>
      </c>
      <c r="F9" s="62">
        <f>General!AZ56</f>
        <v>12</v>
      </c>
      <c r="G9" s="64">
        <f t="shared" ref="G9" si="3">F9/E9</f>
        <v>0.6</v>
      </c>
      <c r="I9" s="65">
        <f>General!AU56</f>
        <v>16</v>
      </c>
      <c r="K9" s="62">
        <f>General!BL56</f>
        <v>0</v>
      </c>
      <c r="L9" s="64">
        <f t="shared" ref="L9:L33" si="4">K9/I9</f>
        <v>0</v>
      </c>
      <c r="O9" s="62">
        <f>General!BN56</f>
        <v>0</v>
      </c>
      <c r="Q9" s="62"/>
      <c r="R9" s="62"/>
      <c r="S9" s="66">
        <f t="shared" si="0"/>
        <v>0</v>
      </c>
      <c r="U9" s="62"/>
      <c r="V9" s="62"/>
      <c r="W9" s="67">
        <f t="shared" si="1"/>
        <v>0</v>
      </c>
      <c r="Y9" s="68">
        <f t="shared" si="2"/>
        <v>0</v>
      </c>
    </row>
    <row r="10" spans="2:25" s="45" customFormat="1" ht="46.15" customHeight="1" x14ac:dyDescent="0.2">
      <c r="B10" s="62">
        <f>General!A59</f>
        <v>3</v>
      </c>
      <c r="C10" s="69" t="str">
        <f>General!B59</f>
        <v>AUDITORÍAS DE GESTIÓN POR ÁREA ORGANIZACIONAL</v>
      </c>
      <c r="E10" s="62">
        <f>General!AY73</f>
        <v>9</v>
      </c>
      <c r="F10" s="62">
        <f>General!AZ73</f>
        <v>9</v>
      </c>
      <c r="G10" s="64">
        <f t="shared" ref="G10:G33" si="5">F10/E10</f>
        <v>1</v>
      </c>
      <c r="I10" s="65">
        <f>General!AU73</f>
        <v>9</v>
      </c>
      <c r="K10" s="62">
        <f>General!BL73</f>
        <v>0</v>
      </c>
      <c r="L10" s="64">
        <f t="shared" si="4"/>
        <v>0</v>
      </c>
      <c r="O10" s="62">
        <f>General!BN73</f>
        <v>0</v>
      </c>
      <c r="Q10" s="62"/>
      <c r="R10" s="62"/>
      <c r="S10" s="66">
        <f t="shared" si="0"/>
        <v>0</v>
      </c>
      <c r="U10" s="62"/>
      <c r="V10" s="62"/>
      <c r="W10" s="67">
        <f t="shared" si="1"/>
        <v>0</v>
      </c>
      <c r="Y10" s="68">
        <f t="shared" si="2"/>
        <v>0</v>
      </c>
    </row>
    <row r="11" spans="2:25" s="45" customFormat="1" ht="46.15" customHeight="1" x14ac:dyDescent="0.2">
      <c r="B11" s="62">
        <f>General!A76</f>
        <v>4</v>
      </c>
      <c r="C11" s="69" t="str">
        <f>General!B76</f>
        <v>AUDITORÍAS A PROCESOS</v>
      </c>
      <c r="E11" s="62">
        <f>General!AY104</f>
        <v>21</v>
      </c>
      <c r="F11" s="62">
        <f>General!AZ104</f>
        <v>2</v>
      </c>
      <c r="G11" s="64">
        <f t="shared" si="5"/>
        <v>9.5238095238095233E-2</v>
      </c>
      <c r="I11" s="65">
        <f>General!AU104</f>
        <v>2</v>
      </c>
      <c r="K11" s="62">
        <f>General!BL104</f>
        <v>0</v>
      </c>
      <c r="L11" s="64">
        <f t="shared" si="4"/>
        <v>0</v>
      </c>
      <c r="O11" s="62">
        <f>General!BN104</f>
        <v>0</v>
      </c>
      <c r="Q11" s="62"/>
      <c r="R11" s="62"/>
      <c r="S11" s="66">
        <f t="shared" si="0"/>
        <v>0</v>
      </c>
      <c r="U11" s="62"/>
      <c r="V11" s="62"/>
      <c r="W11" s="67">
        <f t="shared" si="1"/>
        <v>0</v>
      </c>
      <c r="Y11" s="68">
        <f t="shared" si="2"/>
        <v>0</v>
      </c>
    </row>
    <row r="12" spans="2:25" s="45" customFormat="1" ht="46.15" customHeight="1" x14ac:dyDescent="0.2">
      <c r="B12" s="62">
        <f>General!A107</f>
        <v>5</v>
      </c>
      <c r="C12" s="69" t="str">
        <f>General!B107</f>
        <v>AUDITORÍAS DE SEGUIMIENTO</v>
      </c>
      <c r="E12" s="62">
        <f>General!AY116</f>
        <v>7</v>
      </c>
      <c r="F12" s="62">
        <f>General!AZ116</f>
        <v>1</v>
      </c>
      <c r="G12" s="64">
        <f t="shared" si="5"/>
        <v>0.14285714285714285</v>
      </c>
      <c r="I12" s="65">
        <f>General!AU116</f>
        <v>1</v>
      </c>
      <c r="K12" s="62">
        <f>General!BL116</f>
        <v>0</v>
      </c>
      <c r="L12" s="64">
        <f t="shared" si="4"/>
        <v>0</v>
      </c>
      <c r="O12" s="62">
        <f>General!BN116</f>
        <v>0</v>
      </c>
      <c r="Q12" s="62"/>
      <c r="R12" s="62"/>
      <c r="S12" s="66">
        <f t="shared" si="0"/>
        <v>0</v>
      </c>
      <c r="U12" s="62"/>
      <c r="V12" s="62"/>
      <c r="W12" s="67">
        <f t="shared" si="1"/>
        <v>0</v>
      </c>
      <c r="Y12" s="68">
        <f t="shared" si="2"/>
        <v>0</v>
      </c>
    </row>
    <row r="13" spans="2:25" s="45" customFormat="1" ht="46.15" customHeight="1" x14ac:dyDescent="0.2">
      <c r="B13" s="62">
        <f>General!A119</f>
        <v>6</v>
      </c>
      <c r="C13" s="69" t="str">
        <f>General!B119</f>
        <v>AUDITORÍAS A COMITÉS INSTITUCIONALES</v>
      </c>
      <c r="E13" s="62">
        <f>General!AY133</f>
        <v>11</v>
      </c>
      <c r="F13" s="62">
        <f>General!AZ133</f>
        <v>0</v>
      </c>
      <c r="G13" s="64">
        <f t="shared" si="5"/>
        <v>0</v>
      </c>
      <c r="I13" s="65">
        <f>General!AU133</f>
        <v>0</v>
      </c>
      <c r="K13" s="62">
        <f>General!BL133</f>
        <v>0</v>
      </c>
      <c r="L13" s="64" t="e">
        <f t="shared" si="4"/>
        <v>#DIV/0!</v>
      </c>
      <c r="O13" s="62">
        <f>General!BN133</f>
        <v>0</v>
      </c>
      <c r="Q13" s="62"/>
      <c r="R13" s="62"/>
      <c r="S13" s="66">
        <f t="shared" si="0"/>
        <v>0</v>
      </c>
      <c r="U13" s="62"/>
      <c r="V13" s="62"/>
      <c r="W13" s="67">
        <f t="shared" si="1"/>
        <v>0</v>
      </c>
      <c r="Y13" s="68">
        <f t="shared" si="2"/>
        <v>0</v>
      </c>
    </row>
    <row r="14" spans="2:25" s="45" customFormat="1" ht="65.45" customHeight="1" x14ac:dyDescent="0.2">
      <c r="B14" s="62">
        <f>General!A136</f>
        <v>7</v>
      </c>
      <c r="C14" s="69" t="str">
        <f>General!B136</f>
        <v>AUDITORÍAS A OBSERVACIONES, OPORTUNIDADES DE MEJORAMIENTO Y CONSIDERACIONES</v>
      </c>
      <c r="E14" s="62">
        <f>General!AY160</f>
        <v>21</v>
      </c>
      <c r="F14" s="62">
        <f>General!AZ160</f>
        <v>20</v>
      </c>
      <c r="G14" s="64">
        <f t="shared" si="5"/>
        <v>0.95238095238095233</v>
      </c>
      <c r="I14" s="65">
        <f>General!AU160</f>
        <v>20</v>
      </c>
      <c r="K14" s="62">
        <f>General!BL160</f>
        <v>0</v>
      </c>
      <c r="L14" s="64">
        <f t="shared" si="4"/>
        <v>0</v>
      </c>
      <c r="O14" s="62">
        <f>General!BN160</f>
        <v>0</v>
      </c>
      <c r="Q14" s="62"/>
      <c r="R14" s="62"/>
      <c r="S14" s="66">
        <f t="shared" si="0"/>
        <v>0</v>
      </c>
      <c r="U14" s="62"/>
      <c r="V14" s="62"/>
      <c r="W14" s="67">
        <f t="shared" si="1"/>
        <v>0</v>
      </c>
      <c r="Y14" s="68">
        <f t="shared" si="2"/>
        <v>0</v>
      </c>
    </row>
    <row r="15" spans="2:25" s="45" customFormat="1" ht="46.15" customHeight="1" x14ac:dyDescent="0.2">
      <c r="B15" s="62">
        <f>General!A163</f>
        <v>8</v>
      </c>
      <c r="C15" s="69" t="str">
        <f>General!B163</f>
        <v>AUDITORÍAS A SISTEMAS DE INFORMACIÓN</v>
      </c>
      <c r="E15" s="62">
        <f>General!AY194</f>
        <v>28</v>
      </c>
      <c r="F15" s="62">
        <f>General!AZ194</f>
        <v>1</v>
      </c>
      <c r="G15" s="64">
        <f t="shared" si="5"/>
        <v>3.5714285714285712E-2</v>
      </c>
      <c r="I15" s="65">
        <f>General!AU194</f>
        <v>1</v>
      </c>
      <c r="K15" s="62">
        <f>General!BL194</f>
        <v>0</v>
      </c>
      <c r="L15" s="64">
        <f t="shared" si="4"/>
        <v>0</v>
      </c>
      <c r="O15" s="62">
        <f>General!BN194</f>
        <v>0</v>
      </c>
      <c r="Q15" s="62"/>
      <c r="R15" s="62"/>
      <c r="S15" s="66">
        <f t="shared" si="0"/>
        <v>0</v>
      </c>
      <c r="U15" s="62"/>
      <c r="V15" s="62"/>
      <c r="W15" s="67">
        <f t="shared" si="1"/>
        <v>0</v>
      </c>
      <c r="Y15" s="68">
        <f t="shared" si="2"/>
        <v>0</v>
      </c>
    </row>
    <row r="16" spans="2:25" s="45" customFormat="1" ht="46.15" customHeight="1" x14ac:dyDescent="0.2">
      <c r="B16" s="62">
        <f>General!A197</f>
        <v>9</v>
      </c>
      <c r="C16" s="69" t="str">
        <f>General!B197</f>
        <v>AUDITORÍAS A LA EVALUACIÓN DE PROYECTOS FINANCIADOS CON DIFERENTES RECURSOS</v>
      </c>
      <c r="E16" s="62">
        <f>General!AY208</f>
        <v>7</v>
      </c>
      <c r="F16" s="62">
        <f>General!AZ208</f>
        <v>1</v>
      </c>
      <c r="G16" s="64">
        <f t="shared" si="5"/>
        <v>0.14285714285714285</v>
      </c>
      <c r="I16" s="65">
        <f>General!AU208</f>
        <v>1</v>
      </c>
      <c r="K16" s="62">
        <f>General!BL208</f>
        <v>0</v>
      </c>
      <c r="L16" s="64">
        <f t="shared" si="4"/>
        <v>0</v>
      </c>
      <c r="O16" s="62">
        <f>General!BN208</f>
        <v>0</v>
      </c>
      <c r="Q16" s="62"/>
      <c r="R16" s="62"/>
      <c r="S16" s="66">
        <f t="shared" si="0"/>
        <v>0</v>
      </c>
      <c r="U16" s="62"/>
      <c r="V16" s="62"/>
      <c r="W16" s="67">
        <f t="shared" si="1"/>
        <v>0</v>
      </c>
      <c r="Y16" s="68">
        <f t="shared" si="2"/>
        <v>0</v>
      </c>
    </row>
    <row r="17" spans="2:26" s="45" customFormat="1" ht="46.15" customHeight="1" x14ac:dyDescent="0.2">
      <c r="B17" s="62">
        <f>General!A211</f>
        <v>10</v>
      </c>
      <c r="C17" s="69" t="str">
        <f>General!B211</f>
        <v>AUDITORÍAS A PLANES</v>
      </c>
      <c r="E17" s="62">
        <f>General!AY246</f>
        <v>32</v>
      </c>
      <c r="F17" s="62">
        <f>General!AZ246</f>
        <v>0</v>
      </c>
      <c r="G17" s="64">
        <f t="shared" si="5"/>
        <v>0</v>
      </c>
      <c r="I17" s="65">
        <f>General!AU246</f>
        <v>0</v>
      </c>
      <c r="K17" s="62">
        <f>General!BL246</f>
        <v>0</v>
      </c>
      <c r="L17" s="64" t="e">
        <f t="shared" si="4"/>
        <v>#DIV/0!</v>
      </c>
      <c r="O17" s="62">
        <f>General!BN246</f>
        <v>0</v>
      </c>
      <c r="Q17" s="62"/>
      <c r="R17" s="62"/>
      <c r="S17" s="66">
        <f t="shared" si="0"/>
        <v>0</v>
      </c>
      <c r="U17" s="62"/>
      <c r="V17" s="62"/>
      <c r="W17" s="67">
        <f t="shared" si="1"/>
        <v>0</v>
      </c>
      <c r="Y17" s="68">
        <f t="shared" si="2"/>
        <v>0</v>
      </c>
    </row>
    <row r="18" spans="2:26" s="45" customFormat="1" ht="46.15" customHeight="1" x14ac:dyDescent="0.2">
      <c r="B18" s="62">
        <f>General!A249</f>
        <v>11</v>
      </c>
      <c r="C18" s="69" t="str">
        <f>General!B249</f>
        <v>AUDITORÍAS A POLÍTICAS</v>
      </c>
      <c r="E18" s="62">
        <f>General!AY279</f>
        <v>28</v>
      </c>
      <c r="F18" s="62">
        <f>General!AZ279</f>
        <v>0</v>
      </c>
      <c r="G18" s="64">
        <f t="shared" si="5"/>
        <v>0</v>
      </c>
      <c r="I18" s="65">
        <f>General!AU279</f>
        <v>0</v>
      </c>
      <c r="K18" s="62">
        <f>General!BL279</f>
        <v>0</v>
      </c>
      <c r="L18" s="64" t="e">
        <f t="shared" si="4"/>
        <v>#DIV/0!</v>
      </c>
      <c r="O18" s="62">
        <f>General!BN279</f>
        <v>0</v>
      </c>
      <c r="Q18" s="62"/>
      <c r="R18" s="62"/>
      <c r="S18" s="66">
        <f t="shared" si="0"/>
        <v>0</v>
      </c>
      <c r="U18" s="62"/>
      <c r="V18" s="62"/>
      <c r="W18" s="67">
        <f t="shared" si="1"/>
        <v>0</v>
      </c>
      <c r="Y18" s="68">
        <f t="shared" si="2"/>
        <v>0</v>
      </c>
      <c r="Z18" s="70"/>
    </row>
    <row r="19" spans="2:26" s="45" customFormat="1" ht="46.15" customHeight="1" x14ac:dyDescent="0.2">
      <c r="B19" s="62">
        <f>General!A282</f>
        <v>12</v>
      </c>
      <c r="C19" s="69" t="str">
        <f>General!B282</f>
        <v>AUDITORÍAS A PROGRAMAS</v>
      </c>
      <c r="E19" s="62">
        <f>General!AY288</f>
        <v>4</v>
      </c>
      <c r="F19" s="62">
        <f>General!AZ288</f>
        <v>1</v>
      </c>
      <c r="G19" s="64">
        <f t="shared" si="5"/>
        <v>0.25</v>
      </c>
      <c r="I19" s="65">
        <f>General!AU288</f>
        <v>2</v>
      </c>
      <c r="K19" s="62">
        <f>General!BL288</f>
        <v>0</v>
      </c>
      <c r="L19" s="64">
        <f t="shared" si="4"/>
        <v>0</v>
      </c>
      <c r="O19" s="62">
        <f>General!BN288</f>
        <v>0</v>
      </c>
      <c r="Q19" s="62"/>
      <c r="R19" s="62"/>
      <c r="S19" s="66">
        <f t="shared" si="0"/>
        <v>0</v>
      </c>
      <c r="U19" s="62"/>
      <c r="V19" s="62"/>
      <c r="W19" s="67">
        <f t="shared" si="1"/>
        <v>0</v>
      </c>
      <c r="Y19" s="68">
        <f t="shared" si="2"/>
        <v>0</v>
      </c>
    </row>
    <row r="20" spans="2:26" s="45" customFormat="1" ht="46.15" customHeight="1" x14ac:dyDescent="0.2">
      <c r="B20" s="62">
        <f>General!A291</f>
        <v>13</v>
      </c>
      <c r="C20" s="69" t="str">
        <f>General!B291</f>
        <v>AUDITORÍAS A PROYECTOS DE INVERSIÓN</v>
      </c>
      <c r="E20" s="62">
        <f>General!AY304</f>
        <v>10</v>
      </c>
      <c r="F20" s="62">
        <f>General!AZ304</f>
        <v>1</v>
      </c>
      <c r="G20" s="64">
        <f t="shared" si="5"/>
        <v>0.1</v>
      </c>
      <c r="I20" s="65">
        <f>General!AU304</f>
        <v>1</v>
      </c>
      <c r="K20" s="62">
        <f>General!BL304</f>
        <v>0</v>
      </c>
      <c r="L20" s="64">
        <f t="shared" si="4"/>
        <v>0</v>
      </c>
      <c r="O20" s="62">
        <f>General!BN304</f>
        <v>0</v>
      </c>
      <c r="Q20" s="62"/>
      <c r="R20" s="62"/>
      <c r="S20" s="66">
        <f t="shared" si="0"/>
        <v>0</v>
      </c>
      <c r="U20" s="62"/>
      <c r="V20" s="62"/>
      <c r="W20" s="67">
        <f t="shared" si="1"/>
        <v>0</v>
      </c>
      <c r="Y20" s="68">
        <f t="shared" si="2"/>
        <v>0</v>
      </c>
    </row>
    <row r="21" spans="2:26" s="45" customFormat="1" ht="46.15" customHeight="1" x14ac:dyDescent="0.2">
      <c r="B21" s="62">
        <f>General!A307</f>
        <v>14</v>
      </c>
      <c r="C21" s="69" t="str">
        <f>General!B307</f>
        <v>AUDITORÍAS ESPECIALES</v>
      </c>
      <c r="E21" s="62">
        <f>General!AY337</f>
        <v>28</v>
      </c>
      <c r="F21" s="62">
        <f>General!AZ337</f>
        <v>4</v>
      </c>
      <c r="G21" s="64">
        <f t="shared" si="5"/>
        <v>0.14285714285714285</v>
      </c>
      <c r="I21" s="65">
        <f>General!AU337</f>
        <v>8</v>
      </c>
      <c r="K21" s="62">
        <f>General!BL337</f>
        <v>0</v>
      </c>
      <c r="L21" s="64">
        <f t="shared" si="4"/>
        <v>0</v>
      </c>
      <c r="O21" s="62">
        <f>General!BN337</f>
        <v>0</v>
      </c>
      <c r="Q21" s="62"/>
      <c r="R21" s="62"/>
      <c r="S21" s="66">
        <f t="shared" si="0"/>
        <v>0</v>
      </c>
      <c r="U21" s="62"/>
      <c r="V21" s="62"/>
      <c r="W21" s="67">
        <f t="shared" si="1"/>
        <v>0</v>
      </c>
      <c r="Y21" s="68">
        <f t="shared" si="2"/>
        <v>0</v>
      </c>
      <c r="Z21" s="70"/>
    </row>
    <row r="22" spans="2:26" s="45" customFormat="1" ht="46.15" customHeight="1" x14ac:dyDescent="0.2">
      <c r="B22" s="62">
        <f>General!A340</f>
        <v>15</v>
      </c>
      <c r="C22" s="69" t="str">
        <f>General!B340</f>
        <v>AUDITORÍA A CONTRATOS DE PRESTACIÓN DE SERVICIOS
Verificar y evaluar el cumplimiento de lo pactado en los contratos de prestación de servicio, de conformidad con el desarrollo contractual en el área organizacional que corresponda</v>
      </c>
      <c r="E22" s="62">
        <f>General!AY358</f>
        <v>16</v>
      </c>
      <c r="F22" s="62">
        <f>General!AZ358</f>
        <v>0</v>
      </c>
      <c r="G22" s="64">
        <f t="shared" si="5"/>
        <v>0</v>
      </c>
      <c r="I22" s="65">
        <f>General!AU358</f>
        <v>0</v>
      </c>
      <c r="K22" s="62">
        <f>General!BL358</f>
        <v>0</v>
      </c>
      <c r="L22" s="64" t="e">
        <f t="shared" si="4"/>
        <v>#DIV/0!</v>
      </c>
      <c r="O22" s="62">
        <f>General!BN358</f>
        <v>0</v>
      </c>
      <c r="Q22" s="62"/>
      <c r="R22" s="62"/>
      <c r="S22" s="66">
        <f t="shared" si="0"/>
        <v>0</v>
      </c>
      <c r="U22" s="62"/>
      <c r="V22" s="62"/>
      <c r="W22" s="67">
        <f t="shared" si="1"/>
        <v>0</v>
      </c>
      <c r="Y22" s="68">
        <f t="shared" si="2"/>
        <v>0</v>
      </c>
    </row>
    <row r="23" spans="2:26" s="45" customFormat="1" ht="46.15" customHeight="1" x14ac:dyDescent="0.2">
      <c r="B23" s="62">
        <f>General!A361</f>
        <v>16</v>
      </c>
      <c r="C23" s="69" t="str">
        <f>General!B361</f>
        <v>AUDITORÍA A LIQUIDACIÓN DE CONVENIOS</v>
      </c>
      <c r="E23" s="62">
        <f>General!AY368</f>
        <v>5</v>
      </c>
      <c r="F23" s="62">
        <f>General!AZ368</f>
        <v>0</v>
      </c>
      <c r="G23" s="64">
        <f t="shared" si="5"/>
        <v>0</v>
      </c>
      <c r="I23" s="65">
        <f>General!AU368</f>
        <v>0</v>
      </c>
      <c r="K23" s="62">
        <f>General!BL368</f>
        <v>0</v>
      </c>
      <c r="L23" s="64" t="e">
        <f t="shared" si="4"/>
        <v>#DIV/0!</v>
      </c>
      <c r="O23" s="62">
        <f>General!BN368</f>
        <v>0</v>
      </c>
      <c r="Q23" s="62"/>
      <c r="R23" s="62"/>
      <c r="S23" s="66">
        <f t="shared" si="0"/>
        <v>0</v>
      </c>
      <c r="U23" s="62"/>
      <c r="V23" s="62"/>
      <c r="W23" s="67">
        <f t="shared" si="1"/>
        <v>0</v>
      </c>
      <c r="Y23" s="68">
        <f t="shared" si="2"/>
        <v>0</v>
      </c>
    </row>
    <row r="24" spans="2:26" s="45" customFormat="1" ht="46.15" customHeight="1" x14ac:dyDescent="0.2">
      <c r="B24" s="62">
        <f>General!A371</f>
        <v>17</v>
      </c>
      <c r="C24" s="69" t="str">
        <f>General!B371</f>
        <v>AUDITORÍA AGENDA REGULATORIA</v>
      </c>
      <c r="E24" s="62">
        <f>General!AY378</f>
        <v>5</v>
      </c>
      <c r="F24" s="62">
        <f>General!AZ378</f>
        <v>0</v>
      </c>
      <c r="G24" s="64">
        <f t="shared" si="5"/>
        <v>0</v>
      </c>
      <c r="I24" s="65">
        <f>General!AU378</f>
        <v>0</v>
      </c>
      <c r="K24" s="62">
        <f>General!BL378</f>
        <v>0</v>
      </c>
      <c r="L24" s="64" t="e">
        <f t="shared" si="4"/>
        <v>#DIV/0!</v>
      </c>
      <c r="O24" s="62">
        <f>General!BN378</f>
        <v>0</v>
      </c>
      <c r="Q24" s="62"/>
      <c r="R24" s="62"/>
      <c r="S24" s="66">
        <f t="shared" si="0"/>
        <v>0</v>
      </c>
      <c r="U24" s="62"/>
      <c r="V24" s="62"/>
      <c r="W24" s="67">
        <f t="shared" si="1"/>
        <v>0</v>
      </c>
      <c r="Y24" s="68">
        <f t="shared" si="2"/>
        <v>0</v>
      </c>
    </row>
    <row r="25" spans="2:26" s="45" customFormat="1" ht="59.45" customHeight="1" x14ac:dyDescent="0.2">
      <c r="B25" s="62">
        <f>General!A381</f>
        <v>18</v>
      </c>
      <c r="C25" s="69" t="str">
        <f>General!B381</f>
        <v>AUDITORÍAS &amp; ACTIVIDADES CON LA CONTRALORÍA GENERAL DE LA REPÚBLICA - CGR</v>
      </c>
      <c r="E25" s="62">
        <f>General!AY392</f>
        <v>8</v>
      </c>
      <c r="F25" s="62">
        <f>General!AZ392</f>
        <v>1</v>
      </c>
      <c r="G25" s="64">
        <f t="shared" si="5"/>
        <v>0.125</v>
      </c>
      <c r="I25" s="65">
        <f>General!AU392</f>
        <v>1</v>
      </c>
      <c r="K25" s="62">
        <f>General!BL392</f>
        <v>0</v>
      </c>
      <c r="L25" s="64">
        <f t="shared" si="4"/>
        <v>0</v>
      </c>
      <c r="O25" s="62">
        <f>General!BN392</f>
        <v>0</v>
      </c>
      <c r="Q25" s="62"/>
      <c r="R25" s="62"/>
      <c r="S25" s="66">
        <f t="shared" si="0"/>
        <v>0</v>
      </c>
      <c r="U25" s="62"/>
      <c r="V25" s="62"/>
      <c r="W25" s="67">
        <f t="shared" si="1"/>
        <v>0</v>
      </c>
      <c r="Y25" s="68">
        <f t="shared" si="2"/>
        <v>0</v>
      </c>
    </row>
    <row r="26" spans="2:26" s="45" customFormat="1" ht="46.15" customHeight="1" x14ac:dyDescent="0.2">
      <c r="B26" s="62">
        <f>General!A395</f>
        <v>19</v>
      </c>
      <c r="C26" s="69" t="str">
        <f>General!B395</f>
        <v>AUDITORÍA A LA SUPERVISIÓN DE CONTRATOS</v>
      </c>
      <c r="E26" s="62">
        <f>General!AY414</f>
        <v>16</v>
      </c>
      <c r="F26" s="62">
        <f>General!AZ414</f>
        <v>0</v>
      </c>
      <c r="G26" s="64">
        <f t="shared" si="5"/>
        <v>0</v>
      </c>
      <c r="I26" s="65">
        <f>General!AU414</f>
        <v>0</v>
      </c>
      <c r="K26" s="62">
        <f>General!BL414</f>
        <v>0</v>
      </c>
      <c r="L26" s="64" t="e">
        <f t="shared" si="4"/>
        <v>#DIV/0!</v>
      </c>
      <c r="O26" s="62">
        <f>General!BN414</f>
        <v>0</v>
      </c>
      <c r="Q26" s="62"/>
      <c r="R26" s="62"/>
      <c r="S26" s="66">
        <f t="shared" si="0"/>
        <v>0</v>
      </c>
      <c r="U26" s="62"/>
      <c r="V26" s="62"/>
      <c r="W26" s="67">
        <f t="shared" si="1"/>
        <v>0</v>
      </c>
      <c r="Y26" s="68">
        <f t="shared" si="2"/>
        <v>0</v>
      </c>
    </row>
    <row r="27" spans="2:26" s="45" customFormat="1" ht="65.45" customHeight="1" x14ac:dyDescent="0.2">
      <c r="B27" s="62">
        <f>General!A417</f>
        <v>20</v>
      </c>
      <c r="C27" s="69" t="str">
        <f>General!B417</f>
        <v>AUDITORÍA DE LEGALIDAD DE LOS ACTOS ADMINISTRATIVOS</v>
      </c>
      <c r="E27" s="62">
        <f>General!AY426</f>
        <v>6</v>
      </c>
      <c r="F27" s="62">
        <f>General!AZ426</f>
        <v>0</v>
      </c>
      <c r="G27" s="64">
        <f t="shared" si="5"/>
        <v>0</v>
      </c>
      <c r="I27" s="65">
        <f>General!AU426</f>
        <v>0</v>
      </c>
      <c r="K27" s="62">
        <f>General!BL426</f>
        <v>0</v>
      </c>
      <c r="L27" s="64" t="e">
        <f t="shared" si="4"/>
        <v>#DIV/0!</v>
      </c>
      <c r="O27" s="62">
        <f>General!BN426</f>
        <v>0</v>
      </c>
      <c r="Q27" s="62"/>
      <c r="R27" s="62"/>
      <c r="S27" s="66">
        <f t="shared" si="0"/>
        <v>0</v>
      </c>
      <c r="U27" s="62"/>
      <c r="V27" s="62"/>
      <c r="W27" s="67">
        <f t="shared" si="1"/>
        <v>0</v>
      </c>
      <c r="Y27" s="68">
        <f t="shared" si="2"/>
        <v>0</v>
      </c>
    </row>
    <row r="28" spans="2:26" s="45" customFormat="1" ht="46.15" customHeight="1" x14ac:dyDescent="0.2">
      <c r="B28" s="62">
        <f>General!A429</f>
        <v>21</v>
      </c>
      <c r="C28" s="69" t="str">
        <f>General!B429</f>
        <v>ACTIVIDADES DE ACOMPAÑAMIENTO Y PREVENCIÓN</v>
      </c>
      <c r="E28" s="62">
        <f>General!AY436</f>
        <v>4</v>
      </c>
      <c r="F28" s="62">
        <f>General!AZ436</f>
        <v>2</v>
      </c>
      <c r="G28" s="64">
        <f t="shared" si="5"/>
        <v>0.5</v>
      </c>
      <c r="I28" s="65">
        <f>General!AU436</f>
        <v>6</v>
      </c>
      <c r="K28" s="62">
        <f>General!BL436</f>
        <v>0</v>
      </c>
      <c r="L28" s="64">
        <f t="shared" si="4"/>
        <v>0</v>
      </c>
      <c r="O28" s="62">
        <f>General!BN436</f>
        <v>0</v>
      </c>
      <c r="Q28" s="62"/>
      <c r="R28" s="62"/>
      <c r="S28" s="66">
        <f t="shared" si="0"/>
        <v>0</v>
      </c>
      <c r="U28" s="62"/>
      <c r="V28" s="62"/>
      <c r="W28" s="67">
        <f t="shared" si="1"/>
        <v>0</v>
      </c>
      <c r="Y28" s="68">
        <f t="shared" si="2"/>
        <v>0</v>
      </c>
    </row>
    <row r="29" spans="2:26" s="45" customFormat="1" ht="46.15" customHeight="1" x14ac:dyDescent="0.2">
      <c r="B29" s="62">
        <f>General!A439</f>
        <v>22</v>
      </c>
      <c r="C29" s="69" t="str">
        <f>General!B439</f>
        <v>ASISTENCIA A COMITÉS INTERNOS Y EXTERNOS</v>
      </c>
      <c r="E29" s="62">
        <f>General!AY454</f>
        <v>12</v>
      </c>
      <c r="F29" s="62">
        <f>General!AZ454</f>
        <v>1</v>
      </c>
      <c r="G29" s="64">
        <f t="shared" si="5"/>
        <v>8.3333333333333329E-2</v>
      </c>
      <c r="I29" s="65">
        <f>General!AU454</f>
        <v>2</v>
      </c>
      <c r="K29" s="62">
        <f>General!BL454</f>
        <v>0</v>
      </c>
      <c r="L29" s="64">
        <f t="shared" si="4"/>
        <v>0</v>
      </c>
      <c r="O29" s="62">
        <f>General!BN454</f>
        <v>0</v>
      </c>
      <c r="Q29" s="62"/>
      <c r="R29" s="62"/>
      <c r="S29" s="66">
        <f t="shared" si="0"/>
        <v>0</v>
      </c>
      <c r="U29" s="62"/>
      <c r="V29" s="62"/>
      <c r="W29" s="67">
        <f t="shared" si="1"/>
        <v>0</v>
      </c>
      <c r="Y29" s="68">
        <f t="shared" si="2"/>
        <v>0</v>
      </c>
    </row>
    <row r="30" spans="2:26" s="45" customFormat="1" ht="46.15" customHeight="1" x14ac:dyDescent="0.2">
      <c r="B30" s="62">
        <f>General!A457</f>
        <v>23</v>
      </c>
      <c r="C30" s="69" t="str">
        <f>General!B457</f>
        <v>MESAS DE ASESORÍA Y PREVENCIÓN</v>
      </c>
      <c r="E30" s="62">
        <f>General!AY476</f>
        <v>16</v>
      </c>
      <c r="F30" s="62">
        <f>General!AZ476</f>
        <v>0</v>
      </c>
      <c r="G30" s="64">
        <f t="shared" si="5"/>
        <v>0</v>
      </c>
      <c r="I30" s="65">
        <f>General!AU476</f>
        <v>0</v>
      </c>
      <c r="K30" s="62">
        <f>General!BL476</f>
        <v>0</v>
      </c>
      <c r="L30" s="64" t="e">
        <f t="shared" si="4"/>
        <v>#DIV/0!</v>
      </c>
      <c r="O30" s="62">
        <f>General!BN476</f>
        <v>0</v>
      </c>
      <c r="Q30" s="62"/>
      <c r="R30" s="62"/>
      <c r="S30" s="66">
        <f t="shared" si="0"/>
        <v>0</v>
      </c>
      <c r="U30" s="62"/>
      <c r="V30" s="62"/>
      <c r="W30" s="67">
        <f t="shared" si="1"/>
        <v>0</v>
      </c>
      <c r="Y30" s="68">
        <f t="shared" si="2"/>
        <v>0</v>
      </c>
    </row>
    <row r="31" spans="2:26" s="45" customFormat="1" ht="46.15" customHeight="1" x14ac:dyDescent="0.2">
      <c r="B31" s="62">
        <f>General!A479</f>
        <v>24</v>
      </c>
      <c r="C31" s="69" t="str">
        <f>General!B479</f>
        <v>MESAS DE ANÁLISIS DE RIESGOS Y CONTROLES</v>
      </c>
      <c r="E31" s="62">
        <f>General!AY498</f>
        <v>16</v>
      </c>
      <c r="F31" s="62">
        <f>General!AZ498</f>
        <v>2</v>
      </c>
      <c r="G31" s="64">
        <f t="shared" si="5"/>
        <v>0.125</v>
      </c>
      <c r="I31" s="65">
        <f>General!AU498</f>
        <v>2</v>
      </c>
      <c r="K31" s="62">
        <f>General!BL498</f>
        <v>0</v>
      </c>
      <c r="L31" s="64">
        <f t="shared" si="4"/>
        <v>0</v>
      </c>
      <c r="O31" s="62">
        <f>General!BN498</f>
        <v>0</v>
      </c>
      <c r="Q31" s="62"/>
      <c r="R31" s="62"/>
      <c r="S31" s="66">
        <f t="shared" si="0"/>
        <v>0</v>
      </c>
      <c r="U31" s="62"/>
      <c r="V31" s="62"/>
      <c r="W31" s="67">
        <f t="shared" si="1"/>
        <v>0</v>
      </c>
      <c r="Y31" s="68">
        <f t="shared" si="2"/>
        <v>0</v>
      </c>
    </row>
    <row r="32" spans="2:26" s="45" customFormat="1" ht="46.15" customHeight="1" x14ac:dyDescent="0.2">
      <c r="B32" s="62">
        <f>General!A501</f>
        <v>25</v>
      </c>
      <c r="C32" s="69" t="str">
        <f>General!B501</f>
        <v>MESAS DE SEGUIMIENTO A LA GESTIÓN</v>
      </c>
      <c r="E32" s="62">
        <f>General!AY515</f>
        <v>11</v>
      </c>
      <c r="F32" s="62">
        <f>General!AZ515</f>
        <v>11</v>
      </c>
      <c r="G32" s="64">
        <f t="shared" si="5"/>
        <v>1</v>
      </c>
      <c r="I32" s="65">
        <f>General!AU515</f>
        <v>11</v>
      </c>
      <c r="K32" s="62">
        <f>General!BL515</f>
        <v>0</v>
      </c>
      <c r="L32" s="64">
        <f t="shared" si="4"/>
        <v>0</v>
      </c>
      <c r="O32" s="62">
        <f>General!BN515</f>
        <v>0</v>
      </c>
      <c r="Q32" s="62"/>
      <c r="R32" s="62"/>
      <c r="S32" s="66">
        <f t="shared" si="0"/>
        <v>0</v>
      </c>
      <c r="U32" s="62"/>
      <c r="V32" s="62"/>
      <c r="W32" s="67">
        <f t="shared" si="1"/>
        <v>0</v>
      </c>
      <c r="Y32" s="68">
        <f t="shared" si="2"/>
        <v>0</v>
      </c>
    </row>
    <row r="33" spans="2:25" s="45" customFormat="1" ht="50.45" customHeight="1" x14ac:dyDescent="0.2">
      <c r="B33" s="62">
        <f>General!A518</f>
        <v>26</v>
      </c>
      <c r="C33" s="69" t="str">
        <f>General!B518</f>
        <v>ATENCIÓN DE TEMAS INTERNOS Y ADMINISTRATIVOS</v>
      </c>
      <c r="E33" s="62">
        <f>General!AY535</f>
        <v>15</v>
      </c>
      <c r="F33" s="62">
        <f>General!AZ535</f>
        <v>8</v>
      </c>
      <c r="G33" s="64">
        <f t="shared" si="5"/>
        <v>0.53333333333333333</v>
      </c>
      <c r="I33" s="65">
        <f>General!AU535</f>
        <v>13</v>
      </c>
      <c r="K33" s="62">
        <f>General!BL535</f>
        <v>0</v>
      </c>
      <c r="L33" s="64">
        <f t="shared" si="4"/>
        <v>0</v>
      </c>
      <c r="O33" s="62">
        <f>General!BN535</f>
        <v>0</v>
      </c>
      <c r="Q33" s="62"/>
      <c r="R33" s="62"/>
      <c r="S33" s="66">
        <f t="shared" si="0"/>
        <v>0</v>
      </c>
      <c r="U33" s="62"/>
      <c r="V33" s="62"/>
      <c r="W33" s="67">
        <f t="shared" si="1"/>
        <v>0</v>
      </c>
      <c r="Y33" s="68">
        <f t="shared" si="2"/>
        <v>0</v>
      </c>
    </row>
    <row r="34" spans="2:25" s="45" customFormat="1" ht="11.25" customHeight="1" thickBot="1" x14ac:dyDescent="0.25">
      <c r="C34" s="52"/>
      <c r="G34" s="47"/>
      <c r="K34" s="49"/>
      <c r="L34" s="47"/>
      <c r="O34" s="49"/>
      <c r="Q34" s="61"/>
      <c r="R34" s="61"/>
      <c r="S34" s="49"/>
      <c r="U34" s="61"/>
      <c r="V34" s="61"/>
      <c r="W34" s="49"/>
      <c r="Y34" s="49"/>
    </row>
    <row r="35" spans="2:25" s="49" customFormat="1" ht="46.9" customHeight="1" thickTop="1" thickBot="1" x14ac:dyDescent="0.25">
      <c r="B35" s="1133" t="s">
        <v>307</v>
      </c>
      <c r="C35" s="1133"/>
      <c r="E35" s="71">
        <f>SUM(E8:E33)</f>
        <v>364</v>
      </c>
      <c r="F35" s="71">
        <f>SUM(F8:F33)</f>
        <v>85</v>
      </c>
      <c r="G35" s="72">
        <f>F35/E35</f>
        <v>0.23351648351648352</v>
      </c>
      <c r="I35" s="73">
        <f>SUM(I8:I33)</f>
        <v>112</v>
      </c>
      <c r="K35" s="74">
        <f>SUM(K8:K33)</f>
        <v>0</v>
      </c>
      <c r="L35" s="75">
        <f>K35/I35</f>
        <v>0</v>
      </c>
      <c r="O35" s="76">
        <f>SUM(O8:O33)</f>
        <v>0</v>
      </c>
      <c r="Q35" s="66">
        <f t="shared" ref="Q35:S35" ca="1" si="6">SUM(Q8:Q33)</f>
        <v>9</v>
      </c>
      <c r="R35" s="66">
        <f t="shared" ca="1" si="6"/>
        <v>0</v>
      </c>
      <c r="S35" s="66">
        <f t="shared" ca="1" si="6"/>
        <v>9</v>
      </c>
      <c r="U35" s="67">
        <f t="shared" ref="U35:W35" si="7">SUM(U8:U33)</f>
        <v>0</v>
      </c>
      <c r="V35" s="67">
        <f t="shared" si="7"/>
        <v>0</v>
      </c>
      <c r="W35" s="67">
        <f t="shared" si="7"/>
        <v>0</v>
      </c>
      <c r="Y35" s="68">
        <f ca="1">SUM(Y8:Y33)</f>
        <v>9</v>
      </c>
    </row>
    <row r="36" spans="2:25" s="45" customFormat="1" ht="12.6" customHeight="1" thickTop="1" x14ac:dyDescent="0.2">
      <c r="B36" s="77"/>
      <c r="C36" s="77"/>
      <c r="D36" s="77"/>
      <c r="E36" s="77"/>
      <c r="F36" s="77"/>
      <c r="G36" s="77"/>
      <c r="H36" s="77"/>
      <c r="I36" s="77"/>
      <c r="J36" s="77"/>
      <c r="K36" s="77"/>
      <c r="L36" s="77"/>
      <c r="Q36" s="61"/>
      <c r="R36" s="61"/>
      <c r="S36" s="49"/>
      <c r="U36" s="61"/>
      <c r="V36" s="61"/>
      <c r="W36" s="49"/>
      <c r="Y36" s="49"/>
    </row>
    <row r="37" spans="2:25" s="45" customFormat="1" ht="53.45" customHeight="1" x14ac:dyDescent="0.2">
      <c r="G37" s="47"/>
      <c r="K37" s="49"/>
      <c r="L37" s="47"/>
      <c r="O37" s="49"/>
      <c r="Q37" s="78">
        <f ca="1">Q35/$Y35</f>
        <v>1</v>
      </c>
      <c r="R37" s="78">
        <f ca="1">R35/$Y35</f>
        <v>0</v>
      </c>
      <c r="S37" s="79">
        <f ca="1">S35/Y35</f>
        <v>1</v>
      </c>
      <c r="U37" s="78">
        <f ca="1">U35/$Y35</f>
        <v>0</v>
      </c>
      <c r="V37" s="78">
        <f ca="1">V35/$Y35</f>
        <v>0</v>
      </c>
      <c r="W37" s="80">
        <f ca="1">W35/Y35</f>
        <v>0</v>
      </c>
      <c r="Y37" s="81">
        <f ca="1">S37+W37</f>
        <v>1</v>
      </c>
    </row>
    <row r="38" spans="2:25" s="45" customFormat="1" ht="53.45" customHeight="1" x14ac:dyDescent="0.2">
      <c r="G38" s="47"/>
      <c r="K38" s="49"/>
      <c r="L38" s="47"/>
      <c r="O38" s="49"/>
      <c r="Q38" s="1152" t="s">
        <v>436</v>
      </c>
      <c r="R38" s="1153"/>
      <c r="S38" s="1154"/>
      <c r="U38" s="1152" t="s">
        <v>435</v>
      </c>
      <c r="V38" s="1153"/>
      <c r="W38" s="1154"/>
      <c r="Y38" s="82"/>
    </row>
    <row r="39" spans="2:25" ht="15" customHeight="1" x14ac:dyDescent="0.2">
      <c r="B39" s="45"/>
      <c r="C39" s="52"/>
    </row>
    <row r="40" spans="2:25" x14ac:dyDescent="0.2">
      <c r="B40" s="45"/>
      <c r="C40" s="52"/>
      <c r="E40" s="45"/>
      <c r="F40" s="45"/>
      <c r="I40" s="45"/>
    </row>
    <row r="41" spans="2:25" x14ac:dyDescent="0.2">
      <c r="B41" s="45"/>
      <c r="C41" s="52"/>
      <c r="E41" s="45"/>
      <c r="F41" s="45"/>
      <c r="I41" s="45"/>
    </row>
    <row r="42" spans="2:25" x14ac:dyDescent="0.2">
      <c r="B42" s="45"/>
      <c r="C42" s="52"/>
      <c r="E42" s="45"/>
      <c r="F42" s="45"/>
      <c r="I42" s="45"/>
    </row>
    <row r="43" spans="2:25" x14ac:dyDescent="0.2">
      <c r="B43" s="45"/>
      <c r="C43" s="52"/>
      <c r="E43" s="45"/>
      <c r="F43" s="45"/>
      <c r="I43" s="45"/>
    </row>
    <row r="44" spans="2:25" x14ac:dyDescent="0.2">
      <c r="B44" s="45"/>
      <c r="C44" s="52"/>
      <c r="E44" s="45"/>
      <c r="F44" s="45"/>
      <c r="I44" s="45"/>
    </row>
    <row r="45" spans="2:25" x14ac:dyDescent="0.2">
      <c r="B45" s="45"/>
      <c r="C45" s="52"/>
      <c r="E45" s="45"/>
      <c r="F45" s="45"/>
      <c r="I45" s="45"/>
    </row>
    <row r="46" spans="2:25" x14ac:dyDescent="0.2">
      <c r="B46" s="45"/>
      <c r="C46" s="52"/>
      <c r="E46" s="45"/>
      <c r="F46" s="45"/>
      <c r="I46" s="45"/>
    </row>
    <row r="47" spans="2:25" x14ac:dyDescent="0.2">
      <c r="B47" s="45"/>
      <c r="C47" s="52"/>
      <c r="E47" s="45"/>
      <c r="F47" s="45"/>
      <c r="I47" s="45"/>
    </row>
    <row r="48" spans="2:25" x14ac:dyDescent="0.2">
      <c r="B48" s="45"/>
      <c r="C48" s="52"/>
      <c r="E48" s="45"/>
      <c r="F48" s="45"/>
      <c r="I48" s="45"/>
    </row>
    <row r="49" spans="2:9" x14ac:dyDescent="0.2">
      <c r="B49" s="45"/>
      <c r="C49" s="52"/>
      <c r="E49" s="45"/>
      <c r="F49" s="45"/>
      <c r="I49" s="45"/>
    </row>
    <row r="50" spans="2:9" x14ac:dyDescent="0.2">
      <c r="B50" s="45"/>
      <c r="C50" s="52"/>
      <c r="E50" s="45"/>
      <c r="F50" s="45"/>
      <c r="I50" s="45"/>
    </row>
    <row r="51" spans="2:9" x14ac:dyDescent="0.2">
      <c r="B51" s="45"/>
      <c r="C51" s="52"/>
      <c r="E51" s="45"/>
      <c r="F51" s="45"/>
      <c r="I51" s="45"/>
    </row>
    <row r="52" spans="2:9" x14ac:dyDescent="0.2">
      <c r="B52" s="45"/>
      <c r="C52" s="52"/>
      <c r="E52" s="45"/>
      <c r="F52" s="45"/>
      <c r="I52" s="45"/>
    </row>
    <row r="53" spans="2:9" x14ac:dyDescent="0.2">
      <c r="B53" s="45"/>
      <c r="C53" s="52"/>
      <c r="E53" s="45"/>
      <c r="F53" s="45"/>
      <c r="I53" s="45"/>
    </row>
    <row r="54" spans="2:9" x14ac:dyDescent="0.2">
      <c r="B54" s="45"/>
      <c r="C54" s="52"/>
      <c r="E54" s="45"/>
      <c r="F54" s="45"/>
      <c r="I54" s="45"/>
    </row>
    <row r="55" spans="2:9" x14ac:dyDescent="0.2">
      <c r="B55" s="45"/>
      <c r="C55" s="52"/>
      <c r="E55" s="45"/>
      <c r="F55" s="45"/>
      <c r="I55" s="45"/>
    </row>
    <row r="56" spans="2:9" x14ac:dyDescent="0.2">
      <c r="B56" s="45"/>
      <c r="C56" s="52"/>
      <c r="E56" s="45"/>
      <c r="F56" s="45"/>
      <c r="I56" s="45"/>
    </row>
    <row r="57" spans="2:9" x14ac:dyDescent="0.2">
      <c r="B57" s="45"/>
      <c r="C57" s="52"/>
      <c r="E57" s="45"/>
      <c r="F57" s="45"/>
      <c r="I57" s="45"/>
    </row>
    <row r="58" spans="2:9" x14ac:dyDescent="0.2">
      <c r="B58" s="45"/>
      <c r="C58" s="52"/>
      <c r="E58" s="45"/>
      <c r="F58" s="45"/>
      <c r="I58" s="45"/>
    </row>
    <row r="59" spans="2:9" x14ac:dyDescent="0.2">
      <c r="B59" s="45"/>
      <c r="C59" s="52"/>
      <c r="E59" s="45"/>
      <c r="F59" s="45"/>
      <c r="I59" s="45"/>
    </row>
    <row r="60" spans="2:9" x14ac:dyDescent="0.2">
      <c r="B60" s="45"/>
      <c r="C60" s="52"/>
      <c r="E60" s="45"/>
      <c r="F60" s="45"/>
      <c r="I60" s="45"/>
    </row>
    <row r="61" spans="2:9" x14ac:dyDescent="0.2">
      <c r="B61" s="45"/>
      <c r="C61" s="52"/>
      <c r="E61" s="45"/>
      <c r="F61" s="45"/>
      <c r="I61" s="45"/>
    </row>
    <row r="62" spans="2:9" x14ac:dyDescent="0.2">
      <c r="B62" s="45"/>
      <c r="C62" s="52"/>
      <c r="E62" s="45"/>
      <c r="F62" s="45"/>
      <c r="I62" s="45"/>
    </row>
    <row r="63" spans="2:9" x14ac:dyDescent="0.2">
      <c r="B63" s="45"/>
      <c r="C63" s="52"/>
      <c r="E63" s="45"/>
      <c r="F63" s="45"/>
      <c r="I63" s="45"/>
    </row>
    <row r="64" spans="2:9" x14ac:dyDescent="0.2">
      <c r="B64" s="45"/>
      <c r="C64" s="52"/>
      <c r="E64" s="45"/>
      <c r="F64" s="45"/>
      <c r="I64" s="45"/>
    </row>
    <row r="65" spans="2:9" x14ac:dyDescent="0.2">
      <c r="B65" s="45"/>
      <c r="C65" s="52"/>
      <c r="E65" s="45"/>
      <c r="F65" s="45"/>
      <c r="I65" s="45"/>
    </row>
    <row r="66" spans="2:9" x14ac:dyDescent="0.2">
      <c r="B66" s="45"/>
      <c r="C66" s="52"/>
      <c r="E66" s="45"/>
      <c r="F66" s="45"/>
      <c r="I66" s="45"/>
    </row>
    <row r="67" spans="2:9" x14ac:dyDescent="0.2">
      <c r="B67" s="45"/>
      <c r="C67" s="52"/>
      <c r="E67" s="45"/>
      <c r="F67" s="45"/>
      <c r="I67" s="45"/>
    </row>
    <row r="68" spans="2:9" x14ac:dyDescent="0.2">
      <c r="B68" s="45"/>
      <c r="C68" s="52"/>
      <c r="E68" s="45"/>
      <c r="F68" s="45"/>
      <c r="I68" s="45"/>
    </row>
    <row r="69" spans="2:9" x14ac:dyDescent="0.2">
      <c r="B69" s="45"/>
      <c r="C69" s="52"/>
      <c r="E69" s="45"/>
      <c r="F69" s="45"/>
      <c r="I69" s="45"/>
    </row>
    <row r="70" spans="2:9" x14ac:dyDescent="0.2">
      <c r="B70" s="45"/>
      <c r="C70" s="52"/>
      <c r="E70" s="45"/>
      <c r="F70" s="45"/>
      <c r="I70" s="45"/>
    </row>
    <row r="71" spans="2:9" x14ac:dyDescent="0.2">
      <c r="B71" s="45"/>
      <c r="C71" s="52"/>
      <c r="E71" s="45"/>
      <c r="F71" s="45"/>
      <c r="I71" s="45"/>
    </row>
    <row r="72" spans="2:9" x14ac:dyDescent="0.2">
      <c r="B72" s="45"/>
      <c r="C72" s="52"/>
      <c r="E72" s="45"/>
      <c r="F72" s="45"/>
      <c r="I72" s="45"/>
    </row>
    <row r="73" spans="2:9" x14ac:dyDescent="0.2">
      <c r="B73" s="45"/>
      <c r="C73" s="52"/>
      <c r="E73" s="45"/>
      <c r="F73" s="45"/>
      <c r="I73" s="45"/>
    </row>
    <row r="74" spans="2:9" x14ac:dyDescent="0.2">
      <c r="B74" s="45"/>
      <c r="C74" s="52"/>
      <c r="E74" s="45"/>
      <c r="F74" s="45"/>
      <c r="I74" s="45"/>
    </row>
    <row r="75" spans="2:9" x14ac:dyDescent="0.2">
      <c r="B75" s="45"/>
      <c r="C75" s="52"/>
      <c r="E75" s="45"/>
      <c r="F75" s="45"/>
      <c r="I75" s="45"/>
    </row>
    <row r="76" spans="2:9" x14ac:dyDescent="0.2">
      <c r="B76" s="45"/>
      <c r="C76" s="52"/>
      <c r="E76" s="45"/>
      <c r="F76" s="45"/>
      <c r="I76" s="45"/>
    </row>
    <row r="77" spans="2:9" x14ac:dyDescent="0.2">
      <c r="B77" s="45"/>
      <c r="C77" s="52"/>
      <c r="E77" s="45"/>
      <c r="F77" s="45"/>
      <c r="I77" s="45"/>
    </row>
    <row r="78" spans="2:9" x14ac:dyDescent="0.2">
      <c r="B78" s="45"/>
      <c r="C78" s="52"/>
      <c r="E78" s="45"/>
      <c r="F78" s="45"/>
      <c r="I78" s="45"/>
    </row>
    <row r="79" spans="2:9" x14ac:dyDescent="0.2">
      <c r="B79" s="45"/>
      <c r="C79" s="52"/>
      <c r="E79" s="45"/>
      <c r="F79" s="45"/>
      <c r="I79" s="45"/>
    </row>
    <row r="80" spans="2:9" x14ac:dyDescent="0.2">
      <c r="B80" s="45"/>
      <c r="C80" s="52"/>
      <c r="E80" s="45"/>
      <c r="F80" s="45"/>
      <c r="I80" s="45"/>
    </row>
    <row r="81" spans="2:9" x14ac:dyDescent="0.2">
      <c r="B81" s="45"/>
      <c r="C81" s="52"/>
      <c r="E81" s="45"/>
      <c r="F81" s="45"/>
      <c r="I81" s="45"/>
    </row>
    <row r="82" spans="2:9" x14ac:dyDescent="0.2">
      <c r="B82" s="45"/>
      <c r="C82" s="52"/>
      <c r="E82" s="45"/>
      <c r="F82" s="45"/>
      <c r="I82" s="45"/>
    </row>
    <row r="83" spans="2:9" x14ac:dyDescent="0.2">
      <c r="B83" s="45"/>
      <c r="C83" s="52"/>
      <c r="E83" s="45"/>
      <c r="F83" s="45"/>
      <c r="I83" s="45"/>
    </row>
    <row r="84" spans="2:9" x14ac:dyDescent="0.2">
      <c r="B84" s="45"/>
      <c r="C84" s="52"/>
      <c r="E84" s="45"/>
      <c r="F84" s="45"/>
      <c r="I84" s="45"/>
    </row>
    <row r="85" spans="2:9" x14ac:dyDescent="0.2">
      <c r="B85" s="45"/>
      <c r="C85" s="52"/>
      <c r="E85" s="45"/>
      <c r="F85" s="45"/>
      <c r="I85" s="45"/>
    </row>
    <row r="86" spans="2:9" x14ac:dyDescent="0.2">
      <c r="B86" s="45"/>
      <c r="C86" s="52"/>
      <c r="E86" s="45"/>
      <c r="F86" s="45"/>
      <c r="I86" s="45"/>
    </row>
    <row r="87" spans="2:9" x14ac:dyDescent="0.2">
      <c r="B87" s="45"/>
      <c r="C87" s="52"/>
      <c r="E87" s="45"/>
      <c r="F87" s="45"/>
      <c r="I87" s="45"/>
    </row>
    <row r="88" spans="2:9" x14ac:dyDescent="0.2">
      <c r="B88" s="45"/>
      <c r="C88" s="52"/>
      <c r="E88" s="45"/>
      <c r="F88" s="45"/>
      <c r="I88" s="45"/>
    </row>
    <row r="89" spans="2:9" x14ac:dyDescent="0.2">
      <c r="B89" s="45"/>
      <c r="C89" s="52"/>
      <c r="E89" s="45"/>
      <c r="F89" s="45"/>
      <c r="I89" s="45"/>
    </row>
    <row r="90" spans="2:9" x14ac:dyDescent="0.2">
      <c r="B90" s="45"/>
      <c r="C90" s="52"/>
      <c r="E90" s="45"/>
      <c r="F90" s="45"/>
      <c r="I90" s="45"/>
    </row>
    <row r="91" spans="2:9" x14ac:dyDescent="0.2">
      <c r="B91" s="45"/>
      <c r="C91" s="52"/>
      <c r="E91" s="45"/>
      <c r="F91" s="45"/>
      <c r="I91" s="45"/>
    </row>
    <row r="92" spans="2:9" x14ac:dyDescent="0.2">
      <c r="B92" s="45"/>
      <c r="C92" s="52"/>
      <c r="E92" s="45"/>
      <c r="F92" s="45"/>
      <c r="I92" s="45"/>
    </row>
    <row r="93" spans="2:9" x14ac:dyDescent="0.2">
      <c r="B93" s="45"/>
      <c r="C93" s="52"/>
      <c r="E93" s="45"/>
      <c r="F93" s="45"/>
      <c r="I93" s="45"/>
    </row>
    <row r="94" spans="2:9" x14ac:dyDescent="0.2">
      <c r="B94" s="45"/>
      <c r="C94" s="52"/>
      <c r="E94" s="45"/>
      <c r="F94" s="45"/>
      <c r="I94" s="45"/>
    </row>
    <row r="95" spans="2:9" x14ac:dyDescent="0.2">
      <c r="B95" s="45"/>
      <c r="C95" s="52"/>
      <c r="E95" s="45"/>
      <c r="F95" s="45"/>
      <c r="I95" s="45"/>
    </row>
    <row r="96" spans="2:9" x14ac:dyDescent="0.2">
      <c r="B96" s="45"/>
      <c r="C96" s="52"/>
      <c r="E96" s="45"/>
      <c r="F96" s="45"/>
      <c r="I96" s="45"/>
    </row>
    <row r="97" spans="2:9" x14ac:dyDescent="0.2">
      <c r="B97" s="45"/>
      <c r="C97" s="52"/>
      <c r="E97" s="45"/>
      <c r="F97" s="45"/>
      <c r="I97" s="45"/>
    </row>
    <row r="98" spans="2:9" x14ac:dyDescent="0.2">
      <c r="B98" s="45"/>
      <c r="C98" s="52"/>
      <c r="E98" s="45"/>
      <c r="F98" s="45"/>
      <c r="I98" s="45"/>
    </row>
    <row r="99" spans="2:9" x14ac:dyDescent="0.2">
      <c r="B99" s="45"/>
      <c r="C99" s="52"/>
      <c r="E99" s="45"/>
      <c r="F99" s="45"/>
      <c r="I99" s="45"/>
    </row>
    <row r="100" spans="2:9" x14ac:dyDescent="0.2">
      <c r="B100" s="45"/>
      <c r="C100" s="52"/>
      <c r="E100" s="45"/>
      <c r="F100" s="45"/>
      <c r="I100" s="45"/>
    </row>
    <row r="101" spans="2:9" x14ac:dyDescent="0.2">
      <c r="B101" s="45"/>
      <c r="C101" s="52"/>
      <c r="E101" s="45"/>
      <c r="F101" s="45"/>
      <c r="I101" s="45"/>
    </row>
    <row r="102" spans="2:9" x14ac:dyDescent="0.2">
      <c r="B102" s="45"/>
      <c r="C102" s="52"/>
      <c r="E102" s="45"/>
      <c r="F102" s="45"/>
      <c r="I102" s="45"/>
    </row>
    <row r="103" spans="2:9" x14ac:dyDescent="0.2">
      <c r="B103" s="45"/>
      <c r="C103" s="52"/>
      <c r="E103" s="45"/>
      <c r="F103" s="45"/>
      <c r="I103" s="45"/>
    </row>
    <row r="104" spans="2:9" x14ac:dyDescent="0.2">
      <c r="B104" s="45"/>
      <c r="C104" s="52"/>
      <c r="E104" s="45"/>
      <c r="F104" s="45"/>
      <c r="I104" s="45"/>
    </row>
    <row r="105" spans="2:9" x14ac:dyDescent="0.2">
      <c r="B105" s="45"/>
      <c r="C105" s="52"/>
      <c r="E105" s="45"/>
      <c r="F105" s="45"/>
      <c r="I105" s="45"/>
    </row>
    <row r="106" spans="2:9" x14ac:dyDescent="0.2">
      <c r="B106" s="45"/>
      <c r="C106" s="52"/>
      <c r="E106" s="45"/>
      <c r="F106" s="45"/>
      <c r="I106" s="45"/>
    </row>
    <row r="107" spans="2:9" x14ac:dyDescent="0.2">
      <c r="B107" s="45"/>
      <c r="C107" s="52"/>
      <c r="E107" s="45"/>
      <c r="F107" s="45"/>
      <c r="I107" s="45"/>
    </row>
    <row r="108" spans="2:9" x14ac:dyDescent="0.2">
      <c r="B108" s="45"/>
      <c r="C108" s="52"/>
      <c r="E108" s="45"/>
      <c r="F108" s="45"/>
      <c r="I108" s="45"/>
    </row>
    <row r="109" spans="2:9" x14ac:dyDescent="0.2">
      <c r="B109" s="45"/>
      <c r="C109" s="52"/>
      <c r="E109" s="45"/>
      <c r="F109" s="45"/>
      <c r="I109" s="45"/>
    </row>
    <row r="110" spans="2:9" x14ac:dyDescent="0.2">
      <c r="B110" s="45"/>
      <c r="C110" s="52"/>
      <c r="E110" s="45"/>
      <c r="F110" s="45"/>
      <c r="I110" s="45"/>
    </row>
    <row r="111" spans="2:9" x14ac:dyDescent="0.2">
      <c r="B111" s="45"/>
      <c r="C111" s="52"/>
      <c r="E111" s="45"/>
      <c r="F111" s="45"/>
      <c r="I111" s="45"/>
    </row>
    <row r="112" spans="2:9" x14ac:dyDescent="0.2">
      <c r="B112" s="45"/>
      <c r="C112" s="52"/>
      <c r="E112" s="45"/>
      <c r="F112" s="45"/>
      <c r="I112" s="45"/>
    </row>
    <row r="113" spans="2:9" x14ac:dyDescent="0.2">
      <c r="B113" s="45"/>
      <c r="C113" s="52"/>
      <c r="E113" s="45"/>
      <c r="F113" s="45"/>
      <c r="I113" s="45"/>
    </row>
    <row r="114" spans="2:9" x14ac:dyDescent="0.2">
      <c r="B114" s="45"/>
      <c r="C114" s="52"/>
      <c r="E114" s="45"/>
      <c r="F114" s="45"/>
      <c r="I114" s="45"/>
    </row>
    <row r="115" spans="2:9" x14ac:dyDescent="0.2">
      <c r="B115" s="45"/>
      <c r="C115" s="52"/>
      <c r="E115" s="45"/>
      <c r="F115" s="45"/>
      <c r="I115" s="45"/>
    </row>
    <row r="116" spans="2:9" x14ac:dyDescent="0.2">
      <c r="B116" s="45"/>
      <c r="C116" s="52"/>
      <c r="E116" s="45"/>
      <c r="F116" s="45"/>
      <c r="I116" s="45"/>
    </row>
    <row r="117" spans="2:9" x14ac:dyDescent="0.2">
      <c r="B117" s="45"/>
      <c r="C117" s="52"/>
      <c r="E117" s="45"/>
      <c r="F117" s="45"/>
      <c r="I117" s="45"/>
    </row>
    <row r="118" spans="2:9" x14ac:dyDescent="0.2">
      <c r="B118" s="45"/>
      <c r="C118" s="52"/>
      <c r="E118" s="45"/>
      <c r="F118" s="45"/>
      <c r="I118" s="45"/>
    </row>
    <row r="119" spans="2:9" x14ac:dyDescent="0.2">
      <c r="B119" s="45"/>
      <c r="C119" s="52"/>
      <c r="E119" s="45"/>
      <c r="F119" s="45"/>
      <c r="I119" s="45"/>
    </row>
    <row r="120" spans="2:9" x14ac:dyDescent="0.2">
      <c r="B120" s="45"/>
      <c r="C120" s="52"/>
      <c r="E120" s="45"/>
      <c r="F120" s="45"/>
      <c r="I120" s="45"/>
    </row>
    <row r="121" spans="2:9" x14ac:dyDescent="0.2">
      <c r="B121" s="45"/>
      <c r="C121" s="52"/>
      <c r="E121" s="45"/>
      <c r="F121" s="45"/>
      <c r="I121" s="45"/>
    </row>
    <row r="122" spans="2:9" x14ac:dyDescent="0.2">
      <c r="B122" s="45"/>
      <c r="C122" s="52"/>
      <c r="E122" s="45"/>
      <c r="F122" s="45"/>
      <c r="I122" s="45"/>
    </row>
    <row r="123" spans="2:9" x14ac:dyDescent="0.2">
      <c r="B123" s="45"/>
      <c r="C123" s="52"/>
      <c r="E123" s="45"/>
      <c r="F123" s="45"/>
      <c r="I123" s="45"/>
    </row>
    <row r="124" spans="2:9" x14ac:dyDescent="0.2">
      <c r="B124" s="45"/>
      <c r="C124" s="52"/>
      <c r="E124" s="45"/>
      <c r="F124" s="45"/>
      <c r="I124" s="45"/>
    </row>
    <row r="125" spans="2:9" x14ac:dyDescent="0.2">
      <c r="B125" s="45"/>
      <c r="C125" s="52"/>
      <c r="E125" s="45"/>
      <c r="F125" s="45"/>
      <c r="I125" s="45"/>
    </row>
    <row r="126" spans="2:9" x14ac:dyDescent="0.2">
      <c r="B126" s="45"/>
      <c r="C126" s="52"/>
      <c r="E126" s="45"/>
      <c r="F126" s="45"/>
      <c r="I126" s="45"/>
    </row>
    <row r="127" spans="2:9" x14ac:dyDescent="0.2">
      <c r="B127" s="45"/>
      <c r="C127" s="52"/>
      <c r="E127" s="45"/>
      <c r="F127" s="45"/>
      <c r="I127" s="45"/>
    </row>
    <row r="128" spans="2:9" x14ac:dyDescent="0.2">
      <c r="B128" s="45"/>
      <c r="C128" s="52"/>
      <c r="E128" s="45"/>
      <c r="F128" s="45"/>
      <c r="I128" s="45"/>
    </row>
    <row r="129" spans="2:9" x14ac:dyDescent="0.2">
      <c r="B129" s="45"/>
      <c r="C129" s="52"/>
      <c r="E129" s="45"/>
      <c r="F129" s="45"/>
      <c r="I129" s="45"/>
    </row>
    <row r="130" spans="2:9" x14ac:dyDescent="0.2">
      <c r="B130" s="45"/>
      <c r="C130" s="52"/>
      <c r="E130" s="45"/>
      <c r="F130" s="45"/>
      <c r="I130" s="45"/>
    </row>
    <row r="131" spans="2:9" x14ac:dyDescent="0.2">
      <c r="B131" s="45"/>
      <c r="C131" s="52"/>
      <c r="E131" s="45"/>
      <c r="F131" s="45"/>
      <c r="I131" s="45"/>
    </row>
    <row r="132" spans="2:9" x14ac:dyDescent="0.2">
      <c r="B132" s="45"/>
      <c r="C132" s="52"/>
      <c r="E132" s="45"/>
      <c r="F132" s="45"/>
      <c r="I132" s="45"/>
    </row>
    <row r="133" spans="2:9" x14ac:dyDescent="0.2">
      <c r="B133" s="45"/>
      <c r="C133" s="52"/>
      <c r="E133" s="45"/>
      <c r="F133" s="45"/>
      <c r="I133" s="45"/>
    </row>
    <row r="134" spans="2:9" x14ac:dyDescent="0.2">
      <c r="B134" s="45"/>
      <c r="C134" s="52"/>
      <c r="E134" s="45"/>
      <c r="F134" s="45"/>
      <c r="I134" s="45"/>
    </row>
    <row r="135" spans="2:9" x14ac:dyDescent="0.2">
      <c r="B135" s="45"/>
      <c r="C135" s="52"/>
      <c r="E135" s="45"/>
      <c r="F135" s="45"/>
      <c r="I135" s="45"/>
    </row>
    <row r="136" spans="2:9" x14ac:dyDescent="0.2">
      <c r="B136" s="45"/>
      <c r="C136" s="52"/>
      <c r="E136" s="45"/>
      <c r="F136" s="45"/>
      <c r="I136" s="45"/>
    </row>
    <row r="137" spans="2:9" x14ac:dyDescent="0.2">
      <c r="B137" s="45"/>
      <c r="C137" s="52"/>
      <c r="E137" s="45"/>
      <c r="F137" s="45"/>
      <c r="I137" s="45"/>
    </row>
    <row r="138" spans="2:9" x14ac:dyDescent="0.2">
      <c r="B138" s="45"/>
      <c r="C138" s="52"/>
      <c r="E138" s="45"/>
      <c r="F138" s="45"/>
      <c r="I138" s="45"/>
    </row>
    <row r="139" spans="2:9" x14ac:dyDescent="0.2">
      <c r="B139" s="45"/>
      <c r="C139" s="52"/>
      <c r="E139" s="45"/>
      <c r="F139" s="45"/>
      <c r="I139" s="45"/>
    </row>
    <row r="140" spans="2:9" x14ac:dyDescent="0.2">
      <c r="B140" s="45"/>
      <c r="C140" s="52"/>
      <c r="E140" s="45"/>
      <c r="F140" s="45"/>
      <c r="I140" s="45"/>
    </row>
    <row r="141" spans="2:9" x14ac:dyDescent="0.2">
      <c r="B141" s="45"/>
      <c r="C141" s="52"/>
      <c r="E141" s="45"/>
      <c r="F141" s="45"/>
      <c r="I141" s="45"/>
    </row>
    <row r="142" spans="2:9" x14ac:dyDescent="0.2">
      <c r="B142" s="45"/>
      <c r="C142" s="52"/>
      <c r="E142" s="45"/>
      <c r="F142" s="45"/>
      <c r="I142" s="45"/>
    </row>
    <row r="143" spans="2:9" x14ac:dyDescent="0.2">
      <c r="B143" s="45"/>
      <c r="C143" s="52"/>
      <c r="E143" s="45"/>
      <c r="F143" s="45"/>
      <c r="I143" s="45"/>
    </row>
    <row r="144" spans="2:9" x14ac:dyDescent="0.2">
      <c r="B144" s="45"/>
      <c r="C144" s="52"/>
      <c r="E144" s="45"/>
      <c r="F144" s="45"/>
      <c r="I144" s="45"/>
    </row>
    <row r="145" spans="2:9" x14ac:dyDescent="0.2">
      <c r="B145" s="45"/>
      <c r="C145" s="52"/>
      <c r="E145" s="45"/>
      <c r="F145" s="45"/>
      <c r="I145" s="45"/>
    </row>
    <row r="146" spans="2:9" x14ac:dyDescent="0.2">
      <c r="B146" s="45"/>
      <c r="C146" s="52"/>
      <c r="E146" s="45"/>
      <c r="F146" s="45"/>
      <c r="I146" s="45"/>
    </row>
    <row r="147" spans="2:9" x14ac:dyDescent="0.2">
      <c r="B147" s="45"/>
      <c r="C147" s="52"/>
      <c r="E147" s="45"/>
      <c r="F147" s="45"/>
      <c r="I147" s="45"/>
    </row>
    <row r="148" spans="2:9" x14ac:dyDescent="0.2">
      <c r="B148" s="45"/>
      <c r="C148" s="52"/>
      <c r="E148" s="45"/>
      <c r="F148" s="45"/>
      <c r="I148" s="45"/>
    </row>
    <row r="149" spans="2:9" x14ac:dyDescent="0.2">
      <c r="B149" s="45"/>
      <c r="C149" s="52"/>
      <c r="E149" s="45"/>
      <c r="F149" s="45"/>
      <c r="I149" s="45"/>
    </row>
    <row r="150" spans="2:9" x14ac:dyDescent="0.2">
      <c r="B150" s="45"/>
      <c r="C150" s="52"/>
      <c r="E150" s="45"/>
      <c r="F150" s="45"/>
      <c r="I150" s="45"/>
    </row>
    <row r="151" spans="2:9" x14ac:dyDescent="0.2">
      <c r="B151" s="45"/>
      <c r="C151" s="52"/>
      <c r="E151" s="45"/>
      <c r="F151" s="45"/>
      <c r="I151" s="45"/>
    </row>
    <row r="152" spans="2:9" x14ac:dyDescent="0.2">
      <c r="B152" s="45"/>
      <c r="C152" s="52"/>
      <c r="E152" s="45"/>
      <c r="F152" s="45"/>
      <c r="I152" s="45"/>
    </row>
    <row r="153" spans="2:9" x14ac:dyDescent="0.2">
      <c r="B153" s="45"/>
      <c r="C153" s="52"/>
      <c r="E153" s="45"/>
      <c r="F153" s="45"/>
      <c r="I153" s="45"/>
    </row>
    <row r="154" spans="2:9" x14ac:dyDescent="0.2">
      <c r="B154" s="45"/>
      <c r="C154" s="52"/>
      <c r="E154" s="45"/>
      <c r="F154" s="45"/>
      <c r="I154" s="45"/>
    </row>
    <row r="155" spans="2:9" x14ac:dyDescent="0.2">
      <c r="B155" s="45"/>
      <c r="C155" s="52"/>
      <c r="E155" s="45"/>
      <c r="F155" s="45"/>
      <c r="I155" s="45"/>
    </row>
    <row r="156" spans="2:9" x14ac:dyDescent="0.2">
      <c r="B156" s="45"/>
      <c r="C156" s="52"/>
      <c r="E156" s="45"/>
      <c r="F156" s="45"/>
      <c r="I156" s="45"/>
    </row>
    <row r="157" spans="2:9" x14ac:dyDescent="0.2">
      <c r="B157" s="45"/>
      <c r="C157" s="52"/>
      <c r="E157" s="45"/>
      <c r="F157" s="45"/>
      <c r="I157" s="45"/>
    </row>
    <row r="158" spans="2:9" x14ac:dyDescent="0.2">
      <c r="B158" s="45"/>
      <c r="C158" s="52"/>
      <c r="E158" s="45"/>
      <c r="F158" s="45"/>
      <c r="I158" s="45"/>
    </row>
    <row r="159" spans="2:9" x14ac:dyDescent="0.2">
      <c r="B159" s="45"/>
      <c r="C159" s="52"/>
      <c r="E159" s="45"/>
      <c r="F159" s="45"/>
      <c r="I159" s="45"/>
    </row>
    <row r="160" spans="2:9" x14ac:dyDescent="0.2">
      <c r="B160" s="45"/>
      <c r="C160" s="52"/>
      <c r="E160" s="45"/>
      <c r="F160" s="45"/>
      <c r="I160" s="45"/>
    </row>
    <row r="161" spans="2:9" x14ac:dyDescent="0.2">
      <c r="B161" s="45"/>
      <c r="C161" s="52"/>
      <c r="E161" s="45"/>
      <c r="F161" s="45"/>
      <c r="I161" s="45"/>
    </row>
    <row r="162" spans="2:9" x14ac:dyDescent="0.2">
      <c r="B162" s="45"/>
      <c r="C162" s="52"/>
      <c r="E162" s="45"/>
      <c r="F162" s="45"/>
      <c r="I162" s="45"/>
    </row>
    <row r="163" spans="2:9" x14ac:dyDescent="0.2">
      <c r="B163" s="45"/>
      <c r="C163" s="52"/>
      <c r="E163" s="45"/>
      <c r="F163" s="45"/>
      <c r="I163" s="45"/>
    </row>
    <row r="164" spans="2:9" x14ac:dyDescent="0.2">
      <c r="B164" s="45"/>
      <c r="C164" s="52"/>
      <c r="E164" s="45"/>
      <c r="F164" s="45"/>
      <c r="I164" s="45"/>
    </row>
    <row r="165" spans="2:9" x14ac:dyDescent="0.2">
      <c r="B165" s="45"/>
      <c r="C165" s="52"/>
      <c r="E165" s="45"/>
      <c r="F165" s="45"/>
      <c r="I165" s="45"/>
    </row>
    <row r="166" spans="2:9" x14ac:dyDescent="0.2">
      <c r="B166" s="45"/>
      <c r="C166" s="52"/>
      <c r="E166" s="45"/>
      <c r="F166" s="45"/>
      <c r="I166" s="45"/>
    </row>
    <row r="167" spans="2:9" x14ac:dyDescent="0.2">
      <c r="B167" s="45"/>
      <c r="C167" s="52"/>
      <c r="E167" s="45"/>
      <c r="F167" s="45"/>
      <c r="I167" s="45"/>
    </row>
    <row r="168" spans="2:9" x14ac:dyDescent="0.2">
      <c r="B168" s="45"/>
      <c r="C168" s="52"/>
      <c r="E168" s="45"/>
      <c r="F168" s="45"/>
      <c r="I168" s="45"/>
    </row>
    <row r="169" spans="2:9" x14ac:dyDescent="0.2">
      <c r="B169" s="45"/>
      <c r="C169" s="52"/>
      <c r="E169" s="45"/>
      <c r="F169" s="45"/>
      <c r="I169" s="45"/>
    </row>
    <row r="170" spans="2:9" x14ac:dyDescent="0.2">
      <c r="B170" s="45"/>
      <c r="C170" s="52"/>
      <c r="E170" s="45"/>
      <c r="F170" s="45"/>
      <c r="I170" s="45"/>
    </row>
    <row r="171" spans="2:9" x14ac:dyDescent="0.2">
      <c r="B171" s="45"/>
      <c r="C171" s="52"/>
      <c r="E171" s="45"/>
      <c r="F171" s="45"/>
      <c r="I171" s="45"/>
    </row>
    <row r="172" spans="2:9" x14ac:dyDescent="0.2">
      <c r="B172" s="45"/>
      <c r="C172" s="52"/>
      <c r="E172" s="45"/>
      <c r="F172" s="45"/>
      <c r="I172" s="45"/>
    </row>
    <row r="173" spans="2:9" x14ac:dyDescent="0.2">
      <c r="B173" s="45"/>
      <c r="C173" s="52"/>
      <c r="E173" s="45"/>
      <c r="F173" s="45"/>
      <c r="I173" s="45"/>
    </row>
    <row r="174" spans="2:9" x14ac:dyDescent="0.2">
      <c r="B174" s="45"/>
      <c r="C174" s="52"/>
      <c r="E174" s="45"/>
      <c r="F174" s="45"/>
      <c r="I174" s="45"/>
    </row>
    <row r="175" spans="2:9" x14ac:dyDescent="0.2">
      <c r="B175" s="45"/>
      <c r="C175" s="52"/>
      <c r="E175" s="45"/>
      <c r="F175" s="45"/>
      <c r="I175" s="45"/>
    </row>
    <row r="176" spans="2:9" x14ac:dyDescent="0.2">
      <c r="B176" s="45"/>
      <c r="C176" s="52"/>
      <c r="E176" s="45"/>
      <c r="F176" s="45"/>
      <c r="I176" s="45"/>
    </row>
    <row r="177" spans="2:9" x14ac:dyDescent="0.2">
      <c r="B177" s="45"/>
      <c r="C177" s="52"/>
      <c r="E177" s="45"/>
      <c r="F177" s="45"/>
      <c r="I177" s="45"/>
    </row>
    <row r="178" spans="2:9" x14ac:dyDescent="0.2">
      <c r="B178" s="45"/>
      <c r="C178" s="52"/>
      <c r="E178" s="45"/>
      <c r="F178" s="45"/>
      <c r="I178" s="45"/>
    </row>
    <row r="179" spans="2:9" x14ac:dyDescent="0.2">
      <c r="B179" s="45"/>
      <c r="C179" s="52"/>
      <c r="E179" s="45"/>
      <c r="F179" s="45"/>
      <c r="I179" s="45"/>
    </row>
    <row r="180" spans="2:9" x14ac:dyDescent="0.2">
      <c r="B180" s="45"/>
      <c r="C180" s="52"/>
      <c r="E180" s="45"/>
      <c r="F180" s="45"/>
      <c r="I180" s="45"/>
    </row>
    <row r="181" spans="2:9" x14ac:dyDescent="0.2">
      <c r="B181" s="45"/>
      <c r="C181" s="52"/>
      <c r="E181" s="45"/>
      <c r="F181" s="45"/>
      <c r="I181" s="45"/>
    </row>
    <row r="182" spans="2:9" x14ac:dyDescent="0.2">
      <c r="B182" s="45"/>
      <c r="C182" s="52"/>
      <c r="E182" s="45"/>
      <c r="F182" s="45"/>
      <c r="I182" s="45"/>
    </row>
    <row r="183" spans="2:9" x14ac:dyDescent="0.2">
      <c r="B183" s="45"/>
      <c r="C183" s="52"/>
      <c r="E183" s="45"/>
      <c r="F183" s="45"/>
      <c r="I183" s="45"/>
    </row>
    <row r="184" spans="2:9" x14ac:dyDescent="0.2">
      <c r="B184" s="45"/>
      <c r="C184" s="52"/>
      <c r="E184" s="45"/>
      <c r="F184" s="45"/>
      <c r="I184" s="45"/>
    </row>
    <row r="185" spans="2:9" x14ac:dyDescent="0.2">
      <c r="B185" s="45"/>
      <c r="C185" s="52"/>
      <c r="E185" s="45"/>
      <c r="F185" s="45"/>
      <c r="I185" s="45"/>
    </row>
    <row r="186" spans="2:9" x14ac:dyDescent="0.2">
      <c r="B186" s="45"/>
      <c r="C186" s="52"/>
      <c r="E186" s="45"/>
      <c r="F186" s="45"/>
      <c r="I186" s="45"/>
    </row>
    <row r="187" spans="2:9" x14ac:dyDescent="0.2">
      <c r="B187" s="45"/>
      <c r="C187" s="52"/>
      <c r="E187" s="45"/>
      <c r="F187" s="45"/>
      <c r="I187" s="45"/>
    </row>
    <row r="188" spans="2:9" x14ac:dyDescent="0.2">
      <c r="B188" s="45"/>
      <c r="C188" s="52"/>
      <c r="E188" s="45"/>
      <c r="F188" s="45"/>
      <c r="I188" s="45"/>
    </row>
    <row r="189" spans="2:9" x14ac:dyDescent="0.2">
      <c r="B189" s="45"/>
      <c r="C189" s="52"/>
      <c r="E189" s="45"/>
      <c r="F189" s="45"/>
      <c r="I189" s="45"/>
    </row>
    <row r="190" spans="2:9" x14ac:dyDescent="0.2">
      <c r="B190" s="45"/>
      <c r="C190" s="52"/>
      <c r="E190" s="45"/>
      <c r="F190" s="45"/>
      <c r="I190" s="45"/>
    </row>
    <row r="191" spans="2:9" x14ac:dyDescent="0.2">
      <c r="B191" s="45"/>
      <c r="C191" s="52"/>
      <c r="E191" s="45"/>
      <c r="F191" s="45"/>
      <c r="I191" s="45"/>
    </row>
    <row r="192" spans="2:9" x14ac:dyDescent="0.2">
      <c r="B192" s="45"/>
      <c r="C192" s="52"/>
      <c r="E192" s="45"/>
      <c r="F192" s="45"/>
      <c r="I192" s="45"/>
    </row>
    <row r="193" spans="2:9" x14ac:dyDescent="0.2">
      <c r="B193" s="45"/>
      <c r="C193" s="52"/>
      <c r="E193" s="45"/>
      <c r="F193" s="45"/>
      <c r="I193" s="45"/>
    </row>
    <row r="194" spans="2:9" x14ac:dyDescent="0.2">
      <c r="B194" s="45"/>
      <c r="C194" s="52"/>
      <c r="E194" s="45"/>
      <c r="F194" s="45"/>
      <c r="I194" s="45"/>
    </row>
    <row r="195" spans="2:9" x14ac:dyDescent="0.2">
      <c r="B195" s="45"/>
      <c r="C195" s="52"/>
      <c r="E195" s="45"/>
      <c r="F195" s="45"/>
      <c r="I195" s="45"/>
    </row>
    <row r="196" spans="2:9" x14ac:dyDescent="0.2">
      <c r="B196" s="45"/>
      <c r="C196" s="52"/>
      <c r="E196" s="45"/>
      <c r="F196" s="45"/>
      <c r="I196" s="45"/>
    </row>
    <row r="197" spans="2:9" x14ac:dyDescent="0.2">
      <c r="B197" s="45"/>
      <c r="C197" s="52"/>
      <c r="E197" s="45"/>
      <c r="F197" s="45"/>
      <c r="I197" s="45"/>
    </row>
    <row r="198" spans="2:9" x14ac:dyDescent="0.2">
      <c r="B198" s="45"/>
      <c r="C198" s="52"/>
      <c r="E198" s="45"/>
      <c r="F198" s="45"/>
      <c r="I198" s="45"/>
    </row>
    <row r="199" spans="2:9" x14ac:dyDescent="0.2">
      <c r="B199" s="45"/>
      <c r="C199" s="52"/>
      <c r="E199" s="45"/>
      <c r="F199" s="45"/>
      <c r="I199" s="45"/>
    </row>
    <row r="200" spans="2:9" x14ac:dyDescent="0.2">
      <c r="B200" s="45"/>
      <c r="C200" s="52"/>
      <c r="E200" s="45"/>
      <c r="F200" s="45"/>
      <c r="I200" s="45"/>
    </row>
    <row r="201" spans="2:9" x14ac:dyDescent="0.2">
      <c r="B201" s="45"/>
      <c r="C201" s="52"/>
      <c r="E201" s="45"/>
      <c r="F201" s="45"/>
      <c r="I201" s="45"/>
    </row>
    <row r="202" spans="2:9" x14ac:dyDescent="0.2">
      <c r="B202" s="45"/>
      <c r="C202" s="52"/>
      <c r="E202" s="45"/>
      <c r="F202" s="45"/>
      <c r="I202" s="45"/>
    </row>
    <row r="203" spans="2:9" x14ac:dyDescent="0.2">
      <c r="B203" s="45"/>
      <c r="C203" s="52"/>
      <c r="E203" s="45"/>
      <c r="F203" s="45"/>
      <c r="I203" s="45"/>
    </row>
    <row r="204" spans="2:9" x14ac:dyDescent="0.2">
      <c r="B204" s="45"/>
      <c r="C204" s="52"/>
      <c r="E204" s="45"/>
      <c r="F204" s="45"/>
      <c r="I204" s="45"/>
    </row>
    <row r="205" spans="2:9" x14ac:dyDescent="0.2">
      <c r="B205" s="45"/>
      <c r="C205" s="52"/>
      <c r="E205" s="45"/>
      <c r="F205" s="45"/>
      <c r="I205" s="45"/>
    </row>
    <row r="206" spans="2:9" x14ac:dyDescent="0.2">
      <c r="B206" s="45"/>
      <c r="C206" s="52"/>
      <c r="E206" s="45"/>
      <c r="F206" s="45"/>
      <c r="I206" s="45"/>
    </row>
    <row r="207" spans="2:9" x14ac:dyDescent="0.2">
      <c r="B207" s="45"/>
      <c r="C207" s="52"/>
      <c r="E207" s="45"/>
      <c r="F207" s="45"/>
      <c r="I207" s="45"/>
    </row>
    <row r="208" spans="2:9" x14ac:dyDescent="0.2">
      <c r="B208" s="45"/>
      <c r="C208" s="52"/>
      <c r="E208" s="45"/>
      <c r="F208" s="45"/>
      <c r="I208" s="45"/>
    </row>
    <row r="209" spans="2:9" x14ac:dyDescent="0.2">
      <c r="B209" s="45"/>
      <c r="C209" s="52"/>
      <c r="E209" s="45"/>
      <c r="F209" s="45"/>
      <c r="I209" s="45"/>
    </row>
    <row r="210" spans="2:9" x14ac:dyDescent="0.2">
      <c r="B210" s="45"/>
      <c r="C210" s="52"/>
      <c r="E210" s="45"/>
      <c r="F210" s="45"/>
      <c r="I210" s="45"/>
    </row>
    <row r="211" spans="2:9" x14ac:dyDescent="0.2">
      <c r="B211" s="45"/>
      <c r="C211" s="52"/>
      <c r="E211" s="45"/>
      <c r="F211" s="45"/>
      <c r="I211" s="45"/>
    </row>
    <row r="212" spans="2:9" x14ac:dyDescent="0.2">
      <c r="B212" s="45"/>
      <c r="C212" s="52"/>
      <c r="E212" s="45"/>
      <c r="F212" s="45"/>
      <c r="I212" s="45"/>
    </row>
    <row r="213" spans="2:9" x14ac:dyDescent="0.2">
      <c r="B213" s="45"/>
      <c r="C213" s="52"/>
      <c r="E213" s="45"/>
      <c r="F213" s="45"/>
      <c r="I213" s="45"/>
    </row>
    <row r="214" spans="2:9" x14ac:dyDescent="0.2">
      <c r="B214" s="45"/>
      <c r="C214" s="52"/>
      <c r="E214" s="45"/>
      <c r="F214" s="45"/>
      <c r="I214" s="45"/>
    </row>
    <row r="215" spans="2:9" x14ac:dyDescent="0.2">
      <c r="B215" s="45"/>
      <c r="C215" s="52"/>
      <c r="E215" s="45"/>
      <c r="F215" s="45"/>
      <c r="I215" s="45"/>
    </row>
    <row r="216" spans="2:9" x14ac:dyDescent="0.2">
      <c r="B216" s="45"/>
      <c r="C216" s="52"/>
      <c r="E216" s="45"/>
      <c r="F216" s="45"/>
      <c r="I216" s="45"/>
    </row>
    <row r="217" spans="2:9" x14ac:dyDescent="0.2">
      <c r="B217" s="45"/>
      <c r="C217" s="52"/>
      <c r="E217" s="45"/>
      <c r="F217" s="45"/>
      <c r="I217" s="45"/>
    </row>
    <row r="218" spans="2:9" x14ac:dyDescent="0.2">
      <c r="B218" s="45"/>
      <c r="C218" s="52"/>
      <c r="E218" s="45"/>
      <c r="F218" s="45"/>
      <c r="I218" s="45"/>
    </row>
    <row r="219" spans="2:9" x14ac:dyDescent="0.2">
      <c r="B219" s="45"/>
      <c r="C219" s="52"/>
      <c r="E219" s="45"/>
      <c r="F219" s="45"/>
      <c r="I219" s="45"/>
    </row>
    <row r="220" spans="2:9" x14ac:dyDescent="0.2">
      <c r="B220" s="45"/>
      <c r="C220" s="52"/>
      <c r="E220" s="45"/>
      <c r="F220" s="45"/>
      <c r="I220" s="45"/>
    </row>
    <row r="221" spans="2:9" x14ac:dyDescent="0.2">
      <c r="B221" s="45"/>
      <c r="C221" s="52"/>
      <c r="E221" s="45"/>
      <c r="F221" s="45"/>
      <c r="I221" s="45"/>
    </row>
    <row r="222" spans="2:9" x14ac:dyDescent="0.2">
      <c r="B222" s="45"/>
      <c r="C222" s="52"/>
      <c r="E222" s="45"/>
      <c r="F222" s="45"/>
      <c r="I222" s="45"/>
    </row>
    <row r="223" spans="2:9" x14ac:dyDescent="0.2">
      <c r="B223" s="45"/>
      <c r="C223" s="52"/>
      <c r="E223" s="45"/>
      <c r="F223" s="45"/>
      <c r="I223" s="45"/>
    </row>
    <row r="224" spans="2:9" x14ac:dyDescent="0.2">
      <c r="B224" s="45"/>
      <c r="C224" s="52"/>
      <c r="E224" s="45"/>
      <c r="F224" s="45"/>
      <c r="I224" s="45"/>
    </row>
    <row r="225" spans="2:9" x14ac:dyDescent="0.2">
      <c r="B225" s="45"/>
      <c r="C225" s="52"/>
      <c r="E225" s="45"/>
      <c r="F225" s="45"/>
      <c r="I225" s="45"/>
    </row>
    <row r="226" spans="2:9" x14ac:dyDescent="0.2">
      <c r="B226" s="45"/>
      <c r="C226" s="52"/>
      <c r="E226" s="45"/>
      <c r="F226" s="45"/>
      <c r="I226" s="45"/>
    </row>
    <row r="227" spans="2:9" x14ac:dyDescent="0.2">
      <c r="B227" s="45"/>
      <c r="C227" s="52"/>
      <c r="E227" s="45"/>
      <c r="F227" s="45"/>
      <c r="I227" s="45"/>
    </row>
    <row r="228" spans="2:9" x14ac:dyDescent="0.2">
      <c r="B228" s="45"/>
      <c r="C228" s="52"/>
      <c r="E228" s="45"/>
      <c r="F228" s="45"/>
      <c r="I228" s="45"/>
    </row>
    <row r="229" spans="2:9" x14ac:dyDescent="0.2">
      <c r="B229" s="45"/>
      <c r="C229" s="52"/>
      <c r="E229" s="45"/>
      <c r="F229" s="45"/>
      <c r="I229" s="45"/>
    </row>
    <row r="230" spans="2:9" x14ac:dyDescent="0.2">
      <c r="B230" s="45"/>
      <c r="C230" s="52"/>
      <c r="E230" s="45"/>
      <c r="F230" s="45"/>
      <c r="I230" s="45"/>
    </row>
    <row r="231" spans="2:9" x14ac:dyDescent="0.2">
      <c r="B231" s="45"/>
      <c r="C231" s="52"/>
      <c r="E231" s="45"/>
      <c r="F231" s="45"/>
      <c r="I231" s="45"/>
    </row>
    <row r="232" spans="2:9" x14ac:dyDescent="0.2">
      <c r="B232" s="45"/>
      <c r="C232" s="52"/>
      <c r="E232" s="45"/>
      <c r="F232" s="45"/>
      <c r="I232" s="45"/>
    </row>
    <row r="233" spans="2:9" x14ac:dyDescent="0.2">
      <c r="B233" s="45"/>
      <c r="C233" s="52"/>
      <c r="E233" s="45"/>
      <c r="F233" s="45"/>
      <c r="I233" s="45"/>
    </row>
    <row r="234" spans="2:9" x14ac:dyDescent="0.2">
      <c r="B234" s="45"/>
      <c r="C234" s="52"/>
      <c r="E234" s="45"/>
      <c r="F234" s="45"/>
      <c r="I234" s="45"/>
    </row>
    <row r="235" spans="2:9" x14ac:dyDescent="0.2">
      <c r="B235" s="45"/>
      <c r="C235" s="52"/>
      <c r="E235" s="45"/>
      <c r="F235" s="45"/>
      <c r="I235" s="45"/>
    </row>
    <row r="236" spans="2:9" x14ac:dyDescent="0.2">
      <c r="B236" s="45"/>
      <c r="C236" s="52"/>
      <c r="E236" s="45"/>
      <c r="F236" s="45"/>
      <c r="I236" s="45"/>
    </row>
    <row r="237" spans="2:9" x14ac:dyDescent="0.2">
      <c r="B237" s="45"/>
      <c r="C237" s="52"/>
      <c r="E237" s="45"/>
      <c r="F237" s="45"/>
      <c r="I237" s="45"/>
    </row>
    <row r="238" spans="2:9" x14ac:dyDescent="0.2">
      <c r="B238" s="45"/>
      <c r="C238" s="52"/>
      <c r="E238" s="45"/>
      <c r="F238" s="45"/>
      <c r="I238" s="45"/>
    </row>
    <row r="239" spans="2:9" x14ac:dyDescent="0.2">
      <c r="B239" s="45"/>
      <c r="C239" s="52"/>
      <c r="E239" s="45"/>
      <c r="F239" s="45"/>
      <c r="I239" s="45"/>
    </row>
    <row r="240" spans="2:9" x14ac:dyDescent="0.2">
      <c r="B240" s="45"/>
      <c r="C240" s="52"/>
      <c r="E240" s="45"/>
      <c r="F240" s="45"/>
      <c r="I240" s="45"/>
    </row>
    <row r="241" spans="2:9" x14ac:dyDescent="0.2">
      <c r="B241" s="45"/>
      <c r="C241" s="52"/>
      <c r="E241" s="45"/>
      <c r="F241" s="45"/>
      <c r="I241" s="45"/>
    </row>
  </sheetData>
  <mergeCells count="19">
    <mergeCell ref="Q38:S38"/>
    <mergeCell ref="U38:W38"/>
    <mergeCell ref="O5:O6"/>
    <mergeCell ref="Y5:Y6"/>
    <mergeCell ref="Q5:S5"/>
    <mergeCell ref="U5:W5"/>
    <mergeCell ref="K3:L3"/>
    <mergeCell ref="B4:H4"/>
    <mergeCell ref="I4:J4"/>
    <mergeCell ref="B5:C6"/>
    <mergeCell ref="E5:E6"/>
    <mergeCell ref="F5:G6"/>
    <mergeCell ref="I5:I6"/>
    <mergeCell ref="K5:L6"/>
    <mergeCell ref="B35:C35"/>
    <mergeCell ref="B2:H2"/>
    <mergeCell ref="I2:J2"/>
    <mergeCell ref="B3:H3"/>
    <mergeCell ref="I3:J3"/>
  </mergeCells>
  <printOptions horizontalCentered="1" verticalCentered="1"/>
  <pageMargins left="0.19685039370078741" right="0.19685039370078741" top="0.19685039370078741" bottom="0.59055118110236227" header="0.19685039370078741" footer="0.39370078740157483"/>
  <pageSetup scale="37" orientation="landscape" horizontalDpi="360" verticalDpi="360" r:id="rId1"/>
  <headerFooter>
    <oddFooter>&amp;C&amp;14Página &amp;P de &amp;N</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0"/>
  <sheetViews>
    <sheetView zoomScale="90" zoomScaleNormal="90" workbookViewId="0">
      <pane xSplit="2" ySplit="1" topLeftCell="C2" activePane="bottomRight" state="frozen"/>
      <selection pane="topRight" activeCell="C1" sqref="C1"/>
      <selection pane="bottomLeft" activeCell="A2" sqref="A2"/>
      <selection pane="bottomRight" activeCell="C54" sqref="C54"/>
    </sheetView>
  </sheetViews>
  <sheetFormatPr baseColWidth="10" defaultColWidth="11.42578125" defaultRowHeight="15" x14ac:dyDescent="0.2"/>
  <cols>
    <col min="1" max="1" width="10.28515625" style="91" customWidth="1"/>
    <col min="2" max="2" width="22.42578125" style="87" customWidth="1"/>
    <col min="3" max="3" width="78.140625" style="92" customWidth="1"/>
    <col min="4" max="16384" width="11.42578125" style="87"/>
  </cols>
  <sheetData>
    <row r="1" spans="1:3" ht="42" customHeight="1" x14ac:dyDescent="0.2">
      <c r="A1" s="86" t="s">
        <v>606</v>
      </c>
      <c r="B1" s="86" t="s">
        <v>464</v>
      </c>
      <c r="C1" s="86" t="s">
        <v>605</v>
      </c>
    </row>
    <row r="2" spans="1:3" ht="24.75" customHeight="1" x14ac:dyDescent="0.2">
      <c r="A2" s="88">
        <v>1</v>
      </c>
      <c r="B2" s="89" t="s">
        <v>26</v>
      </c>
      <c r="C2" s="90" t="s">
        <v>481</v>
      </c>
    </row>
    <row r="3" spans="1:3" ht="35.450000000000003" customHeight="1" x14ac:dyDescent="0.2">
      <c r="A3" s="88">
        <v>2</v>
      </c>
      <c r="B3" s="89" t="s">
        <v>254</v>
      </c>
      <c r="C3" s="90" t="s">
        <v>270</v>
      </c>
    </row>
    <row r="4" spans="1:3" ht="24.75" customHeight="1" x14ac:dyDescent="0.2">
      <c r="A4" s="88">
        <v>3</v>
      </c>
      <c r="B4" s="89" t="s">
        <v>256</v>
      </c>
      <c r="C4" s="90" t="s">
        <v>271</v>
      </c>
    </row>
    <row r="5" spans="1:3" ht="34.5" customHeight="1" x14ac:dyDescent="0.2">
      <c r="A5" s="88">
        <v>4</v>
      </c>
      <c r="B5" s="89" t="s">
        <v>419</v>
      </c>
      <c r="C5" s="90" t="s">
        <v>418</v>
      </c>
    </row>
    <row r="6" spans="1:3" ht="24.75" customHeight="1" x14ac:dyDescent="0.2">
      <c r="A6" s="88">
        <v>5</v>
      </c>
      <c r="B6" s="89" t="s">
        <v>20</v>
      </c>
      <c r="C6" s="90" t="s">
        <v>269</v>
      </c>
    </row>
    <row r="7" spans="1:3" ht="24.75" customHeight="1" x14ac:dyDescent="0.2">
      <c r="A7" s="88">
        <v>6</v>
      </c>
      <c r="B7" s="89" t="s">
        <v>416</v>
      </c>
      <c r="C7" s="90" t="s">
        <v>415</v>
      </c>
    </row>
    <row r="8" spans="1:3" ht="24.75" customHeight="1" x14ac:dyDescent="0.2">
      <c r="A8" s="88">
        <v>7</v>
      </c>
      <c r="B8" s="89" t="s">
        <v>208</v>
      </c>
      <c r="C8" s="90" t="s">
        <v>273</v>
      </c>
    </row>
    <row r="9" spans="1:3" ht="24.75" customHeight="1" x14ac:dyDescent="0.2">
      <c r="A9" s="88">
        <v>8</v>
      </c>
      <c r="B9" s="89" t="s">
        <v>420</v>
      </c>
      <c r="C9" s="90" t="s">
        <v>180</v>
      </c>
    </row>
    <row r="10" spans="1:3" ht="24.75" customHeight="1" x14ac:dyDescent="0.2">
      <c r="A10" s="88">
        <v>9</v>
      </c>
      <c r="B10" s="89" t="s">
        <v>337</v>
      </c>
      <c r="C10" s="90" t="s">
        <v>331</v>
      </c>
    </row>
    <row r="11" spans="1:3" ht="24.75" customHeight="1" x14ac:dyDescent="0.2">
      <c r="A11" s="88">
        <v>10</v>
      </c>
      <c r="B11" s="89" t="s">
        <v>212</v>
      </c>
      <c r="C11" s="90" t="s">
        <v>274</v>
      </c>
    </row>
    <row r="12" spans="1:3" ht="24.75" customHeight="1" x14ac:dyDescent="0.2">
      <c r="A12" s="88">
        <v>11</v>
      </c>
      <c r="B12" s="89" t="s">
        <v>241</v>
      </c>
      <c r="C12" s="90" t="s">
        <v>272</v>
      </c>
    </row>
    <row r="13" spans="1:3" ht="24.75" customHeight="1" x14ac:dyDescent="0.2">
      <c r="A13" s="88">
        <v>12</v>
      </c>
      <c r="B13" s="89" t="s">
        <v>206</v>
      </c>
      <c r="C13" s="90" t="s">
        <v>275</v>
      </c>
    </row>
    <row r="14" spans="1:3" ht="24.75" customHeight="1" x14ac:dyDescent="0.2">
      <c r="A14" s="88">
        <v>13</v>
      </c>
      <c r="B14" s="89" t="s">
        <v>30</v>
      </c>
      <c r="C14" s="90" t="s">
        <v>268</v>
      </c>
    </row>
    <row r="15" spans="1:3" ht="24.75" customHeight="1" x14ac:dyDescent="0.2">
      <c r="A15" s="88">
        <v>14</v>
      </c>
      <c r="B15" s="89" t="s">
        <v>253</v>
      </c>
      <c r="C15" s="90" t="s">
        <v>276</v>
      </c>
    </row>
    <row r="16" spans="1:3" ht="24.75" customHeight="1" x14ac:dyDescent="0.2">
      <c r="A16" s="88">
        <v>15</v>
      </c>
      <c r="B16" s="89" t="s">
        <v>31</v>
      </c>
      <c r="C16" s="90" t="s">
        <v>277</v>
      </c>
    </row>
    <row r="17" spans="1:3" ht="28.9" customHeight="1" x14ac:dyDescent="0.2">
      <c r="A17" s="88">
        <v>16</v>
      </c>
      <c r="B17" s="89" t="s">
        <v>581</v>
      </c>
      <c r="C17" s="90" t="s">
        <v>582</v>
      </c>
    </row>
    <row r="18" spans="1:3" ht="24.75" customHeight="1" x14ac:dyDescent="0.2">
      <c r="A18" s="88">
        <v>17</v>
      </c>
      <c r="B18" s="89" t="s">
        <v>255</v>
      </c>
      <c r="C18" s="90" t="s">
        <v>217</v>
      </c>
    </row>
    <row r="19" spans="1:3" ht="24.75" customHeight="1" x14ac:dyDescent="0.2">
      <c r="A19" s="88">
        <v>18</v>
      </c>
      <c r="B19" s="89" t="s">
        <v>335</v>
      </c>
      <c r="C19" s="90" t="s">
        <v>336</v>
      </c>
    </row>
    <row r="20" spans="1:3" ht="24.75" customHeight="1" x14ac:dyDescent="0.2">
      <c r="A20" s="88">
        <v>19</v>
      </c>
      <c r="B20" s="89" t="s">
        <v>431</v>
      </c>
      <c r="C20" s="90" t="str">
        <f>General!B11</f>
        <v>AUDITORÍAS DE LEY CON FECHA DE ENTREGA</v>
      </c>
    </row>
    <row r="21" spans="1:3" ht="24.75" customHeight="1" x14ac:dyDescent="0.2">
      <c r="A21" s="88">
        <v>20</v>
      </c>
      <c r="B21" s="89" t="s">
        <v>583</v>
      </c>
      <c r="C21" s="90" t="s">
        <v>584</v>
      </c>
    </row>
    <row r="22" spans="1:3" ht="36.6" customHeight="1" x14ac:dyDescent="0.2">
      <c r="A22" s="88">
        <v>21</v>
      </c>
      <c r="B22" s="89" t="s">
        <v>432</v>
      </c>
      <c r="C22" s="90" t="str">
        <f>General!B32</f>
        <v>AUDITORÍAS DE LEY SIN FECHA DE ENTREGA</v>
      </c>
    </row>
    <row r="23" spans="1:3" ht="37.5" customHeight="1" x14ac:dyDescent="0.2">
      <c r="A23" s="88">
        <v>22</v>
      </c>
      <c r="B23" s="89" t="s">
        <v>417</v>
      </c>
      <c r="C23" s="90" t="s">
        <v>411</v>
      </c>
    </row>
    <row r="24" spans="1:3" ht="24.75" customHeight="1" x14ac:dyDescent="0.2">
      <c r="A24" s="88">
        <v>23</v>
      </c>
      <c r="B24" s="89" t="s">
        <v>249</v>
      </c>
      <c r="C24" s="90" t="s">
        <v>279</v>
      </c>
    </row>
    <row r="25" spans="1:3" ht="31.15" customHeight="1" x14ac:dyDescent="0.2">
      <c r="A25" s="88">
        <v>24</v>
      </c>
      <c r="B25" s="89" t="s">
        <v>242</v>
      </c>
      <c r="C25" s="90" t="s">
        <v>278</v>
      </c>
    </row>
    <row r="26" spans="1:3" ht="24.75" customHeight="1" x14ac:dyDescent="0.2">
      <c r="A26" s="88">
        <v>25</v>
      </c>
      <c r="B26" s="89" t="s">
        <v>205</v>
      </c>
      <c r="C26" s="90" t="s">
        <v>280</v>
      </c>
    </row>
    <row r="27" spans="1:3" ht="24.75" customHeight="1" x14ac:dyDescent="0.2">
      <c r="A27" s="88">
        <v>26</v>
      </c>
      <c r="B27" s="89" t="s">
        <v>250</v>
      </c>
      <c r="C27" s="90" t="s">
        <v>281</v>
      </c>
    </row>
    <row r="28" spans="1:3" ht="24.75" customHeight="1" x14ac:dyDescent="0.2">
      <c r="A28" s="88">
        <v>27</v>
      </c>
      <c r="B28" s="89" t="s">
        <v>251</v>
      </c>
      <c r="C28" s="90" t="s">
        <v>282</v>
      </c>
    </row>
    <row r="29" spans="1:3" ht="24.75" customHeight="1" x14ac:dyDescent="0.2">
      <c r="A29" s="88">
        <v>28</v>
      </c>
      <c r="B29" s="89" t="s">
        <v>252</v>
      </c>
      <c r="C29" s="90" t="s">
        <v>283</v>
      </c>
    </row>
    <row r="30" spans="1:3" ht="24.75" customHeight="1" x14ac:dyDescent="0.2">
      <c r="A30" s="88">
        <v>29</v>
      </c>
      <c r="B30" s="89" t="s">
        <v>27</v>
      </c>
      <c r="C30" s="90" t="s">
        <v>284</v>
      </c>
    </row>
    <row r="31" spans="1:3" ht="24.75" customHeight="1" x14ac:dyDescent="0.2">
      <c r="A31" s="88">
        <v>30</v>
      </c>
      <c r="B31" s="89" t="s">
        <v>216</v>
      </c>
      <c r="C31" s="90" t="s">
        <v>285</v>
      </c>
    </row>
    <row r="32" spans="1:3" ht="24.75" customHeight="1" x14ac:dyDescent="0.2">
      <c r="A32" s="88">
        <v>31</v>
      </c>
      <c r="B32" s="89" t="s">
        <v>28</v>
      </c>
      <c r="C32" s="90" t="s">
        <v>286</v>
      </c>
    </row>
    <row r="33" spans="1:3" ht="24.75" customHeight="1" x14ac:dyDescent="0.2">
      <c r="A33" s="88">
        <v>32</v>
      </c>
      <c r="B33" s="89" t="s">
        <v>32</v>
      </c>
      <c r="C33" s="90" t="s">
        <v>287</v>
      </c>
    </row>
    <row r="34" spans="1:3" ht="24.75" customHeight="1" x14ac:dyDescent="0.2">
      <c r="A34" s="88">
        <v>33</v>
      </c>
      <c r="B34" s="89" t="s">
        <v>207</v>
      </c>
      <c r="C34" s="90" t="s">
        <v>288</v>
      </c>
    </row>
    <row r="35" spans="1:3" ht="24.75" customHeight="1" x14ac:dyDescent="0.2">
      <c r="A35" s="88">
        <v>34</v>
      </c>
      <c r="B35" s="89" t="s">
        <v>257</v>
      </c>
      <c r="C35" s="90" t="s">
        <v>185</v>
      </c>
    </row>
    <row r="36" spans="1:3" ht="24.75" customHeight="1" x14ac:dyDescent="0.2">
      <c r="A36" s="88">
        <v>35</v>
      </c>
      <c r="B36" s="89" t="s">
        <v>3</v>
      </c>
      <c r="C36" s="90" t="s">
        <v>289</v>
      </c>
    </row>
    <row r="37" spans="1:3" ht="24.75" customHeight="1" x14ac:dyDescent="0.2">
      <c r="A37" s="88">
        <v>36</v>
      </c>
      <c r="B37" s="89" t="s">
        <v>235</v>
      </c>
      <c r="C37" s="90" t="s">
        <v>290</v>
      </c>
    </row>
    <row r="38" spans="1:3" ht="24.75" customHeight="1" x14ac:dyDescent="0.2">
      <c r="A38" s="88">
        <v>37</v>
      </c>
      <c r="B38" s="89" t="s">
        <v>553</v>
      </c>
      <c r="C38" s="90" t="s">
        <v>552</v>
      </c>
    </row>
    <row r="39" spans="1:3" ht="24.75" customHeight="1" x14ac:dyDescent="0.2">
      <c r="A39" s="88">
        <v>38</v>
      </c>
      <c r="B39" s="89" t="s">
        <v>62</v>
      </c>
      <c r="C39" s="90" t="s">
        <v>291</v>
      </c>
    </row>
    <row r="40" spans="1:3" ht="24.75" customHeight="1" x14ac:dyDescent="0.2">
      <c r="A40" s="88">
        <v>39</v>
      </c>
      <c r="B40" s="89" t="s">
        <v>2</v>
      </c>
      <c r="C40" s="90" t="s">
        <v>292</v>
      </c>
    </row>
    <row r="41" spans="1:3" ht="35.450000000000003" customHeight="1" x14ac:dyDescent="0.2">
      <c r="A41" s="88">
        <v>40</v>
      </c>
      <c r="B41" s="89" t="s">
        <v>214</v>
      </c>
      <c r="C41" s="90" t="s">
        <v>293</v>
      </c>
    </row>
    <row r="42" spans="1:3" ht="32.450000000000003" customHeight="1" x14ac:dyDescent="0.2">
      <c r="A42" s="88">
        <v>41</v>
      </c>
      <c r="B42" s="89" t="s">
        <v>213</v>
      </c>
      <c r="C42" s="90" t="s">
        <v>278</v>
      </c>
    </row>
    <row r="43" spans="1:3" ht="24.75" customHeight="1" x14ac:dyDescent="0.2">
      <c r="A43" s="88">
        <v>42</v>
      </c>
      <c r="B43" s="89" t="s">
        <v>215</v>
      </c>
      <c r="C43" s="90" t="s">
        <v>294</v>
      </c>
    </row>
    <row r="44" spans="1:3" ht="24.75" customHeight="1" x14ac:dyDescent="0.2">
      <c r="A44" s="88">
        <v>43</v>
      </c>
      <c r="B44" s="89" t="s">
        <v>133</v>
      </c>
      <c r="C44" s="90" t="s">
        <v>295</v>
      </c>
    </row>
    <row r="45" spans="1:3" ht="40.5" customHeight="1" x14ac:dyDescent="0.2">
      <c r="A45" s="88">
        <v>44</v>
      </c>
      <c r="B45" s="89" t="s">
        <v>158</v>
      </c>
      <c r="C45" s="90" t="s">
        <v>296</v>
      </c>
    </row>
    <row r="46" spans="1:3" ht="39" customHeight="1" x14ac:dyDescent="0.2">
      <c r="A46" s="88">
        <v>45</v>
      </c>
      <c r="B46" s="89" t="s">
        <v>163</v>
      </c>
      <c r="C46" s="90" t="s">
        <v>297</v>
      </c>
    </row>
    <row r="47" spans="1:3" ht="27.75" customHeight="1" x14ac:dyDescent="0.2">
      <c r="A47" s="88">
        <v>46</v>
      </c>
      <c r="B47" s="89" t="s">
        <v>211</v>
      </c>
      <c r="C47" s="90" t="s">
        <v>298</v>
      </c>
    </row>
    <row r="48" spans="1:3" ht="27.75" customHeight="1" x14ac:dyDescent="0.2">
      <c r="A48" s="88">
        <v>47</v>
      </c>
      <c r="B48" s="89" t="s">
        <v>421</v>
      </c>
      <c r="C48" s="90" t="s">
        <v>422</v>
      </c>
    </row>
    <row r="49" spans="1:3" ht="27.75" customHeight="1" x14ac:dyDescent="0.2">
      <c r="A49" s="88">
        <v>48</v>
      </c>
      <c r="B49" s="89" t="s">
        <v>447</v>
      </c>
      <c r="C49" s="90" t="s">
        <v>448</v>
      </c>
    </row>
    <row r="50" spans="1:3" ht="24.75" customHeight="1" x14ac:dyDescent="0.2">
      <c r="A50" s="88">
        <v>49</v>
      </c>
      <c r="B50" s="89" t="s">
        <v>477</v>
      </c>
      <c r="C50" s="90" t="s">
        <v>478</v>
      </c>
    </row>
    <row r="51" spans="1:3" ht="24.75" customHeight="1" x14ac:dyDescent="0.2">
      <c r="A51" s="88">
        <v>50</v>
      </c>
      <c r="B51" s="89" t="s">
        <v>451</v>
      </c>
      <c r="C51" s="90" t="s">
        <v>450</v>
      </c>
    </row>
    <row r="52" spans="1:3" ht="24.75" customHeight="1" x14ac:dyDescent="0.2">
      <c r="A52" s="88">
        <v>51</v>
      </c>
      <c r="B52" s="89" t="s">
        <v>116</v>
      </c>
      <c r="C52" s="90" t="s">
        <v>299</v>
      </c>
    </row>
    <row r="53" spans="1:3" ht="24.75" customHeight="1" x14ac:dyDescent="0.2">
      <c r="A53" s="88">
        <v>52</v>
      </c>
      <c r="B53" s="89" t="s">
        <v>210</v>
      </c>
      <c r="C53" s="90" t="s">
        <v>300</v>
      </c>
    </row>
    <row r="54" spans="1:3" ht="24.75" customHeight="1" x14ac:dyDescent="0.2">
      <c r="A54" s="88">
        <v>53</v>
      </c>
      <c r="B54" s="89" t="s">
        <v>21</v>
      </c>
      <c r="C54" s="90" t="s">
        <v>301</v>
      </c>
    </row>
    <row r="55" spans="1:3" ht="24.75" customHeight="1" x14ac:dyDescent="0.2">
      <c r="A55" s="88">
        <v>53</v>
      </c>
      <c r="B55" s="89" t="s">
        <v>588</v>
      </c>
      <c r="C55" s="90" t="s">
        <v>587</v>
      </c>
    </row>
    <row r="56" spans="1:3" ht="24.75" customHeight="1" x14ac:dyDescent="0.2">
      <c r="A56" s="88">
        <v>54</v>
      </c>
      <c r="B56" s="89" t="s">
        <v>460</v>
      </c>
      <c r="C56" s="90" t="s">
        <v>462</v>
      </c>
    </row>
    <row r="57" spans="1:3" ht="24.75" customHeight="1" x14ac:dyDescent="0.2">
      <c r="A57" s="88">
        <v>55</v>
      </c>
      <c r="B57" s="89" t="s">
        <v>550</v>
      </c>
      <c r="C57" s="90" t="s">
        <v>551</v>
      </c>
    </row>
    <row r="58" spans="1:3" ht="24.75" customHeight="1" x14ac:dyDescent="0.2">
      <c r="A58" s="88">
        <v>56</v>
      </c>
      <c r="B58" s="89" t="s">
        <v>209</v>
      </c>
      <c r="C58" s="90" t="s">
        <v>302</v>
      </c>
    </row>
    <row r="59" spans="1:3" ht="24.75" customHeight="1" x14ac:dyDescent="0.2">
      <c r="A59" s="88">
        <v>57</v>
      </c>
      <c r="B59" s="89" t="s">
        <v>554</v>
      </c>
      <c r="C59" s="90" t="s">
        <v>555</v>
      </c>
    </row>
    <row r="60" spans="1:3" ht="24.75" customHeight="1" x14ac:dyDescent="0.2">
      <c r="A60" s="88">
        <v>58</v>
      </c>
      <c r="B60" s="89" t="s">
        <v>407</v>
      </c>
      <c r="C60" s="90" t="s">
        <v>408</v>
      </c>
    </row>
  </sheetData>
  <sortState xmlns:xlrd2="http://schemas.microsoft.com/office/spreadsheetml/2017/richdata2" ref="A2:C60">
    <sortCondition ref="B2:B60"/>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0"/>
  <sheetViews>
    <sheetView zoomScale="90" zoomScaleNormal="90" workbookViewId="0">
      <selection activeCell="D3" sqref="D3:D9"/>
    </sheetView>
  </sheetViews>
  <sheetFormatPr baseColWidth="10" defaultColWidth="11.42578125" defaultRowHeight="15" x14ac:dyDescent="0.2"/>
  <cols>
    <col min="1" max="1" width="2.7109375" style="94" customWidth="1"/>
    <col min="2" max="2" width="9.42578125" style="93" customWidth="1"/>
    <col min="3" max="3" width="21.85546875" style="94" customWidth="1"/>
    <col min="4" max="4" width="78.140625" style="95" customWidth="1"/>
    <col min="5" max="5" width="1.85546875" style="94" customWidth="1"/>
    <col min="6" max="16384" width="11.42578125" style="94"/>
  </cols>
  <sheetData>
    <row r="1" spans="2:4" ht="10.15" customHeight="1" x14ac:dyDescent="0.2"/>
    <row r="2" spans="2:4" ht="37.5" customHeight="1" x14ac:dyDescent="0.2">
      <c r="B2" s="96" t="s">
        <v>606</v>
      </c>
      <c r="C2" s="96" t="s">
        <v>465</v>
      </c>
      <c r="D2" s="96" t="s">
        <v>605</v>
      </c>
    </row>
    <row r="3" spans="2:4" ht="36" customHeight="1" x14ac:dyDescent="0.2">
      <c r="B3" s="97">
        <v>1</v>
      </c>
      <c r="C3" s="98" t="s">
        <v>26</v>
      </c>
      <c r="D3" s="90" t="s">
        <v>472</v>
      </c>
    </row>
    <row r="4" spans="2:4" ht="36" customHeight="1" x14ac:dyDescent="0.2">
      <c r="B4" s="97">
        <v>2</v>
      </c>
      <c r="C4" s="98" t="s">
        <v>476</v>
      </c>
      <c r="D4" s="90" t="s">
        <v>471</v>
      </c>
    </row>
    <row r="5" spans="2:4" ht="36" customHeight="1" x14ac:dyDescent="0.2">
      <c r="B5" s="97">
        <v>3</v>
      </c>
      <c r="C5" s="98" t="s">
        <v>470</v>
      </c>
      <c r="D5" s="90" t="s">
        <v>467</v>
      </c>
    </row>
    <row r="6" spans="2:4" ht="36" customHeight="1" x14ac:dyDescent="0.2">
      <c r="B6" s="97">
        <v>4</v>
      </c>
      <c r="C6" s="98" t="s">
        <v>475</v>
      </c>
      <c r="D6" s="90" t="s">
        <v>466</v>
      </c>
    </row>
    <row r="7" spans="2:4" ht="36" customHeight="1" x14ac:dyDescent="0.2">
      <c r="B7" s="97">
        <v>5</v>
      </c>
      <c r="C7" s="98" t="s">
        <v>591</v>
      </c>
      <c r="D7" s="90" t="s">
        <v>590</v>
      </c>
    </row>
    <row r="8" spans="2:4" ht="36" customHeight="1" x14ac:dyDescent="0.2">
      <c r="B8" s="97">
        <v>6</v>
      </c>
      <c r="C8" s="98" t="s">
        <v>585</v>
      </c>
      <c r="D8" s="90" t="s">
        <v>586</v>
      </c>
    </row>
    <row r="9" spans="2:4" ht="36" customHeight="1" x14ac:dyDescent="0.2">
      <c r="B9" s="97">
        <v>7</v>
      </c>
      <c r="C9" s="98" t="s">
        <v>468</v>
      </c>
      <c r="D9" s="90" t="s">
        <v>469</v>
      </c>
    </row>
    <row r="10" spans="2:4" ht="9" customHeight="1" x14ac:dyDescent="0.2"/>
  </sheetData>
  <sortState xmlns:xlrd2="http://schemas.microsoft.com/office/spreadsheetml/2017/richdata2" ref="B3:D9">
    <sortCondition ref="D3:D9"/>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workbookViewId="0">
      <selection sqref="A1:A4"/>
    </sheetView>
  </sheetViews>
  <sheetFormatPr baseColWidth="10" defaultColWidth="11.42578125" defaultRowHeight="23.25" x14ac:dyDescent="0.2"/>
  <cols>
    <col min="1" max="1" width="21.85546875" style="1" customWidth="1"/>
    <col min="2" max="2" width="11.42578125" style="1" customWidth="1"/>
    <col min="3" max="16384" width="11.42578125" style="1"/>
  </cols>
  <sheetData>
    <row r="1" spans="1:2" ht="52.15" customHeight="1" x14ac:dyDescent="0.2">
      <c r="A1" s="31" t="s">
        <v>303</v>
      </c>
      <c r="B1" s="32" t="s">
        <v>607</v>
      </c>
    </row>
    <row r="2" spans="1:2" ht="17.25" customHeight="1" x14ac:dyDescent="0.2">
      <c r="A2" s="3" t="s">
        <v>202</v>
      </c>
      <c r="B2" s="4"/>
    </row>
    <row r="3" spans="1:2" ht="17.25" customHeight="1" x14ac:dyDescent="0.2">
      <c r="A3" s="5" t="s">
        <v>203</v>
      </c>
      <c r="B3" s="6"/>
    </row>
    <row r="4" spans="1:2" ht="17.25" customHeight="1" x14ac:dyDescent="0.2">
      <c r="A4" s="7" t="s">
        <v>204</v>
      </c>
      <c r="B4" s="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2" workbookViewId="0">
      <selection activeCell="B1" sqref="B1:B6"/>
    </sheetView>
  </sheetViews>
  <sheetFormatPr baseColWidth="10" defaultColWidth="11.42578125" defaultRowHeight="23.25" x14ac:dyDescent="0.2"/>
  <cols>
    <col min="1" max="1" width="9" style="16" customWidth="1"/>
    <col min="2" max="2" width="69.7109375" style="11" customWidth="1"/>
    <col min="3" max="16384" width="11.42578125" style="11"/>
  </cols>
  <sheetData>
    <row r="1" spans="1:2" s="10" customFormat="1" ht="44.25" customHeight="1" x14ac:dyDescent="0.2">
      <c r="A1" s="9" t="s">
        <v>606</v>
      </c>
      <c r="B1" s="9" t="s">
        <v>446</v>
      </c>
    </row>
    <row r="2" spans="1:2" ht="27" customHeight="1" x14ac:dyDescent="0.2">
      <c r="A2" s="13">
        <v>1</v>
      </c>
      <c r="B2" s="2" t="s">
        <v>595</v>
      </c>
    </row>
    <row r="3" spans="1:2" ht="27" customHeight="1" x14ac:dyDescent="0.2">
      <c r="A3" s="13">
        <v>2</v>
      </c>
      <c r="B3" s="14" t="s">
        <v>596</v>
      </c>
    </row>
    <row r="4" spans="1:2" ht="27" customHeight="1" x14ac:dyDescent="0.2">
      <c r="A4" s="13">
        <v>3</v>
      </c>
      <c r="B4" s="2" t="s">
        <v>597</v>
      </c>
    </row>
    <row r="5" spans="1:2" ht="27" customHeight="1" x14ac:dyDescent="0.2">
      <c r="A5" s="13">
        <v>4</v>
      </c>
      <c r="B5" s="14" t="s">
        <v>598</v>
      </c>
    </row>
    <row r="6" spans="1:2" ht="27" customHeight="1" x14ac:dyDescent="0.2">
      <c r="A6" s="13">
        <v>5</v>
      </c>
      <c r="B6" s="14" t="s">
        <v>599</v>
      </c>
    </row>
    <row r="8" spans="1:2" s="10" customFormat="1" ht="44.25" customHeight="1" x14ac:dyDescent="0.2">
      <c r="A8" s="1165" t="s">
        <v>453</v>
      </c>
      <c r="B8" s="1166"/>
    </row>
    <row r="9" spans="1:2" ht="40.15" customHeight="1" x14ac:dyDescent="0.2">
      <c r="A9" s="13" t="s">
        <v>26</v>
      </c>
      <c r="B9" s="2" t="s">
        <v>454</v>
      </c>
    </row>
    <row r="10" spans="1:2" ht="73.900000000000006" customHeight="1" x14ac:dyDescent="0.2">
      <c r="A10" s="13" t="s">
        <v>456</v>
      </c>
      <c r="B10" s="2" t="s">
        <v>455</v>
      </c>
    </row>
    <row r="11" spans="1:2" ht="73.900000000000006" customHeight="1" x14ac:dyDescent="0.2">
      <c r="A11" s="13" t="s">
        <v>3</v>
      </c>
      <c r="B11" s="2" t="s">
        <v>458</v>
      </c>
    </row>
  </sheetData>
  <mergeCells count="1">
    <mergeCell ref="A8:B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workbookViewId="0">
      <selection activeCell="A7" sqref="A7"/>
    </sheetView>
  </sheetViews>
  <sheetFormatPr baseColWidth="10" defaultColWidth="11.42578125" defaultRowHeight="23.25" x14ac:dyDescent="0.2"/>
  <cols>
    <col min="1" max="1" width="8.85546875" style="16" customWidth="1"/>
    <col min="2" max="2" width="69.7109375" style="11" customWidth="1"/>
    <col min="3" max="3" width="24.5703125" style="11" customWidth="1"/>
    <col min="4" max="16384" width="11.42578125" style="11"/>
  </cols>
  <sheetData>
    <row r="1" spans="1:3" s="10" customFormat="1" ht="44.25" customHeight="1" x14ac:dyDescent="0.2">
      <c r="A1" s="35" t="s">
        <v>600</v>
      </c>
      <c r="B1" s="33" t="s">
        <v>304</v>
      </c>
      <c r="C1" s="9" t="s">
        <v>305</v>
      </c>
    </row>
    <row r="2" spans="1:3" ht="27" customHeight="1" x14ac:dyDescent="0.2">
      <c r="A2" s="13">
        <v>1</v>
      </c>
      <c r="B2" s="2" t="s">
        <v>595</v>
      </c>
      <c r="C2" s="12" t="s">
        <v>187</v>
      </c>
    </row>
    <row r="3" spans="1:3" ht="27" customHeight="1" x14ac:dyDescent="0.2">
      <c r="A3" s="13">
        <v>2</v>
      </c>
      <c r="B3" s="2" t="s">
        <v>597</v>
      </c>
      <c r="C3" s="12" t="s">
        <v>187</v>
      </c>
    </row>
    <row r="4" spans="1:3" ht="27" customHeight="1" x14ac:dyDescent="0.2">
      <c r="A4" s="13">
        <v>3</v>
      </c>
      <c r="B4" s="2" t="s">
        <v>596</v>
      </c>
      <c r="C4" s="12" t="s">
        <v>187</v>
      </c>
    </row>
    <row r="5" spans="1:3" s="15" customFormat="1" ht="27" customHeight="1" x14ac:dyDescent="0.2">
      <c r="A5" s="13">
        <v>4</v>
      </c>
      <c r="B5" s="28" t="s">
        <v>599</v>
      </c>
      <c r="C5" s="29" t="s">
        <v>306</v>
      </c>
    </row>
    <row r="6" spans="1:3" s="15" customFormat="1" ht="27" customHeight="1" x14ac:dyDescent="0.2">
      <c r="A6" s="13">
        <v>5</v>
      </c>
      <c r="B6" s="27" t="s">
        <v>598</v>
      </c>
      <c r="C6" s="29" t="s">
        <v>306</v>
      </c>
    </row>
    <row r="7" spans="1:3" s="15" customFormat="1" ht="27" customHeight="1" x14ac:dyDescent="0.2">
      <c r="A7" s="13">
        <v>6</v>
      </c>
      <c r="B7" s="27" t="s">
        <v>480</v>
      </c>
      <c r="C7" s="30" t="s">
        <v>306</v>
      </c>
    </row>
    <row r="8" spans="1:3" ht="34.15" customHeight="1" x14ac:dyDescent="0.2">
      <c r="A8" s="13">
        <v>7</v>
      </c>
      <c r="B8" s="2" t="s">
        <v>601</v>
      </c>
      <c r="C8" s="12" t="s">
        <v>187</v>
      </c>
    </row>
    <row r="9" spans="1:3" ht="34.15" customHeight="1" x14ac:dyDescent="0.2">
      <c r="A9" s="13">
        <v>8</v>
      </c>
      <c r="B9" s="27" t="s">
        <v>602</v>
      </c>
      <c r="C9" s="30" t="s">
        <v>306</v>
      </c>
    </row>
    <row r="10" spans="1:3" ht="34.15" customHeight="1" x14ac:dyDescent="0.2">
      <c r="A10" s="13">
        <v>9</v>
      </c>
      <c r="B10" s="27" t="s">
        <v>1028</v>
      </c>
      <c r="C10" s="30"/>
    </row>
    <row r="11" spans="1:3" ht="27" customHeight="1" x14ac:dyDescent="0.2">
      <c r="A11" s="13">
        <v>10</v>
      </c>
      <c r="B11" s="2" t="s">
        <v>603</v>
      </c>
      <c r="C11" s="12"/>
    </row>
    <row r="12" spans="1:3" ht="27" customHeight="1" x14ac:dyDescent="0.2">
      <c r="A12" s="13">
        <v>11</v>
      </c>
      <c r="B12" s="2" t="s">
        <v>604</v>
      </c>
      <c r="C12" s="12"/>
    </row>
  </sheetData>
  <sortState xmlns:xlrd2="http://schemas.microsoft.com/office/spreadsheetml/2017/richdata2" ref="A6:C13">
    <sortCondition ref="B6:B13"/>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4"/>
  <sheetViews>
    <sheetView topLeftCell="A3" workbookViewId="0">
      <selection activeCell="B1" sqref="B1:B24"/>
    </sheetView>
  </sheetViews>
  <sheetFormatPr baseColWidth="10" defaultColWidth="11.42578125" defaultRowHeight="18" x14ac:dyDescent="0.2"/>
  <cols>
    <col min="1" max="1" width="9.5703125" style="40" customWidth="1"/>
    <col min="2" max="2" width="103.85546875" style="37" customWidth="1"/>
    <col min="3" max="3" width="32.5703125" style="37" customWidth="1"/>
    <col min="4" max="16384" width="11.42578125" style="37"/>
  </cols>
  <sheetData>
    <row r="1" spans="1:3" ht="30" customHeight="1" x14ac:dyDescent="0.2">
      <c r="A1" s="36" t="s">
        <v>606</v>
      </c>
      <c r="B1" s="36" t="s">
        <v>308</v>
      </c>
      <c r="C1" s="36" t="s">
        <v>452</v>
      </c>
    </row>
    <row r="2" spans="1:3" ht="24.6" customHeight="1" x14ac:dyDescent="0.2">
      <c r="A2" s="38"/>
      <c r="B2" s="39" t="s">
        <v>23</v>
      </c>
      <c r="C2" s="38"/>
    </row>
    <row r="3" spans="1:3" ht="24.6" customHeight="1" x14ac:dyDescent="0.2">
      <c r="A3" s="38">
        <v>1</v>
      </c>
      <c r="B3" s="39" t="s">
        <v>608</v>
      </c>
      <c r="C3" s="38" t="s">
        <v>632</v>
      </c>
    </row>
    <row r="4" spans="1:3" ht="24.6" customHeight="1" x14ac:dyDescent="0.2">
      <c r="A4" s="38"/>
      <c r="B4" s="39" t="s">
        <v>622</v>
      </c>
      <c r="C4" s="38" t="s">
        <v>632</v>
      </c>
    </row>
    <row r="5" spans="1:3" ht="24.6" customHeight="1" x14ac:dyDescent="0.2">
      <c r="A5" s="38"/>
      <c r="B5" s="39" t="s">
        <v>623</v>
      </c>
      <c r="C5" s="38" t="s">
        <v>632</v>
      </c>
    </row>
    <row r="6" spans="1:3" ht="24.6" customHeight="1" x14ac:dyDescent="0.2">
      <c r="A6" s="38">
        <v>2</v>
      </c>
      <c r="B6" s="39" t="s">
        <v>22</v>
      </c>
      <c r="C6" s="38" t="s">
        <v>632</v>
      </c>
    </row>
    <row r="7" spans="1:3" ht="24.6" customHeight="1" x14ac:dyDescent="0.2">
      <c r="A7" s="38">
        <v>3</v>
      </c>
      <c r="B7" s="39" t="s">
        <v>609</v>
      </c>
      <c r="C7" s="38" t="s">
        <v>632</v>
      </c>
    </row>
    <row r="8" spans="1:3" ht="24.6" customHeight="1" x14ac:dyDescent="0.2">
      <c r="A8" s="38">
        <v>4</v>
      </c>
      <c r="B8" s="39" t="s">
        <v>610</v>
      </c>
      <c r="C8" s="38" t="s">
        <v>632</v>
      </c>
    </row>
    <row r="9" spans="1:3" ht="24.6" customHeight="1" x14ac:dyDescent="0.2">
      <c r="A9" s="38"/>
      <c r="B9" s="39" t="s">
        <v>635</v>
      </c>
      <c r="C9" s="38" t="s">
        <v>632</v>
      </c>
    </row>
    <row r="10" spans="1:3" ht="24.6" customHeight="1" x14ac:dyDescent="0.2">
      <c r="A10" s="38">
        <v>5</v>
      </c>
      <c r="B10" s="39" t="s">
        <v>611</v>
      </c>
      <c r="C10" s="38" t="s">
        <v>633</v>
      </c>
    </row>
    <row r="11" spans="1:3" ht="24.6" customHeight="1" x14ac:dyDescent="0.2">
      <c r="A11" s="38">
        <v>6</v>
      </c>
      <c r="B11" s="39" t="s">
        <v>612</v>
      </c>
      <c r="C11" s="38" t="s">
        <v>633</v>
      </c>
    </row>
    <row r="12" spans="1:3" ht="24.6" customHeight="1" x14ac:dyDescent="0.2">
      <c r="A12" s="38">
        <v>7</v>
      </c>
      <c r="B12" s="39" t="s">
        <v>613</v>
      </c>
      <c r="C12" s="38" t="s">
        <v>633</v>
      </c>
    </row>
    <row r="13" spans="1:3" ht="24.6" customHeight="1" x14ac:dyDescent="0.2">
      <c r="A13" s="38"/>
      <c r="B13" s="39" t="s">
        <v>624</v>
      </c>
      <c r="C13" s="38" t="s">
        <v>633</v>
      </c>
    </row>
    <row r="14" spans="1:3" ht="24.6" customHeight="1" x14ac:dyDescent="0.2">
      <c r="A14" s="38">
        <v>8</v>
      </c>
      <c r="B14" s="39" t="s">
        <v>614</v>
      </c>
      <c r="C14" s="38" t="s">
        <v>633</v>
      </c>
    </row>
    <row r="15" spans="1:3" ht="24.6" customHeight="1" x14ac:dyDescent="0.2">
      <c r="A15" s="38"/>
      <c r="B15" s="39" t="s">
        <v>625</v>
      </c>
      <c r="C15" s="38" t="s">
        <v>633</v>
      </c>
    </row>
    <row r="16" spans="1:3" ht="24.6" customHeight="1" x14ac:dyDescent="0.2">
      <c r="A16" s="38"/>
      <c r="B16" s="39" t="s">
        <v>626</v>
      </c>
      <c r="C16" s="38" t="s">
        <v>633</v>
      </c>
    </row>
    <row r="17" spans="1:3" ht="24.6" customHeight="1" x14ac:dyDescent="0.2">
      <c r="A17" s="38"/>
      <c r="B17" s="39" t="s">
        <v>627</v>
      </c>
      <c r="C17" s="38" t="s">
        <v>633</v>
      </c>
    </row>
    <row r="18" spans="1:3" ht="24.6" customHeight="1" x14ac:dyDescent="0.2">
      <c r="A18" s="38">
        <v>9</v>
      </c>
      <c r="B18" s="39" t="s">
        <v>615</v>
      </c>
      <c r="C18" s="38" t="s">
        <v>633</v>
      </c>
    </row>
    <row r="19" spans="1:3" ht="24.6" customHeight="1" x14ac:dyDescent="0.2">
      <c r="A19" s="38">
        <v>10</v>
      </c>
      <c r="B19" s="39" t="s">
        <v>616</v>
      </c>
      <c r="C19" s="38" t="s">
        <v>633</v>
      </c>
    </row>
    <row r="20" spans="1:3" ht="24.6" customHeight="1" x14ac:dyDescent="0.2">
      <c r="A20" s="38">
        <v>11</v>
      </c>
      <c r="B20" s="39" t="s">
        <v>617</v>
      </c>
      <c r="C20" s="38" t="s">
        <v>632</v>
      </c>
    </row>
    <row r="21" spans="1:3" ht="30" customHeight="1" x14ac:dyDescent="0.2">
      <c r="A21" s="38"/>
      <c r="B21" s="39" t="s">
        <v>628</v>
      </c>
      <c r="C21" s="38" t="s">
        <v>632</v>
      </c>
    </row>
    <row r="22" spans="1:3" ht="30" customHeight="1" x14ac:dyDescent="0.2">
      <c r="A22" s="38"/>
      <c r="B22" s="39" t="s">
        <v>629</v>
      </c>
      <c r="C22" s="38" t="s">
        <v>632</v>
      </c>
    </row>
    <row r="23" spans="1:3" ht="30" customHeight="1" x14ac:dyDescent="0.2">
      <c r="A23" s="38"/>
      <c r="B23" s="39" t="s">
        <v>630</v>
      </c>
      <c r="C23" s="38" t="s">
        <v>632</v>
      </c>
    </row>
    <row r="24" spans="1:3" ht="30" customHeight="1" x14ac:dyDescent="0.2">
      <c r="A24" s="38"/>
      <c r="B24" s="39" t="s">
        <v>631</v>
      </c>
      <c r="C24" s="38" t="s">
        <v>632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
  <sheetViews>
    <sheetView workbookViewId="0">
      <selection activeCell="D7" sqref="D7"/>
    </sheetView>
  </sheetViews>
  <sheetFormatPr baseColWidth="10" defaultColWidth="11.42578125" defaultRowHeight="23.25" x14ac:dyDescent="0.2"/>
  <cols>
    <col min="1" max="1" width="19.85546875" style="11" customWidth="1"/>
    <col min="2" max="2" width="27.42578125" style="11" customWidth="1"/>
    <col min="3" max="16384" width="11.42578125" style="11"/>
  </cols>
  <sheetData>
    <row r="1" spans="1:2" ht="34.5" customHeight="1" x14ac:dyDescent="0.2">
      <c r="A1" s="34" t="s">
        <v>305</v>
      </c>
      <c r="B1" s="34" t="s">
        <v>605</v>
      </c>
    </row>
    <row r="2" spans="1:2" ht="27" customHeight="1" x14ac:dyDescent="0.2">
      <c r="A2" s="12" t="s">
        <v>186</v>
      </c>
      <c r="B2" s="685" t="s">
        <v>187</v>
      </c>
    </row>
    <row r="3" spans="1:2" ht="27" customHeight="1" x14ac:dyDescent="0.2">
      <c r="A3" s="12" t="s">
        <v>3</v>
      </c>
      <c r="B3" s="685" t="s">
        <v>306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InformeControlIn xmlns="e53b7a70-8cf8-4224-b1e4-fc9716e64282">Programa Anual de Auditoria</TipoInformeControlIn>
    <AnioInformes xmlns="e53b7a70-8cf8-4224-b1e4-fc9716e64282">2024</AnioInforme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783E04D8E7E1D4CAAEAC6F54314CCFD" ma:contentTypeVersion="5" ma:contentTypeDescription="Crear nuevo documento." ma:contentTypeScope="" ma:versionID="cfc779a17bbecd8d93cce57e94046c80">
  <xsd:schema xmlns:xsd="http://www.w3.org/2001/XMLSchema" xmlns:xs="http://www.w3.org/2001/XMLSchema" xmlns:p="http://schemas.microsoft.com/office/2006/metadata/properties" xmlns:ns2="e53b7a70-8cf8-4224-b1e4-fc9716e64282" targetNamespace="http://schemas.microsoft.com/office/2006/metadata/properties" ma:root="true" ma:fieldsID="463bbce72af7e9702768e459b9c806b7" ns2:_="">
    <xsd:import namespace="e53b7a70-8cf8-4224-b1e4-fc9716e64282"/>
    <xsd:element name="properties">
      <xsd:complexType>
        <xsd:sequence>
          <xsd:element name="documentManagement">
            <xsd:complexType>
              <xsd:all>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b7a70-8cf8-4224-b1e4-fc9716e64282" elementFormDefault="qualified">
    <xsd:import namespace="http://schemas.microsoft.com/office/2006/documentManagement/types"/>
    <xsd:import namespace="http://schemas.microsoft.com/office/infopath/2007/PartnerControls"/>
    <xsd:element name="AnioInformes" ma:index="8" nillable="true" ma:displayName="AnioInformes" ma:format="Dropdown" ma:internalName="AnioInformes" ma:readOnly="false">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9" nillable="true" ma:displayName="TipoInformeControlIn" ma:format="Dropdown" ma:internalName="TipoInformeControlIn" ma:readOnly="false">
      <xsd:simpleType>
        <xsd:restriction base="dms:Choice">
          <xsd:enumeration value="Actas control interno"/>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enumeration value="Informe verificación del sistema &quot;eKOGUI&quot;"/>
          <xsd:enumeration value="Programa Anual de Auditori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AE4F6-2AF2-41CE-9CC4-9217DB3B5BDE}"/>
</file>

<file path=customXml/itemProps2.xml><?xml version="1.0" encoding="utf-8"?>
<ds:datastoreItem xmlns:ds="http://schemas.openxmlformats.org/officeDocument/2006/customXml" ds:itemID="{4DB0CEB2-FBFA-4AF7-9CEE-A531B4C0618D}"/>
</file>

<file path=customXml/itemProps3.xml><?xml version="1.0" encoding="utf-8"?>
<ds:datastoreItem xmlns:ds="http://schemas.openxmlformats.org/officeDocument/2006/customXml" ds:itemID="{3C6ED2E0-888C-481A-8E3A-4B3A621EC1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General</vt:lpstr>
      <vt:lpstr>Resumen</vt:lpstr>
      <vt:lpstr>Actividad</vt:lpstr>
      <vt:lpstr>Producto</vt:lpstr>
      <vt:lpstr>Riesgo</vt:lpstr>
      <vt:lpstr>Coordinador</vt:lpstr>
      <vt:lpstr>Recurso Humano</vt:lpstr>
      <vt:lpstr>Áreas Organizacionales</vt:lpstr>
      <vt:lpstr>Vinculación</vt:lpstr>
      <vt:lpstr>Rotación</vt:lpstr>
      <vt:lpstr>Cantidad Productos</vt:lpstr>
      <vt:lpstr>Metodología</vt:lpstr>
      <vt:lpstr>ACTIVIDAD_DE_AUDITORÍA</vt:lpstr>
      <vt:lpstr>General!Área_de_impresión</vt:lpstr>
      <vt:lpstr>Resumen!Área_de_impresión</vt:lpstr>
      <vt:lpstr>ÁREAS_ORGANIZACIONALES</vt:lpstr>
      <vt:lpstr>CANTIDAD_DE_PRODUCTOS</vt:lpstr>
      <vt:lpstr>COORDINADOR_DE_LA_AUDITORÍA</vt:lpstr>
      <vt:lpstr>PONDERACIÓN_DEL_RIESGO</vt:lpstr>
      <vt:lpstr>PRODUCTO_A_ENTREGAR</vt:lpstr>
      <vt:lpstr>RECURSO_HUMANO___EQUIPO_DE_TRABAJO</vt:lpstr>
      <vt:lpstr>ROTACIÓN_EN_AÑOS_POR_TEMA</vt:lpstr>
      <vt:lpstr>TIPO_VINCULACIÓN</vt:lpstr>
      <vt:lpstr>General!Títulos_a_imprimir</vt:lpstr>
      <vt:lpstr>Resumen!Títulos_a_imprimir</vt:lpstr>
    </vt:vector>
  </TitlesOfParts>
  <Company>MINMINAS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Programa de Auditoría Interna Independienten - PAII 2024 (Versión 1)</dc:title>
  <dc:creator>gyramos</dc:creator>
  <cp:lastModifiedBy>Pilar Salgado</cp:lastModifiedBy>
  <cp:lastPrinted>2021-05-05T04:57:42Z</cp:lastPrinted>
  <dcterms:created xsi:type="dcterms:W3CDTF">2008-02-26T21:07:38Z</dcterms:created>
  <dcterms:modified xsi:type="dcterms:W3CDTF">2024-07-21T21:34:48Z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0x010100F783E04D8E7E1D4CAAEAC6F54314CCFD</vt:lpwstr>
  </property>
</Properties>
</file>