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Gestion de información sectorial\"/>
    </mc:Choice>
  </mc:AlternateContent>
  <bookViews>
    <workbookView xWindow="0" yWindow="0" windowWidth="12360" windowHeight="6165" activeTab="4"/>
  </bookViews>
  <sheets>
    <sheet name="Introducción" sheetId="7" r:id="rId1"/>
    <sheet name="Reconocimiento" sheetId="1" r:id="rId2"/>
    <sheet name="Gráfico" sheetId="2" r:id="rId3"/>
    <sheet name="Media" sheetId="5" r:id="rId4"/>
    <sheet name="Créditos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9" i="1" l="1"/>
  <c r="N47" i="1"/>
  <c r="N45" i="1"/>
  <c r="N43" i="1"/>
  <c r="N40" i="1"/>
  <c r="N38" i="1"/>
  <c r="N36" i="1"/>
  <c r="N34" i="1"/>
  <c r="N31" i="1"/>
  <c r="N29" i="1"/>
  <c r="N27" i="1"/>
  <c r="N25" i="1"/>
  <c r="N22" i="1"/>
  <c r="N20" i="1"/>
  <c r="N18" i="1"/>
  <c r="N16" i="1"/>
  <c r="N13" i="1"/>
  <c r="N11" i="1"/>
  <c r="N9" i="1"/>
  <c r="N7" i="1"/>
  <c r="M49" i="1" l="1"/>
  <c r="O49" i="1" s="1"/>
  <c r="M47" i="1"/>
  <c r="O47" i="1" s="1"/>
  <c r="M45" i="1"/>
  <c r="M43" i="1"/>
  <c r="M38" i="1"/>
  <c r="M40" i="1"/>
  <c r="M36" i="1"/>
  <c r="M34" i="1"/>
  <c r="M31" i="1"/>
  <c r="O31" i="1" s="1"/>
  <c r="M29" i="1"/>
  <c r="P29" i="1" s="1"/>
  <c r="M27" i="1"/>
  <c r="M25" i="1"/>
  <c r="P25" i="1" s="1"/>
  <c r="M22" i="1"/>
  <c r="O22" i="1" s="1"/>
  <c r="M20" i="1"/>
  <c r="M18" i="1"/>
  <c r="A27" i="1"/>
  <c r="A29" i="1" s="1"/>
  <c r="M16" i="1"/>
  <c r="P16" i="1" s="1"/>
  <c r="A36" i="1"/>
  <c r="A38" i="1" s="1"/>
  <c r="A45" i="1"/>
  <c r="A47" i="1" s="1"/>
  <c r="M7" i="1"/>
  <c r="M9" i="1"/>
  <c r="M11" i="1"/>
  <c r="M13" i="1"/>
  <c r="O34" i="1" l="1"/>
  <c r="O43" i="1"/>
  <c r="O27" i="1"/>
  <c r="O36" i="1"/>
  <c r="O45" i="1"/>
  <c r="O40" i="1"/>
  <c r="O38" i="1"/>
  <c r="P43" i="1"/>
  <c r="P27" i="1"/>
  <c r="O25" i="1"/>
  <c r="O29" i="1"/>
  <c r="P18" i="1"/>
  <c r="P20" i="1"/>
  <c r="O16" i="1"/>
  <c r="O20" i="1"/>
  <c r="O18" i="1"/>
  <c r="P45" i="1"/>
  <c r="P38" i="1"/>
  <c r="P36" i="1"/>
  <c r="P47" i="1"/>
  <c r="P34" i="1"/>
  <c r="O13" i="1"/>
  <c r="P7" i="1"/>
  <c r="A9" i="1"/>
  <c r="A11" i="1" s="1"/>
  <c r="C7" i="5" l="1"/>
  <c r="C5" i="5"/>
  <c r="C6" i="5"/>
  <c r="C4" i="5"/>
  <c r="P11" i="1"/>
  <c r="P9" i="1"/>
  <c r="O7" i="1"/>
  <c r="O9" i="1"/>
  <c r="D5" i="5" l="1"/>
  <c r="O11" i="1"/>
  <c r="C3" i="5" s="1"/>
  <c r="D4" i="5"/>
  <c r="D6" i="5" l="1"/>
  <c r="D3" i="5"/>
  <c r="D7" i="5"/>
</calcChain>
</file>

<file path=xl/sharedStrings.xml><?xml version="1.0" encoding="utf-8"?>
<sst xmlns="http://schemas.openxmlformats.org/spreadsheetml/2006/main" count="217" uniqueCount="176">
  <si>
    <t>Análisis - Arquitectura Empresarial</t>
  </si>
  <si>
    <r>
      <t xml:space="preserve">Plantilla adaptada y traducida por </t>
    </r>
    <r>
      <rPr>
        <b/>
        <sz val="10"/>
        <rFont val="Arial"/>
        <family val="2"/>
      </rPr>
      <t>Elastic Heads</t>
    </r>
    <r>
      <rPr>
        <sz val="10"/>
        <rFont val="Arial"/>
        <family val="2"/>
      </rPr>
      <t xml:space="preserve"> para evaluar la usabilidad de páginas web basada en http://www.uxforthemasses.com/usability-reviews/
Para poder usar esta plantilla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tienes que crear una copia de este documento - Archivo/Hacer una copia</t>
    </r>
  </si>
  <si>
    <t>Inexistente = 0</t>
  </si>
  <si>
    <t>SeleccionarCatCat</t>
  </si>
  <si>
    <t>En desarrollo = 1</t>
  </si>
  <si>
    <t>Establecido = 2</t>
  </si>
  <si>
    <t>Objetivo: Identificar avances en la implementación de los lineamientos de Arquitectura Empresarial de MINTIC</t>
  </si>
  <si>
    <t>Opcional: añade una descripción breve que fundamente la puntuación elegida</t>
  </si>
  <si>
    <t>Consolidado= 3</t>
  </si>
  <si>
    <t>1. GUÍA DEL DOMINIO DE INFORMACIÓN</t>
  </si>
  <si>
    <t>En desarrollo= 1</t>
  </si>
  <si>
    <t xml:space="preserve">Ponderación </t>
  </si>
  <si>
    <t>Ponderación - Porcentaje</t>
  </si>
  <si>
    <t>Valoración
(0 - 3)</t>
  </si>
  <si>
    <t>Puntaje</t>
  </si>
  <si>
    <t>RESPONSABILIDAD Y GOBIERNO DE ACTIVOS DE INFORMACIÓN</t>
  </si>
  <si>
    <t>No se han definido los responsables de los activos de información</t>
  </si>
  <si>
    <t>Se han identificado de manera general las áreas responsables, sin definir responsables específicos</t>
  </si>
  <si>
    <t>Se ha propuesto la matriz de responsables/responsabilidades sobre los activos de información</t>
  </si>
  <si>
    <t>Los responsables de los activos aplican lineamientos de gestión de información definidos por la entidad</t>
  </si>
  <si>
    <t>PORTAFOLIO DE PROYECTOS DE GESTIÓN DE INFORMACIÓN</t>
  </si>
  <si>
    <t>No existe la definición de proyectos de Gestión de Información</t>
  </si>
  <si>
    <t>Existen algunos proyectos de Gestión de Información dentro del PETIC</t>
  </si>
  <si>
    <t>Se ha establecido el modelo de gestión de información en la entidad y se articulan los equipos</t>
  </si>
  <si>
    <t>Se formula el Plan Operativo de Gestión de Información y se gestiona el portafolio de proyectos</t>
  </si>
  <si>
    <t>LINEAMIENTOS DE POLÍTICA</t>
  </si>
  <si>
    <t>No existen lineamientos de política para la gestión de la información</t>
  </si>
  <si>
    <t>Se aplican algunos lineamientos de políticas nacionales, en casos puntuales dentro de la entidad</t>
  </si>
  <si>
    <t>Se ha propuesto un plan de trabajo para definir lineamientos de política a nivel institucional</t>
  </si>
  <si>
    <t>Existe un proceso continuo de definición de lineamientos y seguimiento a su implementación</t>
  </si>
  <si>
    <t>GESTIÓN DE DOCUMENTOS ELECTRÓNICOS</t>
  </si>
  <si>
    <t>No se ha identificado o definido el ciclo de vida de la gestión documental</t>
  </si>
  <si>
    <t>Se han identificado algunos estándares de gestión de documentos electrónicos, los cuales se aplican de manera aislada</t>
  </si>
  <si>
    <t>Se oficializa el procedimiento para la gestión electrónica de documentos y se dan lineamientos para la implementación</t>
  </si>
  <si>
    <t>Se ha establecido un procedimiento para la gestión electrónica de documentos y se cuenta con guías de implementación</t>
  </si>
  <si>
    <t>2. ADMINISTRACIÓN DE DATOS MAESTROS</t>
  </si>
  <si>
    <t>IDENTIFICACIÓN DE DATOS MAESTROS</t>
  </si>
  <si>
    <t>No se han identificado los datos maestros de la entidad, a partir de los activos de información</t>
  </si>
  <si>
    <t>Existe una identificación de algunos datos maestros por dependencias</t>
  </si>
  <si>
    <t>Se consolida un directorio de datos maestros con su correspondiente clasificación</t>
  </si>
  <si>
    <t>Se ha definido y establecido la Arquitectura de datos maestros de la entidad</t>
  </si>
  <si>
    <t>METADATOS</t>
  </si>
  <si>
    <t>No se han documentado los metadatos de los datos maestros</t>
  </si>
  <si>
    <t>Se ha propuesto la implementación de un estándar de metadatos para algunos datos maestros</t>
  </si>
  <si>
    <t>Se ha seleccionado un estándar y se ha propuesto un procedimiento para los metadatos</t>
  </si>
  <si>
    <t>Se gestionan los metadatos de forma articulada con la administración de datos maestros y se consolida el directorio de consulta</t>
  </si>
  <si>
    <t>CALIDAD</t>
  </si>
  <si>
    <t>No se han propuesto parámetros de medición de la calidad de los datos maestros</t>
  </si>
  <si>
    <t>Existen iniciativas aisladas de análisis de la calidad de los datos maestros</t>
  </si>
  <si>
    <t>Existen una estrategia de evaluación de la calidad de los datos maestros</t>
  </si>
  <si>
    <t>Se han definido las variables de medición y reporte de los aspectos de calidad de los datos maestros</t>
  </si>
  <si>
    <t>ANÁLISIS DE DATOS</t>
  </si>
  <si>
    <t>Se producen los datos maestros, sin identificar otros usos</t>
  </si>
  <si>
    <t>En algunas áreas de la entidad, se proponen otros usos y análisis con los datos maestros</t>
  </si>
  <si>
    <t>Existe un estudio de la oferta y la demanda de los datos maestros y los productos de valor agregado</t>
  </si>
  <si>
    <t>Existe una estrategia institucional de análisis de datos maestros para optimizar los procesos y servicios de la entidad</t>
  </si>
  <si>
    <t>3. MAPA DE INFORMACIÓN</t>
  </si>
  <si>
    <t>REQUERIMIENTOS</t>
  </si>
  <si>
    <t>No se han identificado las necesidades de la entidad sobre fuentes de información</t>
  </si>
  <si>
    <t>Las áreas generadoras de información conocen las necesidades de sus usuarios</t>
  </si>
  <si>
    <t>Existe un proceso para levantar requerimientos de fuentes de información</t>
  </si>
  <si>
    <t>Se consolidan los requerimientos a nivel institucional y se actualizan frecuentemente</t>
  </si>
  <si>
    <t>FUENTES Y FLUJOS</t>
  </si>
  <si>
    <t>No se han identificado las fuentes y flujos de información</t>
  </si>
  <si>
    <t>Existen algunas fuentes y flujos documentados, de manera aislada en las áreas</t>
  </si>
  <si>
    <t>Se ha elaborado el mapa de fuentes y flujos de información de la entidad</t>
  </si>
  <si>
    <t>Se ha implementado un directorio de consulta de fuentes y flujos de información de la entidad</t>
  </si>
  <si>
    <t>DISEÑO DE ATRIBUTOS</t>
  </si>
  <si>
    <t>No se han identificado o documentado los atributos de las fuentes de información</t>
  </si>
  <si>
    <t>Existen algunos diccionarios de atributos de información</t>
  </si>
  <si>
    <t>Se avanza en la definición de catálogo de objetos y modelos de datos, con la identificación de los atributos de información</t>
  </si>
  <si>
    <t>Se cuenta con la definición completa de atributos de información y los lineamientos para garantizar su calidad</t>
  </si>
  <si>
    <t>PLAN DE IMPLEMENTACIÓN</t>
  </si>
  <si>
    <t>No existe un plan para elaborar el mapa de información</t>
  </si>
  <si>
    <t>Se han identificado acciones para compartir fuentes de información a nivel sectorial</t>
  </si>
  <si>
    <t>Se han establecido flujos de información con entidades del sector, no necesariamente automatizados</t>
  </si>
  <si>
    <t>Se implementan soluciones de intercambio de fuentes de información, a partir del mapa y la definición de servicios digitales</t>
  </si>
  <si>
    <t>4. CICLO DE VIDA DEL DATO</t>
  </si>
  <si>
    <t>GENERACIÓN</t>
  </si>
  <si>
    <t>No se ha identificado cómo los datos maestros se relacionan con los procesos de negocio</t>
  </si>
  <si>
    <t>Se generan datos maestros para cumplir fuciones misionales, no necesariamente asociados a procesos y procedimientos definidos</t>
  </si>
  <si>
    <t>Se identifica la relación de los datos maestros con los procesos de las dependencias y se documenta en el metadato</t>
  </si>
  <si>
    <t>Se han diseñado los modelos de procesos y se articulan con la etapa de generación de los datos maestros</t>
  </si>
  <si>
    <t>CLASIFICACIÓN</t>
  </si>
  <si>
    <t>No se han identificado las fuentes de los datos maestros</t>
  </si>
  <si>
    <t>Se han clasificado los datos maestros de acuerdo con algunas especificaciones técnicas</t>
  </si>
  <si>
    <t>Se han definido parámetros de calidad para la clasificación de activos de información</t>
  </si>
  <si>
    <t>Se ha establecido la estructura de clasificación y consulta de los datos maestros, a través de catálogos de datos y servicios</t>
  </si>
  <si>
    <t>REDISEÑO DE PROCESOS</t>
  </si>
  <si>
    <t>Se conservan los procesos tradicionales, ya que no se han definido mapas de información ni criterios de clasificación</t>
  </si>
  <si>
    <t>Se identifican opciones de mejora de procesos a partir del tratamiento que se da a los datos</t>
  </si>
  <si>
    <t>Se proponen estrategias institucionales de rediseño de procesos, a partir del mapa de información</t>
  </si>
  <si>
    <t xml:space="preserve">Se rediseñan procesos y se implementan nuevas reglas de negocio </t>
  </si>
  <si>
    <t>CONSERVACIÓN DE LOS DATOS</t>
  </si>
  <si>
    <t>No se han definido los parámetros de conservación por activo de información</t>
  </si>
  <si>
    <t>Se cuenta con un proyecto de gestión documental que no integra todos los datos maestros para su conservacion</t>
  </si>
  <si>
    <t>Se diseña un plan integral de gestión documental, con los lineamientos y requisitos de convervación</t>
  </si>
  <si>
    <t>Se aplican los procedimientos de conservación de los activos de información, a través de un sistema que garantiza su administración, seguridad y acceso</t>
  </si>
  <si>
    <t>5. USO Y APROPIACIÓN</t>
  </si>
  <si>
    <t>IDENTIFICACIÓN DE NECESIDADES</t>
  </si>
  <si>
    <t>No se han identificado las necesidades de uso y apropiación en temas de AE</t>
  </si>
  <si>
    <t>La OTI ha identificado las necesidades internas en temas de AE</t>
  </si>
  <si>
    <t>Se adelanta una identificación de necesidades para fortalecer conocimientos en cuanto a AE</t>
  </si>
  <si>
    <t>Se consolidan las necesidades institucionales, para implementar la AE</t>
  </si>
  <si>
    <t>CAPACITACIÓN</t>
  </si>
  <si>
    <t>No existe un plan de capacitación en temas de AE</t>
  </si>
  <si>
    <t>La OTI ha participado en recursos de formación del gobierno (MinTIC)</t>
  </si>
  <si>
    <t>Se coordina con la Oficina de Planeación, el programa de capacitación en AE</t>
  </si>
  <si>
    <t>Se implementa el programa de capacitación a nivel institucional</t>
  </si>
  <si>
    <t>DIFUSIÓN DE CONOCIMIENTO</t>
  </si>
  <si>
    <t>Los contenidos sobre AE se manejan solo por especialistas</t>
  </si>
  <si>
    <t>La OTI ha divulgado estrategias y avances en la implementación de AE</t>
  </si>
  <si>
    <t>Se diseña una estrategia con Comunicaciones para socializar el tema de AE</t>
  </si>
  <si>
    <t>Se desarrollan materiales digitales para la divulgación sobre AE</t>
  </si>
  <si>
    <t>GESTIÓN DEL CAMBIO</t>
  </si>
  <si>
    <t>No se han identificado necesidades de apropiación del tema AE</t>
  </si>
  <si>
    <t>Se identifican roles y las necesidades de implementar nuevos procesos y actividades</t>
  </si>
  <si>
    <t>Se propone una estrategia de gestión del cambio para apoyar la implementación de la AE</t>
  </si>
  <si>
    <t>Se consolidan los equipos multidisciplinarios, con compromiso por la implementación de AE</t>
  </si>
  <si>
    <t>Categoría</t>
  </si>
  <si>
    <t>Posible</t>
  </si>
  <si>
    <t>Obtenido</t>
  </si>
  <si>
    <t>Porcentaje</t>
  </si>
  <si>
    <t>Dominio de Información</t>
  </si>
  <si>
    <t>Administración Datos Maestros</t>
  </si>
  <si>
    <t>Mapa de Información</t>
  </si>
  <si>
    <t>Ciclo de vida del dato</t>
  </si>
  <si>
    <t>Uso y apropiación</t>
  </si>
  <si>
    <t>Basada en http://www.uxforthemasses.com/usability-reviews/</t>
  </si>
  <si>
    <t>OBSERVACIONES</t>
  </si>
  <si>
    <t>TÍTULO:</t>
  </si>
  <si>
    <t>Metodología para la Identificación de brechas de Activos de Información del Sector Minero Energético</t>
  </si>
  <si>
    <t>OBJETIVO:</t>
  </si>
  <si>
    <t xml:space="preserve">Diseñar la metodología para la identificación de la brecha de activos de información del sector minero energético, como el conjunto de actividades y secuencia organizada de pasos que pueden ser aplicados para el análisis de requerimientos y el diseño de iniciativas relacionadas con los pilares del Modelo de Gestión de Información.  </t>
  </si>
  <si>
    <t>Se busca contar con un instrumento estándar que sea de fácil aplicación en los principales temas del Gobierno de Datos, la AE y la IDE. Con la consolidación de las Hojas de Ruta que se desarrollen se facilita la creación del portafolio de proyectos del Plan de Gestión de la Información Sectorial.</t>
  </si>
  <si>
    <t>RESUMEN:</t>
  </si>
  <si>
    <t>1. Desarrollar una comprensión clara e inequívoca del estado actual (AS IS)</t>
  </si>
  <si>
    <t>2.  Determinar el Estado Deseado – la Situación Objetivo (TO BE)</t>
  </si>
  <si>
    <t>3. Realizar el Análisis de Brechas</t>
  </si>
  <si>
    <t>4. Definir las prioridades</t>
  </si>
  <si>
    <t>PILARES Y VARIABLES/TEMAS DE ANÁLISIS DEL MODELO DE GESTIÓN DE INFORMACIÓN SECTORIAL</t>
  </si>
  <si>
    <t>Planeación Estratégica</t>
  </si>
  <si>
    <t>PNUD</t>
  </si>
  <si>
    <t>Plan Estratégico Sectorial</t>
  </si>
  <si>
    <t>Plan Estratégico Institucional</t>
  </si>
  <si>
    <t>Funciones/  Misión</t>
  </si>
  <si>
    <t>MIPG</t>
  </si>
  <si>
    <t>Arquitectura Empresarial</t>
  </si>
  <si>
    <t>Datos Maestros</t>
  </si>
  <si>
    <t>Lenguaje común de intercambio</t>
  </si>
  <si>
    <t>Canales de Acceso</t>
  </si>
  <si>
    <t>Open Data</t>
  </si>
  <si>
    <t>Gobierno de Datos</t>
  </si>
  <si>
    <t>Datos maestros-transaccionales</t>
  </si>
  <si>
    <t>Metadato – repositorio</t>
  </si>
  <si>
    <t>Modelo y diseño de datos</t>
  </si>
  <si>
    <t>Almacenamiento y administración</t>
  </si>
  <si>
    <t>Seguridad de datos</t>
  </si>
  <si>
    <t>Sistemas de Información</t>
  </si>
  <si>
    <t>Disponibilidad</t>
  </si>
  <si>
    <t>Uso</t>
  </si>
  <si>
    <t>Acceso</t>
  </si>
  <si>
    <t>Interoperabilidad</t>
  </si>
  <si>
    <t>Servicios ciudadanos digitales</t>
  </si>
  <si>
    <t>Investigación Desarrollo e Innovación</t>
  </si>
  <si>
    <t>Cyberseguridad</t>
  </si>
  <si>
    <t>Procesamiento en Nube</t>
  </si>
  <si>
    <t>BIG DATA</t>
  </si>
  <si>
    <t>Tecnologías Geoespaciales</t>
  </si>
  <si>
    <t>Inteligencia Artificial - IoT</t>
  </si>
  <si>
    <t>5.Políticas</t>
  </si>
  <si>
    <t>3. Estándares y Calidad de Información Geográfica</t>
  </si>
  <si>
    <t>2. Metadatos geográficos y servicios de catálogo</t>
  </si>
  <si>
    <t>1. Datos Fundamentales</t>
  </si>
  <si>
    <t>Infraestructura de Datos Geoespaciales</t>
  </si>
  <si>
    <t>4. Servicios de Información Geografía en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</si>
</sst>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2">
    <font>
      <sz val="10"/>
      <color rgb="FF000000"/>
      <name val="Arial"/>
    </font>
    <font>
      <sz val="10"/>
      <name val="Arial"/>
      <family val="2"/>
    </font>
    <font>
      <sz val="10"/>
      <color rgb="FFFFFFFF"/>
      <name val="Arial"/>
      <family val="2"/>
    </font>
    <font>
      <sz val="10"/>
      <color rgb="FF000080"/>
      <name val="Bliss 2 regular"/>
    </font>
    <font>
      <b/>
      <sz val="16"/>
      <color rgb="FF808080"/>
      <name val="Arial"/>
      <family val="2"/>
    </font>
    <font>
      <b/>
      <sz val="16"/>
      <color rgb="FF000080"/>
      <name val="Arial"/>
      <family val="2"/>
    </font>
    <font>
      <b/>
      <sz val="12"/>
      <color rgb="FF808080"/>
      <name val="Arial"/>
      <family val="2"/>
    </font>
    <font>
      <sz val="10"/>
      <color rgb="FFC0C0C0"/>
      <name val="Arial"/>
      <family val="2"/>
    </font>
    <font>
      <sz val="10"/>
      <color rgb="FF80808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color rgb="FFFFFFFF"/>
      <name val="Consolas"/>
      <family val="2"/>
    </font>
    <font>
      <sz val="10"/>
      <color rgb="FF000000"/>
      <name val="Consolas"/>
      <family val="2"/>
    </font>
    <font>
      <sz val="10"/>
      <name val="Bliss 2 medium"/>
    </font>
    <font>
      <sz val="10"/>
      <color rgb="FFFFFFFF"/>
      <name val="-webkit-standard"/>
    </font>
    <font>
      <sz val="10"/>
      <color rgb="FF000000"/>
      <name val="-webkit-standard"/>
    </font>
    <font>
      <sz val="18"/>
      <color rgb="FF333333"/>
      <name val="Inconsolata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sz val="18"/>
      <color rgb="FFFFFFFF"/>
      <name val="Arial"/>
      <family val="2"/>
    </font>
    <font>
      <b/>
      <sz val="11"/>
      <name val="Arial"/>
      <family val="2"/>
    </font>
    <font>
      <sz val="11"/>
      <color rgb="FF80808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808080"/>
      <name val="Arial"/>
      <family val="2"/>
    </font>
    <font>
      <b/>
      <sz val="11"/>
      <color rgb="FFFFFFFF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26"/>
      <color rgb="FFFFFFFF"/>
      <name val="Arial"/>
      <family val="2"/>
    </font>
    <font>
      <b/>
      <sz val="13"/>
      <name val="Arial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3"/>
      <color rgb="FF1E4E79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44546A"/>
      <name val="Calibri"/>
      <family val="2"/>
    </font>
    <font>
      <sz val="12"/>
      <color rgb="FF44546A"/>
      <name val="Calibri"/>
      <family val="2"/>
    </font>
    <font>
      <b/>
      <sz val="16"/>
      <color theme="0"/>
      <name val="Calibri"/>
      <family val="2"/>
    </font>
    <font>
      <sz val="16"/>
      <color theme="0"/>
      <name val="Arial"/>
      <family val="2"/>
    </font>
    <font>
      <b/>
      <sz val="12"/>
      <color rgb="FFFFFFFF"/>
      <name val="Arial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rgb="FFF3F3F3"/>
      </patternFill>
    </fill>
    <fill>
      <patternFill patternType="solid">
        <fgColor theme="0" tint="-0.14999847407452621"/>
        <bgColor rgb="FFFCFCFC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rgb="FFFCFCFC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theme="5"/>
        <bgColor rgb="FF666666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rgb="FF548135"/>
      </patternFill>
    </fill>
    <fill>
      <patternFill patternType="solid">
        <fgColor theme="5"/>
        <bgColor rgb="FFA8D08D"/>
      </patternFill>
    </fill>
    <fill>
      <patternFill patternType="solid">
        <fgColor theme="5" tint="0.79998168889431442"/>
        <bgColor rgb="FFA8D08D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5E0B3"/>
      </patternFill>
    </fill>
    <fill>
      <patternFill patternType="solid">
        <fgColor theme="5"/>
        <bgColor rgb="FFFFFFFF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646464"/>
      </right>
      <top style="thin">
        <color rgb="FF646464"/>
      </top>
      <bottom/>
      <diagonal/>
    </border>
    <border>
      <left style="thin">
        <color rgb="FF646464"/>
      </left>
      <right style="thin">
        <color rgb="FF646464"/>
      </right>
      <top style="thin">
        <color rgb="FF6464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38" fillId="0" borderId="1"/>
  </cellStyleXfs>
  <cellXfs count="16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2" fillId="3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3" borderId="0" xfId="0" applyFont="1" applyFill="1"/>
    <xf numFmtId="0" fontId="12" fillId="3" borderId="0" xfId="0" applyFont="1" applyFill="1"/>
    <xf numFmtId="0" fontId="13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2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6" borderId="0" xfId="0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0" fontId="19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/>
    </xf>
    <xf numFmtId="0" fontId="9" fillId="0" borderId="7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0" applyFont="1"/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top"/>
    </xf>
    <xf numFmtId="0" fontId="26" fillId="0" borderId="0" xfId="0" applyFont="1" applyAlignment="1">
      <alignment vertical="top" wrapText="1"/>
    </xf>
    <xf numFmtId="0" fontId="27" fillId="0" borderId="1" xfId="0" applyFont="1" applyBorder="1" applyAlignment="1">
      <alignment vertical="center"/>
    </xf>
    <xf numFmtId="49" fontId="26" fillId="5" borderId="3" xfId="0" applyNumberFormat="1" applyFont="1" applyFill="1" applyBorder="1" applyAlignment="1">
      <alignment horizontal="left" vertical="center" wrapText="1" readingOrder="1"/>
    </xf>
    <xf numFmtId="49" fontId="28" fillId="0" borderId="3" xfId="0" applyNumberFormat="1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30" fillId="0" borderId="1" xfId="0" applyFont="1" applyBorder="1" applyAlignment="1">
      <alignment vertical="center" wrapText="1"/>
    </xf>
    <xf numFmtId="0" fontId="1" fillId="3" borderId="0" xfId="0" applyFont="1" applyFill="1"/>
    <xf numFmtId="10" fontId="1" fillId="3" borderId="0" xfId="0" applyNumberFormat="1" applyFont="1" applyFill="1"/>
    <xf numFmtId="49" fontId="32" fillId="7" borderId="3" xfId="0" applyNumberFormat="1" applyFont="1" applyFill="1" applyBorder="1" applyAlignment="1">
      <alignment horizontal="center" vertical="center" wrapText="1"/>
    </xf>
    <xf numFmtId="49" fontId="28" fillId="8" borderId="3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vertical="center"/>
    </xf>
    <xf numFmtId="49" fontId="32" fillId="9" borderId="3" xfId="0" applyNumberFormat="1" applyFont="1" applyFill="1" applyBorder="1" applyAlignment="1">
      <alignment horizontal="center" vertical="center" wrapText="1"/>
    </xf>
    <xf numFmtId="49" fontId="32" fillId="7" borderId="4" xfId="0" applyNumberFormat="1" applyFont="1" applyFill="1" applyBorder="1" applyAlignment="1">
      <alignment horizontal="center" vertical="center" wrapText="1"/>
    </xf>
    <xf numFmtId="49" fontId="32" fillId="7" borderId="5" xfId="0" applyNumberFormat="1" applyFont="1" applyFill="1" applyBorder="1" applyAlignment="1">
      <alignment horizontal="center" vertical="center" wrapText="1"/>
    </xf>
    <xf numFmtId="0" fontId="33" fillId="11" borderId="0" xfId="0" applyFont="1" applyFill="1"/>
    <xf numFmtId="0" fontId="34" fillId="11" borderId="0" xfId="0" applyFont="1" applyFill="1"/>
    <xf numFmtId="0" fontId="32" fillId="12" borderId="0" xfId="0" applyFont="1" applyFill="1" applyAlignment="1">
      <alignment horizontal="center" vertical="center" wrapText="1"/>
    </xf>
    <xf numFmtId="0" fontId="32" fillId="12" borderId="0" xfId="0" applyFont="1" applyFill="1" applyAlignment="1">
      <alignment horizontal="center" vertical="center"/>
    </xf>
    <xf numFmtId="0" fontId="21" fillId="12" borderId="0" xfId="0" applyFont="1" applyFill="1" applyAlignment="1">
      <alignment horizontal="center" vertical="center" wrapText="1"/>
    </xf>
    <xf numFmtId="0" fontId="31" fillId="11" borderId="0" xfId="0" applyFont="1" applyFill="1"/>
    <xf numFmtId="0" fontId="35" fillId="12" borderId="1" xfId="0" applyFont="1" applyFill="1" applyBorder="1" applyAlignment="1">
      <alignment vertical="center"/>
    </xf>
    <xf numFmtId="0" fontId="22" fillId="13" borderId="1" xfId="0" applyFont="1" applyFill="1" applyBorder="1"/>
    <xf numFmtId="0" fontId="36" fillId="13" borderId="1" xfId="0" applyFont="1" applyFill="1" applyBorder="1"/>
    <xf numFmtId="0" fontId="37" fillId="11" borderId="0" xfId="0" applyFont="1" applyFill="1" applyAlignment="1">
      <alignment horizontal="center" vertical="center"/>
    </xf>
    <xf numFmtId="0" fontId="39" fillId="0" borderId="1" xfId="2" applyFont="1"/>
    <xf numFmtId="0" fontId="40" fillId="0" borderId="1" xfId="2" applyFont="1"/>
    <xf numFmtId="0" fontId="38" fillId="0" borderId="1" xfId="2"/>
    <xf numFmtId="0" fontId="41" fillId="0" borderId="1" xfId="2" applyFont="1"/>
    <xf numFmtId="0" fontId="42" fillId="0" borderId="1" xfId="2" applyFont="1" applyAlignment="1">
      <alignment horizontal="center"/>
    </xf>
    <xf numFmtId="0" fontId="44" fillId="14" borderId="10" xfId="2" applyFont="1" applyFill="1" applyBorder="1" applyAlignment="1">
      <alignment horizontal="center" vertical="center" wrapText="1" readingOrder="1"/>
    </xf>
    <xf numFmtId="49" fontId="26" fillId="5" borderId="6" xfId="0" applyNumberFormat="1" applyFont="1" applyFill="1" applyBorder="1" applyAlignment="1">
      <alignment horizontal="justify" vertical="center" wrapText="1" readingOrder="1"/>
    </xf>
    <xf numFmtId="49" fontId="26" fillId="5" borderId="3" xfId="0" applyNumberFormat="1" applyFont="1" applyFill="1" applyBorder="1" applyAlignment="1">
      <alignment horizontal="justify" vertical="center" wrapText="1" readingOrder="1"/>
    </xf>
    <xf numFmtId="0" fontId="25" fillId="0" borderId="0" xfId="0" applyFont="1" applyAlignment="1">
      <alignment horizontal="justify"/>
    </xf>
    <xf numFmtId="49" fontId="25" fillId="5" borderId="6" xfId="0" applyNumberFormat="1" applyFont="1" applyFill="1" applyBorder="1" applyAlignment="1">
      <alignment horizontal="justify" vertical="center" wrapText="1" readingOrder="1"/>
    </xf>
    <xf numFmtId="49" fontId="25" fillId="5" borderId="3" xfId="0" applyNumberFormat="1" applyFont="1" applyFill="1" applyBorder="1" applyAlignment="1">
      <alignment horizontal="justify" vertical="center" wrapText="1" readingOrder="1"/>
    </xf>
    <xf numFmtId="0" fontId="38" fillId="0" borderId="1" xfId="2" applyAlignment="1"/>
    <xf numFmtId="0" fontId="41" fillId="0" borderId="1" xfId="2" applyFont="1" applyAlignment="1"/>
    <xf numFmtId="0" fontId="50" fillId="15" borderId="12" xfId="2" applyFont="1" applyFill="1" applyBorder="1"/>
    <xf numFmtId="0" fontId="50" fillId="15" borderId="13" xfId="2" applyFont="1" applyFill="1" applyBorder="1"/>
    <xf numFmtId="0" fontId="50" fillId="15" borderId="14" xfId="2" applyFont="1" applyFill="1" applyBorder="1"/>
    <xf numFmtId="0" fontId="43" fillId="17" borderId="18" xfId="2" applyFont="1" applyFill="1" applyBorder="1"/>
    <xf numFmtId="0" fontId="43" fillId="17" borderId="19" xfId="2" applyFont="1" applyFill="1" applyBorder="1"/>
    <xf numFmtId="0" fontId="43" fillId="17" borderId="20" xfId="2" applyFont="1" applyFill="1" applyBorder="1"/>
    <xf numFmtId="0" fontId="43" fillId="17" borderId="21" xfId="2" applyFont="1" applyFill="1" applyBorder="1"/>
    <xf numFmtId="0" fontId="43" fillId="17" borderId="1" xfId="2" applyFont="1" applyFill="1" applyBorder="1"/>
    <xf numFmtId="0" fontId="43" fillId="17" borderId="22" xfId="2" applyFont="1" applyFill="1" applyBorder="1"/>
    <xf numFmtId="0" fontId="44" fillId="17" borderId="18" xfId="2" applyFont="1" applyFill="1" applyBorder="1"/>
    <xf numFmtId="0" fontId="44" fillId="17" borderId="19" xfId="2" applyFont="1" applyFill="1" applyBorder="1"/>
    <xf numFmtId="0" fontId="44" fillId="17" borderId="20" xfId="2" applyFont="1" applyFill="1" applyBorder="1"/>
    <xf numFmtId="0" fontId="45" fillId="17" borderId="21" xfId="2" applyFont="1" applyFill="1" applyBorder="1"/>
    <xf numFmtId="0" fontId="45" fillId="17" borderId="1" xfId="2" applyFont="1" applyFill="1" applyBorder="1"/>
    <xf numFmtId="0" fontId="44" fillId="17" borderId="1" xfId="2" applyFont="1" applyFill="1" applyBorder="1"/>
    <xf numFmtId="0" fontId="44" fillId="17" borderId="22" xfId="2" applyFont="1" applyFill="1" applyBorder="1"/>
    <xf numFmtId="0" fontId="45" fillId="17" borderId="21" xfId="2" applyFont="1" applyFill="1" applyBorder="1" applyAlignment="1">
      <alignment vertical="center"/>
    </xf>
    <xf numFmtId="0" fontId="45" fillId="17" borderId="1" xfId="2" applyFont="1" applyFill="1" applyBorder="1" applyAlignment="1">
      <alignment horizontal="left" vertical="center"/>
    </xf>
    <xf numFmtId="0" fontId="46" fillId="17" borderId="23" xfId="2" applyFont="1" applyFill="1" applyBorder="1"/>
    <xf numFmtId="0" fontId="46" fillId="17" borderId="24" xfId="2" applyFont="1" applyFill="1" applyBorder="1"/>
    <xf numFmtId="0" fontId="44" fillId="17" borderId="24" xfId="2" applyFont="1" applyFill="1" applyBorder="1"/>
    <xf numFmtId="0" fontId="44" fillId="17" borderId="25" xfId="2" applyFont="1" applyFill="1" applyBorder="1"/>
    <xf numFmtId="0" fontId="50" fillId="15" borderId="7" xfId="2" applyFont="1" applyFill="1" applyBorder="1"/>
    <xf numFmtId="0" fontId="51" fillId="15" borderId="3" xfId="2" applyFont="1" applyFill="1" applyBorder="1" applyAlignment="1">
      <alignment horizontal="center" vertical="center"/>
    </xf>
    <xf numFmtId="0" fontId="44" fillId="14" borderId="27" xfId="2" applyFont="1" applyFill="1" applyBorder="1" applyAlignment="1">
      <alignment horizontal="center" vertical="center" wrapText="1" readingOrder="1"/>
    </xf>
    <xf numFmtId="0" fontId="32" fillId="20" borderId="1" xfId="0" applyFont="1" applyFill="1" applyBorder="1"/>
    <xf numFmtId="0" fontId="32" fillId="20" borderId="1" xfId="0" applyFont="1" applyFill="1" applyBorder="1" applyAlignment="1">
      <alignment horizontal="center"/>
    </xf>
    <xf numFmtId="43" fontId="32" fillId="8" borderId="1" xfId="1" applyFont="1" applyFill="1" applyBorder="1" applyAlignment="1">
      <alignment horizontal="center"/>
    </xf>
    <xf numFmtId="0" fontId="32" fillId="8" borderId="1" xfId="0" applyFont="1" applyFill="1" applyBorder="1" applyAlignment="1">
      <alignment horizontal="center"/>
    </xf>
    <xf numFmtId="0" fontId="19" fillId="21" borderId="1" xfId="0" applyFont="1" applyFill="1" applyBorder="1"/>
    <xf numFmtId="0" fontId="1" fillId="21" borderId="1" xfId="0" applyFont="1" applyFill="1" applyBorder="1" applyAlignment="1">
      <alignment horizontal="center"/>
    </xf>
    <xf numFmtId="43" fontId="1" fillId="21" borderId="1" xfId="1" applyFont="1" applyFill="1" applyBorder="1" applyAlignment="1">
      <alignment horizontal="center"/>
    </xf>
    <xf numFmtId="10" fontId="1" fillId="21" borderId="1" xfId="0" applyNumberFormat="1" applyFont="1" applyFill="1" applyBorder="1" applyAlignment="1">
      <alignment horizontal="center"/>
    </xf>
    <xf numFmtId="0" fontId="19" fillId="18" borderId="1" xfId="0" applyFont="1" applyFill="1" applyBorder="1"/>
    <xf numFmtId="0" fontId="1" fillId="18" borderId="1" xfId="0" applyFont="1" applyFill="1" applyBorder="1" applyAlignment="1">
      <alignment horizontal="center"/>
    </xf>
    <xf numFmtId="43" fontId="1" fillId="18" borderId="1" xfId="1" applyFont="1" applyFill="1" applyBorder="1" applyAlignment="1">
      <alignment horizontal="center"/>
    </xf>
    <xf numFmtId="10" fontId="1" fillId="18" borderId="1" xfId="0" applyNumberFormat="1" applyFont="1" applyFill="1" applyBorder="1" applyAlignment="1">
      <alignment horizontal="center"/>
    </xf>
    <xf numFmtId="0" fontId="1" fillId="21" borderId="1" xfId="0" applyFont="1" applyFill="1" applyBorder="1"/>
    <xf numFmtId="0" fontId="49" fillId="13" borderId="15" xfId="0" applyFont="1" applyFill="1" applyBorder="1" applyAlignment="1">
      <alignment horizontal="center"/>
    </xf>
    <xf numFmtId="0" fontId="49" fillId="13" borderId="16" xfId="0" applyFont="1" applyFill="1" applyBorder="1" applyAlignment="1">
      <alignment horizontal="center"/>
    </xf>
    <xf numFmtId="0" fontId="49" fillId="13" borderId="17" xfId="0" applyFont="1" applyFill="1" applyBorder="1" applyAlignment="1">
      <alignment horizontal="center"/>
    </xf>
    <xf numFmtId="0" fontId="44" fillId="19" borderId="9" xfId="2" applyFont="1" applyFill="1" applyBorder="1" applyAlignment="1">
      <alignment horizontal="center" vertical="center" wrapText="1" readingOrder="1"/>
    </xf>
    <xf numFmtId="0" fontId="1" fillId="18" borderId="9" xfId="2" applyFont="1" applyFill="1" applyBorder="1"/>
    <xf numFmtId="0" fontId="1" fillId="18" borderId="11" xfId="2" applyFont="1" applyFill="1" applyBorder="1"/>
    <xf numFmtId="0" fontId="44" fillId="19" borderId="8" xfId="2" applyFont="1" applyFill="1" applyBorder="1" applyAlignment="1">
      <alignment horizontal="center" vertical="center" readingOrder="1"/>
    </xf>
    <xf numFmtId="0" fontId="1" fillId="18" borderId="8" xfId="2" applyFont="1" applyFill="1" applyBorder="1"/>
    <xf numFmtId="0" fontId="1" fillId="18" borderId="26" xfId="2" applyFont="1" applyFill="1" applyBorder="1"/>
    <xf numFmtId="0" fontId="44" fillId="19" borderId="9" xfId="2" applyFont="1" applyFill="1" applyBorder="1" applyAlignment="1">
      <alignment horizontal="center" vertical="center" readingOrder="1"/>
    </xf>
    <xf numFmtId="0" fontId="43" fillId="17" borderId="23" xfId="2" applyFont="1" applyFill="1" applyBorder="1" applyAlignment="1">
      <alignment horizontal="center" vertical="center" wrapText="1"/>
    </xf>
    <xf numFmtId="0" fontId="1" fillId="18" borderId="24" xfId="2" applyFont="1" applyFill="1" applyBorder="1"/>
    <xf numFmtId="0" fontId="1" fillId="18" borderId="25" xfId="2" applyFont="1" applyFill="1" applyBorder="1"/>
    <xf numFmtId="0" fontId="47" fillId="16" borderId="15" xfId="2" applyFont="1" applyFill="1" applyBorder="1" applyAlignment="1">
      <alignment horizontal="center" wrapText="1"/>
    </xf>
    <xf numFmtId="0" fontId="48" fillId="8" borderId="16" xfId="2" applyFont="1" applyFill="1" applyBorder="1"/>
    <xf numFmtId="0" fontId="48" fillId="8" borderId="17" xfId="2" applyFont="1" applyFill="1" applyBorder="1"/>
    <xf numFmtId="0" fontId="43" fillId="17" borderId="21" xfId="2" applyFont="1" applyFill="1" applyBorder="1" applyAlignment="1">
      <alignment horizontal="center" vertical="center" wrapText="1" readingOrder="1"/>
    </xf>
    <xf numFmtId="0" fontId="1" fillId="18" borderId="1" xfId="2" applyFont="1" applyFill="1" applyBorder="1"/>
    <xf numFmtId="0" fontId="1" fillId="18" borderId="22" xfId="2" applyFont="1" applyFill="1" applyBorder="1"/>
    <xf numFmtId="0" fontId="1" fillId="18" borderId="21" xfId="2" applyFont="1" applyFill="1" applyBorder="1"/>
    <xf numFmtId="0" fontId="39" fillId="0" borderId="1" xfId="2" applyFont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vertical="top" wrapText="1"/>
    </xf>
    <xf numFmtId="0" fontId="19" fillId="0" borderId="0" xfId="0" applyFont="1" applyAlignment="1"/>
    <xf numFmtId="0" fontId="2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0" fillId="0" borderId="0" xfId="0" applyAlignment="1"/>
    <xf numFmtId="0" fontId="1" fillId="4" borderId="0" xfId="0" applyFont="1" applyFill="1" applyAlignment="1"/>
    <xf numFmtId="0" fontId="19" fillId="0" borderId="3" xfId="0" applyFont="1" applyFill="1" applyBorder="1" applyAlignment="1">
      <alignment horizontal="justify" vertical="center" wrapText="1"/>
    </xf>
    <xf numFmtId="0" fontId="19" fillId="0" borderId="3" xfId="0" applyFont="1" applyFill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0" fillId="0" borderId="28" xfId="0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bgColor theme="5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2000" b="0">
                <a:solidFill>
                  <a:srgbClr val="000000"/>
                </a:solidFill>
                <a:latin typeface="Roboto"/>
              </a:defRPr>
            </a:pPr>
            <a:r>
              <a:rPr lang="es-CO" sz="2000" b="0">
                <a:solidFill>
                  <a:srgbClr val="000000"/>
                </a:solidFill>
                <a:latin typeface="Roboto"/>
              </a:rPr>
              <a:t>Análisis - Arquitectura</a:t>
            </a:r>
            <a:r>
              <a:rPr lang="es-CO" sz="2000" b="0" baseline="0">
                <a:solidFill>
                  <a:srgbClr val="000000"/>
                </a:solidFill>
                <a:latin typeface="Roboto"/>
              </a:rPr>
              <a:t> Empresarial</a:t>
            </a:r>
            <a:endParaRPr lang="es-CO" sz="2000" b="0">
              <a:solidFill>
                <a:srgbClr val="000000"/>
              </a:solidFill>
              <a:latin typeface="Roboto"/>
            </a:endParaRPr>
          </a:p>
        </c:rich>
      </c:tx>
      <c:layout>
        <c:manualLayout>
          <c:xMode val="edge"/>
          <c:yMode val="edge"/>
          <c:x val="3.1438054174006989E-2"/>
          <c:y val="5.0000096851362218E-2"/>
        </c:manualLayout>
      </c:layout>
      <c:overlay val="0"/>
    </c:title>
    <c:autoTitleDeleted val="0"/>
    <c:plotArea>
      <c:layout>
        <c:manualLayout>
          <c:xMode val="edge"/>
          <c:yMode val="edge"/>
          <c:x val="7.6960309777347538E-2"/>
          <c:y val="0.19180074375954159"/>
          <c:w val="0.92303969022265242"/>
          <c:h val="0.6595601738632052"/>
        </c:manualLayout>
      </c:layout>
      <c:radarChart>
        <c:radarStyle val="marker"/>
        <c:varyColors val="1"/>
        <c:ser>
          <c:idx val="0"/>
          <c:order val="0"/>
          <c:tx>
            <c:strRef>
              <c:f>Media!$D$2</c:f>
              <c:strCache>
                <c:ptCount val="1"/>
                <c:pt idx="0">
                  <c:v>Porcentaje</c:v>
                </c:pt>
              </c:strCache>
            </c:strRef>
          </c:tx>
          <c:spPr>
            <a:ln w="19050" cmpd="sng">
              <a:solidFill>
                <a:srgbClr val="9900FF"/>
              </a:solidFill>
            </a:ln>
          </c:spPr>
          <c:marker>
            <c:symbol val="circle"/>
            <c:size val="7"/>
            <c:spPr>
              <a:solidFill>
                <a:srgbClr val="9900FF"/>
              </a:solidFill>
              <a:ln cmpd="sng">
                <a:solidFill>
                  <a:srgbClr val="9900FF"/>
                </a:solidFill>
              </a:ln>
            </c:spPr>
          </c:marker>
          <c:cat>
            <c:strRef>
              <c:f>Media!$A$3:$A$7</c:f>
              <c:strCache>
                <c:ptCount val="5"/>
                <c:pt idx="0">
                  <c:v>Dominio de Información</c:v>
                </c:pt>
                <c:pt idx="1">
                  <c:v>Administración Datos Maestros</c:v>
                </c:pt>
                <c:pt idx="2">
                  <c:v>Mapa de Información</c:v>
                </c:pt>
                <c:pt idx="3">
                  <c:v>Ciclo de vida del dato</c:v>
                </c:pt>
                <c:pt idx="4">
                  <c:v>Uso y apropiación</c:v>
                </c:pt>
              </c:strCache>
            </c:strRef>
          </c:cat>
          <c:val>
            <c:numRef>
              <c:f>Media!$D$3:$D$7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F6-46C7-A804-79A76225D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264312"/>
        <c:axId val="288265488"/>
      </c:radarChart>
      <c:catAx>
        <c:axId val="288264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CO"/>
          </a:p>
        </c:txPr>
        <c:crossAx val="288265488"/>
        <c:crosses val="autoZero"/>
        <c:auto val="1"/>
        <c:lblAlgn val="ctr"/>
        <c:lblOffset val="100"/>
        <c:noMultiLvlLbl val="1"/>
      </c:catAx>
      <c:valAx>
        <c:axId val="2882654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800" b="0">
                    <a:solidFill>
                      <a:srgbClr val="000000"/>
                    </a:solidFill>
                    <a:latin typeface="Roboto"/>
                  </a:defRPr>
                </a:pPr>
                <a:endParaRPr lang="es-CO"/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CO"/>
          </a:p>
        </c:txPr>
        <c:crossAx val="288264312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749300</xdr:colOff>
      <xdr:row>3</xdr:row>
      <xdr:rowOff>38101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A63873A-BBEA-EDCD-E442-5D303DF43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256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4</xdr:row>
      <xdr:rowOff>76200</xdr:rowOff>
    </xdr:from>
    <xdr:ext cx="219075" cy="2190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1</xdr:col>
      <xdr:colOff>1651000</xdr:colOff>
      <xdr:row>1</xdr:row>
      <xdr:rowOff>93266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7C88A3A-1904-9EAC-2DF2-D7AACAE81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0250" cy="11251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7705725" cy="5162550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0</xdr:colOff>
      <xdr:row>0</xdr:row>
      <xdr:rowOff>1</xdr:rowOff>
    </xdr:from>
    <xdr:to>
      <xdr:col>0</xdr:col>
      <xdr:colOff>1346200</xdr:colOff>
      <xdr:row>1</xdr:row>
      <xdr:rowOff>71439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1FBD71E-F2F6-EBCA-0111-8AA771715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46200" cy="7572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0</xdr:rowOff>
    </xdr:from>
    <xdr:to>
      <xdr:col>0</xdr:col>
      <xdr:colOff>1518356</xdr:colOff>
      <xdr:row>1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0098DC5-0A5E-7FF0-EAB1-9A0C0F98C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0"/>
          <a:ext cx="1467556" cy="825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406400</xdr:colOff>
      <xdr:row>1</xdr:row>
      <xdr:rowOff>62707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0C9D8C9-E6CA-4B6C-D1D3-AF4008F88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511300" cy="8501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A2:D7" totalsRowShown="0" headerRowDxfId="5" tableBorderDxfId="4">
  <autoFilter ref="A2:D7"/>
  <tableColumns count="4">
    <tableColumn id="1" name="Categoría" dataDxfId="3"/>
    <tableColumn id="2" name="Posible" dataDxfId="2"/>
    <tableColumn id="3" name="Obtenido" dataDxfId="1"/>
    <tableColumn id="4" name="Porcentaje" dataDxfId="0">
      <calculatedColumnFormula>(C3/B3)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4" workbookViewId="0">
      <selection activeCell="M8" sqref="M8"/>
    </sheetView>
  </sheetViews>
  <sheetFormatPr baseColWidth="10" defaultColWidth="12.42578125" defaultRowHeight="15" customHeight="1"/>
  <cols>
    <col min="1" max="2" width="11.42578125" style="79" customWidth="1"/>
    <col min="3" max="3" width="4.140625" style="79" customWidth="1"/>
    <col min="4" max="5" width="11.42578125" style="79" customWidth="1"/>
    <col min="6" max="7" width="20.42578125" style="79" customWidth="1"/>
    <col min="8" max="11" width="19.85546875" style="79" customWidth="1"/>
    <col min="12" max="26" width="11.42578125" style="79" customWidth="1"/>
    <col min="27" max="16384" width="12.42578125" style="79"/>
  </cols>
  <sheetData>
    <row r="1" spans="1:26" ht="18.75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78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6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26" ht="35.1" customHeight="1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78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26" ht="17.25">
      <c r="A4" s="77"/>
      <c r="B4" s="77"/>
      <c r="C4" s="89"/>
      <c r="D4" s="88"/>
      <c r="E4" s="88"/>
      <c r="F4" s="88"/>
      <c r="G4" s="88"/>
      <c r="H4" s="88"/>
      <c r="I4" s="88"/>
      <c r="J4" s="88"/>
      <c r="K4" s="80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1:26" ht="15.75" thickBot="1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spans="1:26" ht="20.100000000000001" customHeight="1" thickBot="1">
      <c r="A6" s="77"/>
      <c r="B6" s="112" t="s">
        <v>130</v>
      </c>
      <c r="C6" s="141" t="s">
        <v>131</v>
      </c>
      <c r="D6" s="142"/>
      <c r="E6" s="142"/>
      <c r="F6" s="142"/>
      <c r="G6" s="142"/>
      <c r="H6" s="142"/>
      <c r="I6" s="142"/>
      <c r="J6" s="143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</row>
    <row r="7" spans="1:26" ht="15.75">
      <c r="A7" s="77"/>
      <c r="B7" s="90"/>
      <c r="C7" s="93"/>
      <c r="D7" s="94"/>
      <c r="E7" s="94"/>
      <c r="F7" s="94"/>
      <c r="G7" s="94"/>
      <c r="H7" s="94"/>
      <c r="I7" s="94"/>
      <c r="J7" s="95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</row>
    <row r="8" spans="1:26" ht="15" customHeight="1">
      <c r="A8" s="77"/>
      <c r="B8" s="91" t="s">
        <v>132</v>
      </c>
      <c r="C8" s="144" t="s">
        <v>133</v>
      </c>
      <c r="D8" s="145"/>
      <c r="E8" s="145"/>
      <c r="F8" s="145"/>
      <c r="G8" s="145"/>
      <c r="H8" s="145"/>
      <c r="I8" s="145"/>
      <c r="J8" s="146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 spans="1:26" ht="39" customHeight="1">
      <c r="A9" s="77"/>
      <c r="B9" s="91"/>
      <c r="C9" s="147"/>
      <c r="D9" s="145"/>
      <c r="E9" s="145"/>
      <c r="F9" s="145"/>
      <c r="G9" s="145"/>
      <c r="H9" s="145"/>
      <c r="I9" s="145"/>
      <c r="J9" s="146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</row>
    <row r="10" spans="1:26" ht="15.75">
      <c r="A10" s="77"/>
      <c r="B10" s="91"/>
      <c r="C10" s="96"/>
      <c r="D10" s="97"/>
      <c r="E10" s="97"/>
      <c r="F10" s="97"/>
      <c r="G10" s="97"/>
      <c r="H10" s="97"/>
      <c r="I10" s="97"/>
      <c r="J10" s="98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spans="1:26" ht="42.75" customHeight="1" thickBot="1">
      <c r="A11" s="77"/>
      <c r="B11" s="92"/>
      <c r="C11" s="138" t="s">
        <v>134</v>
      </c>
      <c r="D11" s="139"/>
      <c r="E11" s="139"/>
      <c r="F11" s="139"/>
      <c r="G11" s="139"/>
      <c r="H11" s="139"/>
      <c r="I11" s="139"/>
      <c r="J11" s="140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 spans="1:26" ht="15.75">
      <c r="A12" s="77"/>
      <c r="B12" s="91"/>
      <c r="C12" s="99"/>
      <c r="D12" s="100"/>
      <c r="E12" s="100"/>
      <c r="F12" s="100"/>
      <c r="G12" s="100"/>
      <c r="H12" s="100"/>
      <c r="I12" s="100"/>
      <c r="J12" s="101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 spans="1:26" ht="15.75">
      <c r="A13" s="77"/>
      <c r="B13" s="91" t="s">
        <v>135</v>
      </c>
      <c r="C13" s="102"/>
      <c r="D13" s="103" t="s">
        <v>136</v>
      </c>
      <c r="E13" s="104"/>
      <c r="F13" s="104"/>
      <c r="G13" s="104"/>
      <c r="H13" s="104"/>
      <c r="I13" s="104"/>
      <c r="J13" s="105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 spans="1:26" ht="15.75">
      <c r="A14" s="77"/>
      <c r="B14" s="91"/>
      <c r="C14" s="102"/>
      <c r="D14" s="103" t="s">
        <v>137</v>
      </c>
      <c r="E14" s="104"/>
      <c r="F14" s="104"/>
      <c r="G14" s="104"/>
      <c r="H14" s="104"/>
      <c r="I14" s="104"/>
      <c r="J14" s="105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spans="1:26" ht="15.75">
      <c r="A15" s="77"/>
      <c r="B15" s="91"/>
      <c r="C15" s="106"/>
      <c r="D15" s="107" t="s">
        <v>138</v>
      </c>
      <c r="E15" s="104"/>
      <c r="F15" s="104"/>
      <c r="G15" s="104"/>
      <c r="H15" s="104"/>
      <c r="I15" s="104"/>
      <c r="J15" s="105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spans="1:26" ht="15.75">
      <c r="A16" s="77"/>
      <c r="B16" s="91"/>
      <c r="C16" s="106"/>
      <c r="D16" s="107" t="s">
        <v>139</v>
      </c>
      <c r="E16" s="104"/>
      <c r="F16" s="104"/>
      <c r="G16" s="104"/>
      <c r="H16" s="104"/>
      <c r="I16" s="104"/>
      <c r="J16" s="105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ht="16.5" thickBot="1">
      <c r="A17" s="77"/>
      <c r="B17" s="92"/>
      <c r="C17" s="108"/>
      <c r="D17" s="109"/>
      <c r="E17" s="110"/>
      <c r="F17" s="110"/>
      <c r="G17" s="110"/>
      <c r="H17" s="110"/>
      <c r="I17" s="110"/>
      <c r="J17" s="111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1:26" ht="15.75" thickBot="1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spans="1:26" ht="16.5" thickBot="1">
      <c r="A20" s="77"/>
      <c r="B20" s="81"/>
      <c r="C20" s="128" t="s">
        <v>140</v>
      </c>
      <c r="D20" s="129"/>
      <c r="E20" s="129"/>
      <c r="F20" s="129"/>
      <c r="G20" s="129"/>
      <c r="H20" s="129"/>
      <c r="I20" s="129"/>
      <c r="J20" s="130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spans="1:26" ht="43.5" customHeight="1">
      <c r="A21" s="77"/>
      <c r="B21" s="113">
        <v>1</v>
      </c>
      <c r="C21" s="134" t="s">
        <v>141</v>
      </c>
      <c r="D21" s="135"/>
      <c r="E21" s="136"/>
      <c r="F21" s="114" t="s">
        <v>142</v>
      </c>
      <c r="G21" s="114" t="s">
        <v>143</v>
      </c>
      <c r="H21" s="114" t="s">
        <v>144</v>
      </c>
      <c r="I21" s="114" t="s">
        <v>145</v>
      </c>
      <c r="J21" s="114" t="s">
        <v>146</v>
      </c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26" ht="43.5" customHeight="1">
      <c r="A22" s="77"/>
      <c r="B22" s="113">
        <v>2</v>
      </c>
      <c r="C22" s="137" t="s">
        <v>147</v>
      </c>
      <c r="D22" s="132"/>
      <c r="E22" s="133"/>
      <c r="F22" s="82" t="s">
        <v>148</v>
      </c>
      <c r="G22" s="82" t="s">
        <v>125</v>
      </c>
      <c r="H22" s="82" t="s">
        <v>149</v>
      </c>
      <c r="I22" s="82" t="s">
        <v>150</v>
      </c>
      <c r="J22" s="82" t="s">
        <v>151</v>
      </c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spans="1:26" ht="43.5" customHeight="1">
      <c r="A23" s="77"/>
      <c r="B23" s="113">
        <v>3</v>
      </c>
      <c r="C23" s="137" t="s">
        <v>152</v>
      </c>
      <c r="D23" s="132"/>
      <c r="E23" s="133"/>
      <c r="F23" s="82" t="s">
        <v>153</v>
      </c>
      <c r="G23" s="82" t="s">
        <v>154</v>
      </c>
      <c r="H23" s="82" t="s">
        <v>155</v>
      </c>
      <c r="I23" s="82" t="s">
        <v>156</v>
      </c>
      <c r="J23" s="82" t="s">
        <v>157</v>
      </c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26" ht="43.5" customHeight="1">
      <c r="A24" s="77"/>
      <c r="B24" s="113">
        <v>4</v>
      </c>
      <c r="C24" s="137" t="s">
        <v>158</v>
      </c>
      <c r="D24" s="132"/>
      <c r="E24" s="133"/>
      <c r="F24" s="82" t="s">
        <v>159</v>
      </c>
      <c r="G24" s="82" t="s">
        <v>160</v>
      </c>
      <c r="H24" s="82" t="s">
        <v>161</v>
      </c>
      <c r="I24" s="82" t="s">
        <v>162</v>
      </c>
      <c r="J24" s="82" t="s">
        <v>163</v>
      </c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spans="1:26" ht="43.5" customHeight="1">
      <c r="A25" s="77"/>
      <c r="B25" s="113">
        <v>5</v>
      </c>
      <c r="C25" s="131" t="s">
        <v>174</v>
      </c>
      <c r="D25" s="132"/>
      <c r="E25" s="133"/>
      <c r="F25" s="82" t="s">
        <v>173</v>
      </c>
      <c r="G25" s="82" t="s">
        <v>172</v>
      </c>
      <c r="H25" s="82" t="s">
        <v>171</v>
      </c>
      <c r="I25" s="82" t="s">
        <v>175</v>
      </c>
      <c r="J25" s="82" t="s">
        <v>170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1:26" ht="43.5" customHeight="1">
      <c r="A26" s="77"/>
      <c r="B26" s="113">
        <v>6</v>
      </c>
      <c r="C26" s="131" t="s">
        <v>164</v>
      </c>
      <c r="D26" s="132"/>
      <c r="E26" s="133"/>
      <c r="F26" s="82" t="s">
        <v>165</v>
      </c>
      <c r="G26" s="82" t="s">
        <v>166</v>
      </c>
      <c r="H26" s="82" t="s">
        <v>167</v>
      </c>
      <c r="I26" s="82" t="s">
        <v>168</v>
      </c>
      <c r="J26" s="82" t="s">
        <v>169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spans="1:26" ht="15.75" customHeight="1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spans="1:26" ht="15.75" customHeight="1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spans="1:26" ht="15.75" customHeight="1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spans="1:26" ht="15.75" customHeight="1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spans="1:26" ht="15.75" customHeight="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spans="1:26" ht="15.75" customHeight="1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spans="1:26" ht="15.75" customHeight="1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spans="1:26" ht="15.75" customHeight="1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spans="1:26" ht="15.75" customHeight="1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spans="1:26" ht="15.75" customHeight="1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spans="1:26" ht="15.75" customHeight="1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spans="1:26" ht="15.75" customHeight="1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spans="1:26" ht="15.75" customHeight="1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spans="1:26" ht="15.75" customHeight="1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spans="1:26" ht="15.75" customHeight="1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spans="1:26" ht="15.75" customHeight="1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spans="1:26" ht="15.75" customHeight="1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spans="1:26" ht="15.75" customHeight="1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15.75" customHeight="1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spans="1:26" ht="15.75" customHeight="1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ht="15.75" customHeight="1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ht="15.75" customHeight="1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6" ht="15.75" customHeight="1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spans="1:26" ht="15.75" customHeight="1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spans="1:26" ht="15.75" customHeight="1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spans="1:26" ht="15.7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spans="1:26" ht="15.75" customHeight="1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spans="1:26" ht="15.75" customHeight="1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spans="1:26" ht="15.75" customHeight="1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spans="1:26" ht="15.75" customHeight="1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spans="1:26" ht="15.75" customHeight="1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spans="1:26" ht="15.75" customHeight="1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spans="1:26" ht="15.75" customHeight="1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spans="1:26" ht="15.75" customHeight="1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spans="1:26" ht="15.75" customHeight="1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spans="1:26" ht="15.75" customHeight="1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spans="1:26" ht="15.75" customHeight="1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spans="1:26" ht="15.75" customHeight="1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spans="1:26" ht="15.75" customHeight="1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spans="1:26" ht="15.75" customHeight="1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spans="1:26" ht="15.75" customHeight="1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spans="1:26" ht="15.75" customHeight="1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spans="1:26" ht="15.75" customHeight="1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spans="1:26" ht="15.75" customHeight="1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spans="1:26" ht="15.75" customHeight="1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spans="1:26" ht="15.75" customHeight="1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spans="1:26" ht="15.75" customHeight="1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spans="1:26" ht="15.75" customHeight="1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spans="1:26" ht="15.75" customHeight="1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spans="1:26" ht="15.75" customHeight="1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spans="1:26" ht="15.75" customHeight="1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spans="1:26" ht="15.75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spans="1:26" ht="15.75" customHeight="1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spans="1:26" ht="15.75" customHeight="1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spans="1:26" ht="15.75" customHeight="1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spans="1:26" ht="15.75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spans="1:26" ht="15.75" customHeight="1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spans="1:26" ht="15.75" customHeight="1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spans="1:26" ht="15.75" customHeight="1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spans="1:26" ht="15.75" customHeight="1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spans="1:26" ht="15.75" customHeight="1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spans="1:26" ht="15.75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spans="1:26" ht="15.75" customHeight="1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spans="1:26" ht="15.75" customHeight="1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spans="1:26" ht="15.75" customHeight="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spans="1:26" ht="15.75" customHeigh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spans="1:26" ht="15.75" customHeight="1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spans="1:26" ht="15.75" customHeight="1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spans="1:26" ht="15.75" customHeight="1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spans="1:26" ht="15.75" customHeight="1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spans="1:26" ht="15.75" customHeight="1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spans="1:26" ht="15.75" customHeight="1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spans="1:26" ht="15.75" customHeight="1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spans="1:26" ht="15.75" customHeight="1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spans="1:26" ht="15.75" customHeigh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spans="1:26" ht="15.75" customHeight="1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spans="1:26" ht="15.75" customHeight="1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spans="1:26" ht="15.75" customHeight="1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spans="1:26" ht="15.75" customHeight="1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spans="1:26" ht="15.75" customHeight="1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spans="1:26" ht="15.75" customHeight="1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26" ht="15.75" customHeight="1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26" ht="15.75" customHeight="1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26" ht="15.75" customHeight="1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26" ht="15.75" customHeight="1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26" ht="15.75" customHeight="1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:26" ht="15.75" customHeight="1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spans="1:26" ht="15.75" customHeight="1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spans="1:26" ht="15.75" customHeight="1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spans="1:26" ht="15.75" customHeight="1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spans="1:26" ht="15.75" customHeight="1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spans="1:26" ht="15.75" customHeight="1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spans="1:26" ht="15.75" customHeight="1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spans="1:26" ht="15.75" customHeight="1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spans="1:26" ht="15.75" customHeight="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spans="1:26" ht="15.75" customHeight="1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spans="1:26" ht="15.75" customHeight="1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spans="1:26" ht="15.75" customHeight="1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spans="1:26" ht="15.75" customHeight="1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spans="1:26" ht="15.75" customHeight="1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spans="1:26" ht="15.75" customHeight="1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spans="1:26" ht="15.75" customHeight="1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spans="1:26" ht="15.75" customHeight="1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spans="1:26" ht="15.75" customHeight="1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spans="1:26" ht="15.75" customHeight="1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spans="1:26" ht="15.75" customHeight="1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spans="1:26" ht="15.75" customHeight="1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spans="1:26" ht="15.75" customHeight="1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spans="1:26" ht="15.75" customHeight="1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spans="1:26" ht="15.75" customHeight="1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spans="1:26" ht="15.75" customHeight="1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spans="1:26" ht="15.75" customHeight="1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spans="1:26" ht="15.75" customHeight="1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spans="1:26" ht="15.75" customHeight="1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spans="1:26" ht="15.75" customHeight="1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spans="1:26" ht="15.75" customHeight="1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 spans="1:26" ht="15.75" customHeight="1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spans="1:26" ht="15.75" customHeight="1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spans="1:26" ht="15.75" customHeight="1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 spans="1:26" ht="15.75" customHeight="1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spans="1:26" ht="15.75" customHeight="1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spans="1:26" ht="15.75" customHeight="1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spans="1:26" ht="15.75" customHeight="1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spans="1:26" ht="15.75" customHeight="1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spans="1:26" ht="15.75" customHeight="1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spans="1:26" ht="15.75" customHeight="1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spans="1:26" ht="15.75" customHeight="1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spans="1:26" ht="15.75" customHeight="1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spans="1:26" ht="15.75" customHeight="1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spans="1:26" ht="15.7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spans="1:26" ht="15.75" customHeight="1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spans="1:26" ht="15.75" customHeight="1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spans="1:26" ht="15.75" customHeight="1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spans="1:26" ht="15.75" customHeight="1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spans="1:26" ht="15.75" customHeight="1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spans="1:26" ht="15.75" customHeight="1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spans="1:26" ht="15.75" customHeight="1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spans="1:26" ht="15.75" customHeight="1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spans="1:26" ht="15.75" customHeight="1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spans="1:26" ht="15.75" customHeight="1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spans="1:26" ht="15.75" customHeight="1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spans="1:26" ht="15.75" customHeight="1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spans="1:26" ht="15.75" customHeight="1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 spans="1:26" ht="15.75" customHeight="1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 spans="1:26" ht="15.75" customHeight="1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 spans="1:26" ht="15.75" customHeight="1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 spans="1:26" ht="15.75" customHeight="1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 spans="1:26" ht="15.75" customHeight="1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 spans="1:26" ht="15.75" customHeight="1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spans="1:26" ht="15.75" customHeight="1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 spans="1:26" ht="15.75" customHeight="1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 spans="1:26" ht="15.75" customHeight="1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 spans="1:26" ht="15.75" customHeight="1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 spans="1:26" ht="15.75" customHeight="1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 spans="1:26" ht="15.75" customHeight="1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 spans="1:26" ht="15.75" customHeight="1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 spans="1:26" ht="15.75" customHeight="1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 spans="1:26" ht="15.75" customHeight="1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 spans="1:26" ht="15.75" customHeight="1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 spans="1:26" ht="15.75" customHeight="1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 spans="1:26" ht="15.75" customHeight="1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 spans="1:26" ht="15.75" customHeight="1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 spans="1:26" ht="15.75" customHeight="1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 spans="1:26" ht="15.75" customHeight="1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 spans="1:26" ht="15.75" customHeight="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 spans="1:26" ht="15.75" customHeight="1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 spans="1:26" ht="15.75" customHeight="1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 spans="1:26" ht="15.75" customHeight="1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 spans="1:26" ht="15.75" customHeight="1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 spans="1:26" ht="15.75" customHeight="1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 spans="1:26" ht="15.75" customHeight="1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 spans="1:26" ht="15.75" customHeight="1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 spans="1:26" ht="15.75" customHeight="1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 spans="1:26" ht="15.75" customHeight="1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spans="1:26" ht="15.75" customHeight="1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spans="1:26" ht="15.75" customHeight="1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spans="1:26" ht="15.75" customHeight="1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spans="1:26" ht="15.75" customHeight="1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spans="1:26" ht="15.75" customHeight="1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spans="1:26" ht="15.75" customHeight="1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spans="1:26" ht="15.75" customHeight="1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spans="1:26" ht="15.75" customHeight="1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spans="1:26" ht="15.75" customHeight="1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 spans="1:26" ht="15.75" customHeight="1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 spans="1:26" ht="15.75" customHeight="1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 spans="1:26" ht="15.75" customHeight="1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 spans="1:26" ht="15.75" customHeight="1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 spans="1:26" ht="15.75" customHeight="1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 spans="1:26" ht="15.75" customHeight="1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 spans="1:26" ht="15.75" customHeight="1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 spans="1:26" ht="15.75" customHeight="1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 spans="1:26" ht="15.75" customHeight="1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 spans="1:26" ht="15.75" customHeight="1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 spans="1:26" ht="15.75" customHeight="1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 spans="1:26" ht="15.75" customHeight="1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 spans="1:26" ht="15.75" customHeight="1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 spans="1:26" ht="15.75" customHeight="1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 spans="1:26" ht="15.75" customHeight="1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</row>
    <row r="225" spans="1:26" ht="15.75" customHeight="1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</row>
    <row r="226" spans="1:26" ht="15.75" customHeight="1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</row>
    <row r="227" spans="1:26" ht="15.75" customHeight="1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</row>
    <row r="228" spans="1:26" ht="15.75" customHeight="1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</row>
    <row r="229" spans="1:26" ht="15.75" customHeight="1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</row>
    <row r="230" spans="1:26" ht="15.75" customHeight="1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</row>
    <row r="231" spans="1:26" ht="15.75" customHeight="1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</row>
    <row r="232" spans="1:26" ht="15.75" customHeight="1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</row>
    <row r="233" spans="1:26" ht="15.75" customHeight="1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</row>
    <row r="234" spans="1:26" ht="15.75" customHeight="1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</row>
    <row r="235" spans="1:26" ht="15.75" customHeight="1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</row>
    <row r="236" spans="1:26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</row>
    <row r="237" spans="1:26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</row>
    <row r="238" spans="1:26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</row>
    <row r="239" spans="1:26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</row>
    <row r="240" spans="1:26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</row>
    <row r="241" spans="1:26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</row>
    <row r="242" spans="1:26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</row>
    <row r="243" spans="1:26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</row>
    <row r="244" spans="1:26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</row>
    <row r="245" spans="1:26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</row>
    <row r="246" spans="1:26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</row>
    <row r="247" spans="1:26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</row>
    <row r="248" spans="1:26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</row>
    <row r="249" spans="1:26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</row>
    <row r="250" spans="1:26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</row>
    <row r="251" spans="1:26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</row>
    <row r="252" spans="1:26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</row>
    <row r="253" spans="1:26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</row>
    <row r="254" spans="1:26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</row>
    <row r="255" spans="1:26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</row>
    <row r="256" spans="1:26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</row>
    <row r="257" spans="1:26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</row>
    <row r="258" spans="1:26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</row>
    <row r="259" spans="1:26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</row>
    <row r="260" spans="1:26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</row>
    <row r="261" spans="1:26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</row>
    <row r="262" spans="1:26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</row>
    <row r="263" spans="1:26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</row>
    <row r="264" spans="1:26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</row>
    <row r="265" spans="1:26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</row>
    <row r="266" spans="1:26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</row>
    <row r="267" spans="1:26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</row>
    <row r="268" spans="1:26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</row>
    <row r="269" spans="1:26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</row>
    <row r="270" spans="1:26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</row>
    <row r="271" spans="1:26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</row>
    <row r="272" spans="1:26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</row>
    <row r="273" spans="1:26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</row>
    <row r="274" spans="1:26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</row>
    <row r="275" spans="1:26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</row>
    <row r="276" spans="1:26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</row>
    <row r="277" spans="1:26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</row>
    <row r="278" spans="1:26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</row>
    <row r="279" spans="1:26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</row>
    <row r="280" spans="1:26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</row>
    <row r="281" spans="1:26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</row>
    <row r="282" spans="1:26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</row>
    <row r="283" spans="1:26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</row>
    <row r="284" spans="1:26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</row>
    <row r="285" spans="1:26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</row>
    <row r="286" spans="1:26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</row>
    <row r="287" spans="1:26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</row>
    <row r="288" spans="1:26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</row>
    <row r="289" spans="1:26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</row>
    <row r="290" spans="1:26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</row>
    <row r="291" spans="1:26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</row>
    <row r="292" spans="1:26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</row>
    <row r="293" spans="1:26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</row>
    <row r="294" spans="1:26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</row>
    <row r="295" spans="1:26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</row>
    <row r="296" spans="1:26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</row>
    <row r="297" spans="1:26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</row>
    <row r="298" spans="1:26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</row>
    <row r="299" spans="1:26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</row>
    <row r="300" spans="1:26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</row>
    <row r="301" spans="1:26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</row>
    <row r="302" spans="1:26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</row>
    <row r="303" spans="1:26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</row>
    <row r="304" spans="1:26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</row>
    <row r="305" spans="1:26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</row>
    <row r="306" spans="1:26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</row>
    <row r="307" spans="1:26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</row>
    <row r="308" spans="1:26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</row>
    <row r="309" spans="1:26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</row>
    <row r="310" spans="1:26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</row>
    <row r="311" spans="1:26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</row>
    <row r="312" spans="1:26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</row>
    <row r="313" spans="1:26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</row>
    <row r="314" spans="1:26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</row>
    <row r="315" spans="1:26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</row>
    <row r="316" spans="1:26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</row>
    <row r="317" spans="1:26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</row>
    <row r="318" spans="1:26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</row>
    <row r="319" spans="1:26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</row>
    <row r="320" spans="1:26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</row>
    <row r="321" spans="1:26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</row>
    <row r="322" spans="1:26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</row>
    <row r="323" spans="1:26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</row>
    <row r="324" spans="1:26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</row>
    <row r="325" spans="1:26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</row>
    <row r="326" spans="1:26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</row>
    <row r="327" spans="1:26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</row>
    <row r="328" spans="1:26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</row>
    <row r="329" spans="1:26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</row>
    <row r="330" spans="1:26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</row>
    <row r="331" spans="1:26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</row>
    <row r="332" spans="1:26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</row>
    <row r="333" spans="1:26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</row>
    <row r="334" spans="1:26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</row>
    <row r="335" spans="1:26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</row>
    <row r="336" spans="1:26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</row>
    <row r="337" spans="1:26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</row>
    <row r="338" spans="1:26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</row>
    <row r="339" spans="1:26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</row>
    <row r="340" spans="1:26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</row>
    <row r="341" spans="1:26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</row>
    <row r="342" spans="1:26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</row>
    <row r="343" spans="1:26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</row>
    <row r="344" spans="1:26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</row>
    <row r="345" spans="1:26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</row>
    <row r="346" spans="1:26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</row>
    <row r="347" spans="1:26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</row>
    <row r="348" spans="1:26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</row>
    <row r="349" spans="1:26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</row>
    <row r="350" spans="1:26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</row>
    <row r="351" spans="1:26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</row>
    <row r="352" spans="1:26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</row>
    <row r="353" spans="1:26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</row>
    <row r="354" spans="1:26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</row>
    <row r="355" spans="1:26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</row>
    <row r="356" spans="1:26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</row>
    <row r="357" spans="1:26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</row>
    <row r="358" spans="1:26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</row>
    <row r="359" spans="1:26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</row>
    <row r="360" spans="1:26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</row>
    <row r="361" spans="1:26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</row>
    <row r="362" spans="1:26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</row>
    <row r="363" spans="1:26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</row>
    <row r="364" spans="1:26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</row>
    <row r="365" spans="1:26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</row>
    <row r="366" spans="1:26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</row>
    <row r="367" spans="1:26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</row>
    <row r="368" spans="1:26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</row>
    <row r="369" spans="1:26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</row>
    <row r="370" spans="1:26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</row>
    <row r="371" spans="1:26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</row>
    <row r="372" spans="1:26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</row>
    <row r="373" spans="1:26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</row>
    <row r="374" spans="1:26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</row>
    <row r="375" spans="1:26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</row>
    <row r="376" spans="1:26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</row>
    <row r="377" spans="1:26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</row>
    <row r="378" spans="1:26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</row>
    <row r="379" spans="1:26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</row>
    <row r="380" spans="1:26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</row>
    <row r="381" spans="1:26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</row>
    <row r="382" spans="1:26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</row>
    <row r="383" spans="1:26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</row>
    <row r="384" spans="1:26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</row>
    <row r="385" spans="1:26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</row>
    <row r="386" spans="1:26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</row>
    <row r="387" spans="1:26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</row>
    <row r="388" spans="1:26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</row>
    <row r="389" spans="1:26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</row>
    <row r="390" spans="1:26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</row>
    <row r="391" spans="1:26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</row>
    <row r="392" spans="1:26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</row>
    <row r="393" spans="1:26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</row>
    <row r="394" spans="1:26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</row>
    <row r="395" spans="1:26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</row>
    <row r="396" spans="1:26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</row>
    <row r="397" spans="1:26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</row>
    <row r="398" spans="1:26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</row>
    <row r="399" spans="1:26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</row>
    <row r="400" spans="1:26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</row>
    <row r="401" spans="1:26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</row>
    <row r="402" spans="1:26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</row>
    <row r="403" spans="1:26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</row>
    <row r="404" spans="1:26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</row>
    <row r="405" spans="1:26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</row>
    <row r="406" spans="1:26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</row>
    <row r="407" spans="1:26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</row>
    <row r="408" spans="1:26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</row>
    <row r="409" spans="1:26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</row>
    <row r="410" spans="1:26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</row>
    <row r="411" spans="1:26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</row>
    <row r="412" spans="1:26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</row>
    <row r="413" spans="1:26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</row>
    <row r="414" spans="1:26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</row>
    <row r="415" spans="1:26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</row>
    <row r="416" spans="1:26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</row>
    <row r="417" spans="1:26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</row>
    <row r="418" spans="1:26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</row>
    <row r="419" spans="1:26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</row>
    <row r="420" spans="1:26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</row>
    <row r="421" spans="1:26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</row>
    <row r="422" spans="1:26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</row>
    <row r="423" spans="1:26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</row>
    <row r="424" spans="1:26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</row>
    <row r="425" spans="1:26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</row>
    <row r="426" spans="1:26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</row>
    <row r="427" spans="1:26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</row>
    <row r="428" spans="1:26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</row>
    <row r="429" spans="1:26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</row>
    <row r="430" spans="1:26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</row>
    <row r="431" spans="1:26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</row>
    <row r="432" spans="1:26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</row>
    <row r="433" spans="1:26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</row>
    <row r="434" spans="1:26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</row>
    <row r="435" spans="1:26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</row>
    <row r="436" spans="1:26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</row>
    <row r="437" spans="1:26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</row>
    <row r="438" spans="1:26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</row>
    <row r="439" spans="1:26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</row>
    <row r="440" spans="1:26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</row>
    <row r="441" spans="1:26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</row>
    <row r="442" spans="1:26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</row>
    <row r="443" spans="1:26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</row>
    <row r="444" spans="1:26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</row>
    <row r="445" spans="1:26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</row>
    <row r="446" spans="1:26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</row>
    <row r="447" spans="1:26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</row>
    <row r="448" spans="1:26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</row>
    <row r="449" spans="1:26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</row>
    <row r="450" spans="1:26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</row>
    <row r="451" spans="1:26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</row>
    <row r="452" spans="1:26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</row>
    <row r="453" spans="1:26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</row>
    <row r="454" spans="1:26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</row>
    <row r="455" spans="1:26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</row>
    <row r="456" spans="1:26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</row>
    <row r="457" spans="1:26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</row>
    <row r="458" spans="1:26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</row>
    <row r="459" spans="1:26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</row>
    <row r="460" spans="1:26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</row>
    <row r="461" spans="1:26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</row>
    <row r="462" spans="1:26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</row>
    <row r="463" spans="1:26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</row>
    <row r="464" spans="1:26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</row>
    <row r="465" spans="1:26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</row>
    <row r="466" spans="1:26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</row>
    <row r="467" spans="1:26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</row>
    <row r="468" spans="1:26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</row>
    <row r="469" spans="1:26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</row>
    <row r="470" spans="1:26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</row>
    <row r="471" spans="1:26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</row>
    <row r="472" spans="1:26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</row>
    <row r="473" spans="1:26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</row>
    <row r="474" spans="1:26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</row>
    <row r="475" spans="1:26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</row>
    <row r="476" spans="1:26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</row>
    <row r="477" spans="1:26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</row>
    <row r="478" spans="1:26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</row>
    <row r="479" spans="1:26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</row>
    <row r="480" spans="1:26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</row>
    <row r="481" spans="1:26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</row>
    <row r="482" spans="1:26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</row>
    <row r="483" spans="1:26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</row>
    <row r="484" spans="1:26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</row>
    <row r="485" spans="1:26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</row>
    <row r="486" spans="1:26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</row>
    <row r="487" spans="1:26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</row>
    <row r="488" spans="1:26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</row>
    <row r="489" spans="1:26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</row>
    <row r="490" spans="1:26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</row>
    <row r="491" spans="1:26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</row>
    <row r="492" spans="1:26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</row>
    <row r="493" spans="1:26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</row>
    <row r="494" spans="1:26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</row>
    <row r="495" spans="1:26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</row>
    <row r="496" spans="1:26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</row>
    <row r="497" spans="1:26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</row>
    <row r="498" spans="1:26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</row>
    <row r="499" spans="1:26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</row>
    <row r="500" spans="1:26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</row>
    <row r="501" spans="1:26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</row>
    <row r="502" spans="1:26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</row>
    <row r="503" spans="1:26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</row>
    <row r="504" spans="1:26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</row>
    <row r="505" spans="1:26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</row>
    <row r="506" spans="1:26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</row>
    <row r="507" spans="1:26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</row>
    <row r="508" spans="1:26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</row>
    <row r="509" spans="1:26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</row>
    <row r="510" spans="1:26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</row>
    <row r="511" spans="1:26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</row>
    <row r="512" spans="1:26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</row>
    <row r="513" spans="1:26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</row>
    <row r="514" spans="1:26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</row>
    <row r="515" spans="1:26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</row>
    <row r="516" spans="1:26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</row>
    <row r="517" spans="1:26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</row>
    <row r="518" spans="1:26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</row>
    <row r="519" spans="1:26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</row>
    <row r="520" spans="1:26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</row>
    <row r="521" spans="1:26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</row>
    <row r="522" spans="1:26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</row>
    <row r="523" spans="1:26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</row>
    <row r="524" spans="1:26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</row>
    <row r="525" spans="1:26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</row>
    <row r="526" spans="1:26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</row>
    <row r="527" spans="1:26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</row>
    <row r="528" spans="1:26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</row>
    <row r="529" spans="1:26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</row>
    <row r="530" spans="1:26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</row>
    <row r="531" spans="1:26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</row>
    <row r="532" spans="1:26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</row>
    <row r="533" spans="1:26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</row>
    <row r="534" spans="1:26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</row>
    <row r="535" spans="1:26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</row>
    <row r="536" spans="1:26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</row>
    <row r="537" spans="1:26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</row>
    <row r="538" spans="1:26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</row>
    <row r="539" spans="1:26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</row>
    <row r="540" spans="1:26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</row>
    <row r="541" spans="1:26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</row>
    <row r="542" spans="1:26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</row>
    <row r="543" spans="1:26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</row>
    <row r="544" spans="1:26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</row>
    <row r="545" spans="1:26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</row>
    <row r="546" spans="1:26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</row>
    <row r="547" spans="1:26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</row>
    <row r="548" spans="1:26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</row>
    <row r="549" spans="1:26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</row>
    <row r="550" spans="1:26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</row>
    <row r="551" spans="1:26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</row>
    <row r="552" spans="1:26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</row>
    <row r="553" spans="1:26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</row>
    <row r="554" spans="1:26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</row>
    <row r="555" spans="1:26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</row>
    <row r="556" spans="1:26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</row>
    <row r="557" spans="1:26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</row>
    <row r="558" spans="1:26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</row>
    <row r="559" spans="1:26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</row>
    <row r="560" spans="1:26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</row>
    <row r="561" spans="1:26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</row>
    <row r="562" spans="1:26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</row>
    <row r="563" spans="1:26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</row>
    <row r="564" spans="1:26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</row>
    <row r="565" spans="1:26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</row>
    <row r="566" spans="1:26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</row>
    <row r="567" spans="1:26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</row>
    <row r="568" spans="1:26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</row>
    <row r="569" spans="1:26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</row>
    <row r="570" spans="1:26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</row>
    <row r="571" spans="1:26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</row>
    <row r="572" spans="1:26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</row>
    <row r="573" spans="1:26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</row>
    <row r="574" spans="1:26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</row>
    <row r="575" spans="1:26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</row>
    <row r="576" spans="1:26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</row>
    <row r="577" spans="1:26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</row>
    <row r="578" spans="1:26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</row>
    <row r="579" spans="1:26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</row>
    <row r="580" spans="1:26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</row>
    <row r="581" spans="1:26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</row>
    <row r="582" spans="1:26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</row>
    <row r="583" spans="1:26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</row>
    <row r="584" spans="1:26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</row>
    <row r="585" spans="1:26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</row>
    <row r="586" spans="1:26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</row>
    <row r="587" spans="1:26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</row>
    <row r="588" spans="1:26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</row>
    <row r="589" spans="1:26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</row>
    <row r="590" spans="1:26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</row>
    <row r="591" spans="1:26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</row>
    <row r="592" spans="1:26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</row>
    <row r="593" spans="1:26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</row>
    <row r="594" spans="1:26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</row>
    <row r="595" spans="1:26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</row>
    <row r="596" spans="1:26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</row>
    <row r="597" spans="1:26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</row>
    <row r="598" spans="1:26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</row>
    <row r="599" spans="1:26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</row>
    <row r="600" spans="1:26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</row>
    <row r="601" spans="1:26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</row>
    <row r="602" spans="1:26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</row>
    <row r="603" spans="1:26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</row>
    <row r="604" spans="1:26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</row>
    <row r="605" spans="1:26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</row>
    <row r="606" spans="1:26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</row>
    <row r="607" spans="1:26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</row>
    <row r="608" spans="1:26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</row>
    <row r="609" spans="1:26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</row>
    <row r="610" spans="1:26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</row>
    <row r="611" spans="1:26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</row>
    <row r="612" spans="1:26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</row>
    <row r="613" spans="1:26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</row>
    <row r="614" spans="1:26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</row>
    <row r="615" spans="1:26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</row>
    <row r="616" spans="1:26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</row>
    <row r="617" spans="1:26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</row>
    <row r="618" spans="1:26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</row>
    <row r="619" spans="1:26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</row>
    <row r="620" spans="1:26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</row>
    <row r="621" spans="1:26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</row>
    <row r="622" spans="1:26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</row>
    <row r="623" spans="1:26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</row>
    <row r="624" spans="1:26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</row>
    <row r="625" spans="1:26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</row>
    <row r="626" spans="1:26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</row>
    <row r="627" spans="1:26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</row>
    <row r="628" spans="1:26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</row>
    <row r="629" spans="1:26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</row>
    <row r="630" spans="1:26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</row>
    <row r="631" spans="1:26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</row>
    <row r="632" spans="1:26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</row>
    <row r="633" spans="1:26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</row>
    <row r="634" spans="1:26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</row>
    <row r="635" spans="1:26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</row>
    <row r="636" spans="1:26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</row>
    <row r="637" spans="1:26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</row>
    <row r="638" spans="1:26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</row>
    <row r="639" spans="1:26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</row>
    <row r="640" spans="1:26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</row>
    <row r="641" spans="1:26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</row>
    <row r="642" spans="1:26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</row>
    <row r="643" spans="1:26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</row>
    <row r="644" spans="1:26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</row>
    <row r="645" spans="1:26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</row>
    <row r="646" spans="1:26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</row>
    <row r="647" spans="1:26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</row>
    <row r="648" spans="1:26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</row>
    <row r="649" spans="1:26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</row>
    <row r="650" spans="1:26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</row>
    <row r="651" spans="1:26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</row>
    <row r="652" spans="1:26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</row>
    <row r="653" spans="1:26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</row>
    <row r="654" spans="1:26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</row>
    <row r="655" spans="1:26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</row>
    <row r="656" spans="1:26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</row>
    <row r="657" spans="1:26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</row>
    <row r="658" spans="1:26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</row>
    <row r="659" spans="1:26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</row>
    <row r="660" spans="1:26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</row>
    <row r="661" spans="1:26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</row>
    <row r="662" spans="1:26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</row>
    <row r="663" spans="1:26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</row>
    <row r="664" spans="1:26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</row>
    <row r="665" spans="1:26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</row>
    <row r="666" spans="1:26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</row>
    <row r="667" spans="1:26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</row>
    <row r="668" spans="1:26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</row>
    <row r="669" spans="1:26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</row>
    <row r="670" spans="1:26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</row>
    <row r="671" spans="1:26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</row>
    <row r="672" spans="1:26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</row>
    <row r="673" spans="1:26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</row>
    <row r="674" spans="1:26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</row>
    <row r="675" spans="1:26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</row>
    <row r="676" spans="1:26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</row>
    <row r="677" spans="1:26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</row>
    <row r="678" spans="1:26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</row>
    <row r="679" spans="1:26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</row>
    <row r="680" spans="1:26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</row>
    <row r="681" spans="1:26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</row>
    <row r="682" spans="1:26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</row>
    <row r="683" spans="1:26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</row>
    <row r="684" spans="1:26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</row>
    <row r="685" spans="1:26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</row>
    <row r="686" spans="1:26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</row>
    <row r="687" spans="1:26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</row>
    <row r="688" spans="1:26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</row>
    <row r="689" spans="1:26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</row>
    <row r="690" spans="1:26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</row>
    <row r="691" spans="1:26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</row>
    <row r="692" spans="1:26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</row>
    <row r="693" spans="1:26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</row>
    <row r="694" spans="1:26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</row>
    <row r="695" spans="1:26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</row>
    <row r="696" spans="1:26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</row>
    <row r="697" spans="1:26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</row>
    <row r="698" spans="1:26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</row>
    <row r="699" spans="1:26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</row>
    <row r="700" spans="1:26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</row>
    <row r="701" spans="1:26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</row>
    <row r="702" spans="1:26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</row>
    <row r="703" spans="1:26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</row>
    <row r="704" spans="1:26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</row>
    <row r="705" spans="1:26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</row>
    <row r="706" spans="1:26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</row>
    <row r="707" spans="1:26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</row>
    <row r="708" spans="1:26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</row>
    <row r="709" spans="1:26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</row>
    <row r="710" spans="1:26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</row>
    <row r="711" spans="1:26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</row>
    <row r="712" spans="1:26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</row>
    <row r="713" spans="1:26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</row>
    <row r="714" spans="1:26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</row>
    <row r="715" spans="1:26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</row>
    <row r="716" spans="1:26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</row>
    <row r="717" spans="1:26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</row>
    <row r="718" spans="1:26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</row>
    <row r="719" spans="1:26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</row>
    <row r="720" spans="1:26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</row>
    <row r="721" spans="1:26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</row>
    <row r="722" spans="1:26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</row>
    <row r="723" spans="1:26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</row>
    <row r="724" spans="1:26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</row>
    <row r="725" spans="1:26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</row>
    <row r="726" spans="1:26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</row>
    <row r="727" spans="1:26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</row>
    <row r="728" spans="1:26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</row>
    <row r="729" spans="1:26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</row>
    <row r="730" spans="1:26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</row>
    <row r="731" spans="1:26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</row>
    <row r="732" spans="1:26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</row>
    <row r="733" spans="1:26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</row>
    <row r="734" spans="1:26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</row>
    <row r="735" spans="1:26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</row>
    <row r="736" spans="1:26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</row>
    <row r="737" spans="1:26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</row>
    <row r="738" spans="1:26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</row>
    <row r="739" spans="1:26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</row>
    <row r="740" spans="1:26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</row>
    <row r="741" spans="1:26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</row>
    <row r="742" spans="1:26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</row>
    <row r="743" spans="1:26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</row>
    <row r="744" spans="1:26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</row>
    <row r="745" spans="1:26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</row>
    <row r="746" spans="1:26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</row>
    <row r="747" spans="1:26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</row>
    <row r="748" spans="1:26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</row>
    <row r="749" spans="1:26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</row>
    <row r="750" spans="1:26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</row>
    <row r="751" spans="1:26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</row>
    <row r="752" spans="1:26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</row>
    <row r="753" spans="1:26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</row>
    <row r="754" spans="1:26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</row>
    <row r="755" spans="1:26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</row>
    <row r="756" spans="1:26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</row>
    <row r="757" spans="1:26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</row>
    <row r="758" spans="1:26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</row>
    <row r="759" spans="1:26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</row>
    <row r="760" spans="1:26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</row>
    <row r="761" spans="1:26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</row>
    <row r="762" spans="1:26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</row>
    <row r="763" spans="1:26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</row>
    <row r="764" spans="1:26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</row>
    <row r="765" spans="1:26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</row>
    <row r="766" spans="1:26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</row>
    <row r="767" spans="1:26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</row>
    <row r="768" spans="1:26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</row>
    <row r="769" spans="1:26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</row>
    <row r="770" spans="1:26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</row>
    <row r="771" spans="1:26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</row>
    <row r="772" spans="1:26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</row>
    <row r="773" spans="1:26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</row>
    <row r="774" spans="1:26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</row>
    <row r="775" spans="1:26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</row>
    <row r="776" spans="1:26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</row>
    <row r="777" spans="1:26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</row>
    <row r="778" spans="1:26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</row>
    <row r="779" spans="1:26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</row>
    <row r="780" spans="1:26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</row>
    <row r="781" spans="1:26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</row>
    <row r="782" spans="1:26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</row>
    <row r="783" spans="1:26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</row>
    <row r="784" spans="1:26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</row>
    <row r="785" spans="1:26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</row>
    <row r="786" spans="1:26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</row>
    <row r="787" spans="1:26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</row>
    <row r="788" spans="1:26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</row>
    <row r="789" spans="1:26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</row>
    <row r="790" spans="1:26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</row>
    <row r="791" spans="1:26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</row>
    <row r="792" spans="1:26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</row>
    <row r="793" spans="1:26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</row>
    <row r="794" spans="1:26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</row>
    <row r="795" spans="1:26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</row>
    <row r="796" spans="1:26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</row>
    <row r="797" spans="1:26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</row>
    <row r="798" spans="1:26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</row>
    <row r="799" spans="1:26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</row>
    <row r="800" spans="1:26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</row>
    <row r="801" spans="1:26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</row>
    <row r="802" spans="1:26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</row>
    <row r="803" spans="1:26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</row>
    <row r="804" spans="1:26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</row>
    <row r="805" spans="1:26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</row>
    <row r="806" spans="1:26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</row>
    <row r="807" spans="1:26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</row>
    <row r="808" spans="1:26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</row>
    <row r="809" spans="1:26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</row>
    <row r="810" spans="1:26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</row>
    <row r="811" spans="1:26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</row>
    <row r="812" spans="1:26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</row>
    <row r="813" spans="1:26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</row>
    <row r="814" spans="1:26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</row>
    <row r="815" spans="1:26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</row>
    <row r="816" spans="1:26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</row>
    <row r="817" spans="1:26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</row>
    <row r="818" spans="1:26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</row>
    <row r="819" spans="1:26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</row>
    <row r="820" spans="1:26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</row>
    <row r="821" spans="1:26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</row>
    <row r="822" spans="1:26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</row>
    <row r="823" spans="1:26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</row>
    <row r="824" spans="1:26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</row>
    <row r="825" spans="1:26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</row>
    <row r="826" spans="1:26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</row>
    <row r="827" spans="1:26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</row>
    <row r="828" spans="1:26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</row>
    <row r="829" spans="1:26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</row>
    <row r="830" spans="1:26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</row>
    <row r="831" spans="1:26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</row>
    <row r="832" spans="1:26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</row>
    <row r="833" spans="1:26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</row>
    <row r="834" spans="1:26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</row>
    <row r="835" spans="1:26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</row>
    <row r="836" spans="1:26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</row>
    <row r="837" spans="1:26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</row>
    <row r="838" spans="1:26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</row>
    <row r="839" spans="1:26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</row>
    <row r="840" spans="1:26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</row>
    <row r="841" spans="1:26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</row>
    <row r="842" spans="1:26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</row>
    <row r="843" spans="1:26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</row>
    <row r="844" spans="1:26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</row>
    <row r="845" spans="1:26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</row>
    <row r="846" spans="1:26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</row>
    <row r="847" spans="1:26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</row>
    <row r="848" spans="1:26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</row>
    <row r="849" spans="1:26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</row>
    <row r="850" spans="1:26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</row>
    <row r="851" spans="1:26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</row>
    <row r="852" spans="1:26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</row>
    <row r="853" spans="1:26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</row>
    <row r="854" spans="1:26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</row>
    <row r="855" spans="1:26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</row>
    <row r="856" spans="1:26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</row>
    <row r="857" spans="1:26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</row>
    <row r="858" spans="1:26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</row>
    <row r="859" spans="1:26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</row>
    <row r="860" spans="1:26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</row>
    <row r="861" spans="1:26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</row>
    <row r="862" spans="1:26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</row>
    <row r="863" spans="1:26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</row>
    <row r="864" spans="1:26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</row>
    <row r="865" spans="1:26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</row>
    <row r="866" spans="1:26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</row>
    <row r="867" spans="1:26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</row>
    <row r="868" spans="1:26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</row>
    <row r="869" spans="1:26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</row>
    <row r="870" spans="1:26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</row>
    <row r="871" spans="1:26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</row>
    <row r="872" spans="1:26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</row>
    <row r="873" spans="1:26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</row>
    <row r="874" spans="1:26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</row>
    <row r="875" spans="1:26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</row>
    <row r="876" spans="1:26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</row>
    <row r="877" spans="1:26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</row>
    <row r="878" spans="1:26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</row>
    <row r="879" spans="1:26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</row>
    <row r="880" spans="1:26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</row>
    <row r="881" spans="1:26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</row>
    <row r="882" spans="1:26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</row>
    <row r="883" spans="1:26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</row>
    <row r="884" spans="1:26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</row>
    <row r="885" spans="1:26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</row>
    <row r="886" spans="1:26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</row>
    <row r="887" spans="1:26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</row>
    <row r="888" spans="1:26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</row>
    <row r="889" spans="1:26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</row>
    <row r="890" spans="1:26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</row>
    <row r="891" spans="1:26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</row>
    <row r="892" spans="1:26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</row>
    <row r="893" spans="1:26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</row>
    <row r="894" spans="1:26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</row>
    <row r="895" spans="1:26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</row>
    <row r="896" spans="1:26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</row>
    <row r="897" spans="1:26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</row>
    <row r="898" spans="1:26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</row>
    <row r="899" spans="1:26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</row>
    <row r="900" spans="1:26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</row>
    <row r="901" spans="1:26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</row>
    <row r="902" spans="1:26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</row>
    <row r="903" spans="1:26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</row>
    <row r="904" spans="1:26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</row>
    <row r="905" spans="1:26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</row>
    <row r="906" spans="1:26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</row>
    <row r="907" spans="1:26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</row>
    <row r="908" spans="1:26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</row>
    <row r="909" spans="1:26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</row>
    <row r="910" spans="1:26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</row>
    <row r="911" spans="1:26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</row>
    <row r="912" spans="1:26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</row>
    <row r="913" spans="1:26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</row>
    <row r="914" spans="1:26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</row>
    <row r="915" spans="1:26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</row>
    <row r="916" spans="1:26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</row>
    <row r="917" spans="1:26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</row>
    <row r="918" spans="1:26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</row>
    <row r="919" spans="1:26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</row>
    <row r="920" spans="1:26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</row>
    <row r="921" spans="1:26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</row>
    <row r="922" spans="1:26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</row>
    <row r="923" spans="1:26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</row>
    <row r="924" spans="1:26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</row>
    <row r="925" spans="1:26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</row>
    <row r="926" spans="1:26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</row>
    <row r="927" spans="1:26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</row>
    <row r="928" spans="1:26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</row>
    <row r="929" spans="1:26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</row>
    <row r="930" spans="1:26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</row>
    <row r="931" spans="1:26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</row>
    <row r="932" spans="1:26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</row>
    <row r="933" spans="1:26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</row>
    <row r="934" spans="1:26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</row>
    <row r="935" spans="1:26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</row>
    <row r="936" spans="1:26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</row>
    <row r="937" spans="1:26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</row>
    <row r="938" spans="1:26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</row>
    <row r="939" spans="1:26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</row>
    <row r="940" spans="1:26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</row>
    <row r="941" spans="1:26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</row>
    <row r="942" spans="1:26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</row>
    <row r="943" spans="1:26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</row>
    <row r="944" spans="1:26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</row>
    <row r="945" spans="1:26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</row>
    <row r="946" spans="1:26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</row>
    <row r="947" spans="1:26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</row>
    <row r="948" spans="1:26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</row>
    <row r="949" spans="1:26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</row>
    <row r="950" spans="1:26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</row>
    <row r="951" spans="1:26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</row>
    <row r="952" spans="1:26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</row>
    <row r="953" spans="1:26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</row>
    <row r="954" spans="1:26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</row>
    <row r="955" spans="1:26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</row>
    <row r="956" spans="1:26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</row>
    <row r="957" spans="1:26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</row>
    <row r="958" spans="1:26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</row>
    <row r="959" spans="1:26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</row>
    <row r="960" spans="1:26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</row>
    <row r="961" spans="1:26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</row>
    <row r="962" spans="1:26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</row>
    <row r="963" spans="1:26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</row>
    <row r="964" spans="1:26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</row>
    <row r="965" spans="1:26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</row>
    <row r="966" spans="1:26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</row>
    <row r="967" spans="1:26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</row>
    <row r="968" spans="1:26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</row>
    <row r="969" spans="1:26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</row>
    <row r="970" spans="1:26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</row>
    <row r="971" spans="1:26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</row>
    <row r="972" spans="1:26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</row>
    <row r="973" spans="1:26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</row>
    <row r="974" spans="1:26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</row>
    <row r="975" spans="1:26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</row>
    <row r="976" spans="1:26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</row>
    <row r="977" spans="1:26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</row>
    <row r="978" spans="1:26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</row>
    <row r="979" spans="1:26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</row>
    <row r="980" spans="1:26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</row>
    <row r="981" spans="1:26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</row>
    <row r="982" spans="1:26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</row>
    <row r="983" spans="1:26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</row>
    <row r="984" spans="1:26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</row>
    <row r="985" spans="1:26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</row>
    <row r="986" spans="1:26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</row>
    <row r="987" spans="1:26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</row>
    <row r="988" spans="1:26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</row>
    <row r="989" spans="1:26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</row>
    <row r="990" spans="1:26" ht="15.75" customHeight="1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</row>
    <row r="991" spans="1:26" ht="15.75" customHeight="1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</row>
    <row r="992" spans="1:26" ht="15.75" customHeight="1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</row>
    <row r="993" spans="1:26" ht="15.75" customHeight="1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</row>
    <row r="994" spans="1:26" ht="15.75" customHeight="1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</row>
    <row r="995" spans="1:26" ht="15.75" customHeight="1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</row>
    <row r="996" spans="1:26" ht="15.75" customHeight="1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</row>
    <row r="997" spans="1:26" ht="15.75" customHeight="1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</row>
    <row r="998" spans="1:26" ht="15.75" customHeight="1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</row>
    <row r="999" spans="1:26" ht="15.75" customHeight="1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77"/>
      <c r="Z999" s="77"/>
    </row>
    <row r="1000" spans="1:26" ht="15.75" customHeight="1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77"/>
      <c r="Z1000" s="77"/>
    </row>
  </sheetData>
  <mergeCells count="11">
    <mergeCell ref="C11:J11"/>
    <mergeCell ref="C6:J6"/>
    <mergeCell ref="C8:J9"/>
    <mergeCell ref="A1:J3"/>
    <mergeCell ref="C20:J20"/>
    <mergeCell ref="C26:E26"/>
    <mergeCell ref="C21:E21"/>
    <mergeCell ref="C22:E22"/>
    <mergeCell ref="C23:E23"/>
    <mergeCell ref="C24:E24"/>
    <mergeCell ref="C25:E25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9"/>
  <sheetViews>
    <sheetView zoomScale="80" zoomScaleNormal="80" workbookViewId="0">
      <selection activeCell="F37" sqref="F37"/>
    </sheetView>
  </sheetViews>
  <sheetFormatPr baseColWidth="10" defaultColWidth="14.42578125" defaultRowHeight="12.75"/>
  <cols>
    <col min="1" max="1" width="4.42578125" customWidth="1"/>
    <col min="2" max="2" width="27.42578125" customWidth="1"/>
    <col min="3" max="6" width="33" customWidth="1"/>
    <col min="7" max="7" width="4.42578125" customWidth="1"/>
    <col min="8" max="8" width="17.85546875" bestFit="1" customWidth="1"/>
    <col min="9" max="9" width="3" customWidth="1"/>
    <col min="10" max="10" width="45.85546875" customWidth="1"/>
    <col min="11" max="11" width="2.140625" hidden="1" customWidth="1"/>
    <col min="12" max="12" width="12.140625" hidden="1" customWidth="1"/>
    <col min="13" max="13" width="13.28515625" hidden="1" customWidth="1"/>
    <col min="14" max="14" width="12.140625" hidden="1" customWidth="1"/>
    <col min="15" max="15" width="12.28515625" hidden="1" customWidth="1"/>
    <col min="16" max="16" width="19.28515625" hidden="1" customWidth="1"/>
    <col min="17" max="17" width="24.42578125" hidden="1" customWidth="1"/>
    <col min="18" max="18" width="27.42578125" hidden="1" customWidth="1"/>
    <col min="19" max="19" width="28.42578125" hidden="1" customWidth="1"/>
    <col min="20" max="20" width="40.42578125" customWidth="1"/>
    <col min="21" max="21" width="8" customWidth="1"/>
    <col min="22" max="22" width="19.140625" customWidth="1"/>
    <col min="23" max="48" width="8" customWidth="1"/>
  </cols>
  <sheetData>
    <row r="1" spans="1:48" ht="81" customHeight="1">
      <c r="A1" s="149"/>
      <c r="B1" s="149"/>
      <c r="C1" s="149"/>
      <c r="D1" s="149"/>
      <c r="E1" s="149"/>
      <c r="F1" s="149"/>
      <c r="G1" s="149"/>
      <c r="H1" s="149"/>
      <c r="I1" s="149"/>
      <c r="J1" s="149"/>
    </row>
    <row r="2" spans="1:48" ht="33.75">
      <c r="A2" s="75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150" t="s">
        <v>1</v>
      </c>
      <c r="L2" s="151"/>
      <c r="M2" s="151"/>
      <c r="N2" s="151"/>
      <c r="O2" s="151"/>
      <c r="P2" s="151"/>
      <c r="Q2" s="151"/>
      <c r="R2" s="39" t="s">
        <v>2</v>
      </c>
      <c r="S2" s="38">
        <v>0</v>
      </c>
      <c r="T2" s="1" t="s">
        <v>3</v>
      </c>
      <c r="U2" s="1"/>
      <c r="V2" s="1"/>
      <c r="W2" s="1"/>
      <c r="X2" s="1"/>
      <c r="Y2" s="1"/>
      <c r="Z2" s="1"/>
      <c r="AA2" s="1"/>
    </row>
    <row r="3" spans="1:48" ht="20.25">
      <c r="A3" s="153"/>
      <c r="B3" s="154"/>
      <c r="C3" s="153"/>
      <c r="D3" s="154"/>
      <c r="E3" s="153"/>
      <c r="F3" s="154"/>
      <c r="G3" s="153"/>
      <c r="H3" s="154"/>
      <c r="I3" s="153"/>
      <c r="J3" s="154"/>
      <c r="K3" s="151"/>
      <c r="L3" s="151"/>
      <c r="M3" s="151"/>
      <c r="N3" s="151"/>
      <c r="O3" s="151"/>
      <c r="P3" s="151"/>
      <c r="Q3" s="151"/>
      <c r="R3" s="39" t="s">
        <v>4</v>
      </c>
      <c r="S3" s="38">
        <v>1</v>
      </c>
      <c r="T3" s="1"/>
      <c r="U3" s="1"/>
      <c r="V3" s="1"/>
      <c r="W3" s="1"/>
      <c r="X3" s="1"/>
      <c r="Y3" s="1"/>
      <c r="Z3" s="1"/>
      <c r="AA3" s="1"/>
    </row>
    <row r="4" spans="1:48" ht="20.25">
      <c r="A4" s="6"/>
      <c r="B4" s="4"/>
      <c r="C4" s="4"/>
      <c r="D4" s="4"/>
      <c r="E4" s="4"/>
      <c r="F4" s="4"/>
      <c r="G4" s="3"/>
      <c r="H4" s="7"/>
      <c r="I4" s="4"/>
      <c r="J4" s="8"/>
      <c r="K4" s="151"/>
      <c r="L4" s="151"/>
      <c r="M4" s="151"/>
      <c r="N4" s="151"/>
      <c r="O4" s="151"/>
      <c r="P4" s="151"/>
      <c r="Q4" s="151"/>
      <c r="R4" s="39" t="s">
        <v>5</v>
      </c>
      <c r="S4" s="40">
        <v>2</v>
      </c>
      <c r="T4" s="5"/>
      <c r="U4" s="5"/>
      <c r="V4" s="5"/>
      <c r="W4" s="5"/>
      <c r="X4" s="5"/>
      <c r="Y4" s="5"/>
      <c r="Z4" s="5"/>
      <c r="AA4" s="5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</row>
    <row r="5" spans="1:48" ht="30">
      <c r="B5" s="152" t="s">
        <v>6</v>
      </c>
      <c r="C5" s="152"/>
      <c r="D5" s="152"/>
      <c r="E5" s="152"/>
      <c r="F5" s="152"/>
      <c r="G5" s="34"/>
      <c r="H5" s="35"/>
      <c r="I5" s="34"/>
      <c r="J5" s="36" t="s">
        <v>7</v>
      </c>
      <c r="K5" s="151"/>
      <c r="L5" s="151"/>
      <c r="M5" s="151"/>
      <c r="N5" s="151"/>
      <c r="O5" s="151"/>
      <c r="P5" s="151"/>
      <c r="Q5" s="151"/>
      <c r="R5" s="39" t="s">
        <v>8</v>
      </c>
      <c r="S5" s="40">
        <v>3</v>
      </c>
      <c r="T5" s="5"/>
      <c r="U5" s="5"/>
      <c r="V5" s="5"/>
      <c r="W5" s="5"/>
      <c r="X5" s="5"/>
      <c r="Y5" s="5"/>
      <c r="Z5" s="5"/>
      <c r="AA5" s="5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</row>
    <row r="6" spans="1:48" ht="45.75" thickBot="1">
      <c r="A6" s="42"/>
      <c r="B6" s="62" t="s">
        <v>9</v>
      </c>
      <c r="C6" s="65" t="s">
        <v>2</v>
      </c>
      <c r="D6" s="66" t="s">
        <v>10</v>
      </c>
      <c r="E6" s="66" t="s">
        <v>5</v>
      </c>
      <c r="F6" s="66" t="s">
        <v>8</v>
      </c>
      <c r="G6" s="67"/>
      <c r="H6" s="68"/>
      <c r="I6" s="68"/>
      <c r="J6" s="76" t="s">
        <v>129</v>
      </c>
      <c r="K6" s="68"/>
      <c r="L6" s="69" t="s">
        <v>11</v>
      </c>
      <c r="M6" s="69" t="s">
        <v>12</v>
      </c>
      <c r="N6" s="69" t="s">
        <v>13</v>
      </c>
      <c r="O6" s="70" t="s">
        <v>14</v>
      </c>
      <c r="P6" s="37"/>
      <c r="Q6" s="71"/>
      <c r="R6" s="51"/>
      <c r="S6" s="52"/>
      <c r="T6" s="5"/>
      <c r="U6" s="5"/>
      <c r="V6" s="5"/>
      <c r="W6" s="5"/>
      <c r="X6" s="5"/>
      <c r="Y6" s="5"/>
      <c r="Z6" s="5"/>
      <c r="AA6" s="5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</row>
    <row r="7" spans="1:48" ht="57.75" thickBot="1">
      <c r="A7" s="43">
        <v>1</v>
      </c>
      <c r="B7" s="61" t="s">
        <v>15</v>
      </c>
      <c r="C7" s="83" t="s">
        <v>16</v>
      </c>
      <c r="D7" s="84" t="s">
        <v>17</v>
      </c>
      <c r="E7" s="84" t="s">
        <v>18</v>
      </c>
      <c r="F7" s="84" t="s">
        <v>19</v>
      </c>
      <c r="G7" s="9"/>
      <c r="H7" s="41" t="s">
        <v>2</v>
      </c>
      <c r="I7" s="9"/>
      <c r="J7" s="53"/>
      <c r="K7" s="9"/>
      <c r="L7" s="11">
        <v>4</v>
      </c>
      <c r="M7" s="12">
        <f>L7/($L$7+$L$9+$L$11+$L$13)</f>
        <v>0.25</v>
      </c>
      <c r="N7" s="11">
        <f>VLOOKUP(H7,$R$2:$S$5,2,FALSE)</f>
        <v>0</v>
      </c>
      <c r="O7" s="13">
        <f>N7*M7</f>
        <v>0</v>
      </c>
      <c r="P7" s="11">
        <f>IF(N7=0,0,M7*MAX(S3:S6))</f>
        <v>0</v>
      </c>
      <c r="Q7" s="14"/>
      <c r="R7" s="30"/>
      <c r="S7" s="31"/>
      <c r="T7" s="5"/>
      <c r="U7" s="5"/>
      <c r="V7" s="5"/>
      <c r="W7" s="5"/>
      <c r="X7" s="5"/>
      <c r="Y7" s="5"/>
      <c r="Z7" s="5"/>
      <c r="AA7" s="15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ht="15" thickBot="1">
      <c r="A8" s="43"/>
      <c r="B8" s="44"/>
      <c r="C8" s="85"/>
      <c r="D8" s="85"/>
      <c r="E8" s="85"/>
      <c r="F8" s="85"/>
      <c r="G8" s="9"/>
      <c r="H8" s="17"/>
      <c r="I8" s="9"/>
      <c r="J8" s="54"/>
      <c r="K8" s="9"/>
      <c r="L8" s="11"/>
      <c r="M8" s="12"/>
      <c r="N8" s="11"/>
      <c r="O8" s="13"/>
      <c r="P8" s="11"/>
      <c r="Q8" s="18"/>
      <c r="R8" s="5"/>
      <c r="S8" s="5"/>
      <c r="T8" s="5"/>
      <c r="U8" s="5"/>
      <c r="V8" s="5"/>
      <c r="W8" s="5"/>
      <c r="X8" s="5"/>
      <c r="Y8" s="5"/>
      <c r="Z8" s="5"/>
      <c r="AA8" s="19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</row>
    <row r="9" spans="1:48" ht="60.75" thickBot="1">
      <c r="A9" s="43">
        <f>A7+1</f>
        <v>2</v>
      </c>
      <c r="B9" s="61" t="s">
        <v>20</v>
      </c>
      <c r="C9" s="83" t="s">
        <v>21</v>
      </c>
      <c r="D9" s="84" t="s">
        <v>22</v>
      </c>
      <c r="E9" s="84" t="s">
        <v>23</v>
      </c>
      <c r="F9" s="84" t="s">
        <v>24</v>
      </c>
      <c r="G9" s="9"/>
      <c r="H9" s="10" t="s">
        <v>2</v>
      </c>
      <c r="I9" s="9"/>
      <c r="J9" s="53"/>
      <c r="K9" s="9"/>
      <c r="L9" s="11">
        <v>4</v>
      </c>
      <c r="M9" s="12">
        <f>L9/($L$7+$L$9+$L$11+$L$13)</f>
        <v>0.25</v>
      </c>
      <c r="N9" s="11">
        <f>VLOOKUP(H9,$R$2:$S$5,2,FALSE)</f>
        <v>0</v>
      </c>
      <c r="O9" s="13">
        <f>N9*M9</f>
        <v>0</v>
      </c>
      <c r="P9" s="11">
        <f>IF(N9=0,0,M9*MAX(S3:S6))</f>
        <v>0</v>
      </c>
      <c r="Q9" s="18"/>
      <c r="R9" s="5"/>
      <c r="S9" s="5"/>
      <c r="T9" s="5"/>
      <c r="U9" s="5"/>
      <c r="V9" s="5"/>
      <c r="W9" s="5"/>
      <c r="X9" s="5"/>
      <c r="Y9" s="5"/>
      <c r="Z9" s="5"/>
      <c r="AA9" s="19"/>
      <c r="AB9" s="20"/>
      <c r="AC9" s="21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</row>
    <row r="10" spans="1:48" ht="15" thickBot="1">
      <c r="A10" s="43"/>
      <c r="B10" s="44"/>
      <c r="C10" s="85"/>
      <c r="D10" s="85"/>
      <c r="E10" s="85"/>
      <c r="F10" s="85"/>
      <c r="G10" s="9"/>
      <c r="H10" s="17"/>
      <c r="I10" s="9"/>
      <c r="J10" s="54"/>
      <c r="K10" s="9"/>
      <c r="L10" s="11"/>
      <c r="M10" s="12"/>
      <c r="N10" s="11"/>
      <c r="O10" s="13"/>
      <c r="P10" s="11"/>
      <c r="Q10" s="18"/>
      <c r="R10" s="5"/>
      <c r="S10" s="5"/>
      <c r="T10" s="22"/>
      <c r="U10" s="5"/>
      <c r="V10" s="5"/>
      <c r="W10" s="5"/>
      <c r="X10" s="5"/>
      <c r="Y10" s="5"/>
      <c r="Z10" s="5"/>
      <c r="AA10" s="5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1:48" ht="60.75" customHeight="1" thickBot="1">
      <c r="A11" s="43">
        <f>A9+1</f>
        <v>3</v>
      </c>
      <c r="B11" s="61" t="s">
        <v>25</v>
      </c>
      <c r="C11" s="83" t="s">
        <v>26</v>
      </c>
      <c r="D11" s="84" t="s">
        <v>27</v>
      </c>
      <c r="E11" s="84" t="s">
        <v>28</v>
      </c>
      <c r="F11" s="84" t="s">
        <v>29</v>
      </c>
      <c r="G11" s="9"/>
      <c r="H11" s="10" t="s">
        <v>2</v>
      </c>
      <c r="I11" s="9"/>
      <c r="J11" s="53"/>
      <c r="K11" s="9"/>
      <c r="L11" s="11">
        <v>4</v>
      </c>
      <c r="M11" s="12">
        <f>L11/($L$7+$L$9+$L$11+$L$13)</f>
        <v>0.25</v>
      </c>
      <c r="N11" s="11">
        <f>VLOOKUP(H11,$R$2:$S$5,2,FALSE)</f>
        <v>0</v>
      </c>
      <c r="O11" s="13">
        <f>N11*M11</f>
        <v>0</v>
      </c>
      <c r="P11" s="11">
        <f>IF(N11=0,0,M11*MAX(S3:S6))</f>
        <v>0</v>
      </c>
      <c r="Q11" s="18"/>
      <c r="R11" s="5"/>
      <c r="S11" s="5"/>
      <c r="T11" s="22"/>
      <c r="U11" s="5"/>
      <c r="V11" s="5"/>
      <c r="W11" s="5"/>
      <c r="X11" s="5"/>
      <c r="Y11" s="5"/>
      <c r="Z11" s="5"/>
      <c r="AA11" s="5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</row>
    <row r="12" spans="1:48" ht="15" thickBot="1">
      <c r="A12" s="43"/>
      <c r="B12" s="44"/>
      <c r="C12" s="85"/>
      <c r="D12" s="85"/>
      <c r="E12" s="85"/>
      <c r="F12" s="85"/>
      <c r="G12" s="9"/>
      <c r="H12" s="32"/>
      <c r="I12" s="9"/>
      <c r="J12" s="55"/>
      <c r="K12" s="9"/>
      <c r="L12" s="11"/>
      <c r="M12" s="12"/>
      <c r="N12" s="11"/>
      <c r="O12" s="13"/>
      <c r="P12" s="11"/>
      <c r="Q12" s="18"/>
      <c r="R12" s="5"/>
      <c r="S12" s="5"/>
      <c r="T12" s="22"/>
      <c r="U12" s="5"/>
      <c r="V12" s="5"/>
      <c r="W12" s="5"/>
      <c r="X12" s="5"/>
      <c r="Y12" s="5"/>
      <c r="Z12" s="5"/>
      <c r="AA12" s="5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</row>
    <row r="13" spans="1:48" ht="72" thickBot="1">
      <c r="A13" s="43">
        <v>4</v>
      </c>
      <c r="B13" s="61" t="s">
        <v>30</v>
      </c>
      <c r="C13" s="86" t="s">
        <v>31</v>
      </c>
      <c r="D13" s="87" t="s">
        <v>32</v>
      </c>
      <c r="E13" s="87" t="s">
        <v>33</v>
      </c>
      <c r="F13" s="87" t="s">
        <v>34</v>
      </c>
      <c r="G13" s="9"/>
      <c r="H13" s="10" t="s">
        <v>2</v>
      </c>
      <c r="I13" s="9"/>
      <c r="J13" s="53"/>
      <c r="K13" s="9"/>
      <c r="L13" s="11">
        <v>4</v>
      </c>
      <c r="M13" s="12">
        <f>L13/($L$7+$L$9+$L$11+$L$13)</f>
        <v>0.25</v>
      </c>
      <c r="N13" s="11">
        <f>VLOOKUP(H13,$R$2:$S$5,2,FALSE)</f>
        <v>0</v>
      </c>
      <c r="O13" s="13">
        <f>N13*M13</f>
        <v>0</v>
      </c>
      <c r="P13" s="11"/>
      <c r="Q13" s="18"/>
      <c r="R13" s="5"/>
      <c r="S13" s="5"/>
      <c r="T13" s="22"/>
      <c r="U13" s="5"/>
      <c r="V13" s="5"/>
      <c r="W13" s="5"/>
      <c r="X13" s="5"/>
      <c r="Y13" s="5"/>
      <c r="Z13" s="5"/>
      <c r="AA13" s="5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</row>
    <row r="14" spans="1:48" ht="14.25">
      <c r="A14" s="43"/>
      <c r="B14" s="45"/>
      <c r="C14" s="45"/>
      <c r="D14" s="45"/>
      <c r="E14" s="45"/>
      <c r="F14" s="45"/>
      <c r="G14" s="9"/>
      <c r="H14" s="17"/>
      <c r="I14" s="9"/>
      <c r="J14" s="9"/>
      <c r="K14" s="9"/>
      <c r="L14" s="11"/>
      <c r="M14" s="12"/>
      <c r="N14" s="11"/>
      <c r="O14" s="13"/>
      <c r="P14" s="11"/>
      <c r="Q14" s="18"/>
      <c r="R14" s="5"/>
      <c r="S14" s="5"/>
      <c r="T14" s="22"/>
      <c r="U14" s="5"/>
      <c r="V14" s="5"/>
      <c r="W14" s="5"/>
      <c r="X14" s="5"/>
      <c r="Y14" s="5"/>
      <c r="Z14" s="5"/>
      <c r="AA14" s="5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</row>
    <row r="15" spans="1:48" ht="30.75" thickBot="1">
      <c r="A15" s="44"/>
      <c r="B15" s="62" t="s">
        <v>35</v>
      </c>
      <c r="C15" s="61" t="s">
        <v>2</v>
      </c>
      <c r="D15" s="61" t="s">
        <v>10</v>
      </c>
      <c r="E15" s="61" t="s">
        <v>5</v>
      </c>
      <c r="F15" s="61" t="s">
        <v>8</v>
      </c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</row>
    <row r="16" spans="1:48" ht="48" customHeight="1" thickBot="1">
      <c r="A16" s="43">
        <v>5</v>
      </c>
      <c r="B16" s="61" t="s">
        <v>36</v>
      </c>
      <c r="C16" s="84" t="s">
        <v>37</v>
      </c>
      <c r="D16" s="84" t="s">
        <v>38</v>
      </c>
      <c r="E16" s="84" t="s">
        <v>39</v>
      </c>
      <c r="F16" s="84" t="s">
        <v>40</v>
      </c>
      <c r="G16" s="9"/>
      <c r="H16" s="10" t="s">
        <v>2</v>
      </c>
      <c r="I16" s="9"/>
      <c r="J16" s="53"/>
      <c r="K16" s="9"/>
      <c r="L16" s="11">
        <v>4</v>
      </c>
      <c r="M16" s="12">
        <f>L16/($L$7+$L$9+$L$11+$L$13)</f>
        <v>0.25</v>
      </c>
      <c r="N16" s="11">
        <f>VLOOKUP(H16,$R$2:$S$5,2,FALSE)</f>
        <v>0</v>
      </c>
      <c r="O16" s="13">
        <f>N16*M16</f>
        <v>0</v>
      </c>
      <c r="P16" s="11">
        <f>IF(N16=0,0,M16*MAX(S11:S15))</f>
        <v>0</v>
      </c>
      <c r="Q16" s="14"/>
      <c r="R16" s="30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</row>
    <row r="17" spans="1:48" ht="15.75" thickBot="1">
      <c r="A17" s="43"/>
      <c r="B17" s="50"/>
      <c r="C17" s="84"/>
      <c r="D17" s="84"/>
      <c r="E17" s="84"/>
      <c r="F17" s="84"/>
      <c r="G17" s="9"/>
      <c r="H17" s="17"/>
      <c r="I17" s="9"/>
      <c r="J17" s="54"/>
      <c r="K17" s="9"/>
      <c r="L17" s="11"/>
      <c r="M17" s="12"/>
      <c r="N17" s="11"/>
      <c r="O17" s="13"/>
      <c r="P17" s="11"/>
      <c r="Q17" s="18"/>
      <c r="R17" s="5"/>
      <c r="S17" s="23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</row>
    <row r="18" spans="1:48" ht="74.25" customHeight="1" thickBot="1">
      <c r="A18" s="43">
        <v>6</v>
      </c>
      <c r="B18" s="61" t="s">
        <v>41</v>
      </c>
      <c r="C18" s="84" t="s">
        <v>42</v>
      </c>
      <c r="D18" s="84" t="s">
        <v>43</v>
      </c>
      <c r="E18" s="84" t="s">
        <v>44</v>
      </c>
      <c r="F18" s="84" t="s">
        <v>45</v>
      </c>
      <c r="G18" s="9"/>
      <c r="H18" s="10" t="s">
        <v>2</v>
      </c>
      <c r="I18" s="9"/>
      <c r="J18" s="53"/>
      <c r="K18" s="9"/>
      <c r="L18" s="11">
        <v>4</v>
      </c>
      <c r="M18" s="12">
        <f>L18/($L$7+$L$9+$L$11+$L$13)</f>
        <v>0.25</v>
      </c>
      <c r="N18" s="11">
        <f>VLOOKUP(H18,$R$2:$S$5,2,FALSE)</f>
        <v>0</v>
      </c>
      <c r="O18" s="13">
        <f>N18*M18</f>
        <v>0</v>
      </c>
      <c r="P18" s="11">
        <f>IF(N18=0,0,M18*MAX(S11:S15))</f>
        <v>0</v>
      </c>
      <c r="Q18" s="18"/>
      <c r="R18" s="5"/>
      <c r="S18" s="23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</row>
    <row r="19" spans="1:48" ht="15.75" thickBot="1">
      <c r="A19" s="43"/>
      <c r="B19" s="50"/>
      <c r="C19" s="84"/>
      <c r="D19" s="84"/>
      <c r="E19" s="84"/>
      <c r="F19" s="84"/>
      <c r="G19" s="9"/>
      <c r="H19" s="17"/>
      <c r="I19" s="9"/>
      <c r="J19" s="54"/>
      <c r="K19" s="9"/>
      <c r="L19" s="11"/>
      <c r="M19" s="12"/>
      <c r="N19" s="11"/>
      <c r="O19" s="13"/>
      <c r="P19" s="11"/>
      <c r="Q19" s="18"/>
      <c r="R19" s="5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</row>
    <row r="20" spans="1:48" ht="57.75" thickBot="1">
      <c r="A20" s="43">
        <v>7</v>
      </c>
      <c r="B20" s="61" t="s">
        <v>46</v>
      </c>
      <c r="C20" s="84" t="s">
        <v>47</v>
      </c>
      <c r="D20" s="84" t="s">
        <v>48</v>
      </c>
      <c r="E20" s="84" t="s">
        <v>49</v>
      </c>
      <c r="F20" s="84" t="s">
        <v>50</v>
      </c>
      <c r="G20" s="9"/>
      <c r="H20" s="10" t="s">
        <v>2</v>
      </c>
      <c r="I20" s="9"/>
      <c r="J20" s="53"/>
      <c r="K20" s="9"/>
      <c r="L20" s="11">
        <v>4</v>
      </c>
      <c r="M20" s="12">
        <f>L20/($L$7+$L$9+$L$11+$L$13)</f>
        <v>0.25</v>
      </c>
      <c r="N20" s="11">
        <f>VLOOKUP(H20,$R$2:$S$5,2,FALSE)</f>
        <v>0</v>
      </c>
      <c r="O20" s="13">
        <f>N20*M20</f>
        <v>0</v>
      </c>
      <c r="P20" s="11">
        <f>IF(N20=0,0,M20*MAX(S11:S15))</f>
        <v>0</v>
      </c>
      <c r="Q20" s="18"/>
      <c r="R20" s="5"/>
      <c r="S20" s="23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</row>
    <row r="21" spans="1:48" ht="15.75" thickBot="1">
      <c r="A21" s="43"/>
      <c r="B21" s="50"/>
      <c r="C21" s="84"/>
      <c r="D21" s="84"/>
      <c r="E21" s="84"/>
      <c r="F21" s="84"/>
      <c r="G21" s="9"/>
      <c r="H21" s="32"/>
      <c r="I21" s="9"/>
      <c r="J21" s="55"/>
      <c r="K21" s="9"/>
      <c r="L21" s="11"/>
      <c r="M21" s="12"/>
      <c r="N21" s="11"/>
      <c r="O21" s="13"/>
      <c r="P21" s="11"/>
      <c r="Q21" s="18"/>
      <c r="R21" s="5"/>
      <c r="S21" s="23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</row>
    <row r="22" spans="1:48" ht="70.5" customHeight="1" thickBot="1">
      <c r="A22" s="43">
        <v>8</v>
      </c>
      <c r="B22" s="61" t="s">
        <v>51</v>
      </c>
      <c r="C22" s="87" t="s">
        <v>52</v>
      </c>
      <c r="D22" s="87" t="s">
        <v>53</v>
      </c>
      <c r="E22" s="87" t="s">
        <v>54</v>
      </c>
      <c r="F22" s="87" t="s">
        <v>55</v>
      </c>
      <c r="G22" s="9"/>
      <c r="H22" s="10" t="s">
        <v>2</v>
      </c>
      <c r="I22" s="9"/>
      <c r="J22" s="53"/>
      <c r="K22" s="9"/>
      <c r="L22" s="11">
        <v>4</v>
      </c>
      <c r="M22" s="12">
        <f>L22/($L$7+$L$9+$L$11+$L$13)</f>
        <v>0.25</v>
      </c>
      <c r="N22" s="11">
        <f>VLOOKUP(H22,$R$2:$S$5,2,FALSE)</f>
        <v>0</v>
      </c>
      <c r="O22" s="13">
        <f>N22*M22</f>
        <v>0</v>
      </c>
      <c r="P22" s="11"/>
      <c r="Q22" s="18"/>
      <c r="R22" s="5"/>
      <c r="S22" s="23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</row>
    <row r="23" spans="1:48" ht="14.25">
      <c r="A23" s="46"/>
      <c r="B23" s="47"/>
      <c r="C23" s="47"/>
      <c r="D23" s="47"/>
      <c r="E23" s="47"/>
      <c r="F23" s="47"/>
      <c r="G23" s="2"/>
      <c r="H23" s="32"/>
      <c r="I23" s="2"/>
      <c r="J23" s="33"/>
      <c r="K23" s="2"/>
      <c r="L23" s="11"/>
      <c r="M23" s="12"/>
      <c r="N23" s="11"/>
      <c r="O23" s="13"/>
      <c r="P23" s="11"/>
      <c r="Q23" s="18"/>
      <c r="R23" s="23"/>
      <c r="S23" s="23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</row>
    <row r="24" spans="1:48" ht="30.75" thickBot="1">
      <c r="A24" s="48"/>
      <c r="B24" s="62" t="s">
        <v>56</v>
      </c>
      <c r="C24" s="61" t="s">
        <v>2</v>
      </c>
      <c r="D24" s="61" t="s">
        <v>10</v>
      </c>
      <c r="E24" s="61" t="s">
        <v>5</v>
      </c>
      <c r="F24" s="61" t="s">
        <v>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23"/>
      <c r="S24" s="23"/>
      <c r="T24" s="23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</row>
    <row r="25" spans="1:48" ht="55.5" customHeight="1" thickBot="1">
      <c r="A25" s="46">
        <v>9</v>
      </c>
      <c r="B25" s="61" t="s">
        <v>57</v>
      </c>
      <c r="C25" s="84" t="s">
        <v>58</v>
      </c>
      <c r="D25" s="84" t="s">
        <v>59</v>
      </c>
      <c r="E25" s="87" t="s">
        <v>60</v>
      </c>
      <c r="F25" s="87" t="s">
        <v>61</v>
      </c>
      <c r="G25" s="9"/>
      <c r="H25" s="10" t="s">
        <v>2</v>
      </c>
      <c r="I25" s="9"/>
      <c r="J25" s="56"/>
      <c r="K25" s="9"/>
      <c r="L25" s="11">
        <v>4</v>
      </c>
      <c r="M25" s="12">
        <f>L25/($L$7+$L$9+$L$11+$L$13)</f>
        <v>0.25</v>
      </c>
      <c r="N25" s="11">
        <f>VLOOKUP(H25,$R$2:$S$5,2,FALSE)</f>
        <v>0</v>
      </c>
      <c r="O25" s="13">
        <f>N25*M25</f>
        <v>0</v>
      </c>
      <c r="P25" s="11">
        <f>IF(N25=0,0,M25*MAX(S22:S24))</f>
        <v>0</v>
      </c>
      <c r="Q25" s="14"/>
      <c r="R25" s="23"/>
      <c r="S25" s="23"/>
      <c r="T25" s="23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</row>
    <row r="26" spans="1:48" ht="15" thickBot="1">
      <c r="A26" s="46"/>
      <c r="B26" s="49"/>
      <c r="C26" s="84"/>
      <c r="D26" s="84"/>
      <c r="E26" s="87"/>
      <c r="F26" s="87"/>
      <c r="G26" s="9"/>
      <c r="H26" s="17"/>
      <c r="I26" s="9"/>
      <c r="J26" s="57"/>
      <c r="K26" s="9"/>
      <c r="L26" s="11"/>
      <c r="M26" s="12"/>
      <c r="N26" s="11"/>
      <c r="O26" s="13"/>
      <c r="P26" s="11"/>
      <c r="Q26" s="18"/>
      <c r="R26" s="24"/>
      <c r="S26" s="24"/>
      <c r="T26" s="24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</row>
    <row r="27" spans="1:48" ht="57.75" customHeight="1" thickBot="1">
      <c r="A27" s="46">
        <f>A25+1</f>
        <v>10</v>
      </c>
      <c r="B27" s="61" t="s">
        <v>62</v>
      </c>
      <c r="C27" s="84" t="s">
        <v>63</v>
      </c>
      <c r="D27" s="84" t="s">
        <v>64</v>
      </c>
      <c r="E27" s="87" t="s">
        <v>65</v>
      </c>
      <c r="F27" s="87" t="s">
        <v>66</v>
      </c>
      <c r="G27" s="9"/>
      <c r="H27" s="10" t="s">
        <v>2</v>
      </c>
      <c r="I27" s="9"/>
      <c r="J27" s="56"/>
      <c r="K27" s="9"/>
      <c r="L27" s="11">
        <v>4</v>
      </c>
      <c r="M27" s="12">
        <f>L27/($L$7+$L$9+$L$11+$L$13)</f>
        <v>0.25</v>
      </c>
      <c r="N27" s="11">
        <f>VLOOKUP(H27,$R$2:$S$5,2,FALSE)</f>
        <v>0</v>
      </c>
      <c r="O27" s="13">
        <f>N27*M27</f>
        <v>0</v>
      </c>
      <c r="P27" s="11">
        <f>IF(N27=0,0,M27*MAX(S22:S24))</f>
        <v>0</v>
      </c>
      <c r="Q27" s="18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</row>
    <row r="28" spans="1:48" ht="15" thickBot="1">
      <c r="A28" s="46"/>
      <c r="B28" s="49"/>
      <c r="C28" s="84"/>
      <c r="D28" s="84"/>
      <c r="E28" s="87"/>
      <c r="F28" s="87"/>
      <c r="G28" s="9"/>
      <c r="H28" s="17"/>
      <c r="I28" s="9"/>
      <c r="J28" s="57"/>
      <c r="K28" s="9"/>
      <c r="L28" s="11"/>
      <c r="M28" s="12"/>
      <c r="N28" s="11"/>
      <c r="O28" s="13"/>
      <c r="P28" s="11"/>
      <c r="Q28" s="18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</row>
    <row r="29" spans="1:48" ht="100.5" customHeight="1" thickBot="1">
      <c r="A29" s="46">
        <f>A27+1</f>
        <v>11</v>
      </c>
      <c r="B29" s="61" t="s">
        <v>67</v>
      </c>
      <c r="C29" s="84" t="s">
        <v>68</v>
      </c>
      <c r="D29" s="84" t="s">
        <v>69</v>
      </c>
      <c r="E29" s="87" t="s">
        <v>70</v>
      </c>
      <c r="F29" s="87" t="s">
        <v>71</v>
      </c>
      <c r="G29" s="9"/>
      <c r="H29" s="10" t="s">
        <v>2</v>
      </c>
      <c r="I29" s="9"/>
      <c r="J29" s="56"/>
      <c r="K29" s="9"/>
      <c r="L29" s="11">
        <v>4</v>
      </c>
      <c r="M29" s="12">
        <f>L29/($L$7+$L$9+$L$11+$L$13)</f>
        <v>0.25</v>
      </c>
      <c r="N29" s="11">
        <f>VLOOKUP(H29,$R$2:$S$5,2,FALSE)</f>
        <v>0</v>
      </c>
      <c r="O29" s="13">
        <f>N29*M29</f>
        <v>0</v>
      </c>
      <c r="P29" s="11">
        <f>IF(N29=0,0,M29*MAX(S22:S24))</f>
        <v>0</v>
      </c>
      <c r="Q29" s="18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</row>
    <row r="30" spans="1:48" ht="15" thickBot="1">
      <c r="A30" s="46"/>
      <c r="B30" s="49"/>
      <c r="C30" s="84"/>
      <c r="D30" s="84"/>
      <c r="E30" s="87"/>
      <c r="F30" s="87"/>
      <c r="G30" s="9"/>
      <c r="H30" s="32"/>
      <c r="I30" s="9"/>
      <c r="J30" s="58"/>
      <c r="K30" s="9"/>
      <c r="L30" s="11"/>
      <c r="M30" s="12"/>
      <c r="N30" s="11"/>
      <c r="O30" s="13"/>
      <c r="P30" s="11"/>
      <c r="Q30" s="18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</row>
    <row r="31" spans="1:48" ht="73.5" customHeight="1" thickBot="1">
      <c r="A31" s="46">
        <v>12</v>
      </c>
      <c r="B31" s="61" t="s">
        <v>72</v>
      </c>
      <c r="C31" s="87" t="s">
        <v>73</v>
      </c>
      <c r="D31" s="84" t="s">
        <v>74</v>
      </c>
      <c r="E31" s="87" t="s">
        <v>75</v>
      </c>
      <c r="F31" s="87" t="s">
        <v>76</v>
      </c>
      <c r="G31" s="9"/>
      <c r="H31" s="10" t="s">
        <v>2</v>
      </c>
      <c r="I31" s="9"/>
      <c r="J31" s="56"/>
      <c r="K31" s="9"/>
      <c r="L31" s="11">
        <v>4</v>
      </c>
      <c r="M31" s="12">
        <f>L31/($L$7+$L$9+$L$11+$L$13)</f>
        <v>0.25</v>
      </c>
      <c r="N31" s="11">
        <f>VLOOKUP(H31,$R$2:$S$5,2,FALSE)</f>
        <v>0</v>
      </c>
      <c r="O31" s="13">
        <f>N31*M31</f>
        <v>0</v>
      </c>
      <c r="P31" s="11"/>
      <c r="Q31" s="18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</row>
    <row r="32" spans="1:48" ht="14.25">
      <c r="A32" s="46"/>
      <c r="B32" s="47"/>
      <c r="C32" s="47"/>
      <c r="D32" s="47"/>
      <c r="E32" s="47"/>
      <c r="F32" s="47"/>
      <c r="G32" s="2"/>
      <c r="H32" s="32"/>
      <c r="I32" s="2"/>
      <c r="J32" s="33"/>
      <c r="K32" s="2"/>
      <c r="L32" s="11"/>
      <c r="M32" s="12"/>
      <c r="N32" s="11"/>
      <c r="O32" s="13"/>
      <c r="P32" s="11"/>
      <c r="Q32" s="18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</row>
    <row r="33" spans="1:48" ht="30.75" thickBot="1">
      <c r="A33" s="48"/>
      <c r="B33" s="62" t="s">
        <v>77</v>
      </c>
      <c r="C33" s="61" t="s">
        <v>2</v>
      </c>
      <c r="D33" s="61" t="s">
        <v>10</v>
      </c>
      <c r="E33" s="61" t="s">
        <v>5</v>
      </c>
      <c r="F33" s="61" t="s">
        <v>8</v>
      </c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</row>
    <row r="34" spans="1:48" ht="72" thickBot="1">
      <c r="A34" s="46">
        <v>13</v>
      </c>
      <c r="B34" s="61" t="s">
        <v>78</v>
      </c>
      <c r="C34" s="84" t="s">
        <v>79</v>
      </c>
      <c r="D34" s="84" t="s">
        <v>80</v>
      </c>
      <c r="E34" s="87" t="s">
        <v>81</v>
      </c>
      <c r="F34" s="87" t="s">
        <v>82</v>
      </c>
      <c r="G34" s="2"/>
      <c r="H34" s="10" t="s">
        <v>2</v>
      </c>
      <c r="I34" s="9"/>
      <c r="J34" s="53"/>
      <c r="K34" s="9"/>
      <c r="L34" s="11">
        <v>4</v>
      </c>
      <c r="M34" s="12">
        <f>L34/($L$7+$L$9+$L$11+$L$13)</f>
        <v>0.25</v>
      </c>
      <c r="N34" s="11">
        <f>VLOOKUP(H34,$R$2:$S$5,2,FALSE)</f>
        <v>0</v>
      </c>
      <c r="O34" s="13">
        <f>N34*M34</f>
        <v>0</v>
      </c>
      <c r="P34" s="11">
        <f>IF(N34=0,0,M34*MAX(S3:S6))</f>
        <v>0</v>
      </c>
      <c r="Q34" s="18"/>
      <c r="R34" s="59"/>
      <c r="S34" s="59"/>
      <c r="T34" s="59"/>
      <c r="U34" s="59"/>
      <c r="V34" s="60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</row>
    <row r="35" spans="1:48" ht="15" thickBot="1">
      <c r="A35" s="46"/>
      <c r="B35" s="49"/>
      <c r="C35" s="84"/>
      <c r="D35" s="84"/>
      <c r="E35" s="87"/>
      <c r="F35" s="87"/>
      <c r="G35" s="2"/>
      <c r="H35" s="17"/>
      <c r="I35" s="9"/>
      <c r="J35" s="54"/>
      <c r="K35" s="9"/>
      <c r="L35" s="11"/>
      <c r="M35" s="12"/>
      <c r="N35" s="11"/>
      <c r="O35" s="13"/>
      <c r="P35" s="11"/>
      <c r="Q35" s="18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</row>
    <row r="36" spans="1:48" ht="87.75" customHeight="1" thickBot="1">
      <c r="A36" s="46">
        <f>A34+1</f>
        <v>14</v>
      </c>
      <c r="B36" s="61" t="s">
        <v>83</v>
      </c>
      <c r="C36" s="84" t="s">
        <v>84</v>
      </c>
      <c r="D36" s="84" t="s">
        <v>85</v>
      </c>
      <c r="E36" s="87" t="s">
        <v>86</v>
      </c>
      <c r="F36" s="87" t="s">
        <v>87</v>
      </c>
      <c r="G36" s="2"/>
      <c r="H36" s="10" t="s">
        <v>2</v>
      </c>
      <c r="I36" s="9"/>
      <c r="J36" s="53"/>
      <c r="K36" s="9"/>
      <c r="L36" s="11">
        <v>4</v>
      </c>
      <c r="M36" s="12">
        <f>L36/($L$7+$L$9+$L$11+$L$13)</f>
        <v>0.25</v>
      </c>
      <c r="N36" s="11">
        <f>VLOOKUP(H36,$R$2:$S$5,2,FALSE)</f>
        <v>0</v>
      </c>
      <c r="O36" s="13">
        <f>N36*M36</f>
        <v>0</v>
      </c>
      <c r="P36" s="11">
        <f>IF(N36=0,0,M36*MAX(S3:S6))</f>
        <v>0</v>
      </c>
      <c r="Q36" s="18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</row>
    <row r="37" spans="1:48" ht="15" thickBot="1">
      <c r="A37" s="46"/>
      <c r="B37" s="49"/>
      <c r="C37" s="84"/>
      <c r="D37" s="84"/>
      <c r="E37" s="87"/>
      <c r="F37" s="87"/>
      <c r="G37" s="2"/>
      <c r="H37" s="17"/>
      <c r="I37" s="9"/>
      <c r="J37" s="54"/>
      <c r="K37" s="9"/>
      <c r="L37" s="11"/>
      <c r="M37" s="12"/>
      <c r="N37" s="11"/>
      <c r="O37" s="13"/>
      <c r="P37" s="11"/>
      <c r="Q37" s="18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</row>
    <row r="38" spans="1:48" ht="57.75" thickBot="1">
      <c r="A38" s="46">
        <f>A36+1</f>
        <v>15</v>
      </c>
      <c r="B38" s="61" t="s">
        <v>88</v>
      </c>
      <c r="C38" s="84" t="s">
        <v>89</v>
      </c>
      <c r="D38" s="84" t="s">
        <v>90</v>
      </c>
      <c r="E38" s="87" t="s">
        <v>91</v>
      </c>
      <c r="F38" s="87" t="s">
        <v>92</v>
      </c>
      <c r="G38" s="2"/>
      <c r="H38" s="10" t="s">
        <v>2</v>
      </c>
      <c r="I38" s="9"/>
      <c r="J38" s="53"/>
      <c r="K38" s="9"/>
      <c r="L38" s="11">
        <v>4</v>
      </c>
      <c r="M38" s="12">
        <f>L38/($L$7+$L$9+$L$11+$L$13)</f>
        <v>0.25</v>
      </c>
      <c r="N38" s="11">
        <f>VLOOKUP(H38,$R$2:$S$5,2,FALSE)</f>
        <v>0</v>
      </c>
      <c r="O38" s="13">
        <f>N38*M38</f>
        <v>0</v>
      </c>
      <c r="P38" s="11">
        <f>IF(N38=0,0,M38*MAX(S3:S6))</f>
        <v>0</v>
      </c>
      <c r="Q38" s="18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</row>
    <row r="39" spans="1:48" ht="15" thickBot="1">
      <c r="A39" s="46"/>
      <c r="B39" s="49"/>
      <c r="C39" s="84"/>
      <c r="D39" s="84"/>
      <c r="E39" s="87"/>
      <c r="F39" s="87"/>
      <c r="G39" s="2"/>
      <c r="H39" s="32"/>
      <c r="I39" s="9"/>
      <c r="J39" s="55"/>
      <c r="K39" s="9"/>
      <c r="L39" s="11"/>
      <c r="M39" s="12"/>
      <c r="N39" s="11"/>
      <c r="O39" s="13"/>
      <c r="P39" s="11"/>
      <c r="Q39" s="18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</row>
    <row r="40" spans="1:48" ht="82.5" customHeight="1" thickBot="1">
      <c r="A40" s="46"/>
      <c r="B40" s="61" t="s">
        <v>93</v>
      </c>
      <c r="C40" s="87" t="s">
        <v>94</v>
      </c>
      <c r="D40" s="84" t="s">
        <v>95</v>
      </c>
      <c r="E40" s="87" t="s">
        <v>96</v>
      </c>
      <c r="F40" s="87" t="s">
        <v>97</v>
      </c>
      <c r="G40" s="2"/>
      <c r="H40" s="10" t="s">
        <v>2</v>
      </c>
      <c r="I40" s="9"/>
      <c r="J40" s="53"/>
      <c r="K40" s="9"/>
      <c r="L40" s="11">
        <v>4</v>
      </c>
      <c r="M40" s="12">
        <f>L40/($L$7+$L$9+$L$11+$L$13)</f>
        <v>0.25</v>
      </c>
      <c r="N40" s="11">
        <f>VLOOKUP(H40,$R$2:$S$5,2,FALSE)</f>
        <v>0</v>
      </c>
      <c r="O40" s="13">
        <f>N40*M40</f>
        <v>0</v>
      </c>
      <c r="P40" s="11"/>
      <c r="Q40" s="18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</row>
    <row r="41" spans="1:48" ht="14.25">
      <c r="A41" s="46"/>
      <c r="B41" s="47"/>
      <c r="C41" s="47"/>
      <c r="D41" s="47"/>
      <c r="E41" s="47"/>
      <c r="F41" s="47"/>
      <c r="G41" s="2"/>
      <c r="H41" s="32"/>
      <c r="I41" s="2"/>
      <c r="J41" s="33"/>
      <c r="K41" s="2"/>
      <c r="L41" s="11"/>
      <c r="M41" s="12"/>
      <c r="N41" s="11"/>
      <c r="O41" s="13"/>
      <c r="P41" s="11"/>
      <c r="Q41" s="18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</row>
    <row r="42" spans="1:48" ht="27" customHeight="1" thickBot="1">
      <c r="A42" s="46"/>
      <c r="B42" s="62" t="s">
        <v>98</v>
      </c>
      <c r="C42" s="64" t="s">
        <v>2</v>
      </c>
      <c r="D42" s="64" t="s">
        <v>10</v>
      </c>
      <c r="E42" s="64" t="s">
        <v>5</v>
      </c>
      <c r="F42" s="64" t="s">
        <v>8</v>
      </c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</row>
    <row r="43" spans="1:48" ht="43.5" thickBot="1">
      <c r="A43" s="46">
        <v>16</v>
      </c>
      <c r="B43" s="64" t="s">
        <v>99</v>
      </c>
      <c r="C43" s="84" t="s">
        <v>100</v>
      </c>
      <c r="D43" s="84" t="s">
        <v>101</v>
      </c>
      <c r="E43" s="87" t="s">
        <v>102</v>
      </c>
      <c r="F43" s="87" t="s">
        <v>103</v>
      </c>
      <c r="G43" s="2"/>
      <c r="H43" s="10" t="s">
        <v>2</v>
      </c>
      <c r="I43" s="9"/>
      <c r="J43" s="53"/>
      <c r="K43" s="9"/>
      <c r="L43" s="11">
        <v>4</v>
      </c>
      <c r="M43" s="12">
        <f>L43/($L$7+$L$9+$L$11+$L$13)</f>
        <v>0.25</v>
      </c>
      <c r="N43" s="11">
        <f>VLOOKUP(H43,$R$2:$S$5,2,FALSE)</f>
        <v>0</v>
      </c>
      <c r="O43" s="13">
        <f>N43*M43</f>
        <v>0</v>
      </c>
      <c r="P43" s="11">
        <f>IF(N43=0,0,M43*MAX(S3:S6))</f>
        <v>0</v>
      </c>
      <c r="Q43" s="18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</row>
    <row r="44" spans="1:48" ht="15" thickBot="1">
      <c r="A44" s="46"/>
      <c r="B44" s="49"/>
      <c r="C44" s="84"/>
      <c r="D44" s="84"/>
      <c r="E44" s="87"/>
      <c r="F44" s="87"/>
      <c r="G44" s="2"/>
      <c r="H44" s="17"/>
      <c r="I44" s="9"/>
      <c r="J44" s="54"/>
      <c r="K44" s="9"/>
      <c r="L44" s="11"/>
      <c r="M44" s="12"/>
      <c r="N44" s="11"/>
      <c r="O44" s="13"/>
      <c r="P44" s="26"/>
      <c r="Q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</row>
    <row r="45" spans="1:48" ht="43.5" thickBot="1">
      <c r="A45" s="46">
        <f>A43+1</f>
        <v>17</v>
      </c>
      <c r="B45" s="64" t="s">
        <v>104</v>
      </c>
      <c r="C45" s="84" t="s">
        <v>105</v>
      </c>
      <c r="D45" s="84" t="s">
        <v>106</v>
      </c>
      <c r="E45" s="87" t="s">
        <v>107</v>
      </c>
      <c r="F45" s="87" t="s">
        <v>108</v>
      </c>
      <c r="G45" s="2"/>
      <c r="H45" s="10" t="s">
        <v>2</v>
      </c>
      <c r="I45" s="9"/>
      <c r="J45" s="53"/>
      <c r="K45" s="9"/>
      <c r="L45" s="11">
        <v>4</v>
      </c>
      <c r="M45" s="12">
        <f>L45/($L$7+$L$9+$L$11+$L$13)</f>
        <v>0.25</v>
      </c>
      <c r="N45" s="11">
        <f>VLOOKUP(H45,$R$2:$S$5,2,FALSE)</f>
        <v>0</v>
      </c>
      <c r="O45" s="13">
        <f>N45*M45</f>
        <v>0</v>
      </c>
      <c r="P45" s="11">
        <f>IF(N45=0,0,M45*MAX(S3:S6))</f>
        <v>0</v>
      </c>
      <c r="Q45" s="18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</row>
    <row r="46" spans="1:48" ht="15" thickBot="1">
      <c r="A46" s="46"/>
      <c r="B46" s="49"/>
      <c r="C46" s="84"/>
      <c r="D46" s="84"/>
      <c r="E46" s="87"/>
      <c r="F46" s="87"/>
      <c r="G46" s="2"/>
      <c r="H46" s="17"/>
      <c r="I46" s="9"/>
      <c r="J46" s="54"/>
      <c r="K46" s="9"/>
      <c r="L46" s="11"/>
      <c r="M46" s="12"/>
      <c r="N46" s="11"/>
      <c r="O46" s="13"/>
      <c r="P46" s="27"/>
      <c r="Q46" s="18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</row>
    <row r="47" spans="1:48" ht="43.5" thickBot="1">
      <c r="A47" s="46">
        <f>A45+1</f>
        <v>18</v>
      </c>
      <c r="B47" s="64" t="s">
        <v>109</v>
      </c>
      <c r="C47" s="84" t="s">
        <v>110</v>
      </c>
      <c r="D47" s="84" t="s">
        <v>111</v>
      </c>
      <c r="E47" s="87" t="s">
        <v>112</v>
      </c>
      <c r="F47" s="87" t="s">
        <v>113</v>
      </c>
      <c r="G47" s="2"/>
      <c r="H47" s="10" t="s">
        <v>2</v>
      </c>
      <c r="I47" s="9"/>
      <c r="J47" s="53"/>
      <c r="K47" s="9"/>
      <c r="L47" s="11">
        <v>4</v>
      </c>
      <c r="M47" s="12">
        <f>L47/($L$7+$L$9+$L$11+$L$13)</f>
        <v>0.25</v>
      </c>
      <c r="N47" s="11">
        <f>VLOOKUP(H47,$R$2:$S$5,2,FALSE)</f>
        <v>0</v>
      </c>
      <c r="O47" s="13">
        <f>N47*M47</f>
        <v>0</v>
      </c>
      <c r="P47" s="11">
        <f>IF(N47=0,0,M47*MAX(S3:S6))</f>
        <v>0</v>
      </c>
      <c r="Q47" s="18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</row>
    <row r="48" spans="1:48" ht="15" thickBot="1">
      <c r="A48" s="46"/>
      <c r="B48" s="49"/>
      <c r="C48" s="84"/>
      <c r="D48" s="84"/>
      <c r="E48" s="87"/>
      <c r="F48" s="87"/>
      <c r="G48" s="2"/>
      <c r="H48" s="32"/>
      <c r="I48" s="9"/>
      <c r="J48" s="55"/>
      <c r="K48" s="9"/>
      <c r="L48" s="11"/>
      <c r="M48" s="12"/>
      <c r="N48" s="11"/>
      <c r="O48" s="13"/>
    </row>
    <row r="49" spans="1:15" ht="57.75" thickBot="1">
      <c r="A49" s="46">
        <v>19</v>
      </c>
      <c r="B49" s="61" t="s">
        <v>114</v>
      </c>
      <c r="C49" s="87" t="s">
        <v>115</v>
      </c>
      <c r="D49" s="84" t="s">
        <v>116</v>
      </c>
      <c r="E49" s="87" t="s">
        <v>117</v>
      </c>
      <c r="F49" s="87" t="s">
        <v>118</v>
      </c>
      <c r="G49" s="2"/>
      <c r="H49" s="10" t="s">
        <v>2</v>
      </c>
      <c r="I49" s="9"/>
      <c r="J49" s="53"/>
      <c r="K49" s="9"/>
      <c r="L49" s="11">
        <v>4</v>
      </c>
      <c r="M49" s="12">
        <f>L49/($L$7+$L$9+$L$11+$L$13)</f>
        <v>0.25</v>
      </c>
      <c r="N49" s="11">
        <f>VLOOKUP(H49,$R$2:$S$5,2,FALSE)</f>
        <v>0</v>
      </c>
      <c r="O49" s="13">
        <f>N49*M49</f>
        <v>0</v>
      </c>
    </row>
  </sheetData>
  <mergeCells count="8">
    <mergeCell ref="A1:J1"/>
    <mergeCell ref="K2:Q5"/>
    <mergeCell ref="B5:F5"/>
    <mergeCell ref="A3:B3"/>
    <mergeCell ref="C3:D3"/>
    <mergeCell ref="E3:F3"/>
    <mergeCell ref="G3:H3"/>
    <mergeCell ref="I3:J3"/>
  </mergeCells>
  <conditionalFormatting sqref="H7 H9 H11:H12 H23 H32 H41">
    <cfRule type="cellIs" dxfId="15" priority="20" operator="equal">
      <formula>"Enter score"</formula>
    </cfRule>
  </conditionalFormatting>
  <conditionalFormatting sqref="O41 O23 O32 O14 O7:O12">
    <cfRule type="colorScale" priority="23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13">
    <cfRule type="cellIs" dxfId="14" priority="18" operator="equal">
      <formula>"Enter score"</formula>
    </cfRule>
  </conditionalFormatting>
  <conditionalFormatting sqref="O13">
    <cfRule type="colorScale" priority="19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16 H18 H20:H21">
    <cfRule type="cellIs" dxfId="13" priority="16" operator="equal">
      <formula>"Enter score"</formula>
    </cfRule>
  </conditionalFormatting>
  <conditionalFormatting sqref="O16:O21">
    <cfRule type="colorScale" priority="17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22">
    <cfRule type="cellIs" dxfId="12" priority="14" operator="equal">
      <formula>"Enter score"</formula>
    </cfRule>
  </conditionalFormatting>
  <conditionalFormatting sqref="O22">
    <cfRule type="colorScale" priority="15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O6">
    <cfRule type="colorScale" priority="13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25 H27 H29:H30">
    <cfRule type="cellIs" dxfId="11" priority="11" operator="equal">
      <formula>"Enter score"</formula>
    </cfRule>
  </conditionalFormatting>
  <conditionalFormatting sqref="O25:O30">
    <cfRule type="colorScale" priority="12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31">
    <cfRule type="cellIs" dxfId="10" priority="9" operator="equal">
      <formula>"Enter score"</formula>
    </cfRule>
  </conditionalFormatting>
  <conditionalFormatting sqref="O31">
    <cfRule type="colorScale" priority="10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34 H36 H38:H39">
    <cfRule type="cellIs" dxfId="9" priority="7" operator="equal">
      <formula>"Enter score"</formula>
    </cfRule>
  </conditionalFormatting>
  <conditionalFormatting sqref="O34:O39">
    <cfRule type="colorScale" priority="8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40">
    <cfRule type="cellIs" dxfId="8" priority="5" operator="equal">
      <formula>"Enter score"</formula>
    </cfRule>
  </conditionalFormatting>
  <conditionalFormatting sqref="O40">
    <cfRule type="colorScale" priority="6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49">
    <cfRule type="cellIs" dxfId="7" priority="1" operator="equal">
      <formula>"Enter score"</formula>
    </cfRule>
  </conditionalFormatting>
  <conditionalFormatting sqref="H43 H45 H47:H48">
    <cfRule type="cellIs" dxfId="6" priority="3" operator="equal">
      <formula>"Enter score"</formula>
    </cfRule>
  </conditionalFormatting>
  <conditionalFormatting sqref="O43:O48">
    <cfRule type="colorScale" priority="4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O49">
    <cfRule type="colorScale" priority="2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dataValidations count="1">
    <dataValidation type="list" allowBlank="1" showInputMessage="1" showErrorMessage="1" prompt="La puntuación debe ser: Muy baja, Baja, Moderada, Buena, Excelente o N/A" sqref="H7 H18 H16 H20:H23 H9 H11:H13 H34 H29:H32 H36 H27 H38:H41 H25 H43 H45 H47:H49">
      <formula1>$R$2:$R$5</formula1>
    </dataValidation>
  </dataValidation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0"/>
  <sheetViews>
    <sheetView workbookViewId="0">
      <selection activeCell="B2" sqref="B2"/>
    </sheetView>
  </sheetViews>
  <sheetFormatPr baseColWidth="10" defaultColWidth="14.42578125" defaultRowHeight="15" customHeight="1"/>
  <cols>
    <col min="1" max="1" width="165.7109375" customWidth="1"/>
  </cols>
  <sheetData>
    <row r="1" spans="1:1" ht="54" customHeight="1"/>
    <row r="2" spans="1:1" ht="26.25" customHeight="1">
      <c r="A2" s="155"/>
    </row>
    <row r="3" spans="1:1" ht="22.5" customHeight="1">
      <c r="A3" s="154"/>
    </row>
    <row r="4" spans="1:1" ht="22.5" customHeight="1">
      <c r="A4" s="154"/>
    </row>
    <row r="5" spans="1:1" ht="22.5" customHeight="1">
      <c r="A5" s="154"/>
    </row>
    <row r="6" spans="1:1" ht="22.5" customHeight="1">
      <c r="A6" s="154"/>
    </row>
    <row r="7" spans="1:1" ht="22.5" customHeight="1">
      <c r="A7" s="154"/>
    </row>
    <row r="8" spans="1:1" ht="22.5" customHeight="1">
      <c r="A8" s="154"/>
    </row>
    <row r="9" spans="1:1" ht="22.5" customHeight="1">
      <c r="A9" s="154"/>
    </row>
    <row r="10" spans="1:1" ht="302.25" customHeight="1">
      <c r="A10" s="154"/>
    </row>
  </sheetData>
  <mergeCells count="1">
    <mergeCell ref="A2:A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7"/>
  <sheetViews>
    <sheetView workbookViewId="0">
      <selection activeCell="C12" sqref="C12"/>
    </sheetView>
  </sheetViews>
  <sheetFormatPr baseColWidth="10" defaultColWidth="14.42578125" defaultRowHeight="15" customHeight="1"/>
  <cols>
    <col min="1" max="1" width="30.42578125" customWidth="1"/>
    <col min="2" max="2" width="9.85546875" style="28" customWidth="1"/>
    <col min="3" max="3" width="12.42578125" style="29" customWidth="1"/>
    <col min="4" max="4" width="16" style="28" customWidth="1"/>
  </cols>
  <sheetData>
    <row r="1" spans="1:4" ht="60" customHeight="1">
      <c r="A1" s="149"/>
      <c r="B1" s="149"/>
      <c r="C1" s="149"/>
      <c r="D1" s="149"/>
    </row>
    <row r="2" spans="1:4" ht="20.100000000000001" customHeight="1">
      <c r="A2" s="115" t="s">
        <v>119</v>
      </c>
      <c r="B2" s="116" t="s">
        <v>120</v>
      </c>
      <c r="C2" s="117" t="s">
        <v>121</v>
      </c>
      <c r="D2" s="118" t="s">
        <v>122</v>
      </c>
    </row>
    <row r="3" spans="1:4" ht="15" customHeight="1">
      <c r="A3" s="119" t="s">
        <v>123</v>
      </c>
      <c r="B3" s="120">
        <v>3</v>
      </c>
      <c r="C3" s="121">
        <f>Reconocimiento!O7+Reconocimiento!O9+Reconocimiento!O11+Reconocimiento!O13</f>
        <v>0</v>
      </c>
      <c r="D3" s="122">
        <f t="shared" ref="D3:D7" si="0">(C3/B3)</f>
        <v>0</v>
      </c>
    </row>
    <row r="4" spans="1:4" ht="15" customHeight="1">
      <c r="A4" s="123" t="s">
        <v>124</v>
      </c>
      <c r="B4" s="124">
        <v>3</v>
      </c>
      <c r="C4" s="125">
        <f>Reconocimiento!O16+Reconocimiento!O18+Reconocimiento!O20+Reconocimiento!O22</f>
        <v>0</v>
      </c>
      <c r="D4" s="126">
        <f t="shared" si="0"/>
        <v>0</v>
      </c>
    </row>
    <row r="5" spans="1:4" ht="15" customHeight="1">
      <c r="A5" s="119" t="s">
        <v>125</v>
      </c>
      <c r="B5" s="120">
        <v>3</v>
      </c>
      <c r="C5" s="121">
        <f>Reconocimiento!O25+Reconocimiento!O27+Reconocimiento!O29+Reconocimiento!O31</f>
        <v>0</v>
      </c>
      <c r="D5" s="122">
        <f t="shared" si="0"/>
        <v>0</v>
      </c>
    </row>
    <row r="6" spans="1:4" ht="15" customHeight="1">
      <c r="A6" s="123" t="s">
        <v>126</v>
      </c>
      <c r="B6" s="124">
        <v>3</v>
      </c>
      <c r="C6" s="125">
        <f>Reconocimiento!O34+Reconocimiento!O36+Reconocimiento!O38+Reconocimiento!O40</f>
        <v>0</v>
      </c>
      <c r="D6" s="126">
        <f t="shared" si="0"/>
        <v>0</v>
      </c>
    </row>
    <row r="7" spans="1:4" ht="15" customHeight="1">
      <c r="A7" s="127" t="s">
        <v>127</v>
      </c>
      <c r="B7" s="120">
        <v>3</v>
      </c>
      <c r="C7" s="121">
        <f>Reconocimiento!O43+Reconocimiento!O36+Reconocimiento!O47+Reconocimiento!O49</f>
        <v>0</v>
      </c>
      <c r="D7" s="122">
        <f t="shared" si="0"/>
        <v>0</v>
      </c>
    </row>
  </sheetData>
  <mergeCells count="1">
    <mergeCell ref="A1:D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6"/>
  <sheetViews>
    <sheetView tabSelected="1" workbookViewId="0">
      <selection activeCell="F17" sqref="F17"/>
    </sheetView>
  </sheetViews>
  <sheetFormatPr baseColWidth="10" defaultColWidth="14.42578125" defaultRowHeight="15" customHeight="1"/>
  <cols>
    <col min="4" max="4" width="14.42578125" customWidth="1"/>
  </cols>
  <sheetData>
    <row r="1" spans="1:7" ht="62.1" customHeight="1">
      <c r="A1" s="159"/>
      <c r="B1" s="159"/>
      <c r="C1" s="159"/>
      <c r="D1" s="159"/>
      <c r="E1" s="159"/>
      <c r="F1" s="159"/>
      <c r="G1" s="159"/>
    </row>
    <row r="2" spans="1:7" ht="15" customHeight="1">
      <c r="A2" s="158" t="s">
        <v>128</v>
      </c>
      <c r="B2" s="158"/>
      <c r="C2" s="158"/>
      <c r="D2" s="158"/>
      <c r="E2" s="158"/>
      <c r="F2" s="158"/>
      <c r="G2" s="158"/>
    </row>
    <row r="3" spans="1:7" ht="15" customHeight="1">
      <c r="A3" s="156" t="s">
        <v>1</v>
      </c>
      <c r="B3" s="157"/>
      <c r="C3" s="157"/>
      <c r="D3" s="157"/>
      <c r="E3" s="157"/>
      <c r="F3" s="157"/>
      <c r="G3" s="157"/>
    </row>
    <row r="4" spans="1:7" ht="15" customHeight="1">
      <c r="A4" s="157"/>
      <c r="B4" s="157"/>
      <c r="C4" s="157"/>
      <c r="D4" s="157"/>
      <c r="E4" s="157"/>
      <c r="F4" s="157"/>
      <c r="G4" s="157"/>
    </row>
    <row r="5" spans="1:7" ht="15" customHeight="1">
      <c r="A5" s="157"/>
      <c r="B5" s="157"/>
      <c r="C5" s="157"/>
      <c r="D5" s="157"/>
      <c r="E5" s="157"/>
      <c r="F5" s="157"/>
      <c r="G5" s="157"/>
    </row>
    <row r="6" spans="1:7" ht="15" customHeight="1">
      <c r="A6" s="157"/>
      <c r="B6" s="157"/>
      <c r="C6" s="157"/>
      <c r="D6" s="157"/>
      <c r="E6" s="157"/>
      <c r="F6" s="157"/>
      <c r="G6" s="157"/>
    </row>
  </sheetData>
  <mergeCells count="3">
    <mergeCell ref="A3:G6"/>
    <mergeCell ref="A2:G2"/>
    <mergeCell ref="A1:G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75B6B737F09742A5E699A954EF177E" ma:contentTypeVersion="1" ma:contentTypeDescription="Crear nuevo documento." ma:contentTypeScope="" ma:versionID="20505218d59cb3dc0b3f7437b118eee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AADDD0-B219-4359-956B-95F18E0012A8}"/>
</file>

<file path=customXml/itemProps2.xml><?xml version="1.0" encoding="utf-8"?>
<ds:datastoreItem xmlns:ds="http://schemas.openxmlformats.org/officeDocument/2006/customXml" ds:itemID="{BE885B5F-D7CC-41B7-9A5F-E44CD40E65B4}"/>
</file>

<file path=customXml/itemProps3.xml><?xml version="1.0" encoding="utf-8"?>
<ds:datastoreItem xmlns:ds="http://schemas.openxmlformats.org/officeDocument/2006/customXml" ds:itemID="{405AD2B0-4503-4A88-A611-8D34A4B8BB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Introducción</vt:lpstr>
      <vt:lpstr>Reconocimiento</vt:lpstr>
      <vt:lpstr>Gráfico</vt:lpstr>
      <vt:lpstr>Media</vt:lpstr>
      <vt:lpstr>Créditos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Devia</dc:creator>
  <cp:keywords/>
  <dc:description/>
  <cp:lastModifiedBy>Angie Katherine Torres Rojas</cp:lastModifiedBy>
  <cp:revision/>
  <dcterms:created xsi:type="dcterms:W3CDTF">2021-08-30T17:11:32Z</dcterms:created>
  <dcterms:modified xsi:type="dcterms:W3CDTF">2022-09-08T21:06:11Z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0x010100B975B6B737F09742A5E699A954EF177E</vt:lpwstr>
  </property>
</Properties>
</file>