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Gestion de información sectorial\"/>
    </mc:Choice>
  </mc:AlternateContent>
  <bookViews>
    <workbookView xWindow="0" yWindow="0" windowWidth="12360" windowHeight="6165" activeTab="3"/>
  </bookViews>
  <sheets>
    <sheet name="Introducción" sheetId="7" r:id="rId1"/>
    <sheet name="Reconocimiento" sheetId="1" r:id="rId2"/>
    <sheet name="Gráfico" sheetId="2" r:id="rId3"/>
    <sheet name="Media" sheetId="5" r:id="rId4"/>
    <sheet name="Créditos" sheetId="6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0" i="1" l="1"/>
  <c r="N48" i="1"/>
  <c r="N46" i="1"/>
  <c r="N44" i="1"/>
  <c r="N41" i="1"/>
  <c r="N39" i="1"/>
  <c r="N37" i="1"/>
  <c r="N35" i="1"/>
  <c r="N32" i="1"/>
  <c r="N30" i="1"/>
  <c r="N28" i="1"/>
  <c r="N26" i="1"/>
  <c r="N23" i="1"/>
  <c r="N21" i="1"/>
  <c r="N19" i="1"/>
  <c r="N17" i="1"/>
  <c r="N14" i="1"/>
  <c r="N12" i="1"/>
  <c r="N10" i="1"/>
  <c r="N8" i="1"/>
  <c r="M50" i="1"/>
  <c r="M48" i="1"/>
  <c r="M46" i="1"/>
  <c r="M44" i="1"/>
  <c r="M39" i="1"/>
  <c r="M41" i="1"/>
  <c r="M37" i="1"/>
  <c r="M35" i="1"/>
  <c r="M32" i="1"/>
  <c r="M30" i="1"/>
  <c r="M28" i="1"/>
  <c r="M26" i="1"/>
  <c r="M23" i="1"/>
  <c r="M21" i="1"/>
  <c r="M19" i="1"/>
  <c r="A28" i="1"/>
  <c r="A30" i="1" s="1"/>
  <c r="M17" i="1"/>
  <c r="A37" i="1"/>
  <c r="A39" i="1" s="1"/>
  <c r="A46" i="1"/>
  <c r="A48" i="1" s="1"/>
  <c r="M8" i="1"/>
  <c r="M10" i="1"/>
  <c r="M12" i="1"/>
  <c r="M14" i="1"/>
  <c r="P17" i="1" l="1"/>
  <c r="P26" i="1"/>
  <c r="P30" i="1"/>
  <c r="O32" i="1"/>
  <c r="O50" i="1"/>
  <c r="O23" i="1"/>
  <c r="O48" i="1"/>
  <c r="O35" i="1"/>
  <c r="O44" i="1"/>
  <c r="O28" i="1"/>
  <c r="O37" i="1"/>
  <c r="O46" i="1"/>
  <c r="O41" i="1"/>
  <c r="O39" i="1"/>
  <c r="P44" i="1"/>
  <c r="P28" i="1"/>
  <c r="O26" i="1"/>
  <c r="O30" i="1"/>
  <c r="P19" i="1"/>
  <c r="P21" i="1"/>
  <c r="O17" i="1"/>
  <c r="O21" i="1"/>
  <c r="O19" i="1"/>
  <c r="P46" i="1"/>
  <c r="P39" i="1"/>
  <c r="P37" i="1"/>
  <c r="P48" i="1"/>
  <c r="P35" i="1"/>
  <c r="O14" i="1"/>
  <c r="P8" i="1"/>
  <c r="A10" i="1"/>
  <c r="A12" i="1" s="1"/>
  <c r="C6" i="5" l="1"/>
  <c r="C8" i="5"/>
  <c r="C7" i="5"/>
  <c r="C5" i="5"/>
  <c r="P12" i="1"/>
  <c r="P10" i="1"/>
  <c r="O8" i="1"/>
  <c r="O10" i="1"/>
  <c r="D6" i="5" l="1"/>
  <c r="O12" i="1"/>
  <c r="C4" i="5" s="1"/>
  <c r="D5" i="5"/>
  <c r="D7" i="5" l="1"/>
  <c r="D4" i="5"/>
  <c r="D8" i="5"/>
</calcChain>
</file>

<file path=xl/sharedStrings.xml><?xml version="1.0" encoding="utf-8"?>
<sst xmlns="http://schemas.openxmlformats.org/spreadsheetml/2006/main" count="217" uniqueCount="175">
  <si>
    <t>Análisis - Investigación Desarrollo e Innovación (I+D+i)</t>
  </si>
  <si>
    <r>
      <t xml:space="preserve">Plantilla adaptada y traducida por </t>
    </r>
    <r>
      <rPr>
        <b/>
        <sz val="10"/>
        <rFont val="Arial"/>
        <family val="2"/>
      </rPr>
      <t>Elastic Heads</t>
    </r>
    <r>
      <rPr>
        <sz val="10"/>
        <rFont val="Arial"/>
        <family val="2"/>
      </rPr>
      <t xml:space="preserve"> para evaluar la usabilidad de páginas web basada en http://www.uxforthemasses.com/usability-reviews/
Para poder usar esta plantilla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tienes que crear una copia de este documento - Archivo/Hacer una copia</t>
    </r>
  </si>
  <si>
    <t>Inexistente = 0</t>
  </si>
  <si>
    <t>SeleccionarCatCat</t>
  </si>
  <si>
    <t>En desarrollo = 1</t>
  </si>
  <si>
    <t>Establecido = 2</t>
  </si>
  <si>
    <t>Objetivo: Identificar temas importantes sobre tecnologías de la 4RI, que potencialmente se pueden implementar en la institución</t>
  </si>
  <si>
    <t>Opcional: añade una descripción breve que fundamente la puntuación elegida</t>
  </si>
  <si>
    <t>Consolidado= 3</t>
  </si>
  <si>
    <t>1. CIBERSEGURIDAD 
(nist-cybersecurity-framework)</t>
  </si>
  <si>
    <t>En desarrollo= 1</t>
  </si>
  <si>
    <t xml:space="preserve">Ponderación </t>
  </si>
  <si>
    <t>Ponderación - Porcentaje</t>
  </si>
  <si>
    <t>Valoración
(0 - 3)</t>
  </si>
  <si>
    <t>Puntaje</t>
  </si>
  <si>
    <t>MODELO DE SEGURIDAD Y PRIVACIDAD (MSPI - Min TIC)</t>
  </si>
  <si>
    <t>No se ha definido el manual de políticas para el uso adecuado de los activos de información (específico por activo)</t>
  </si>
  <si>
    <t>Se han definido y documentado procedimientos de seguridad de la información en los procesos de la entidad</t>
  </si>
  <si>
    <t>Se ha integrado el Modelo de Seguridad y Privacidad de la Información al Sistema de Gestión Documental</t>
  </si>
  <si>
    <t>Se han identificado, valorado y propuesto el tratamiento para los riesgos de seguridad de la información</t>
  </si>
  <si>
    <t>No se ha establecido un proceso institucional para la administración del riesgo en cuanto a la seguridad de la información</t>
  </si>
  <si>
    <t>Se han definido e implementado los criterios de evaluación del riesgo para los activos de información, según su criticidad</t>
  </si>
  <si>
    <t>Se ha realizado la identificación y clasificación de los riesgos, en cuanto a seguridad de los activos de información</t>
  </si>
  <si>
    <t>Se han establecido las etapas para el Análisis de riesgos sobre seguridad de activos de información, con base ISO27000 y sus normas asociadas</t>
  </si>
  <si>
    <t>CONTROL DE RIESGOS (G8 - Controles de seguridad y privacidad MinTIC)</t>
  </si>
  <si>
    <t>No se ha establecido la matriz de control de riesgos sobre los activos de información de la entidad</t>
  </si>
  <si>
    <t>Se ha definido la Tabla/Estructura de controles de seguridad de activos de información, de acuerdo con la Norma ISO 27000</t>
  </si>
  <si>
    <t>Se han establecido las
medidas adecuadas para la protección de la información de acuerdo a su clasificación y análisis de riesgo.</t>
  </si>
  <si>
    <t>Se ha definido la Declaración de Aplicabilidad de los controles de riesgos relacionados con la seguridad de activos de información</t>
  </si>
  <si>
    <t>CONTINUIDAD DEL NEGOCIO (G10 - Continuidad MinTIC)</t>
  </si>
  <si>
    <t>No se han identificado las amenazas potenciales y el impacto que un evento inesperado causaría en la operación de la entidad, en cuanto a la disponibilidad de activos de información</t>
  </si>
  <si>
    <t>Se ha establecido un proceso de continuidad del negocio y se ha propuesto un plan de acción para garantizar la continuidad en relación con la disponibilidad de activos de información</t>
  </si>
  <si>
    <t>Se cuenta con un sistema de seguimiento y evaluación del plan de continuidad de negocios, en relación con la disponibilidad de activos de información</t>
  </si>
  <si>
    <t>Se han identificado las áreas críticas de la entidad y se ha establecido un proceso de análisis y medición del impacto, en caso de presentarse una interrupción en la disponibilidad de activos de información</t>
  </si>
  <si>
    <t>2. PROCESAMIENTO EN LA NUBE</t>
  </si>
  <si>
    <t>PLAN DE ACCIÓN</t>
  </si>
  <si>
    <t>No se han propuesto los criterios de utilización de procesamiento en la nube para activos estratégicos</t>
  </si>
  <si>
    <t>Existe un análisis de los activos de información y los requerimientos de procesamiento en la nube, para garantizar disponibilidad, acceso y uso</t>
  </si>
  <si>
    <t>Se ha formulado un plan de acción para el procesamiento en la nube para los activos de información y sistemas de información críticos de la entidad</t>
  </si>
  <si>
    <t xml:space="preserve">Se ha implementado el plan de procesamiento en la nube, con la clara identificación de los servicios de procesamiento, disponibilidad y acceso de activos de información </t>
  </si>
  <si>
    <t>MÉTRICAS</t>
  </si>
  <si>
    <t>No se han establecido criterios de clasificación y medición de los servicios de procesamiento en la nube</t>
  </si>
  <si>
    <t>Se han definido las necesidades de servicios de procesamiento en la nube, en relación con activos de información y sistemas críticos de la entidad</t>
  </si>
  <si>
    <t xml:space="preserve">Se ha diseñado la estructura de medición de los servicios de procesamiento en la nube, en relación con activos de información y sistemas críticos de la entidad </t>
  </si>
  <si>
    <t>Se ha establecido un esquema de medición y seguimiento, a los servicios de procesamiento en la nube, para garantizar la disponibilidad, acceso y uso de los activos de información y sistemas</t>
  </si>
  <si>
    <t xml:space="preserve">GESTIÓN DE DATOS / INFORMACIÓN </t>
  </si>
  <si>
    <t>No existen lineamientos y procedimientos para la gestión de activos de información en la nube</t>
  </si>
  <si>
    <t>Se ha definido el procedimiento de identificación, migración y administración de activos de información y sistemas en la nube</t>
  </si>
  <si>
    <t>Se han documentado y formalizado los procedimientos de gestión de activos de información y sistemas, en la nube</t>
  </si>
  <si>
    <t>Se ha establecido el modelo de gobierno de datos e información en la nube, de acuerdo con el ciclo de vida, las políticas y estándares definidos por la entidad</t>
  </si>
  <si>
    <t>ESTRATEGIA DE RESPALDO Y CONTINUIDAD DEL NEGOCIO</t>
  </si>
  <si>
    <t>No existe la identificación de amenazas y riesgos en cuanto a falta de disponibilidad de activos de información y sistemas en la nube</t>
  </si>
  <si>
    <t>Se ha acordado con el proveedor de servicios en la nube, el proceso de continuidad del negocio y el plan de acción para garantizar disponibilidad de activos de información y sistemas</t>
  </si>
  <si>
    <t>Se ha establecido un sistema de seguimiento y evaluación del plan de continuidad de negocios del proveedor en la nube, en relación con la disponibilidad de activos de información y sistemas</t>
  </si>
  <si>
    <t>Se ha establecido el proceso de análisis y medición del impacto, en caso de presentarse una interrupción en la disponibilidad de activos de información y sistemas</t>
  </si>
  <si>
    <t>3. BIG DATA</t>
  </si>
  <si>
    <t>INFRAESTRUCTURA DE DATOS</t>
  </si>
  <si>
    <t>No se ha definido el ciclo de vida de los activos de información de la entidad</t>
  </si>
  <si>
    <t>Se han definido los componentes de la infraestructura de datos de la entidad</t>
  </si>
  <si>
    <t>Se han definido los datos maestros/fundamentales de la entidad con sus correspondientes metadatos</t>
  </si>
  <si>
    <t>Se ha definido el Plan de Acción de la Infraestructura de Datos de la entidad, y se avanza en la implementación</t>
  </si>
  <si>
    <t>DATOS ABIERTOS</t>
  </si>
  <si>
    <t>No se cuenta con una estrategia para definición de datos abiertos en la entidad</t>
  </si>
  <si>
    <t>Se ha propuesto un plan de datos abiertos para la entidad</t>
  </si>
  <si>
    <t>Se disponen datos abiertos, de acuerdo con los parámetros del MinTIC</t>
  </si>
  <si>
    <t>La disposición de datos abiertos de la entidad, corresponde con el proceso de gestión de información y las fases del ciclo de vida</t>
  </si>
  <si>
    <t>EXPLOTACIÓN DE DATOS</t>
  </si>
  <si>
    <t>No se han definido los usos actuales y potenciales de los activos de información de la entidad</t>
  </si>
  <si>
    <t>Se han definido y documentado los usos de los activos de información y las nuevas aplicaciones en el sector</t>
  </si>
  <si>
    <t>Se ha formulado el Plan de Explotación de Activos de Información, el cual involucra una estrategia de analítica de datos y generación de nuevos activos</t>
  </si>
  <si>
    <t>Se implementa el plan de explotación de activos, y existe un proceso documentado y establecido de analítica de datos, con proyectos de aplicación en constante desarrollo</t>
  </si>
  <si>
    <t>DESARROLLO DE CAPACIDADES</t>
  </si>
  <si>
    <t>No se han identificado los niveles de formación y experiencia (capacidades) del personal involucrado con el uso y la explotación de activos de información</t>
  </si>
  <si>
    <t>La OTI avanza en actividades de formación y transferencia de conocimientos sobre Big Data y Analítica, en diversos espacios del sector público</t>
  </si>
  <si>
    <t>Se ha propuesto un programa de desarrollo de capacidades sobre Big Data y Analítica para la entidad</t>
  </si>
  <si>
    <t>Existen equipos en diversas dependencias, establecidos y con las capacidades para explotar los datos y desarrollar aplicaciones de analítica, generando nuevos activos de información</t>
  </si>
  <si>
    <t>4. TECNOLOGÍAS GEOESPACIALES</t>
  </si>
  <si>
    <t>GENERACIÓN DE INFORMACIÓN GEOESPACIAL</t>
  </si>
  <si>
    <t>No se cuenta con una estrategia de generación de datos misionales basados en localización (coordenadas)</t>
  </si>
  <si>
    <t>Existen avances en la consolidación del ciclo de vida de los activos de información geográfica en la entidad</t>
  </si>
  <si>
    <t>Se ha diseñado una estrategia de gestión de información geoespacial integral para la entidad</t>
  </si>
  <si>
    <t>Existen procesos y procedimientos sobre la gestión de información geoespacial para la toma de decisiones a nivel institucional</t>
  </si>
  <si>
    <t>USO DE TECNOLOGÍAS GEOESPACIALES</t>
  </si>
  <si>
    <t>No se conocen las tecnologías geoespaciales disponibles para la generación y actualización de activos de información</t>
  </si>
  <si>
    <t>En algunas dependencias se utilizan tecnologías de posicionamiento, imágenes de sensores remotos y SIG</t>
  </si>
  <si>
    <t>Existe un plan de implementación de tecnologías geoespaciales institucional</t>
  </si>
  <si>
    <t>Se han consolidado los mecanismos de implementación de las tecnologías geoespaciales como parte del cumplimiento de la misión institucional</t>
  </si>
  <si>
    <t>ANALÍTICA GEOESPACIAL</t>
  </si>
  <si>
    <t>No existen proyectos de analítica geoespacial en la entidad</t>
  </si>
  <si>
    <t>Existen desarrollos de analítica geoespacial en áreas puntuales de la entidad</t>
  </si>
  <si>
    <t>Se ha formulado un plan de acción para la aplicación de analítica geoespacial en el cumplimiento de la misión</t>
  </si>
  <si>
    <t>Se han consolidado los equipos y proyectos de analítica geoespacial para la diversificación de productos y servicios de información de la entidad</t>
  </si>
  <si>
    <t>No se han identificado los niveles de formación y experiencia (capacidades) del personal en cuanto a tecnologías geoespaciales</t>
  </si>
  <si>
    <t>La OTI avanza en actividades de formación y transferencia de conocimientos  en cuanto a tecnologías geoespaciales</t>
  </si>
  <si>
    <t>Se ha propuesto un programa de desarrollo de capacidades en tecnologías geoespaciales</t>
  </si>
  <si>
    <t>Existen equipos en diversas dependencias, establecidos y con las capacidades para aplicar las tecnologías geoespaciales y la analítica geoespacial</t>
  </si>
  <si>
    <t>5. VISIÓN DE LA TRANSFORMACIÓN DIGITAL (4RI)</t>
  </si>
  <si>
    <t>TRANSFORMACIÓN DIGITAL EN EL SECTOR PÚBLICO</t>
  </si>
  <si>
    <t>No se tiene/ conoce en detalle el marco normativo de la Transformación Digital hacia la 4RI</t>
  </si>
  <si>
    <t>La OTI ha planteado estrategias para enfocar proyectos hacia la Transformación Digital de la entidad</t>
  </si>
  <si>
    <t>Se ha diseñado un plan de acción para la Transformación Digital de la entidad</t>
  </si>
  <si>
    <t>Se está implementando el Plan de Transformación Digital y se cuenta con recursos para el éxito de los proyectos</t>
  </si>
  <si>
    <t>INVESTIGACIÓN Y DESARROLLO</t>
  </si>
  <si>
    <t>No existe equipo de investigación y desarrollo en cuanto a Transformación Digital</t>
  </si>
  <si>
    <t>Algunas áreas de la entidad, adelantan procesos de investigación y desarrollo aislados</t>
  </si>
  <si>
    <t>Se ha propuesto una estrategia para consolidar el proceso de investigación y desarrollo en la entidad</t>
  </si>
  <si>
    <t xml:space="preserve">La entidad ha establecido el procedimiento para implementar proyectos de investigación y desarrollo </t>
  </si>
  <si>
    <t>PROCESO DE INNOVACIÓN</t>
  </si>
  <si>
    <t>No se adelantan procesos de innovación en la generación de productos y servicios de información de la entidad</t>
  </si>
  <si>
    <t>Algunas áreas de la entidad, han planteado la necesidad e innovar en sus productos y servicios de información</t>
  </si>
  <si>
    <t>Se ha propuesto una estrategia para consolidar el proceso de innovación hacia la transformación digital de la entidad</t>
  </si>
  <si>
    <t>Se está implementando el procedimiento de innovación y se cuenta con el respaldo de la alta dirección</t>
  </si>
  <si>
    <t>INTELIGENCIA ARTIFICIAL (IA) - INTERNET DE LAS COSAS (IoT)</t>
  </si>
  <si>
    <t>No existe una identificación de la aplicación de la Inteligencia Artificial e Internet de las Cosas en la entidad</t>
  </si>
  <si>
    <t>Existen esfuerzos aislados de aplicación de Inteligencia Artificial en campos misionales de la entidad</t>
  </si>
  <si>
    <t>Existe un estudio de necesidades y potenciales aplicaciones de la IA e IoT en la entidad</t>
  </si>
  <si>
    <t>Se ha formulado la estrategia de IA e IoT en la entidad y cuenta con recursos para su implementación</t>
  </si>
  <si>
    <t>Categoría</t>
  </si>
  <si>
    <t>Posible</t>
  </si>
  <si>
    <t>Obtenido</t>
  </si>
  <si>
    <t>Porcentaje</t>
  </si>
  <si>
    <t>Ciberseguridad</t>
  </si>
  <si>
    <t>Procesamiento en nube</t>
  </si>
  <si>
    <t>Big Data</t>
  </si>
  <si>
    <t>Tecnologías Geoespaciales</t>
  </si>
  <si>
    <t>Inteligencia Artificial</t>
  </si>
  <si>
    <t>Basada en http://www.uxforthemasses.com/usability-reviews/</t>
  </si>
  <si>
    <t>Inteligencia Artificial - IoT</t>
  </si>
  <si>
    <t>BIG DATA</t>
  </si>
  <si>
    <t>Procesamiento en Nube</t>
  </si>
  <si>
    <t>Cyberseguridad</t>
  </si>
  <si>
    <t>Investigación Desarrollo e Innovación</t>
  </si>
  <si>
    <t>5.Políticas</t>
  </si>
  <si>
    <t>4. Servicios de Información Geografía en línea</t>
  </si>
  <si>
    <t>3. Estándares y Calidad de Información Geográfica</t>
  </si>
  <si>
    <t>2. Metadatos geográficos y servicios de catálogo</t>
  </si>
  <si>
    <t>1. Datos Fundamentales</t>
  </si>
  <si>
    <t>Infraestructura de Datos Geoespaciales</t>
  </si>
  <si>
    <t>Servicios ciudadanos digitales</t>
  </si>
  <si>
    <t>Interoperabilidad</t>
  </si>
  <si>
    <t>Acceso</t>
  </si>
  <si>
    <t>Uso</t>
  </si>
  <si>
    <t>Disponibilidad</t>
  </si>
  <si>
    <t>Sistemas de Información</t>
  </si>
  <si>
    <t>Seguridad de datos</t>
  </si>
  <si>
    <t>Almacenamiento y administración</t>
  </si>
  <si>
    <t>Modelo y diseño de datos</t>
  </si>
  <si>
    <t>Metadato – repositorio</t>
  </si>
  <si>
    <t>Datos maestros-transaccionales</t>
  </si>
  <si>
    <t>Gobierno de Datos</t>
  </si>
  <si>
    <t>Open Data</t>
  </si>
  <si>
    <t>Canales de Acceso</t>
  </si>
  <si>
    <t>Lenguaje común de intercambio</t>
  </si>
  <si>
    <t>Mapa de Información</t>
  </si>
  <si>
    <t>Datos Maestros</t>
  </si>
  <si>
    <t>Arquitectura Empresarial</t>
  </si>
  <si>
    <t>MIPG</t>
  </si>
  <si>
    <t>Funciones/  Misión</t>
  </si>
  <si>
    <t>Plan Estratégico Institucional</t>
  </si>
  <si>
    <t>Plan Estratégico Sectorial</t>
  </si>
  <si>
    <t>PNUD</t>
  </si>
  <si>
    <t>Planeación Estratégica</t>
  </si>
  <si>
    <t>PILARES Y VARIABLES/TEMAS DE ANÁLISIS DEL MODELO DE GESTIÓN DE INFORMACIÓN SECTORIAL</t>
  </si>
  <si>
    <t>4. Definir las prioridades</t>
  </si>
  <si>
    <t>3. Realizar el Análisis de Brechas</t>
  </si>
  <si>
    <t>2.  Determinar el Estado Deseado – la Situación Objetivo (TO BE)</t>
  </si>
  <si>
    <t>1. Desarrollar una comprensión clara e inequívoca del estado actual (AS IS)</t>
  </si>
  <si>
    <t>RESUMEN:</t>
  </si>
  <si>
    <t>Se busca contar con un instrumento estándar que sea de fácil aplicación en los principales temas del Gobierno de Datos, la AE y la IDE. Con la consolidación de las Hojas de Ruta que se desarrollen se facilita la creación del portafolio de proyectos del Plan de Gestión de la Información Sectorial.</t>
  </si>
  <si>
    <t xml:space="preserve">Diseñar la metodología para la identificación de la brecha de activos de información del sector minero energético, como el conjunto de actividades y secuencia organizada de pasos que pueden ser aplicados para el análisis de requerimientos y el diseño de iniciativas relacionadas con los pilares del Modelo de Gestión de Información.  </t>
  </si>
  <si>
    <t>OBJETIVO:</t>
  </si>
  <si>
    <t>Metodología para la Identificación de brechas de Activos de Información del Sector Minero Energético</t>
  </si>
  <si>
    <t>TÍTULO:</t>
  </si>
  <si>
    <t>OBSERVACIONES</t>
  </si>
  <si>
    <t>GESTIÓN DEL RIESGO (G7 - Gestión del Riesgo MINTIC)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</si>
</sst>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000080"/>
      <name val="Bliss 2 regular"/>
    </font>
    <font>
      <b/>
      <sz val="16"/>
      <color rgb="FF808080"/>
      <name val="Arial"/>
      <family val="2"/>
    </font>
    <font>
      <b/>
      <sz val="16"/>
      <color rgb="FF000080"/>
      <name val="Arial"/>
      <family val="2"/>
    </font>
    <font>
      <b/>
      <sz val="12"/>
      <color rgb="FF808080"/>
      <name val="Arial"/>
      <family val="2"/>
    </font>
    <font>
      <sz val="10"/>
      <color rgb="FFC0C0C0"/>
      <name val="Arial"/>
      <family val="2"/>
    </font>
    <font>
      <sz val="10"/>
      <color rgb="FF80808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color rgb="FFFFFFFF"/>
      <name val="Consolas"/>
      <family val="3"/>
    </font>
    <font>
      <sz val="10"/>
      <color rgb="FF000000"/>
      <name val="Consolas"/>
      <family val="3"/>
    </font>
    <font>
      <sz val="10"/>
      <name val="Bliss 2 medium"/>
    </font>
    <font>
      <sz val="10"/>
      <color rgb="FFFFFFFF"/>
      <name val="-webkit-standard"/>
    </font>
    <font>
      <sz val="10"/>
      <color rgb="FF000000"/>
      <name val="-webkit-standard"/>
    </font>
    <font>
      <sz val="18"/>
      <color rgb="FF333333"/>
      <name val="Inconsolata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8"/>
      <color rgb="FFFFFFFF"/>
      <name val="Arial"/>
      <family val="2"/>
    </font>
    <font>
      <b/>
      <sz val="11"/>
      <name val="Arial"/>
      <family val="2"/>
    </font>
    <font>
      <sz val="11"/>
      <color rgb="FF80808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1"/>
      <color rgb="FFFFFFFF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  <font>
      <sz val="12"/>
      <color rgb="FF44546A"/>
      <name val="Calibri"/>
      <family val="2"/>
    </font>
    <font>
      <b/>
      <sz val="12"/>
      <color rgb="FF44546A"/>
      <name val="Calibri"/>
      <family val="2"/>
    </font>
    <font>
      <b/>
      <sz val="12"/>
      <color theme="1"/>
      <name val="Calibri"/>
      <family val="2"/>
    </font>
    <font>
      <b/>
      <sz val="13"/>
      <color rgb="FF1E4E79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rgb="FFF3F3F3"/>
      </patternFill>
    </fill>
    <fill>
      <patternFill patternType="solid">
        <fgColor theme="9" tint="-0.249977111117893"/>
        <bgColor rgb="FF666666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rgb="FFFCFCF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rgb="FF548135"/>
      </patternFill>
    </fill>
    <fill>
      <patternFill patternType="solid">
        <fgColor rgb="FFFFC000"/>
        <bgColor rgb="FFC5E0B3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666666"/>
      </patternFill>
    </fill>
    <fill>
      <patternFill patternType="solid">
        <fgColor theme="2"/>
        <bgColor indexed="64"/>
      </patternFill>
    </fill>
    <fill>
      <patternFill patternType="solid">
        <fgColor theme="5"/>
        <bgColor rgb="FFFFFFFF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46464"/>
      </right>
      <top style="thin">
        <color rgb="FF646464"/>
      </top>
      <bottom/>
      <diagonal/>
    </border>
    <border>
      <left style="thin">
        <color rgb="FF646464"/>
      </left>
      <right style="thin">
        <color rgb="FF646464"/>
      </right>
      <top style="thin">
        <color rgb="FF6464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34" fillId="0" borderId="1"/>
  </cellStyleXfs>
  <cellXfs count="15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2" fillId="3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3" borderId="0" xfId="0" applyFont="1" applyFill="1"/>
    <xf numFmtId="0" fontId="12" fillId="3" borderId="0" xfId="0" applyFont="1" applyFill="1"/>
    <xf numFmtId="0" fontId="13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2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6" fillId="6" borderId="1" xfId="0" applyFont="1" applyFill="1" applyBorder="1" applyAlignment="1">
      <alignment vertical="center"/>
    </xf>
    <xf numFmtId="0" fontId="21" fillId="7" borderId="1" xfId="0" applyFont="1" applyFill="1" applyBorder="1"/>
    <xf numFmtId="0" fontId="9" fillId="0" borderId="7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/>
    </xf>
    <xf numFmtId="0" fontId="25" fillId="0" borderId="0" xfId="0" applyFont="1" applyAlignment="1">
      <alignment vertical="top" wrapText="1"/>
    </xf>
    <xf numFmtId="0" fontId="26" fillId="0" borderId="1" xfId="0" applyFont="1" applyBorder="1" applyAlignment="1">
      <alignment vertical="center"/>
    </xf>
    <xf numFmtId="49" fontId="25" fillId="5" borderId="3" xfId="0" applyNumberFormat="1" applyFont="1" applyFill="1" applyBorder="1" applyAlignment="1">
      <alignment horizontal="left" vertical="center" wrapText="1" readingOrder="1"/>
    </xf>
    <xf numFmtId="49" fontId="27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/>
    <xf numFmtId="10" fontId="1" fillId="3" borderId="0" xfId="0" applyNumberFormat="1" applyFont="1" applyFill="1"/>
    <xf numFmtId="49" fontId="27" fillId="8" borderId="3" xfId="0" applyNumberFormat="1" applyFont="1" applyFill="1" applyBorder="1" applyAlignment="1">
      <alignment horizontal="center" vertical="center" wrapText="1"/>
    </xf>
    <xf numFmtId="49" fontId="30" fillId="9" borderId="4" xfId="0" applyNumberFormat="1" applyFont="1" applyFill="1" applyBorder="1" applyAlignment="1">
      <alignment horizontal="center" vertical="center" wrapText="1"/>
    </xf>
    <xf numFmtId="49" fontId="30" fillId="9" borderId="5" xfId="0" applyNumberFormat="1" applyFont="1" applyFill="1" applyBorder="1" applyAlignment="1">
      <alignment horizontal="center" vertical="center" wrapText="1"/>
    </xf>
    <xf numFmtId="0" fontId="31" fillId="10" borderId="0" xfId="0" applyFont="1" applyFill="1"/>
    <xf numFmtId="0" fontId="32" fillId="10" borderId="0" xfId="0" applyFont="1" applyFill="1"/>
    <xf numFmtId="0" fontId="30" fillId="11" borderId="0" xfId="0" applyFont="1" applyFill="1" applyAlignment="1">
      <alignment horizontal="center" vertical="center" wrapText="1"/>
    </xf>
    <xf numFmtId="0" fontId="30" fillId="11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 wrapText="1"/>
    </xf>
    <xf numFmtId="49" fontId="30" fillId="9" borderId="3" xfId="0" applyNumberFormat="1" applyFont="1" applyFill="1" applyBorder="1" applyAlignment="1">
      <alignment horizontal="center" vertical="center" wrapText="1"/>
    </xf>
    <xf numFmtId="0" fontId="29" fillId="10" borderId="0" xfId="0" applyFont="1" applyFill="1"/>
    <xf numFmtId="0" fontId="33" fillId="11" borderId="1" xfId="0" applyFont="1" applyFill="1" applyBorder="1" applyAlignment="1">
      <alignment vertical="center"/>
    </xf>
    <xf numFmtId="0" fontId="1" fillId="0" borderId="0" xfId="0" applyFont="1" applyAlignment="1"/>
    <xf numFmtId="0" fontId="28" fillId="0" borderId="1" xfId="0" applyFont="1" applyBorder="1" applyAlignment="1">
      <alignment horizontal="center" vertical="center" wrapText="1"/>
    </xf>
    <xf numFmtId="0" fontId="34" fillId="0" borderId="1" xfId="2"/>
    <xf numFmtId="0" fontId="35" fillId="0" borderId="1" xfId="2" applyFont="1"/>
    <xf numFmtId="0" fontId="36" fillId="12" borderId="8" xfId="2" applyFont="1" applyFill="1" applyBorder="1" applyAlignment="1">
      <alignment horizontal="center" vertical="center" wrapText="1" readingOrder="1"/>
    </xf>
    <xf numFmtId="0" fontId="42" fillId="0" borderId="1" xfId="2" applyFont="1"/>
    <xf numFmtId="0" fontId="38" fillId="0" borderId="1" xfId="2" applyFont="1"/>
    <xf numFmtId="0" fontId="32" fillId="10" borderId="0" xfId="0" applyFont="1" applyFill="1" applyAlignment="1">
      <alignment horizontal="center" vertical="center"/>
    </xf>
    <xf numFmtId="49" fontId="25" fillId="5" borderId="3" xfId="0" applyNumberFormat="1" applyFont="1" applyFill="1" applyBorder="1" applyAlignment="1">
      <alignment horizontal="justify" vertical="center" wrapText="1" readingOrder="1"/>
    </xf>
    <xf numFmtId="49" fontId="24" fillId="5" borderId="3" xfId="0" applyNumberFormat="1" applyFont="1" applyFill="1" applyBorder="1" applyAlignment="1">
      <alignment horizontal="justify" vertical="center" wrapText="1" readingOrder="1"/>
    </xf>
    <xf numFmtId="49" fontId="25" fillId="5" borderId="6" xfId="0" applyNumberFormat="1" applyFont="1" applyFill="1" applyBorder="1" applyAlignment="1">
      <alignment horizontal="justify" vertical="center" wrapText="1" readingOrder="1"/>
    </xf>
    <xf numFmtId="0" fontId="24" fillId="0" borderId="0" xfId="0" applyFont="1" applyAlignment="1">
      <alignment horizontal="justify"/>
    </xf>
    <xf numFmtId="49" fontId="24" fillId="5" borderId="6" xfId="0" applyNumberFormat="1" applyFont="1" applyFill="1" applyBorder="1" applyAlignment="1">
      <alignment horizontal="justify" vertical="center" wrapText="1" readingOrder="1"/>
    </xf>
    <xf numFmtId="0" fontId="34" fillId="0" borderId="1" xfId="2"/>
    <xf numFmtId="0" fontId="41" fillId="13" borderId="13" xfId="2" applyFont="1" applyFill="1" applyBorder="1"/>
    <xf numFmtId="0" fontId="41" fillId="13" borderId="14" xfId="2" applyFont="1" applyFill="1" applyBorder="1"/>
    <xf numFmtId="0" fontId="41" fillId="13" borderId="15" xfId="2" applyFont="1" applyFill="1" applyBorder="1"/>
    <xf numFmtId="0" fontId="41" fillId="13" borderId="16" xfId="2" applyFont="1" applyFill="1" applyBorder="1"/>
    <xf numFmtId="0" fontId="41" fillId="13" borderId="1" xfId="2" applyFont="1" applyFill="1" applyBorder="1"/>
    <xf numFmtId="0" fontId="41" fillId="13" borderId="17" xfId="2" applyFont="1" applyFill="1" applyBorder="1"/>
    <xf numFmtId="0" fontId="36" fillId="13" borderId="13" xfId="2" applyFont="1" applyFill="1" applyBorder="1"/>
    <xf numFmtId="0" fontId="36" fillId="13" borderId="14" xfId="2" applyFont="1" applyFill="1" applyBorder="1"/>
    <xf numFmtId="0" fontId="36" fillId="13" borderId="15" xfId="2" applyFont="1" applyFill="1" applyBorder="1"/>
    <xf numFmtId="0" fontId="40" fillId="13" borderId="16" xfId="2" applyFont="1" applyFill="1" applyBorder="1"/>
    <xf numFmtId="0" fontId="40" fillId="13" borderId="1" xfId="2" applyFont="1" applyFill="1" applyBorder="1"/>
    <xf numFmtId="0" fontId="36" fillId="13" borderId="1" xfId="2" applyFont="1" applyFill="1" applyBorder="1"/>
    <xf numFmtId="0" fontId="36" fillId="13" borderId="17" xfId="2" applyFont="1" applyFill="1" applyBorder="1"/>
    <xf numFmtId="0" fontId="40" fillId="13" borderId="16" xfId="2" applyFont="1" applyFill="1" applyBorder="1" applyAlignment="1">
      <alignment vertical="center"/>
    </xf>
    <xf numFmtId="0" fontId="40" fillId="13" borderId="1" xfId="2" applyFont="1" applyFill="1" applyBorder="1" applyAlignment="1">
      <alignment horizontal="left" vertical="center"/>
    </xf>
    <xf numFmtId="0" fontId="39" fillId="13" borderId="18" xfId="2" applyFont="1" applyFill="1" applyBorder="1"/>
    <xf numFmtId="0" fontId="39" fillId="13" borderId="19" xfId="2" applyFont="1" applyFill="1" applyBorder="1"/>
    <xf numFmtId="0" fontId="36" fillId="13" borderId="19" xfId="2" applyFont="1" applyFill="1" applyBorder="1"/>
    <xf numFmtId="0" fontId="36" fillId="13" borderId="20" xfId="2" applyFont="1" applyFill="1" applyBorder="1"/>
    <xf numFmtId="0" fontId="43" fillId="15" borderId="7" xfId="2" applyFont="1" applyFill="1" applyBorder="1"/>
    <xf numFmtId="0" fontId="43" fillId="15" borderId="24" xfId="2" applyFont="1" applyFill="1" applyBorder="1"/>
    <xf numFmtId="0" fontId="43" fillId="15" borderId="25" xfId="2" applyFont="1" applyFill="1" applyBorder="1"/>
    <xf numFmtId="0" fontId="43" fillId="15" borderId="26" xfId="2" applyFont="1" applyFill="1" applyBorder="1"/>
    <xf numFmtId="0" fontId="44" fillId="15" borderId="25" xfId="2" applyFont="1" applyFill="1" applyBorder="1" applyAlignment="1">
      <alignment horizontal="center"/>
    </xf>
    <xf numFmtId="0" fontId="37" fillId="0" borderId="1" xfId="2" applyFont="1" applyAlignment="1"/>
    <xf numFmtId="0" fontId="36" fillId="12" borderId="29" xfId="2" applyFont="1" applyFill="1" applyBorder="1" applyAlignment="1">
      <alignment horizontal="center" vertical="center" wrapText="1" readingOrder="1"/>
    </xf>
    <xf numFmtId="0" fontId="44" fillId="15" borderId="24" xfId="2" applyFont="1" applyFill="1" applyBorder="1" applyAlignment="1">
      <alignment horizontal="center"/>
    </xf>
    <xf numFmtId="0" fontId="44" fillId="15" borderId="26" xfId="2" applyFont="1" applyFill="1" applyBorder="1" applyAlignment="1">
      <alignment horizontal="center"/>
    </xf>
    <xf numFmtId="0" fontId="1" fillId="14" borderId="1" xfId="0" applyFont="1" applyFill="1" applyBorder="1"/>
    <xf numFmtId="0" fontId="1" fillId="14" borderId="1" xfId="0" applyFont="1" applyFill="1" applyBorder="1" applyAlignment="1">
      <alignment horizontal="center"/>
    </xf>
    <xf numFmtId="43" fontId="1" fillId="14" borderId="1" xfId="1" applyFont="1" applyFill="1" applyBorder="1" applyAlignment="1">
      <alignment horizontal="center"/>
    </xf>
    <xf numFmtId="10" fontId="1" fillId="14" borderId="1" xfId="0" applyNumberFormat="1" applyFont="1" applyFill="1" applyBorder="1" applyAlignment="1">
      <alignment horizontal="center"/>
    </xf>
    <xf numFmtId="0" fontId="1" fillId="19" borderId="1" xfId="0" applyFont="1" applyFill="1" applyBorder="1"/>
    <xf numFmtId="0" fontId="1" fillId="19" borderId="1" xfId="0" applyFont="1" applyFill="1" applyBorder="1" applyAlignment="1">
      <alignment horizontal="center"/>
    </xf>
    <xf numFmtId="43" fontId="1" fillId="19" borderId="1" xfId="1" applyFont="1" applyFill="1" applyBorder="1" applyAlignment="1">
      <alignment horizontal="center"/>
    </xf>
    <xf numFmtId="10" fontId="1" fillId="19" borderId="1" xfId="0" applyNumberFormat="1" applyFont="1" applyFill="1" applyBorder="1" applyAlignment="1">
      <alignment horizontal="center"/>
    </xf>
    <xf numFmtId="43" fontId="20" fillId="8" borderId="1" xfId="1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0" borderId="1" xfId="0" applyFont="1" applyFill="1" applyBorder="1"/>
    <xf numFmtId="0" fontId="20" fillId="20" borderId="1" xfId="0" applyFont="1" applyFill="1" applyBorder="1" applyAlignment="1">
      <alignment horizontal="center"/>
    </xf>
    <xf numFmtId="0" fontId="33" fillId="18" borderId="21" xfId="0" applyFont="1" applyFill="1" applyBorder="1" applyAlignment="1">
      <alignment horizontal="center"/>
    </xf>
    <xf numFmtId="0" fontId="33" fillId="18" borderId="22" xfId="0" applyFont="1" applyFill="1" applyBorder="1" applyAlignment="1">
      <alignment horizontal="center"/>
    </xf>
    <xf numFmtId="0" fontId="33" fillId="18" borderId="23" xfId="0" applyFont="1" applyFill="1" applyBorder="1" applyAlignment="1">
      <alignment horizontal="center"/>
    </xf>
    <xf numFmtId="0" fontId="41" fillId="13" borderId="18" xfId="2" applyFont="1" applyFill="1" applyBorder="1" applyAlignment="1">
      <alignment horizontal="center" vertical="center" wrapText="1"/>
    </xf>
    <xf numFmtId="0" fontId="41" fillId="13" borderId="19" xfId="2" applyFont="1" applyFill="1" applyBorder="1" applyAlignment="1">
      <alignment horizontal="center" vertical="center" wrapText="1"/>
    </xf>
    <xf numFmtId="0" fontId="41" fillId="13" borderId="20" xfId="2" applyFont="1" applyFill="1" applyBorder="1" applyAlignment="1">
      <alignment horizontal="center" vertical="center" wrapText="1"/>
    </xf>
    <xf numFmtId="0" fontId="44" fillId="13" borderId="21" xfId="2" applyFont="1" applyFill="1" applyBorder="1" applyAlignment="1">
      <alignment horizontal="center" wrapText="1"/>
    </xf>
    <xf numFmtId="0" fontId="45" fillId="14" borderId="22" xfId="2" applyFont="1" applyFill="1" applyBorder="1"/>
    <xf numFmtId="0" fontId="45" fillId="14" borderId="23" xfId="2" applyFont="1" applyFill="1" applyBorder="1"/>
    <xf numFmtId="0" fontId="41" fillId="13" borderId="16" xfId="2" applyFont="1" applyFill="1" applyBorder="1" applyAlignment="1">
      <alignment horizontal="center" vertical="center" wrapText="1" readingOrder="1"/>
    </xf>
    <xf numFmtId="0" fontId="41" fillId="13" borderId="1" xfId="2" applyFont="1" applyFill="1" applyBorder="1" applyAlignment="1">
      <alignment horizontal="center" vertical="center" wrapText="1" readingOrder="1"/>
    </xf>
    <xf numFmtId="0" fontId="41" fillId="13" borderId="17" xfId="2" applyFont="1" applyFill="1" applyBorder="1" applyAlignment="1">
      <alignment horizontal="center" vertical="center" wrapText="1" readingOrder="1"/>
    </xf>
    <xf numFmtId="0" fontId="35" fillId="0" borderId="1" xfId="2" applyFont="1" applyAlignment="1">
      <alignment horizontal="center"/>
    </xf>
    <xf numFmtId="0" fontId="36" fillId="16" borderId="11" xfId="2" applyFont="1" applyFill="1" applyBorder="1" applyAlignment="1">
      <alignment horizontal="center" vertical="center" wrapText="1" readingOrder="1"/>
    </xf>
    <xf numFmtId="0" fontId="1" fillId="17" borderId="10" xfId="2" applyFont="1" applyFill="1" applyBorder="1"/>
    <xf numFmtId="0" fontId="1" fillId="17" borderId="9" xfId="2" applyFont="1" applyFill="1" applyBorder="1"/>
    <xf numFmtId="0" fontId="36" fillId="16" borderId="27" xfId="2" applyFont="1" applyFill="1" applyBorder="1" applyAlignment="1">
      <alignment horizontal="center" vertical="center" readingOrder="1"/>
    </xf>
    <xf numFmtId="0" fontId="1" fillId="17" borderId="12" xfId="2" applyFont="1" applyFill="1" applyBorder="1"/>
    <xf numFmtId="0" fontId="1" fillId="17" borderId="28" xfId="2" applyFont="1" applyFill="1" applyBorder="1"/>
    <xf numFmtId="0" fontId="36" fillId="16" borderId="11" xfId="2" applyFont="1" applyFill="1" applyBorder="1" applyAlignment="1">
      <alignment horizontal="center" vertical="center" readingOrder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/>
    <xf numFmtId="0" fontId="2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/>
    <xf numFmtId="0" fontId="1" fillId="4" borderId="0" xfId="0" applyFont="1" applyFill="1" applyAlignment="1"/>
    <xf numFmtId="0" fontId="1" fillId="0" borderId="3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/>
    </xf>
    <xf numFmtId="0" fontId="1" fillId="0" borderId="3" xfId="0" applyFont="1" applyFill="1" applyBorder="1" applyAlignment="1">
      <alignment horizontal="justify" vertical="center"/>
    </xf>
  </cellXfs>
  <cellStyles count="3">
    <cellStyle name="Millares" xfId="1" builtinId="3"/>
    <cellStyle name="Normal" xfId="0" builtinId="0"/>
    <cellStyle name="Normal 2" xfId="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5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sz="2000" b="0">
                <a:solidFill>
                  <a:srgbClr val="000000"/>
                </a:solidFill>
                <a:latin typeface="Roboto"/>
              </a:defRPr>
            </a:pPr>
            <a:r>
              <a:rPr lang="es-CO" sz="2000" b="0">
                <a:solidFill>
                  <a:srgbClr val="000000"/>
                </a:solidFill>
                <a:latin typeface="Roboto"/>
              </a:rPr>
              <a:t>Análisis - Investigación,</a:t>
            </a:r>
            <a:r>
              <a:rPr lang="es-CO" sz="2000" b="0" baseline="0">
                <a:solidFill>
                  <a:srgbClr val="000000"/>
                </a:solidFill>
                <a:latin typeface="Roboto"/>
              </a:rPr>
              <a:t> Desarrollo e Innovación (I+D+i)</a:t>
            </a:r>
            <a:endParaRPr lang="es-CO" sz="2000" b="0">
              <a:solidFill>
                <a:srgbClr val="000000"/>
              </a:solidFill>
              <a:latin typeface="Roboto"/>
            </a:endParaRPr>
          </a:p>
        </c:rich>
      </c:tx>
      <c:layout>
        <c:manualLayout>
          <c:xMode val="edge"/>
          <c:yMode val="edge"/>
          <c:x val="3.1438054174006989E-2"/>
          <c:y val="5.0000096851362218E-2"/>
        </c:manualLayout>
      </c:layout>
      <c:overlay val="0"/>
    </c:title>
    <c:autoTitleDeleted val="0"/>
    <c:plotArea>
      <c:layout>
        <c:manualLayout>
          <c:xMode val="edge"/>
          <c:yMode val="edge"/>
          <c:x val="7.6960309777347538E-2"/>
          <c:y val="0.19180074375954159"/>
          <c:w val="0.92303969022265242"/>
          <c:h val="0.6595601738632052"/>
        </c:manualLayout>
      </c:layout>
      <c:radarChart>
        <c:radarStyle val="marker"/>
        <c:varyColors val="1"/>
        <c:ser>
          <c:idx val="0"/>
          <c:order val="0"/>
          <c:tx>
            <c:strRef>
              <c:f>Media!$D$3</c:f>
              <c:strCache>
                <c:ptCount val="1"/>
                <c:pt idx="0">
                  <c:v>Porcentaje</c:v>
                </c:pt>
              </c:strCache>
            </c:strRef>
          </c:tx>
          <c:spPr>
            <a:ln w="19050" cmpd="sng">
              <a:solidFill>
                <a:srgbClr val="9900FF"/>
              </a:solidFill>
            </a:ln>
          </c:spPr>
          <c:marker>
            <c:symbol val="circle"/>
            <c:size val="7"/>
            <c:spPr>
              <a:solidFill>
                <a:srgbClr val="9900FF"/>
              </a:solidFill>
              <a:ln cmpd="sng">
                <a:solidFill>
                  <a:srgbClr val="9900FF"/>
                </a:solidFill>
              </a:ln>
            </c:spPr>
          </c:marker>
          <c:cat>
            <c:strRef>
              <c:f>Media!$A$4:$A$8</c:f>
              <c:strCache>
                <c:ptCount val="5"/>
                <c:pt idx="0">
                  <c:v>Ciberseguridad</c:v>
                </c:pt>
                <c:pt idx="1">
                  <c:v>Procesamiento en nube</c:v>
                </c:pt>
                <c:pt idx="2">
                  <c:v>Big Data</c:v>
                </c:pt>
                <c:pt idx="3">
                  <c:v>Tecnologías Geoespaciales</c:v>
                </c:pt>
                <c:pt idx="4">
                  <c:v>Inteligencia Artificial</c:v>
                </c:pt>
              </c:strCache>
            </c:strRef>
          </c:cat>
          <c:val>
            <c:numRef>
              <c:f>Media!$D$4:$D$8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F6-46C7-A804-79A76225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46648"/>
        <c:axId val="16250176"/>
      </c:radarChart>
      <c:catAx>
        <c:axId val="162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CO"/>
          </a:p>
        </c:txPr>
        <c:crossAx val="16250176"/>
        <c:crosses val="autoZero"/>
        <c:auto val="1"/>
        <c:lblAlgn val="ctr"/>
        <c:lblOffset val="100"/>
        <c:noMultiLvlLbl val="1"/>
      </c:catAx>
      <c:valAx>
        <c:axId val="162501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800" b="0">
                    <a:solidFill>
                      <a:srgbClr val="000000"/>
                    </a:solidFill>
                    <a:latin typeface="Roboto"/>
                  </a:defRPr>
                </a:pPr>
                <a:endParaRPr lang="es-CO"/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s-CO"/>
          </a:p>
        </c:txPr>
        <c:crossAx val="16246648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2</xdr:col>
      <xdr:colOff>0</xdr:colOff>
      <xdr:row>3</xdr:row>
      <xdr:rowOff>205581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760D85B-2537-5F7E-5FEE-489E16EF8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62100" cy="878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4</xdr:row>
      <xdr:rowOff>76200</xdr:rowOff>
    </xdr:from>
    <xdr:ext cx="219075" cy="2190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</xdr:rowOff>
    </xdr:from>
    <xdr:to>
      <xdr:col>1</xdr:col>
      <xdr:colOff>1492250</xdr:colOff>
      <xdr:row>1</xdr:row>
      <xdr:rowOff>51595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AA4145F-B872-9631-F659-3D121F417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41500" cy="1035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705725" cy="5162550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0</xdr:col>
      <xdr:colOff>1701800</xdr:colOff>
      <xdr:row>1</xdr:row>
      <xdr:rowOff>68263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2F8855D-C309-4134-61F5-1E2829FF5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1800" cy="9572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1549400</xdr:colOff>
      <xdr:row>1</xdr:row>
      <xdr:rowOff>102393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FBD5DD3-4BE2-BEFC-390A-C32DAAADC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36700" cy="8643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419100</xdr:colOff>
      <xdr:row>1</xdr:row>
      <xdr:rowOff>88106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5C5CE79-11E8-F9F3-F6B5-B67DA067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0"/>
          <a:ext cx="1511300" cy="8501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3:D8" totalsRowShown="0" headerRowDxfId="5" tableBorderDxfId="4">
  <autoFilter ref="A3:D8"/>
  <tableColumns count="4">
    <tableColumn id="1" name="Categoría" dataDxfId="3"/>
    <tableColumn id="2" name="Posible" dataDxfId="2"/>
    <tableColumn id="3" name="Obtenido" dataDxfId="1"/>
    <tableColumn id="4" name="Porcentaje" dataDxfId="0">
      <calculatedColumnFormula>(C4/B4)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2" workbookViewId="0">
      <selection activeCell="K23" sqref="K23"/>
    </sheetView>
  </sheetViews>
  <sheetFormatPr baseColWidth="10" defaultColWidth="12.42578125" defaultRowHeight="15" customHeight="1"/>
  <cols>
    <col min="1" max="2" width="11.42578125" style="69" customWidth="1"/>
    <col min="3" max="3" width="4.140625" style="69" customWidth="1"/>
    <col min="4" max="5" width="11.42578125" style="69" customWidth="1"/>
    <col min="6" max="7" width="20.42578125" style="69" customWidth="1"/>
    <col min="8" max="11" width="19.85546875" style="69" customWidth="1"/>
    <col min="12" max="26" width="11.42578125" style="69" customWidth="1"/>
    <col min="27" max="16384" width="12.42578125" style="69"/>
  </cols>
  <sheetData>
    <row r="1" spans="1:26" s="80" customFormat="1" ht="18.7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73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6" s="80" customFormat="1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ht="18.7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73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spans="1:26" ht="17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72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ht="6" customHeight="1" thickBo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ht="18.95" customHeight="1" thickBot="1">
      <c r="A6" s="70"/>
      <c r="B6" s="100" t="s">
        <v>172</v>
      </c>
      <c r="C6" s="127" t="s">
        <v>171</v>
      </c>
      <c r="D6" s="128"/>
      <c r="E6" s="128"/>
      <c r="F6" s="128"/>
      <c r="G6" s="128"/>
      <c r="H6" s="128"/>
      <c r="I6" s="128"/>
      <c r="J6" s="129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15.75">
      <c r="A7" s="70"/>
      <c r="B7" s="101"/>
      <c r="C7" s="81"/>
      <c r="D7" s="82"/>
      <c r="E7" s="82"/>
      <c r="F7" s="82"/>
      <c r="G7" s="82"/>
      <c r="H7" s="82"/>
      <c r="I7" s="82"/>
      <c r="J7" s="83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ht="15" customHeight="1">
      <c r="A8" s="70"/>
      <c r="B8" s="102" t="s">
        <v>170</v>
      </c>
      <c r="C8" s="130" t="s">
        <v>169</v>
      </c>
      <c r="D8" s="131"/>
      <c r="E8" s="131"/>
      <c r="F8" s="131"/>
      <c r="G8" s="131"/>
      <c r="H8" s="131"/>
      <c r="I8" s="131"/>
      <c r="J8" s="132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ht="39" customHeight="1">
      <c r="A9" s="70"/>
      <c r="B9" s="102"/>
      <c r="C9" s="130"/>
      <c r="D9" s="131"/>
      <c r="E9" s="131"/>
      <c r="F9" s="131"/>
      <c r="G9" s="131"/>
      <c r="H9" s="131"/>
      <c r="I9" s="131"/>
      <c r="J9" s="132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6" ht="15.75">
      <c r="A10" s="70"/>
      <c r="B10" s="102"/>
      <c r="C10" s="84"/>
      <c r="D10" s="85"/>
      <c r="E10" s="85"/>
      <c r="F10" s="85"/>
      <c r="G10" s="85"/>
      <c r="H10" s="85"/>
      <c r="I10" s="85"/>
      <c r="J10" s="86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1:26" ht="42.75" customHeight="1" thickBot="1">
      <c r="A11" s="70"/>
      <c r="B11" s="103"/>
      <c r="C11" s="124" t="s">
        <v>168</v>
      </c>
      <c r="D11" s="125"/>
      <c r="E11" s="125"/>
      <c r="F11" s="125"/>
      <c r="G11" s="125"/>
      <c r="H11" s="125"/>
      <c r="I11" s="125"/>
      <c r="J11" s="126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spans="1:26" ht="15.75">
      <c r="A12" s="70"/>
      <c r="B12" s="101"/>
      <c r="C12" s="87"/>
      <c r="D12" s="88"/>
      <c r="E12" s="88"/>
      <c r="F12" s="88"/>
      <c r="G12" s="88"/>
      <c r="H12" s="88"/>
      <c r="I12" s="88"/>
      <c r="J12" s="89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spans="1:26" ht="15.75">
      <c r="A13" s="70"/>
      <c r="B13" s="102" t="s">
        <v>167</v>
      </c>
      <c r="C13" s="90"/>
      <c r="D13" s="91" t="s">
        <v>166</v>
      </c>
      <c r="E13" s="92"/>
      <c r="F13" s="92"/>
      <c r="G13" s="92"/>
      <c r="H13" s="92"/>
      <c r="I13" s="92"/>
      <c r="J13" s="93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spans="1:26" ht="15.75">
      <c r="A14" s="70"/>
      <c r="B14" s="102"/>
      <c r="C14" s="90"/>
      <c r="D14" s="91" t="s">
        <v>165</v>
      </c>
      <c r="E14" s="92"/>
      <c r="F14" s="92"/>
      <c r="G14" s="92"/>
      <c r="H14" s="92"/>
      <c r="I14" s="92"/>
      <c r="J14" s="93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ht="15.75">
      <c r="A15" s="70"/>
      <c r="B15" s="102"/>
      <c r="C15" s="94"/>
      <c r="D15" s="95" t="s">
        <v>164</v>
      </c>
      <c r="E15" s="92"/>
      <c r="F15" s="92"/>
      <c r="G15" s="92"/>
      <c r="H15" s="92"/>
      <c r="I15" s="92"/>
      <c r="J15" s="93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spans="1:26" ht="15.75">
      <c r="A16" s="70"/>
      <c r="B16" s="102"/>
      <c r="C16" s="94"/>
      <c r="D16" s="95" t="s">
        <v>163</v>
      </c>
      <c r="E16" s="92"/>
      <c r="F16" s="92"/>
      <c r="G16" s="92"/>
      <c r="H16" s="92"/>
      <c r="I16" s="92"/>
      <c r="J16" s="93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ht="16.5" thickBot="1">
      <c r="A17" s="70"/>
      <c r="B17" s="103"/>
      <c r="C17" s="96"/>
      <c r="D17" s="97"/>
      <c r="E17" s="98"/>
      <c r="F17" s="98"/>
      <c r="G17" s="98"/>
      <c r="H17" s="98"/>
      <c r="I17" s="98"/>
      <c r="J17" s="99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26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spans="1:26" ht="15.75" thickBot="1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ht="16.5" thickBot="1">
      <c r="A20" s="70"/>
      <c r="B20" s="105"/>
      <c r="C20" s="121" t="s">
        <v>162</v>
      </c>
      <c r="D20" s="122"/>
      <c r="E20" s="122"/>
      <c r="F20" s="122"/>
      <c r="G20" s="122"/>
      <c r="H20" s="122"/>
      <c r="I20" s="122"/>
      <c r="J20" s="123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ht="43.5" customHeight="1">
      <c r="A21" s="70"/>
      <c r="B21" s="107">
        <v>1</v>
      </c>
      <c r="C21" s="137" t="s">
        <v>161</v>
      </c>
      <c r="D21" s="138"/>
      <c r="E21" s="139"/>
      <c r="F21" s="106" t="s">
        <v>160</v>
      </c>
      <c r="G21" s="106" t="s">
        <v>159</v>
      </c>
      <c r="H21" s="106" t="s">
        <v>158</v>
      </c>
      <c r="I21" s="106" t="s">
        <v>157</v>
      </c>
      <c r="J21" s="106" t="s">
        <v>156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ht="43.5" customHeight="1">
      <c r="A22" s="70"/>
      <c r="B22" s="104">
        <v>2</v>
      </c>
      <c r="C22" s="140" t="s">
        <v>155</v>
      </c>
      <c r="D22" s="135"/>
      <c r="E22" s="136"/>
      <c r="F22" s="71" t="s">
        <v>154</v>
      </c>
      <c r="G22" s="71" t="s">
        <v>153</v>
      </c>
      <c r="H22" s="71" t="s">
        <v>152</v>
      </c>
      <c r="I22" s="71" t="s">
        <v>151</v>
      </c>
      <c r="J22" s="71" t="s">
        <v>150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spans="1:26" ht="43.5" customHeight="1">
      <c r="A23" s="70"/>
      <c r="B23" s="104">
        <v>3</v>
      </c>
      <c r="C23" s="140" t="s">
        <v>149</v>
      </c>
      <c r="D23" s="135"/>
      <c r="E23" s="136"/>
      <c r="F23" s="71" t="s">
        <v>148</v>
      </c>
      <c r="G23" s="71" t="s">
        <v>147</v>
      </c>
      <c r="H23" s="71" t="s">
        <v>146</v>
      </c>
      <c r="I23" s="71" t="s">
        <v>145</v>
      </c>
      <c r="J23" s="71" t="s">
        <v>144</v>
      </c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spans="1:26" ht="43.5" customHeight="1">
      <c r="A24" s="70"/>
      <c r="B24" s="104">
        <v>4</v>
      </c>
      <c r="C24" s="140" t="s">
        <v>143</v>
      </c>
      <c r="D24" s="135"/>
      <c r="E24" s="136"/>
      <c r="F24" s="71" t="s">
        <v>142</v>
      </c>
      <c r="G24" s="71" t="s">
        <v>141</v>
      </c>
      <c r="H24" s="71" t="s">
        <v>140</v>
      </c>
      <c r="I24" s="71" t="s">
        <v>139</v>
      </c>
      <c r="J24" s="71" t="s">
        <v>138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spans="1:26" ht="68.099999999999994" customHeight="1">
      <c r="A25" s="70"/>
      <c r="B25" s="104">
        <v>5</v>
      </c>
      <c r="C25" s="134" t="s">
        <v>137</v>
      </c>
      <c r="D25" s="135"/>
      <c r="E25" s="136"/>
      <c r="F25" s="71" t="s">
        <v>136</v>
      </c>
      <c r="G25" s="71" t="s">
        <v>135</v>
      </c>
      <c r="H25" s="71" t="s">
        <v>134</v>
      </c>
      <c r="I25" s="71" t="s">
        <v>133</v>
      </c>
      <c r="J25" s="71" t="s">
        <v>132</v>
      </c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spans="1:26" ht="43.5" customHeight="1" thickBot="1">
      <c r="A26" s="70"/>
      <c r="B26" s="108">
        <v>6</v>
      </c>
      <c r="C26" s="134" t="s">
        <v>131</v>
      </c>
      <c r="D26" s="135"/>
      <c r="E26" s="136"/>
      <c r="F26" s="71" t="s">
        <v>130</v>
      </c>
      <c r="G26" s="71" t="s">
        <v>129</v>
      </c>
      <c r="H26" s="71" t="s">
        <v>128</v>
      </c>
      <c r="I26" s="71" t="s">
        <v>124</v>
      </c>
      <c r="J26" s="71" t="s">
        <v>127</v>
      </c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spans="1:26" ht="15.75" customHeight="1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spans="1:26" ht="15.75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spans="1:26" ht="15.75" customHeight="1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spans="1:26" ht="15.7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spans="1:26" ht="15.7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spans="1:26" ht="15.7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spans="1:26" ht="15.7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spans="1:26" ht="15.75" customHeight="1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spans="1:26" ht="15.75" customHeight="1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spans="1:26" ht="15.75" customHeight="1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spans="1:26" ht="15.7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spans="1:26" ht="15.7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spans="1:26" ht="15.7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ht="15.7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spans="1:26" ht="15.7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spans="1:26" ht="15.7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spans="1:26" ht="15.7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spans="1:26" ht="15.7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spans="1:26" ht="15.7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spans="1:26" ht="15.7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spans="1:26" ht="15.7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spans="1:26" ht="15.7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spans="1:26" ht="15.7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ht="15.7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spans="1:26" ht="15.7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spans="1:26" ht="15.75" customHeight="1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spans="1:26" ht="15.75" customHeight="1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spans="1:26" ht="15.75" customHeight="1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spans="1:26" ht="15.75" customHeight="1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spans="1:26" ht="15.75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spans="1:26" ht="15.75" customHeight="1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spans="1:26" ht="15.75" customHeigh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spans="1:26" ht="15.75" customHeight="1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spans="1:26" ht="15.75" customHeight="1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spans="1:26" ht="15.75" customHeight="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spans="1:26" ht="15.75" customHeigh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spans="1:26" ht="15.75" customHeight="1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spans="1:26" ht="15.75" customHeight="1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spans="1:26" ht="15.75" customHeight="1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spans="1:26" ht="15.75" customHeight="1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spans="1:26" ht="15.75" customHeight="1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spans="1:26" ht="15.75" customHeight="1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spans="1:26" ht="15.75" customHeight="1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spans="1:26" ht="15.75" customHeight="1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spans="1:26" ht="15.75" customHeight="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spans="1:26" ht="15.75" customHeight="1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spans="1:26" ht="15.75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spans="1:26" ht="15.75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spans="1:26" ht="15.75" customHeight="1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spans="1:26" ht="15.75" customHeight="1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spans="1:26" ht="15.75" customHeight="1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spans="1:26" ht="15.75" customHeight="1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spans="1:26" ht="15.75" customHeight="1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spans="1:26" ht="15.75" customHeight="1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spans="1:26" ht="15.75" customHeight="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spans="1:26" ht="15.75" customHeight="1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:26" ht="15.75" customHeight="1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:26" ht="15.75" customHeight="1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spans="1:26" ht="15.75" customHeight="1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spans="1:26" ht="15.75" customHeight="1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spans="1:26" ht="15.75" customHeight="1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spans="1:26" ht="15.75" customHeight="1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:26" ht="15.75" customHeight="1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spans="1:26" ht="15.75" customHeight="1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spans="1:26" ht="15.75" customHeight="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spans="1:26" ht="15.75" customHeigh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:26" ht="15.75" customHeigh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:26" ht="15.75" customHeight="1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:26" ht="15.75" customHeight="1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spans="1:26" ht="15.75" customHeight="1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spans="1:26" ht="15.75" customHeight="1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spans="1:26" ht="15.75" customHeight="1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spans="1:26" ht="15.75" customHeight="1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spans="1:26" ht="15.75" customHeight="1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spans="1:26" ht="15.75" customHeight="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spans="1:26" ht="15.75" customHeight="1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spans="1:26" ht="15.75" customHeight="1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spans="1:26" ht="15.75" customHeight="1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spans="1:26" ht="15.75" customHeight="1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spans="1:26" ht="15.75" customHeight="1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spans="1:26" ht="15.75" customHeight="1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spans="1:26" ht="15.75" customHeight="1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spans="1:26" ht="15.75" customHeight="1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spans="1:26" ht="15.75" customHeight="1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spans="1:26" ht="15.75" customHeight="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spans="1:26" ht="15.75" customHeight="1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spans="1:26" ht="15.75" customHeight="1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spans="1:26" ht="15.75" customHeight="1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spans="1:26" ht="15.75" customHeight="1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spans="1:26" ht="15.75" customHeight="1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spans="1:26" ht="15.75" customHeight="1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spans="1:26" ht="15.75" customHeight="1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spans="1:26" ht="15.75" customHeight="1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spans="1:26" ht="15.75" customHeight="1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spans="1:26" ht="15.75" customHeight="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spans="1:26" ht="15.75" customHeight="1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spans="1:26" ht="15.75" customHeight="1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spans="1:26" ht="15.75" customHeigh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spans="1:26" ht="15.75" customHeight="1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spans="1:26" ht="15.75" customHeight="1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spans="1:26" ht="15.75" customHeight="1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spans="1:26" ht="15.75" customHeight="1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spans="1:26" ht="15.75" customHeight="1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spans="1:26" ht="15.75" customHeight="1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spans="1:26" ht="15.75" customHeight="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spans="1:26" ht="15.75" customHeight="1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spans="1:26" ht="15.75" customHeight="1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spans="1:26" ht="15.75" customHeight="1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spans="1:26" ht="15.75" customHeight="1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spans="1:26" ht="15.75" customHeight="1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spans="1:26" ht="15.75" customHeight="1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spans="1:26" ht="15.75" customHeight="1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spans="1:26" ht="15.75" customHeight="1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spans="1:26" ht="15.75" customHeight="1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spans="1:26" ht="15.75" customHeigh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spans="1:26" ht="15.75" customHeight="1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spans="1:26" ht="15.75" customHeight="1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spans="1:26" ht="15.75" customHeight="1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spans="1:26" ht="15.75" customHeight="1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spans="1:26" ht="15.75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spans="1:26" ht="15.75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spans="1:26" ht="15.75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spans="1:26" ht="15.75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spans="1:26" ht="15.75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spans="1:26" ht="15.75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spans="1:26" ht="15.75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spans="1:26" ht="15.75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spans="1:26" ht="15.75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spans="1:26" ht="15.75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spans="1:26" ht="15.75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spans="1:26" ht="15.75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spans="1:26" ht="15.75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spans="1:26" ht="15.75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spans="1:26" ht="15.75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spans="1:26" ht="15.75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spans="1:26" ht="15.75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spans="1:26" ht="15.75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spans="1:26" ht="15.75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spans="1:26" ht="15.75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spans="1:26" ht="15.75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spans="1:26" ht="15.75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spans="1:26" ht="15.75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spans="1:26" ht="15.75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spans="1:26" ht="15.75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spans="1:26" ht="15.75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spans="1:26" ht="15.75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spans="1:26" ht="15.75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spans="1:26" ht="15.75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spans="1:26" ht="15.75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spans="1:26" ht="15.75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spans="1:26" ht="15.75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spans="1:26" ht="15.75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spans="1:26" ht="15.75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spans="1:26" ht="15.75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spans="1:26" ht="15.75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spans="1:26" ht="15.75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spans="1:26" ht="15.75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spans="1:26" ht="15.75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spans="1:26" ht="15.75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spans="1:26" ht="15.75" customHeigh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spans="1:26" ht="15.75" customHeigh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spans="1:26" ht="15.75" customHeigh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  <row r="189" spans="1:26" ht="15.75" customHeight="1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</row>
    <row r="190" spans="1:26" ht="15.75" customHeight="1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  <row r="191" spans="1:26" ht="15.75" customHeight="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</row>
    <row r="192" spans="1:26" ht="15.75" customHeight="1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</row>
    <row r="193" spans="1:26" ht="15.75" customHeight="1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</row>
    <row r="194" spans="1:26" ht="15.75" customHeight="1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 spans="1:26" ht="15.75" customHeight="1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 spans="1:26" ht="15.75" customHeight="1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 spans="1:26" ht="15.75" customHeight="1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 spans="1:26" ht="15.75" customHeight="1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 spans="1:26" ht="15.75" customHeight="1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 spans="1:26" ht="15.75" customHeight="1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 spans="1:26" ht="15.75" customHeight="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 spans="1:26" ht="15.75" customHeight="1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</row>
    <row r="203" spans="1:26" ht="15.75" customHeight="1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</row>
    <row r="204" spans="1:26" ht="15.75" customHeight="1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</row>
    <row r="205" spans="1:26" ht="15.75" customHeight="1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</row>
    <row r="206" spans="1:26" ht="15.75" customHeight="1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</row>
    <row r="207" spans="1:26" ht="15.75" customHeight="1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</row>
    <row r="208" spans="1:26" ht="15.75" customHeight="1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</row>
    <row r="209" spans="1:26" ht="15.75" customHeight="1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</row>
    <row r="210" spans="1:26" ht="15.75" customHeight="1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</row>
    <row r="211" spans="1:26" ht="15.75" customHeight="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</row>
    <row r="212" spans="1:26" ht="15.75" customHeight="1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</row>
    <row r="213" spans="1:26" ht="15.75" customHeight="1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</row>
    <row r="214" spans="1:26" ht="15.75" customHeight="1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</row>
    <row r="215" spans="1:26" ht="15.75" customHeigh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</row>
    <row r="216" spans="1:26" ht="15.75" customHeight="1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</row>
    <row r="217" spans="1:26" ht="15.75" customHeight="1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</row>
    <row r="218" spans="1:26" ht="15.75" customHeight="1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</row>
    <row r="219" spans="1:26" ht="15.75" customHeight="1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</row>
    <row r="220" spans="1:26" ht="15.75" customHeight="1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</row>
    <row r="221" spans="1:26" ht="15.75" customHeight="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 spans="1:26" ht="15.75" customHeight="1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 spans="1:26" ht="15.75" customHeight="1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 spans="1:26" ht="15.75" customHeight="1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 spans="1:26" ht="15.75" customHeight="1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 spans="1:26" ht="15.75" customHeight="1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 spans="1:26" ht="15.75" customHeight="1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 spans="1:26" ht="15.75" customHeight="1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 spans="1:26" ht="15.75" customHeight="1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 spans="1:26" ht="15.75" customHeight="1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 spans="1:26" ht="15.75" customHeight="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 spans="1:26" ht="15.75" customHeight="1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 spans="1:26" ht="15.75" customHeight="1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 spans="1:26" ht="15.75" customHeight="1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 spans="1:26" ht="15.75" customHeight="1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 spans="1:26" ht="15.75" customHeight="1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 spans="1:26" ht="15.75" customHeight="1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 spans="1:26" ht="15.75" customHeight="1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 spans="1:26" ht="15.75" customHeight="1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 spans="1:26" ht="15.75" customHeight="1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 spans="1:26" ht="15.75" customHeight="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 spans="1:26" ht="15.75" customHeight="1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 spans="1:26" ht="15.75" customHeight="1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spans="1:26" ht="15.75" customHeight="1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spans="1:26" ht="15.75" customHeight="1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spans="1:26" ht="15.75" customHeight="1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spans="1:26" ht="15.75" customHeight="1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 spans="1:26" ht="15.75" customHeigh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spans="1:26" ht="15.75" customHeight="1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spans="1:26" ht="15.75" customHeight="1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spans="1:26" ht="15.75" customHeight="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spans="1:26" ht="15.75" customHeight="1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spans="1:26" ht="15.75" customHeight="1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spans="1:26" ht="15.75" customHeight="1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spans="1:26" ht="15.75" customHeight="1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spans="1:26" ht="15.75" customHeigh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spans="1:26" ht="15.75" customHeigh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spans="1:26" ht="15.75" customHeight="1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spans="1:26" ht="15.75" customHeight="1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spans="1:26" ht="15.75" customHeight="1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spans="1:26" ht="15.75" customHeight="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spans="1:26" ht="15.75" customHeight="1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spans="1:26" ht="15.75" customHeight="1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spans="1:26" ht="15.75" customHeight="1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spans="1:26" ht="15.75" customHeight="1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spans="1:26" ht="15.75" customHeight="1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spans="1:26" ht="15.75" customHeigh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spans="1:26" ht="15.75" customHeight="1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spans="1:26" ht="15.75" customHeight="1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spans="1:26" ht="15.75" customHeight="1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spans="1:26" ht="15.75" customHeight="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spans="1:26" ht="15.75" customHeight="1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spans="1:26" ht="15.75" customHeight="1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spans="1:26" ht="15.75" customHeight="1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spans="1:26" ht="15.75" customHeigh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spans="1:26" ht="15.75" customHeight="1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spans="1:26" ht="15.75" customHeight="1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spans="1:26" ht="15.75" customHeight="1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spans="1:26" ht="15.75" customHeigh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spans="1:26" ht="15.75" customHeight="1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spans="1:26" ht="15.75" customHeight="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spans="1:26" ht="15.75" customHeigh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spans="1:26" ht="15.75" customHeight="1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spans="1:26" ht="15.75" customHeight="1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spans="1:26" ht="15.75" customHeight="1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spans="1:26" ht="15.75" customHeight="1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spans="1:26" ht="15.75" customHeight="1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spans="1:26" ht="15.75" customHeight="1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spans="1:26" ht="15.75" customHeight="1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spans="1:26" ht="15.75" customHeight="1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spans="1:26" ht="15.75" customHeight="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spans="1:26" ht="15.75" customHeight="1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spans="1:26" ht="15.75" customHeigh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spans="1:26" ht="15.75" customHeight="1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spans="1:26" ht="15.75" customHeight="1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spans="1:26" ht="15.75" customHeight="1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spans="1:26" ht="15.75" customHeight="1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spans="1:26" ht="15.75" customHeight="1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spans="1:26" ht="15.75" customHeight="1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spans="1:26" ht="15.75" customHeight="1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spans="1:26" ht="15.75" customHeight="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spans="1:26" ht="15.75" customHeight="1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spans="1:26" ht="15.75" customHeight="1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spans="1:26" ht="15.75" customHeigh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spans="1:26" ht="15.75" customHeight="1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spans="1:26" ht="15.75" customHeight="1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spans="1:26" ht="15.75" customHeight="1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spans="1:26" ht="15.75" customHeight="1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spans="1:26" ht="15.75" customHeight="1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spans="1:26" ht="15.75" customHeigh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spans="1:26" ht="15.75" customHeight="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spans="1:26" ht="15.75" customHeight="1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spans="1:26" ht="15.75" customHeight="1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spans="1:26" ht="15.75" customHeight="1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spans="1:26" ht="15.75" customHeight="1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spans="1:26" ht="15.75" customHeight="1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spans="1:26" ht="15.75" customHeight="1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spans="1:26" ht="15.75" customHeight="1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spans="1:26" ht="15.75" customHeight="1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spans="1:26" ht="15.75" customHeight="1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spans="1:26" ht="15.75" customHeight="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spans="1:26" ht="15.75" customHeight="1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spans="1:26" ht="15.75" customHeight="1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spans="1:26" ht="15.75" customHeight="1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spans="1:26" ht="15.75" customHeight="1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spans="1:26" ht="15.75" customHeight="1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spans="1:26" ht="15.75" customHeight="1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spans="1:26" ht="15.75" customHeight="1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spans="1:26" ht="15.75" customHeight="1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spans="1:26" ht="15.75" customHeight="1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spans="1:26" ht="15.75" customHeight="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spans="1:26" ht="15.75" customHeight="1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spans="1:26" ht="15.75" customHeight="1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spans="1:26" ht="15.75" customHeight="1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spans="1:26" ht="15.75" customHeight="1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spans="1:26" ht="15.75" customHeight="1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spans="1:26" ht="15.75" customHeight="1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spans="1:26" ht="15.75" customHeight="1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spans="1:26" ht="15.75" customHeight="1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spans="1:26" ht="15.75" customHeight="1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spans="1:26" ht="15.75" customHeight="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spans="1:26" ht="15.75" customHeight="1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spans="1:26" ht="15.75" customHeight="1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spans="1:26" ht="15.75" customHeight="1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spans="1:26" ht="15.75" customHeight="1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spans="1:26" ht="15.75" customHeight="1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spans="1:26" ht="15.75" customHeight="1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spans="1:26" ht="15.75" customHeight="1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spans="1:26" ht="15.75" customHeight="1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spans="1:26" ht="15.75" customHeight="1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spans="1:26" ht="15.75" customHeight="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spans="1:26" ht="15.75" customHeight="1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spans="1:26" ht="15.75" customHeight="1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spans="1:26" ht="15.75" customHeight="1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spans="1:26" ht="15.75" customHeight="1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spans="1:26" ht="15.75" customHeight="1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spans="1:26" ht="15.75" customHeight="1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spans="1:26" ht="15.75" customHeight="1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spans="1:26" ht="15.75" customHeight="1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spans="1:26" ht="15.75" customHeight="1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spans="1:26" ht="15.75" customHeight="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spans="1:26" ht="15.75" customHeight="1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spans="1:26" ht="15.75" customHeight="1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spans="1:26" ht="15.75" customHeight="1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spans="1:26" ht="15.75" customHeight="1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spans="1:26" ht="15.75" customHeight="1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spans="1:26" ht="15.75" customHeight="1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spans="1:26" ht="15.75" customHeight="1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spans="1:26" ht="15.75" customHeight="1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spans="1:26" ht="15.75" customHeight="1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spans="1:26" ht="15.75" customHeight="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spans="1:26" ht="15.75" customHeight="1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spans="1:26" ht="15.75" customHeight="1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spans="1:26" ht="15.75" customHeight="1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spans="1:26" ht="15.75" customHeight="1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spans="1:26" ht="15.75" customHeight="1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spans="1:26" ht="15.75" customHeight="1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spans="1:26" ht="15.75" customHeight="1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spans="1:26" ht="15.75" customHeight="1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spans="1:26" ht="15.75" customHeight="1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spans="1:26" ht="15.75" customHeight="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spans="1:26" ht="15.75" customHeight="1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spans="1:26" ht="15.75" customHeight="1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spans="1:26" ht="15.75" customHeight="1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spans="1:26" ht="15.75" customHeight="1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spans="1:26" ht="15.75" customHeight="1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spans="1:26" ht="15.75" customHeight="1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spans="1:26" ht="15.75" customHeight="1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spans="1:26" ht="15.75" customHeight="1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spans="1:26" ht="15.75" customHeight="1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spans="1:26" ht="15.75" customHeight="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spans="1:26" ht="15.75" customHeight="1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spans="1:26" ht="15.75" customHeight="1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spans="1:26" ht="15.75" customHeight="1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spans="1:26" ht="15.75" customHeight="1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spans="1:26" ht="15.75" customHeight="1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spans="1:26" ht="15.75" customHeight="1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spans="1:26" ht="15.75" customHeight="1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spans="1:26" ht="15.75" customHeight="1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spans="1:26" ht="15.75" customHeight="1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spans="1:26" ht="15.75" customHeight="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spans="1:26" ht="15.75" customHeight="1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spans="1:26" ht="15.75" customHeight="1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spans="1:26" ht="15.75" customHeight="1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spans="1:26" ht="15.75" customHeight="1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spans="1:26" ht="15.75" customHeight="1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spans="1:26" ht="15.75" customHeight="1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spans="1:26" ht="15.75" customHeight="1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spans="1:26" ht="15.75" customHeight="1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spans="1:26" ht="15.75" customHeight="1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spans="1:26" ht="15.75" customHeight="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spans="1:26" ht="15.75" customHeight="1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spans="1:26" ht="15.75" customHeight="1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spans="1:26" ht="15.75" customHeight="1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spans="1:26" ht="15.75" customHeight="1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spans="1:26" ht="15.75" customHeight="1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spans="1:26" ht="15.75" customHeight="1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spans="1:26" ht="15.75" customHeight="1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spans="1:26" ht="15.75" customHeight="1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spans="1:26" ht="15.75" customHeight="1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spans="1:26" ht="15.75" customHeight="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spans="1:26" ht="15.75" customHeight="1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spans="1:26" ht="15.75" customHeight="1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spans="1:26" ht="15.75" customHeight="1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spans="1:26" ht="15.75" customHeight="1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spans="1:26" ht="15.75" customHeight="1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spans="1:26" ht="15.75" customHeight="1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spans="1:26" ht="15.75" customHeight="1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spans="1:26" ht="15.75" customHeight="1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spans="1:26" ht="15.75" customHeight="1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spans="1:26" ht="15.75" customHeight="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spans="1:26" ht="15.75" customHeight="1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spans="1:26" ht="15.75" customHeight="1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spans="1:26" ht="15.75" customHeight="1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spans="1:26" ht="15.75" customHeight="1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spans="1:26" ht="15.75" customHeight="1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spans="1:26" ht="15.75" customHeight="1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spans="1:26" ht="15.75" customHeight="1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spans="1:26" ht="15.75" customHeight="1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spans="1:26" ht="15.75" customHeight="1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spans="1:26" ht="15.75" customHeight="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spans="1:26" ht="15.75" customHeight="1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spans="1:26" ht="15.75" customHeight="1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spans="1:26" ht="15.75" customHeight="1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spans="1:26" ht="15.75" customHeight="1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spans="1:26" ht="15.75" customHeight="1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spans="1:26" ht="15.75" customHeight="1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spans="1:26" ht="15.75" customHeight="1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spans="1:26" ht="15.75" customHeight="1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spans="1:26" ht="15.75" customHeight="1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spans="1:26" ht="15.75" customHeight="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spans="1:26" ht="15.75" customHeight="1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spans="1:26" ht="15.75" customHeight="1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spans="1:26" ht="15.75" customHeight="1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spans="1:26" ht="15.75" customHeight="1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spans="1:26" ht="15.75" customHeight="1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spans="1:26" ht="15.75" customHeight="1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spans="1:26" ht="15.75" customHeight="1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spans="1:26" ht="15.75" customHeight="1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spans="1:26" ht="15.75" customHeight="1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spans="1:26" ht="15.75" customHeight="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spans="1:26" ht="15.75" customHeight="1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spans="1:26" ht="15.75" customHeight="1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spans="1:26" ht="15.75" customHeight="1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spans="1:26" ht="15.75" customHeight="1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spans="1:26" ht="15.75" customHeight="1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spans="1:26" ht="15.75" customHeight="1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spans="1:26" ht="15.75" customHeight="1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spans="1:26" ht="15.75" customHeight="1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spans="1:26" ht="15.75" customHeight="1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spans="1:26" ht="15.75" customHeight="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spans="1:26" ht="15.75" customHeight="1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spans="1:26" ht="15.75" customHeight="1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spans="1:26" ht="15.75" customHeight="1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spans="1:26" ht="15.75" customHeight="1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spans="1:26" ht="15.75" customHeight="1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spans="1:26" ht="15.75" customHeight="1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spans="1:26" ht="15.75" customHeight="1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spans="1:26" ht="15.75" customHeight="1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spans="1:26" ht="15.75" customHeight="1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spans="1:26" ht="15.75" customHeight="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spans="1:26" ht="15.75" customHeight="1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spans="1:26" ht="15.75" customHeight="1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spans="1:26" ht="15.75" customHeight="1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spans="1:26" ht="15.75" customHeight="1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spans="1:26" ht="15.75" customHeight="1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spans="1:26" ht="15.75" customHeight="1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spans="1:26" ht="15.75" customHeight="1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spans="1:26" ht="15.75" customHeight="1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spans="1:26" ht="15.75" customHeight="1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spans="1:26" ht="15.75" customHeight="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spans="1:26" ht="15.75" customHeight="1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spans="1:26" ht="15.75" customHeight="1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spans="1:26" ht="15.75" customHeight="1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spans="1:26" ht="15.75" customHeight="1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spans="1:26" ht="15.75" customHeight="1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spans="1:26" ht="15.75" customHeight="1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spans="1:26" ht="15.75" customHeight="1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spans="1:26" ht="15.75" customHeight="1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spans="1:26" ht="15.75" customHeight="1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spans="1:26" ht="15.75" customHeight="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spans="1:26" ht="15.75" customHeight="1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spans="1:26" ht="15.75" customHeight="1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spans="1:26" ht="15.75" customHeight="1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spans="1:26" ht="15.75" customHeight="1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spans="1:26" ht="15.75" customHeight="1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spans="1:26" ht="15.75" customHeight="1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spans="1:26" ht="15.75" customHeight="1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spans="1:26" ht="15.75" customHeight="1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spans="1:26" ht="15.75" customHeight="1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spans="1:26" ht="15.75" customHeight="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spans="1:26" ht="15.75" customHeight="1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spans="1:26" ht="15.75" customHeight="1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spans="1:26" ht="15.75" customHeight="1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spans="1:26" ht="15.75" customHeight="1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spans="1:26" ht="15.75" customHeight="1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spans="1:26" ht="15.75" customHeight="1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spans="1:26" ht="15.75" customHeight="1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spans="1:26" ht="15.75" customHeight="1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spans="1:26" ht="15.75" customHeight="1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spans="1:26" ht="15.75" customHeight="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spans="1:26" ht="15.75" customHeight="1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spans="1:26" ht="15.75" customHeight="1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spans="1:26" ht="15.75" customHeight="1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spans="1:26" ht="15.75" customHeight="1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spans="1:26" ht="15.75" customHeight="1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spans="1:26" ht="15.75" customHeight="1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spans="1:26" ht="15.75" customHeight="1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spans="1:26" ht="15.75" customHeight="1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spans="1:26" ht="15.75" customHeight="1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spans="1:26" ht="15.75" customHeight="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spans="1:26" ht="15.75" customHeight="1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spans="1:26" ht="15.75" customHeight="1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spans="1:26" ht="15.75" customHeight="1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spans="1:26" ht="15.75" customHeight="1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spans="1:26" ht="15.75" customHeight="1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spans="1:26" ht="15.75" customHeight="1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spans="1:26" ht="15.75" customHeight="1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spans="1:26" ht="15.75" customHeight="1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spans="1:26" ht="15.75" customHeight="1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spans="1:26" ht="15.75" customHeight="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spans="1:26" ht="15.75" customHeight="1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spans="1:26" ht="15.75" customHeight="1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spans="1:26" ht="15.75" customHeight="1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spans="1:26" ht="15.75" customHeight="1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spans="1:26" ht="15.75" customHeight="1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spans="1:26" ht="15.75" customHeight="1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spans="1:26" ht="15.75" customHeight="1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spans="1:26" ht="15.75" customHeight="1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spans="1:26" ht="15.75" customHeight="1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spans="1:26" ht="15.75" customHeight="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spans="1:26" ht="15.75" customHeight="1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spans="1:26" ht="15.75" customHeight="1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spans="1:26" ht="15.75" customHeight="1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spans="1:26" ht="15.75" customHeight="1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spans="1:26" ht="15.75" customHeight="1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spans="1:26" ht="15.75" customHeight="1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spans="1:26" ht="15.75" customHeight="1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spans="1:26" ht="15.75" customHeight="1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spans="1:26" ht="15.75" customHeight="1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spans="1:26" ht="15.75" customHeight="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spans="1:26" ht="15.75" customHeight="1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spans="1:26" ht="15.75" customHeight="1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spans="1:26" ht="15.75" customHeight="1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spans="1:26" ht="15.75" customHeight="1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spans="1:26" ht="15.75" customHeight="1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spans="1:26" ht="15.75" customHeight="1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spans="1:26" ht="15.75" customHeight="1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spans="1:26" ht="15.75" customHeight="1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spans="1:26" ht="15.75" customHeight="1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spans="1:26" ht="15.75" customHeight="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spans="1:26" ht="15.75" customHeight="1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spans="1:26" ht="15.75" customHeight="1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spans="1:26" ht="15.75" customHeight="1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spans="1:26" ht="15.75" customHeight="1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spans="1:26" ht="15.75" customHeight="1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spans="1:26" ht="15.75" customHeight="1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spans="1:26" ht="15.75" customHeight="1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spans="1:26" ht="15.75" customHeight="1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spans="1:26" ht="15.75" customHeight="1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spans="1:26" ht="15.75" customHeight="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spans="1:26" ht="15.75" customHeight="1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spans="1:26" ht="15.75" customHeight="1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spans="1:26" ht="15.75" customHeight="1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spans="1:26" ht="15.75" customHeight="1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spans="1:26" ht="15.75" customHeight="1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spans="1:26" ht="15.75" customHeight="1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spans="1:26" ht="15.75" customHeight="1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spans="1:26" ht="15.75" customHeight="1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spans="1:26" ht="15.75" customHeight="1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spans="1:26" ht="15.75" customHeight="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spans="1:26" ht="15.75" customHeight="1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spans="1:26" ht="15.75" customHeight="1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spans="1:26" ht="15.75" customHeight="1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spans="1:26" ht="15.75" customHeight="1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spans="1:26" ht="15.75" customHeight="1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spans="1:26" ht="15.75" customHeight="1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spans="1:26" ht="15.75" customHeight="1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spans="1:26" ht="15.75" customHeight="1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spans="1:26" ht="15.75" customHeight="1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spans="1:26" ht="15.75" customHeight="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spans="1:26" ht="15.75" customHeight="1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spans="1:26" ht="15.75" customHeight="1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spans="1:26" ht="15.75" customHeight="1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spans="1:26" ht="15.75" customHeight="1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spans="1:26" ht="15.75" customHeight="1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spans="1:26" ht="15.75" customHeight="1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spans="1:26" ht="15.75" customHeight="1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spans="1:26" ht="15.75" customHeight="1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spans="1:26" ht="15.75" customHeight="1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spans="1:26" ht="15.75" customHeight="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spans="1:26" ht="15.75" customHeight="1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spans="1:26" ht="15.75" customHeight="1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spans="1:26" ht="15.75" customHeight="1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spans="1:26" ht="15.75" customHeight="1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spans="1:26" ht="15.75" customHeight="1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spans="1:26" ht="15.75" customHeight="1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spans="1:26" ht="15.75" customHeight="1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spans="1:26" ht="15.75" customHeight="1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spans="1:26" ht="15.75" customHeight="1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spans="1:26" ht="15.75" customHeight="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spans="1:26" ht="15.75" customHeight="1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spans="1:26" ht="15.75" customHeight="1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spans="1:26" ht="15.75" customHeight="1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spans="1:26" ht="15.75" customHeight="1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spans="1:26" ht="15.75" customHeight="1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spans="1:26" ht="15.75" customHeight="1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spans="1:26" ht="15.75" customHeight="1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spans="1:26" ht="15.75" customHeight="1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spans="1:26" ht="15.75" customHeight="1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spans="1:26" ht="15.75" customHeight="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spans="1:26" ht="15.75" customHeight="1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spans="1:26" ht="15.75" customHeight="1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spans="1:26" ht="15.75" customHeight="1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spans="1:26" ht="15.75" customHeight="1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spans="1:26" ht="15.75" customHeight="1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spans="1:26" ht="15.75" customHeight="1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spans="1:26" ht="15.75" customHeight="1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spans="1:26" ht="15.75" customHeight="1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spans="1:26" ht="15.75" customHeight="1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spans="1:26" ht="15.75" customHeight="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spans="1:26" ht="15.75" customHeight="1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spans="1:26" ht="15.75" customHeight="1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spans="1:26" ht="15.75" customHeight="1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spans="1:26" ht="15.75" customHeight="1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spans="1:26" ht="15.75" customHeight="1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spans="1:26" ht="15.75" customHeight="1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spans="1:26" ht="15.75" customHeight="1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spans="1:26" ht="15.75" customHeight="1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spans="1:26" ht="15.75" customHeight="1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spans="1:26" ht="15.75" customHeight="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spans="1:26" ht="15.75" customHeight="1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spans="1:26" ht="15.75" customHeight="1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spans="1:26" ht="15.75" customHeight="1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spans="1:26" ht="15.75" customHeight="1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spans="1:26" ht="15.75" customHeight="1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spans="1:26" ht="15.75" customHeight="1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spans="1:26" ht="15.75" customHeight="1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spans="1:26" ht="15.75" customHeight="1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spans="1:26" ht="15.75" customHeight="1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spans="1:26" ht="15.75" customHeight="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spans="1:26" ht="15.75" customHeight="1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spans="1:26" ht="15.75" customHeight="1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spans="1:26" ht="15.75" customHeight="1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spans="1:26" ht="15.75" customHeight="1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spans="1:26" ht="15.75" customHeight="1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spans="1:26" ht="15.75" customHeight="1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spans="1:26" ht="15.75" customHeight="1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spans="1:26" ht="15.75" customHeight="1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spans="1:26" ht="15.75" customHeight="1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spans="1:26" ht="15.75" customHeight="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spans="1:26" ht="15.75" customHeight="1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spans="1:26" ht="15.75" customHeight="1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spans="1:26" ht="15.75" customHeight="1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spans="1:26" ht="15.75" customHeight="1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spans="1:26" ht="15.75" customHeight="1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spans="1:26" ht="15.75" customHeight="1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spans="1:26" ht="15.75" customHeight="1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spans="1:26" ht="15.75" customHeight="1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spans="1:26" ht="15.75" customHeight="1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spans="1:26" ht="15.75" customHeight="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spans="1:26" ht="15.75" customHeight="1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spans="1:26" ht="15.75" customHeight="1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spans="1:26" ht="15.75" customHeight="1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spans="1:26" ht="15.75" customHeight="1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spans="1:26" ht="15.75" customHeight="1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spans="1:26" ht="15.75" customHeight="1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spans="1:26" ht="15.75" customHeight="1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spans="1:26" ht="15.75" customHeight="1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spans="1:26" ht="15.75" customHeight="1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spans="1:26" ht="15.75" customHeight="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spans="1:26" ht="15.75" customHeight="1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spans="1:26" ht="15.75" customHeight="1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spans="1:26" ht="15.75" customHeight="1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spans="1:26" ht="15.75" customHeight="1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spans="1:26" ht="15.75" customHeight="1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spans="1:26" ht="15.75" customHeight="1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spans="1:26" ht="15.75" customHeight="1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spans="1:26" ht="15.75" customHeight="1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spans="1:26" ht="15.75" customHeight="1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spans="1:26" ht="15.75" customHeight="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spans="1:26" ht="15.75" customHeight="1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spans="1:26" ht="15.75" customHeight="1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spans="1:26" ht="15.75" customHeight="1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spans="1:26" ht="15.75" customHeight="1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spans="1:26" ht="15.75" customHeight="1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spans="1:26" ht="15.75" customHeight="1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spans="1:26" ht="15.75" customHeight="1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spans="1:26" ht="15.75" customHeight="1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spans="1:26" ht="15.75" customHeight="1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spans="1:26" ht="15.75" customHeight="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spans="1:26" ht="15.75" customHeight="1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spans="1:26" ht="15.75" customHeight="1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spans="1:26" ht="15.75" customHeight="1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spans="1:26" ht="15.75" customHeight="1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spans="1:26" ht="15.75" customHeight="1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spans="1:26" ht="15.75" customHeight="1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spans="1:26" ht="15.75" customHeight="1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spans="1:26" ht="15.75" customHeight="1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spans="1:26" ht="15.75" customHeight="1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spans="1:26" ht="15.75" customHeight="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spans="1:26" ht="15.75" customHeight="1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spans="1:26" ht="15.75" customHeight="1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spans="1:26" ht="15.75" customHeight="1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spans="1:26" ht="15.75" customHeight="1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spans="1:26" ht="15.75" customHeight="1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spans="1:26" ht="15.75" customHeight="1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spans="1:26" ht="15.75" customHeight="1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spans="1:26" ht="15.75" customHeight="1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spans="1:26" ht="15.75" customHeight="1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spans="1:26" ht="15.75" customHeight="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spans="1:26" ht="15.75" customHeight="1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spans="1:26" ht="15.75" customHeight="1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spans="1:26" ht="15.75" customHeight="1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spans="1:26" ht="15.75" customHeight="1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spans="1:26" ht="15.75" customHeight="1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spans="1:26" ht="15.75" customHeight="1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spans="1:26" ht="15.75" customHeight="1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spans="1:26" ht="15.75" customHeight="1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spans="1:26" ht="15.75" customHeight="1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spans="1:26" ht="15.75" customHeight="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spans="1:26" ht="15.75" customHeight="1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spans="1:26" ht="15.75" customHeight="1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spans="1:26" ht="15.75" customHeight="1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spans="1:26" ht="15.75" customHeight="1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spans="1:26" ht="15.75" customHeight="1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spans="1:26" ht="15.75" customHeight="1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spans="1:26" ht="15.75" customHeight="1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spans="1:26" ht="15.75" customHeight="1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spans="1:26" ht="15.75" customHeight="1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spans="1:26" ht="15.75" customHeight="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spans="1:26" ht="15.75" customHeight="1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spans="1:26" ht="15.75" customHeight="1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spans="1:26" ht="15.75" customHeight="1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spans="1:26" ht="15.75" customHeight="1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spans="1:26" ht="15.75" customHeight="1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spans="1:26" ht="15.75" customHeight="1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spans="1:26" ht="15.75" customHeight="1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spans="1:26" ht="15.75" customHeight="1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spans="1:26" ht="15.75" customHeight="1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spans="1:26" ht="15.75" customHeight="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spans="1:26" ht="15.75" customHeight="1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spans="1:26" ht="15.75" customHeight="1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spans="1:26" ht="15.75" customHeight="1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spans="1:26" ht="15.75" customHeight="1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spans="1:26" ht="15.75" customHeight="1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spans="1:26" ht="15.75" customHeight="1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spans="1:26" ht="15.75" customHeight="1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spans="1:26" ht="15.75" customHeight="1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spans="1:26" ht="15.75" customHeight="1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spans="1:26" ht="15.75" customHeight="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spans="1:26" ht="15.75" customHeight="1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spans="1:26" ht="15.75" customHeight="1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spans="1:26" ht="15.75" customHeight="1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spans="1:26" ht="15.75" customHeight="1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spans="1:26" ht="15.75" customHeight="1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spans="1:26" ht="15.75" customHeight="1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spans="1:26" ht="15.75" customHeight="1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spans="1:26" ht="15.75" customHeight="1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spans="1:26" ht="15.75" customHeight="1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spans="1:26" ht="15.75" customHeight="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spans="1:26" ht="15.75" customHeight="1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spans="1:26" ht="15.75" customHeight="1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spans="1:26" ht="15.75" customHeight="1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spans="1:26" ht="15.75" customHeight="1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spans="1:26" ht="15.75" customHeight="1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spans="1:26" ht="15.75" customHeight="1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spans="1:26" ht="15.75" customHeight="1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spans="1:26" ht="15.75" customHeight="1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spans="1:26" ht="15.75" customHeight="1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spans="1:26" ht="15.75" customHeight="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spans="1:26" ht="15.75" customHeight="1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spans="1:26" ht="15.75" customHeight="1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spans="1:26" ht="15.75" customHeight="1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spans="1:26" ht="15.75" customHeight="1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spans="1:26" ht="15.75" customHeight="1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spans="1:26" ht="15.75" customHeight="1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spans="1:26" ht="15.75" customHeight="1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spans="1:26" ht="15.75" customHeight="1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spans="1:26" ht="15.75" customHeight="1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spans="1:26" ht="15.75" customHeight="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spans="1:26" ht="15.75" customHeight="1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spans="1:26" ht="15.75" customHeight="1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spans="1:26" ht="15.75" customHeight="1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spans="1:26" ht="15.75" customHeight="1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spans="1:26" ht="15.75" customHeight="1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spans="1:26" ht="15.75" customHeight="1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spans="1:26" ht="15.75" customHeight="1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spans="1:26" ht="15.75" customHeight="1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spans="1:26" ht="15.75" customHeight="1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spans="1:26" ht="15.75" customHeight="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spans="1:26" ht="15.75" customHeight="1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spans="1:26" ht="15.75" customHeight="1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spans="1:26" ht="15.75" customHeight="1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spans="1:26" ht="15.75" customHeight="1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spans="1:26" ht="15.75" customHeight="1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spans="1:26" ht="15.75" customHeight="1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spans="1:26" ht="15.75" customHeight="1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spans="1:26" ht="15.75" customHeight="1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spans="1:26" ht="15.75" customHeight="1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spans="1:26" ht="15.75" customHeight="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spans="1:26" ht="15.75" customHeight="1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spans="1:26" ht="15.75" customHeight="1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spans="1:26" ht="15.75" customHeight="1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spans="1:26" ht="15.75" customHeight="1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spans="1:26" ht="15.75" customHeight="1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spans="1:26" ht="15.75" customHeight="1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spans="1:26" ht="15.75" customHeight="1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spans="1:26" ht="15.75" customHeight="1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spans="1:26" ht="15.75" customHeight="1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spans="1:26" ht="15.75" customHeight="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spans="1:26" ht="15.75" customHeight="1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spans="1:26" ht="15.75" customHeight="1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spans="1:26" ht="15.75" customHeight="1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spans="1:26" ht="15.75" customHeight="1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spans="1:26" ht="15.75" customHeight="1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spans="1:26" ht="15.75" customHeight="1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spans="1:26" ht="15.75" customHeight="1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spans="1:26" ht="15.75" customHeight="1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spans="1:26" ht="15.75" customHeight="1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spans="1:26" ht="15.75" customHeight="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spans="1:26" ht="15.75" customHeight="1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spans="1:26" ht="15.75" customHeight="1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spans="1:26" ht="15.75" customHeight="1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spans="1:26" ht="15.75" customHeight="1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spans="1:26" ht="15.75" customHeight="1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spans="1:26" ht="15.75" customHeight="1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spans="1:26" ht="15.75" customHeight="1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spans="1:26" ht="15.75" customHeight="1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spans="1:26" ht="15.75" customHeight="1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spans="1:26" ht="15.75" customHeight="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spans="1:26" ht="15.75" customHeight="1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spans="1:26" ht="15.75" customHeight="1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spans="1:26" ht="15.75" customHeight="1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spans="1:26" ht="15.75" customHeight="1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spans="1:26" ht="15.75" customHeight="1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spans="1:26" ht="15.75" customHeight="1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spans="1:26" ht="15.75" customHeight="1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spans="1:26" ht="15.75" customHeight="1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spans="1:26" ht="15.75" customHeight="1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spans="1:26" ht="15.75" customHeight="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spans="1:26" ht="15.75" customHeight="1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spans="1:26" ht="15.75" customHeight="1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spans="1:26" ht="15.75" customHeight="1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spans="1:26" ht="15.75" customHeight="1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spans="1:26" ht="15.75" customHeight="1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spans="1:26" ht="15.75" customHeight="1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spans="1:26" ht="15.75" customHeight="1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spans="1:26" ht="15.75" customHeight="1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spans="1:26" ht="15.75" customHeight="1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spans="1:26" ht="15.75" customHeight="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spans="1:26" ht="15.75" customHeight="1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spans="1:26" ht="15.75" customHeight="1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spans="1:26" ht="15.75" customHeight="1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spans="1:26" ht="15.75" customHeight="1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spans="1:26" ht="15.75" customHeight="1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spans="1:26" ht="15.75" customHeight="1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spans="1:26" ht="15.75" customHeight="1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spans="1:26" ht="15.75" customHeight="1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spans="1:26" ht="15.75" customHeight="1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spans="1:26" ht="15.75" customHeight="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spans="1:26" ht="15.75" customHeight="1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spans="1:26" ht="15.75" customHeight="1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spans="1:26" ht="15.75" customHeight="1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spans="1:26" ht="15.75" customHeight="1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spans="1:26" ht="15.75" customHeight="1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spans="1:26" ht="15.75" customHeight="1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spans="1:26" ht="15.75" customHeight="1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spans="1:26" ht="15.75" customHeight="1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spans="1:26" ht="15.75" customHeight="1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spans="1:26" ht="15.75" customHeight="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spans="1:26" ht="15.75" customHeight="1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spans="1:26" ht="15.75" customHeight="1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spans="1:26" ht="15.75" customHeight="1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spans="1:26" ht="15.75" customHeight="1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spans="1:26" ht="15.75" customHeight="1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spans="1:26" ht="15.75" customHeight="1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spans="1:26" ht="15.75" customHeight="1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spans="1:26" ht="15.75" customHeight="1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spans="1:26" ht="15.75" customHeight="1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spans="1:26" ht="15.75" customHeight="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spans="1:26" ht="15.75" customHeight="1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spans="1:26" ht="15.75" customHeight="1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spans="1:26" ht="15.75" customHeight="1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spans="1:26" ht="15.75" customHeight="1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spans="1:26" ht="15.75" customHeight="1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spans="1:26" ht="15.75" customHeight="1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spans="1:26" ht="15.75" customHeight="1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spans="1:26" ht="15.75" customHeight="1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spans="1:26" ht="15.75" customHeight="1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spans="1:26" ht="15.75" customHeight="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spans="1:26" ht="15.75" customHeight="1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spans="1:26" ht="15.75" customHeight="1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spans="1:26" ht="15.75" customHeight="1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spans="1:26" ht="15.75" customHeight="1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spans="1:26" ht="15.75" customHeight="1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spans="1:26" ht="15.75" customHeight="1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spans="1:26" ht="15.75" customHeight="1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spans="1:26" ht="15.75" customHeight="1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spans="1:26" ht="15.75" customHeight="1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spans="1:26" ht="15.75" customHeight="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spans="1:26" ht="15.75" customHeight="1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spans="1:26" ht="15.75" customHeight="1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spans="1:26" ht="15.75" customHeight="1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spans="1:26" ht="15.75" customHeight="1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spans="1:26" ht="15.75" customHeight="1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spans="1:26" ht="15.75" customHeight="1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spans="1:26" ht="15.75" customHeight="1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spans="1:26" ht="15.75" customHeight="1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spans="1:26" ht="15.75" customHeight="1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spans="1:26" ht="15.75" customHeight="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spans="1:26" ht="15.75" customHeight="1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spans="1:26" ht="15.75" customHeight="1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spans="1:26" ht="15.75" customHeight="1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spans="1:26" ht="15.75" customHeight="1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spans="1:26" ht="15.75" customHeight="1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spans="1:26" ht="15.75" customHeight="1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spans="1:26" ht="15.75" customHeight="1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spans="1:26" ht="15.75" customHeight="1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spans="1:26" ht="15.75" customHeight="1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spans="1:26" ht="15.75" customHeight="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spans="1:26" ht="15.75" customHeight="1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spans="1:26" ht="15.75" customHeight="1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spans="1:26" ht="15.75" customHeight="1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spans="1:26" ht="15.75" customHeight="1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spans="1:26" ht="15.75" customHeight="1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spans="1:26" ht="15.75" customHeight="1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spans="1:26" ht="15.75" customHeight="1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spans="1:26" ht="15.75" customHeight="1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spans="1:26" ht="15.75" customHeight="1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spans="1:26" ht="15.75" customHeight="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spans="1:26" ht="15.75" customHeight="1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spans="1:26" ht="15.75" customHeight="1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spans="1:26" ht="15.75" customHeight="1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spans="1:26" ht="15.75" customHeight="1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spans="1:26" ht="15.75" customHeight="1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spans="1:26" ht="15.75" customHeight="1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spans="1:26" ht="15.75" customHeight="1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spans="1:26" ht="15.75" customHeight="1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spans="1:26" ht="15.75" customHeight="1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spans="1:26" ht="15.75" customHeight="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spans="1:26" ht="15.75" customHeight="1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spans="1:26" ht="15.75" customHeight="1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spans="1:26" ht="15.75" customHeight="1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spans="1:26" ht="15.75" customHeight="1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spans="1:26" ht="15.75" customHeight="1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spans="1:26" ht="15.75" customHeight="1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spans="1:26" ht="15.75" customHeight="1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spans="1:26" ht="15.75" customHeight="1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spans="1:26" ht="15.75" customHeight="1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spans="1:26" ht="15.75" customHeight="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spans="1:26" ht="15.75" customHeight="1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spans="1:26" ht="15.75" customHeight="1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spans="1:26" ht="15.75" customHeight="1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spans="1:26" ht="15.75" customHeight="1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spans="1:26" ht="15.75" customHeight="1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spans="1:26" ht="15.75" customHeight="1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spans="1:26" ht="15.75" customHeight="1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spans="1:26" ht="15.75" customHeight="1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spans="1:26" ht="15.75" customHeight="1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spans="1:26" ht="15.75" customHeight="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spans="1:26" ht="15.75" customHeight="1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spans="1:26" ht="15.75" customHeight="1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spans="1:26" ht="15.75" customHeight="1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spans="1:26" ht="15.75" customHeight="1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spans="1:26" ht="15.75" customHeight="1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spans="1:26" ht="15.75" customHeight="1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spans="1:26" ht="15.75" customHeight="1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spans="1:26" ht="15.75" customHeight="1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spans="1:26" ht="15.75" customHeight="1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spans="1:26" ht="15.75" customHeight="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spans="1:26" ht="15.75" customHeight="1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spans="1:26" ht="15.75" customHeight="1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spans="1:26" ht="15.75" customHeight="1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spans="1:26" ht="15.75" customHeight="1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 spans="1:26" ht="15.75" customHeight="1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 spans="1:26" ht="15.75" customHeight="1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 spans="1:26" ht="15.75" customHeight="1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 spans="1:26" ht="15.75" customHeight="1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 spans="1:26" ht="15.75" customHeight="1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</sheetData>
  <mergeCells count="11">
    <mergeCell ref="C26:E26"/>
    <mergeCell ref="C21:E21"/>
    <mergeCell ref="C22:E22"/>
    <mergeCell ref="C23:E23"/>
    <mergeCell ref="C24:E24"/>
    <mergeCell ref="C25:E25"/>
    <mergeCell ref="C20:J20"/>
    <mergeCell ref="C11:J11"/>
    <mergeCell ref="C6:J6"/>
    <mergeCell ref="C8:J9"/>
    <mergeCell ref="A1:J4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0"/>
  <sheetViews>
    <sheetView zoomScale="80" zoomScaleNormal="80" workbookViewId="0">
      <selection activeCell="V10" sqref="V10"/>
    </sheetView>
  </sheetViews>
  <sheetFormatPr baseColWidth="10" defaultColWidth="14.42578125" defaultRowHeight="12.75"/>
  <cols>
    <col min="1" max="1" width="4.42578125" customWidth="1"/>
    <col min="2" max="2" width="27.42578125" customWidth="1"/>
    <col min="3" max="6" width="33" customWidth="1"/>
    <col min="7" max="7" width="4.42578125" customWidth="1"/>
    <col min="8" max="8" width="17.85546875" bestFit="1" customWidth="1"/>
    <col min="9" max="9" width="3" customWidth="1"/>
    <col min="10" max="10" width="45.85546875" customWidth="1"/>
    <col min="11" max="11" width="2.140625" hidden="1" customWidth="1"/>
    <col min="12" max="12" width="12.140625" hidden="1" customWidth="1"/>
    <col min="13" max="13" width="13.28515625" hidden="1" customWidth="1"/>
    <col min="14" max="14" width="12.140625" hidden="1" customWidth="1"/>
    <col min="15" max="15" width="12.28515625" hidden="1" customWidth="1"/>
    <col min="16" max="16" width="10.140625" hidden="1" customWidth="1"/>
    <col min="17" max="17" width="24.42578125" hidden="1" customWidth="1"/>
    <col min="18" max="18" width="27.42578125" hidden="1" customWidth="1"/>
    <col min="19" max="19" width="28.42578125" hidden="1" customWidth="1"/>
    <col min="20" max="20" width="40.42578125" customWidth="1"/>
    <col min="21" max="21" width="8" customWidth="1"/>
    <col min="22" max="22" width="19.140625" customWidth="1"/>
    <col min="23" max="48" width="8" customWidth="1"/>
  </cols>
  <sheetData>
    <row r="1" spans="1:48" ht="77.099999999999994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</row>
    <row r="2" spans="1:48" ht="38.25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142" t="s">
        <v>1</v>
      </c>
      <c r="L2" s="143"/>
      <c r="M2" s="143"/>
      <c r="N2" s="143"/>
      <c r="O2" s="143"/>
      <c r="P2" s="143"/>
      <c r="Q2" s="143"/>
      <c r="R2" s="25" t="s">
        <v>2</v>
      </c>
      <c r="S2" s="51">
        <v>0</v>
      </c>
      <c r="T2" s="1" t="s">
        <v>3</v>
      </c>
      <c r="U2" s="1"/>
      <c r="V2" s="1"/>
      <c r="W2" s="1"/>
      <c r="X2" s="1"/>
      <c r="Y2" s="1"/>
      <c r="Z2" s="1"/>
      <c r="AA2" s="1"/>
    </row>
    <row r="3" spans="1:48" ht="15" customHeight="1">
      <c r="A3" s="145"/>
      <c r="B3" s="146"/>
      <c r="C3" s="145"/>
      <c r="D3" s="146"/>
      <c r="E3" s="145"/>
      <c r="F3" s="146"/>
      <c r="G3" s="145"/>
      <c r="H3" s="146"/>
      <c r="I3" s="145"/>
      <c r="J3" s="146"/>
      <c r="K3" s="143"/>
      <c r="L3" s="143"/>
      <c r="M3" s="143"/>
      <c r="N3" s="143"/>
      <c r="O3" s="143"/>
      <c r="P3" s="143"/>
      <c r="Q3" s="143"/>
      <c r="R3" s="25" t="s">
        <v>4</v>
      </c>
      <c r="S3" s="51">
        <v>1</v>
      </c>
      <c r="T3" s="1"/>
      <c r="U3" s="1"/>
      <c r="V3" s="1"/>
      <c r="W3" s="1"/>
      <c r="X3" s="1"/>
      <c r="Y3" s="1"/>
      <c r="Z3" s="1"/>
      <c r="AA3" s="1"/>
    </row>
    <row r="4" spans="1:48" ht="15" customHeight="1">
      <c r="A4" s="6"/>
      <c r="B4" s="4"/>
      <c r="C4" s="4"/>
      <c r="D4" s="4"/>
      <c r="E4" s="4"/>
      <c r="F4" s="4"/>
      <c r="G4" s="3"/>
      <c r="H4" s="7"/>
      <c r="I4" s="4"/>
      <c r="J4" s="8"/>
      <c r="K4" s="143"/>
      <c r="L4" s="143"/>
      <c r="M4" s="143"/>
      <c r="N4" s="143"/>
      <c r="O4" s="143"/>
      <c r="P4" s="143"/>
      <c r="Q4" s="143"/>
      <c r="R4" s="25" t="s">
        <v>5</v>
      </c>
      <c r="S4" s="52">
        <v>2</v>
      </c>
      <c r="T4" s="5"/>
      <c r="U4" s="5"/>
      <c r="V4" s="5"/>
      <c r="W4" s="5"/>
      <c r="X4" s="5"/>
      <c r="Y4" s="5"/>
      <c r="Z4" s="5"/>
      <c r="AA4" s="5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</row>
    <row r="5" spans="1:48" ht="42.75" customHeight="1">
      <c r="B5" s="144" t="s">
        <v>6</v>
      </c>
      <c r="C5" s="144"/>
      <c r="D5" s="144"/>
      <c r="E5" s="144"/>
      <c r="F5" s="144"/>
      <c r="G5" s="36"/>
      <c r="H5" s="37"/>
      <c r="I5" s="36"/>
      <c r="J5" s="38" t="s">
        <v>7</v>
      </c>
      <c r="K5" s="143"/>
      <c r="L5" s="143"/>
      <c r="M5" s="143"/>
      <c r="N5" s="143"/>
      <c r="O5" s="143"/>
      <c r="P5" s="143"/>
      <c r="Q5" s="143"/>
      <c r="R5" s="25" t="s">
        <v>8</v>
      </c>
      <c r="S5" s="52">
        <v>3</v>
      </c>
      <c r="T5" s="5"/>
      <c r="U5" s="5"/>
      <c r="V5" s="5"/>
      <c r="W5" s="5"/>
      <c r="X5" s="5"/>
      <c r="Y5" s="5"/>
      <c r="Z5" s="5"/>
      <c r="AA5" s="5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</row>
    <row r="6" spans="1:48" ht="15" customHeight="1">
      <c r="B6" s="68"/>
      <c r="C6" s="68"/>
      <c r="D6" s="68"/>
      <c r="E6" s="68"/>
      <c r="F6" s="68"/>
      <c r="G6" s="36"/>
      <c r="H6" s="37"/>
      <c r="I6" s="36"/>
      <c r="J6" s="38"/>
      <c r="K6" s="67"/>
      <c r="L6" s="67"/>
      <c r="M6" s="67"/>
      <c r="N6" s="67"/>
      <c r="O6" s="67"/>
      <c r="P6" s="67"/>
      <c r="Q6" s="67"/>
      <c r="R6" s="25"/>
      <c r="S6" s="52"/>
      <c r="T6" s="5"/>
      <c r="U6" s="5"/>
      <c r="V6" s="5"/>
      <c r="W6" s="5"/>
      <c r="X6" s="5"/>
      <c r="Y6" s="5"/>
      <c r="Z6" s="5"/>
      <c r="AA6" s="5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</row>
    <row r="7" spans="1:48" ht="45.75" thickBot="1">
      <c r="A7" s="42"/>
      <c r="B7" s="55" t="s">
        <v>9</v>
      </c>
      <c r="C7" s="56" t="s">
        <v>2</v>
      </c>
      <c r="D7" s="57" t="s">
        <v>10</v>
      </c>
      <c r="E7" s="57" t="s">
        <v>5</v>
      </c>
      <c r="F7" s="57" t="s">
        <v>8</v>
      </c>
      <c r="G7" s="58"/>
      <c r="H7" s="59"/>
      <c r="I7" s="59"/>
      <c r="J7" s="74" t="s">
        <v>173</v>
      </c>
      <c r="K7" s="59"/>
      <c r="L7" s="60" t="s">
        <v>11</v>
      </c>
      <c r="M7" s="60" t="s">
        <v>12</v>
      </c>
      <c r="N7" s="60" t="s">
        <v>13</v>
      </c>
      <c r="O7" s="61" t="s">
        <v>14</v>
      </c>
      <c r="P7" s="62"/>
      <c r="Q7" s="63"/>
      <c r="R7" s="31"/>
      <c r="S7" s="32"/>
      <c r="T7" s="5"/>
      <c r="U7" s="5"/>
      <c r="V7" s="5"/>
      <c r="W7" s="5"/>
      <c r="X7" s="5"/>
      <c r="Y7" s="5"/>
      <c r="Z7" s="5"/>
      <c r="AA7" s="5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</row>
    <row r="8" spans="1:48" ht="60.75" thickBot="1">
      <c r="A8" s="43">
        <v>1</v>
      </c>
      <c r="B8" s="64" t="s">
        <v>15</v>
      </c>
      <c r="C8" s="77" t="s">
        <v>16</v>
      </c>
      <c r="D8" s="75" t="s">
        <v>17</v>
      </c>
      <c r="E8" s="75" t="s">
        <v>18</v>
      </c>
      <c r="F8" s="75" t="s">
        <v>19</v>
      </c>
      <c r="G8" s="9"/>
      <c r="H8" s="41" t="s">
        <v>2</v>
      </c>
      <c r="I8" s="9"/>
      <c r="J8" s="11"/>
      <c r="K8" s="9"/>
      <c r="L8" s="12">
        <v>4</v>
      </c>
      <c r="M8" s="13">
        <f>L8/($L$8+$L$10+$L$12+$L$14)</f>
        <v>0.25</v>
      </c>
      <c r="N8" s="12">
        <f>VLOOKUP(H8,$R$2:$S$5,2,FALSE)</f>
        <v>0</v>
      </c>
      <c r="O8" s="14">
        <f>N8*M8</f>
        <v>0</v>
      </c>
      <c r="P8" s="12">
        <f>IF(N8=0,0,M8*MAX(S3:S7))</f>
        <v>0</v>
      </c>
      <c r="Q8" s="15"/>
      <c r="R8" s="31"/>
      <c r="S8" s="32"/>
      <c r="T8" s="5"/>
      <c r="U8" s="5"/>
      <c r="V8" s="5"/>
      <c r="W8" s="5"/>
      <c r="X8" s="5"/>
      <c r="Y8" s="5"/>
      <c r="Z8" s="5"/>
      <c r="AA8" s="16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</row>
    <row r="9" spans="1:48" ht="15" thickBot="1">
      <c r="A9" s="43"/>
      <c r="B9" s="44"/>
      <c r="C9" s="78"/>
      <c r="D9" s="78"/>
      <c r="E9" s="78"/>
      <c r="F9" s="78"/>
      <c r="G9" s="9"/>
      <c r="H9" s="18"/>
      <c r="I9" s="9"/>
      <c r="J9" s="9"/>
      <c r="K9" s="9"/>
      <c r="L9" s="12"/>
      <c r="M9" s="13"/>
      <c r="N9" s="12"/>
      <c r="O9" s="14"/>
      <c r="P9" s="12"/>
      <c r="Q9" s="19"/>
      <c r="R9" s="5"/>
      <c r="S9" s="5"/>
      <c r="T9" s="5"/>
      <c r="U9" s="5"/>
      <c r="V9" s="5"/>
      <c r="W9" s="5"/>
      <c r="X9" s="5"/>
      <c r="Y9" s="5"/>
      <c r="Z9" s="5"/>
      <c r="AA9" s="20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ht="72" thickBot="1">
      <c r="A10" s="43">
        <f>A8+1</f>
        <v>2</v>
      </c>
      <c r="B10" s="64" t="s">
        <v>174</v>
      </c>
      <c r="C10" s="77" t="s">
        <v>20</v>
      </c>
      <c r="D10" s="75" t="s">
        <v>21</v>
      </c>
      <c r="E10" s="75" t="s">
        <v>22</v>
      </c>
      <c r="F10" s="75" t="s">
        <v>23</v>
      </c>
      <c r="G10" s="9"/>
      <c r="H10" s="10" t="s">
        <v>2</v>
      </c>
      <c r="I10" s="9"/>
      <c r="J10" s="11"/>
      <c r="K10" s="9"/>
      <c r="L10" s="12">
        <v>4</v>
      </c>
      <c r="M10" s="13">
        <f>L10/($L$8+$L$10+$L$12+$L$14)</f>
        <v>0.25</v>
      </c>
      <c r="N10" s="12">
        <f>VLOOKUP(H10,$R$2:$S$5,2,FALSE)</f>
        <v>0</v>
      </c>
      <c r="O10" s="14">
        <f>N10*M10</f>
        <v>0</v>
      </c>
      <c r="P10" s="12">
        <f>IF(N10=0,0,M10*MAX(S3:S7))</f>
        <v>0</v>
      </c>
      <c r="Q10" s="19"/>
      <c r="R10" s="5"/>
      <c r="S10" s="5"/>
      <c r="T10" s="5"/>
      <c r="U10" s="5"/>
      <c r="V10" s="5"/>
      <c r="W10" s="5"/>
      <c r="X10" s="5"/>
      <c r="Y10" s="5"/>
      <c r="Z10" s="5"/>
      <c r="AA10" s="20"/>
      <c r="AB10" s="21"/>
      <c r="AC10" s="22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ht="15" thickBot="1">
      <c r="A11" s="43"/>
      <c r="B11" s="44"/>
      <c r="C11" s="78"/>
      <c r="D11" s="78"/>
      <c r="E11" s="78"/>
      <c r="F11" s="78"/>
      <c r="G11" s="9"/>
      <c r="H11" s="18"/>
      <c r="I11" s="9"/>
      <c r="J11" s="9"/>
      <c r="K11" s="9"/>
      <c r="L11" s="12"/>
      <c r="M11" s="13"/>
      <c r="N11" s="12"/>
      <c r="O11" s="14"/>
      <c r="P11" s="12"/>
      <c r="Q11" s="19"/>
      <c r="R11" s="5"/>
      <c r="S11" s="5"/>
      <c r="T11" s="23"/>
      <c r="U11" s="5"/>
      <c r="V11" s="5"/>
      <c r="W11" s="5"/>
      <c r="X11" s="5"/>
      <c r="Y11" s="5"/>
      <c r="Z11" s="5"/>
      <c r="AA11" s="5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</row>
    <row r="12" spans="1:48" ht="72" thickBot="1">
      <c r="A12" s="43">
        <f>A10+1</f>
        <v>3</v>
      </c>
      <c r="B12" s="64" t="s">
        <v>24</v>
      </c>
      <c r="C12" s="77" t="s">
        <v>25</v>
      </c>
      <c r="D12" s="75" t="s">
        <v>26</v>
      </c>
      <c r="E12" s="75" t="s">
        <v>27</v>
      </c>
      <c r="F12" s="75" t="s">
        <v>28</v>
      </c>
      <c r="G12" s="9"/>
      <c r="H12" s="10" t="s">
        <v>2</v>
      </c>
      <c r="I12" s="9"/>
      <c r="J12" s="11"/>
      <c r="K12" s="9"/>
      <c r="L12" s="12">
        <v>4</v>
      </c>
      <c r="M12" s="13">
        <f>L12/($L$8+$L$10+$L$12+$L$14)</f>
        <v>0.25</v>
      </c>
      <c r="N12" s="12">
        <f>VLOOKUP(H12,$R$2:$S$5,2,FALSE)</f>
        <v>0</v>
      </c>
      <c r="O12" s="14">
        <f>N12*M12</f>
        <v>0</v>
      </c>
      <c r="P12" s="12">
        <f>IF(N12=0,0,M12*MAX(S3:S7))</f>
        <v>0</v>
      </c>
      <c r="Q12" s="19"/>
      <c r="R12" s="5"/>
      <c r="S12" s="5"/>
      <c r="T12" s="23"/>
      <c r="U12" s="5"/>
      <c r="V12" s="5"/>
      <c r="W12" s="5"/>
      <c r="X12" s="5"/>
      <c r="Y12" s="5"/>
      <c r="Z12" s="5"/>
      <c r="AA12" s="5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</row>
    <row r="13" spans="1:48" ht="15" thickBot="1">
      <c r="A13" s="43"/>
      <c r="B13" s="44"/>
      <c r="C13" s="78"/>
      <c r="D13" s="78"/>
      <c r="E13" s="78"/>
      <c r="F13" s="78"/>
      <c r="G13" s="9"/>
      <c r="H13" s="33"/>
      <c r="I13" s="9"/>
      <c r="J13" s="34"/>
      <c r="K13" s="9"/>
      <c r="L13" s="12"/>
      <c r="M13" s="13"/>
      <c r="N13" s="12"/>
      <c r="O13" s="14"/>
      <c r="P13" s="12"/>
      <c r="Q13" s="19"/>
      <c r="R13" s="5"/>
      <c r="S13" s="5"/>
      <c r="T13" s="23"/>
      <c r="U13" s="5"/>
      <c r="V13" s="5"/>
      <c r="W13" s="5"/>
      <c r="X13" s="5"/>
      <c r="Y13" s="5"/>
      <c r="Z13" s="5"/>
      <c r="AA13" s="5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</row>
    <row r="14" spans="1:48" ht="100.5" thickBot="1">
      <c r="A14" s="43">
        <v>4</v>
      </c>
      <c r="B14" s="64" t="s">
        <v>29</v>
      </c>
      <c r="C14" s="79" t="s">
        <v>30</v>
      </c>
      <c r="D14" s="76" t="s">
        <v>31</v>
      </c>
      <c r="E14" s="76" t="s">
        <v>32</v>
      </c>
      <c r="F14" s="76" t="s">
        <v>33</v>
      </c>
      <c r="G14" s="9"/>
      <c r="H14" s="10" t="s">
        <v>2</v>
      </c>
      <c r="I14" s="9"/>
      <c r="J14" s="11"/>
      <c r="K14" s="9"/>
      <c r="L14" s="12">
        <v>4</v>
      </c>
      <c r="M14" s="13">
        <f>L14/($L$8+$L$10+$L$12+$L$14)</f>
        <v>0.25</v>
      </c>
      <c r="N14" s="12">
        <f>VLOOKUP(H14,$R$2:$S$5,2,FALSE)</f>
        <v>0</v>
      </c>
      <c r="O14" s="14">
        <f>N14*M14</f>
        <v>0</v>
      </c>
      <c r="P14" s="12"/>
      <c r="Q14" s="19"/>
      <c r="R14" s="5"/>
      <c r="S14" s="5"/>
      <c r="T14" s="23"/>
      <c r="U14" s="5"/>
      <c r="V14" s="5"/>
      <c r="W14" s="5"/>
      <c r="X14" s="5"/>
      <c r="Y14" s="5"/>
      <c r="Z14" s="5"/>
      <c r="AA14" s="5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</row>
    <row r="15" spans="1:48" ht="14.25">
      <c r="A15" s="43"/>
      <c r="B15" s="45"/>
      <c r="C15" s="45"/>
      <c r="D15" s="45"/>
      <c r="E15" s="45"/>
      <c r="F15" s="45"/>
      <c r="G15" s="9"/>
      <c r="H15" s="18"/>
      <c r="I15" s="9"/>
      <c r="J15" s="9"/>
      <c r="K15" s="9"/>
      <c r="L15" s="12"/>
      <c r="M15" s="13"/>
      <c r="N15" s="12"/>
      <c r="O15" s="14"/>
      <c r="P15" s="12"/>
      <c r="Q15" s="19"/>
      <c r="R15" s="5"/>
      <c r="S15" s="5"/>
      <c r="T15" s="23"/>
      <c r="U15" s="5"/>
      <c r="V15" s="5"/>
      <c r="W15" s="5"/>
      <c r="X15" s="5"/>
      <c r="Y15" s="5"/>
      <c r="Z15" s="5"/>
      <c r="AA15" s="5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</row>
    <row r="16" spans="1:48" ht="30.75" thickBot="1">
      <c r="A16" s="44"/>
      <c r="B16" s="55" t="s">
        <v>34</v>
      </c>
      <c r="C16" s="64" t="s">
        <v>2</v>
      </c>
      <c r="D16" s="64" t="s">
        <v>10</v>
      </c>
      <c r="E16" s="64" t="s">
        <v>5</v>
      </c>
      <c r="F16" s="64" t="s">
        <v>8</v>
      </c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</row>
    <row r="17" spans="1:48" ht="86.25" thickBot="1">
      <c r="A17" s="43">
        <v>5</v>
      </c>
      <c r="B17" s="64" t="s">
        <v>35</v>
      </c>
      <c r="C17" s="75" t="s">
        <v>36</v>
      </c>
      <c r="D17" s="75" t="s">
        <v>37</v>
      </c>
      <c r="E17" s="75" t="s">
        <v>38</v>
      </c>
      <c r="F17" s="75" t="s">
        <v>39</v>
      </c>
      <c r="G17" s="9"/>
      <c r="H17" s="10" t="s">
        <v>2</v>
      </c>
      <c r="I17" s="9"/>
      <c r="J17" s="11"/>
      <c r="K17" s="9"/>
      <c r="L17" s="12">
        <v>4</v>
      </c>
      <c r="M17" s="13">
        <f>L17/($L$8+$L$10+$L$12+$L$14)</f>
        <v>0.25</v>
      </c>
      <c r="N17" s="12">
        <f>VLOOKUP(H17,$R$2:$S$5,2,FALSE)</f>
        <v>0</v>
      </c>
      <c r="O17" s="14">
        <f>N17*M17</f>
        <v>0</v>
      </c>
      <c r="P17" s="12">
        <f>IF(N17=0,0,M17*MAX(S12:S16))</f>
        <v>0</v>
      </c>
      <c r="Q17" s="15"/>
      <c r="R17" s="31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</row>
    <row r="18" spans="1:48" ht="15.75" thickBot="1">
      <c r="A18" s="43"/>
      <c r="B18" s="50"/>
      <c r="C18" s="75"/>
      <c r="D18" s="75"/>
      <c r="E18" s="75"/>
      <c r="F18" s="75"/>
      <c r="G18" s="9"/>
      <c r="H18" s="18"/>
      <c r="I18" s="9"/>
      <c r="J18" s="9"/>
      <c r="K18" s="9"/>
      <c r="L18" s="12"/>
      <c r="M18" s="13"/>
      <c r="N18" s="12"/>
      <c r="O18" s="14"/>
      <c r="P18" s="12"/>
      <c r="Q18" s="19"/>
      <c r="R18" s="5"/>
      <c r="S18" s="24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</row>
    <row r="19" spans="1:48" ht="100.5" thickBot="1">
      <c r="A19" s="43">
        <v>6</v>
      </c>
      <c r="B19" s="64" t="s">
        <v>40</v>
      </c>
      <c r="C19" s="75" t="s">
        <v>41</v>
      </c>
      <c r="D19" s="75" t="s">
        <v>42</v>
      </c>
      <c r="E19" s="75" t="s">
        <v>43</v>
      </c>
      <c r="F19" s="75" t="s">
        <v>44</v>
      </c>
      <c r="G19" s="9"/>
      <c r="H19" s="10" t="s">
        <v>2</v>
      </c>
      <c r="I19" s="9"/>
      <c r="J19" s="11"/>
      <c r="K19" s="9"/>
      <c r="L19" s="12">
        <v>4</v>
      </c>
      <c r="M19" s="13">
        <f>L19/($L$8+$L$10+$L$12+$L$14)</f>
        <v>0.25</v>
      </c>
      <c r="N19" s="12">
        <f>VLOOKUP(H19,$R$2:$S$5,2,FALSE)</f>
        <v>0</v>
      </c>
      <c r="O19" s="14">
        <f>N19*M19</f>
        <v>0</v>
      </c>
      <c r="P19" s="12">
        <f>IF(N19=0,0,M19*MAX(S12:S16))</f>
        <v>0</v>
      </c>
      <c r="Q19" s="19"/>
      <c r="R19" s="5"/>
      <c r="S19" s="24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</row>
    <row r="20" spans="1:48" ht="15.75" thickBot="1">
      <c r="A20" s="43"/>
      <c r="B20" s="50"/>
      <c r="C20" s="75"/>
      <c r="D20" s="75"/>
      <c r="E20" s="75"/>
      <c r="F20" s="75"/>
      <c r="G20" s="9"/>
      <c r="H20" s="18"/>
      <c r="I20" s="9"/>
      <c r="J20" s="9"/>
      <c r="K20" s="9"/>
      <c r="L20" s="12"/>
      <c r="M20" s="13"/>
      <c r="N20" s="12"/>
      <c r="O20" s="14"/>
      <c r="P20" s="12"/>
      <c r="Q20" s="19"/>
      <c r="R20" s="5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</row>
    <row r="21" spans="1:48" ht="86.25" thickBot="1">
      <c r="A21" s="43">
        <v>7</v>
      </c>
      <c r="B21" s="64" t="s">
        <v>45</v>
      </c>
      <c r="C21" s="75" t="s">
        <v>46</v>
      </c>
      <c r="D21" s="75" t="s">
        <v>47</v>
      </c>
      <c r="E21" s="75" t="s">
        <v>48</v>
      </c>
      <c r="F21" s="75" t="s">
        <v>49</v>
      </c>
      <c r="G21" s="9"/>
      <c r="H21" s="10" t="s">
        <v>2</v>
      </c>
      <c r="I21" s="9"/>
      <c r="J21" s="11"/>
      <c r="K21" s="9"/>
      <c r="L21" s="12">
        <v>4</v>
      </c>
      <c r="M21" s="13">
        <f>L21/($L$8+$L$10+$L$12+$L$14)</f>
        <v>0.25</v>
      </c>
      <c r="N21" s="12">
        <f>VLOOKUP(H21,$R$2:$S$5,2,FALSE)</f>
        <v>0</v>
      </c>
      <c r="O21" s="14">
        <f>N21*M21</f>
        <v>0</v>
      </c>
      <c r="P21" s="12">
        <f>IF(N21=0,0,M21*MAX(S12:S16))</f>
        <v>0</v>
      </c>
      <c r="Q21" s="19"/>
      <c r="R21" s="5"/>
      <c r="S21" s="24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</row>
    <row r="22" spans="1:48" ht="15.75" thickBot="1">
      <c r="A22" s="43"/>
      <c r="B22" s="50"/>
      <c r="C22" s="75"/>
      <c r="D22" s="75"/>
      <c r="E22" s="75"/>
      <c r="F22" s="75"/>
      <c r="G22" s="9"/>
      <c r="H22" s="33"/>
      <c r="I22" s="9"/>
      <c r="J22" s="34"/>
      <c r="K22" s="9"/>
      <c r="L22" s="12"/>
      <c r="M22" s="13"/>
      <c r="N22" s="12"/>
      <c r="O22" s="14"/>
      <c r="P22" s="12"/>
      <c r="Q22" s="19"/>
      <c r="R22" s="5"/>
      <c r="S22" s="24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</row>
    <row r="23" spans="1:48" ht="100.5" thickBot="1">
      <c r="A23" s="43">
        <v>8</v>
      </c>
      <c r="B23" s="64" t="s">
        <v>50</v>
      </c>
      <c r="C23" s="76" t="s">
        <v>51</v>
      </c>
      <c r="D23" s="76" t="s">
        <v>52</v>
      </c>
      <c r="E23" s="76" t="s">
        <v>53</v>
      </c>
      <c r="F23" s="76" t="s">
        <v>54</v>
      </c>
      <c r="G23" s="9"/>
      <c r="H23" s="10" t="s">
        <v>2</v>
      </c>
      <c r="I23" s="9"/>
      <c r="J23" s="11"/>
      <c r="K23" s="9"/>
      <c r="L23" s="12">
        <v>4</v>
      </c>
      <c r="M23" s="13">
        <f>L23/($L$8+$L$10+$L$12+$L$14)</f>
        <v>0.25</v>
      </c>
      <c r="N23" s="12">
        <f>VLOOKUP(H23,$R$2:$S$5,2,FALSE)</f>
        <v>0</v>
      </c>
      <c r="O23" s="14">
        <f>N23*M23</f>
        <v>0</v>
      </c>
      <c r="P23" s="12"/>
      <c r="Q23" s="19"/>
      <c r="R23" s="5"/>
      <c r="S23" s="24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</row>
    <row r="24" spans="1:48" ht="14.25">
      <c r="A24" s="46"/>
      <c r="B24" s="47"/>
      <c r="C24" s="47"/>
      <c r="D24" s="47"/>
      <c r="E24" s="47"/>
      <c r="F24" s="47"/>
      <c r="G24" s="2"/>
      <c r="H24" s="33"/>
      <c r="I24" s="2"/>
      <c r="J24" s="35"/>
      <c r="K24" s="2"/>
      <c r="L24" s="12"/>
      <c r="M24" s="13"/>
      <c r="N24" s="12"/>
      <c r="O24" s="14"/>
      <c r="P24" s="12"/>
      <c r="Q24" s="19"/>
      <c r="R24" s="24"/>
      <c r="S24" s="24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</row>
    <row r="25" spans="1:48" ht="36.950000000000003" customHeight="1" thickBot="1">
      <c r="A25" s="48"/>
      <c r="B25" s="55" t="s">
        <v>55</v>
      </c>
      <c r="C25" s="64" t="s">
        <v>2</v>
      </c>
      <c r="D25" s="64" t="s">
        <v>10</v>
      </c>
      <c r="E25" s="64" t="s">
        <v>5</v>
      </c>
      <c r="F25" s="64" t="s">
        <v>8</v>
      </c>
      <c r="G25" s="64"/>
      <c r="H25" s="64"/>
      <c r="I25" s="64"/>
      <c r="J25" s="64"/>
      <c r="K25" s="39"/>
      <c r="L25" s="39"/>
      <c r="M25" s="39"/>
      <c r="N25" s="39"/>
      <c r="O25" s="39"/>
      <c r="P25" s="39"/>
      <c r="Q25" s="39"/>
      <c r="R25" s="24"/>
      <c r="S25" s="24"/>
      <c r="T25" s="24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</row>
    <row r="26" spans="1:48" ht="57.75" thickBot="1">
      <c r="A26" s="46">
        <v>9</v>
      </c>
      <c r="B26" s="64" t="s">
        <v>56</v>
      </c>
      <c r="C26" s="75" t="s">
        <v>57</v>
      </c>
      <c r="D26" s="75" t="s">
        <v>58</v>
      </c>
      <c r="E26" s="76" t="s">
        <v>59</v>
      </c>
      <c r="F26" s="76" t="s">
        <v>60</v>
      </c>
      <c r="G26" s="9"/>
      <c r="H26" s="10" t="s">
        <v>2</v>
      </c>
      <c r="I26" s="9"/>
      <c r="J26" s="11"/>
      <c r="K26" s="9"/>
      <c r="L26" s="12">
        <v>4</v>
      </c>
      <c r="M26" s="13">
        <f>L26/($L$8+$L$10+$L$12+$L$14)</f>
        <v>0.25</v>
      </c>
      <c r="N26" s="12">
        <f>VLOOKUP(H26,$R$2:$S$5,2,FALSE)</f>
        <v>0</v>
      </c>
      <c r="O26" s="14">
        <f>N26*M26</f>
        <v>0</v>
      </c>
      <c r="P26" s="12">
        <f>IF(N26=0,0,M26*MAX(S23:S25))</f>
        <v>0</v>
      </c>
      <c r="Q26" s="15"/>
      <c r="R26" s="24"/>
      <c r="S26" s="24"/>
      <c r="T26" s="24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</row>
    <row r="27" spans="1:48" ht="15" thickBot="1">
      <c r="A27" s="46"/>
      <c r="B27" s="49"/>
      <c r="C27" s="75"/>
      <c r="D27" s="75"/>
      <c r="E27" s="76"/>
      <c r="F27" s="76"/>
      <c r="G27" s="9"/>
      <c r="H27" s="18"/>
      <c r="I27" s="9"/>
      <c r="J27" s="9"/>
      <c r="K27" s="9"/>
      <c r="L27" s="12"/>
      <c r="M27" s="13"/>
      <c r="N27" s="12"/>
      <c r="O27" s="14"/>
      <c r="P27" s="12"/>
      <c r="Q27" s="19"/>
      <c r="R27" s="25"/>
      <c r="S27" s="25"/>
      <c r="T27" s="25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</row>
    <row r="28" spans="1:48" ht="72" thickBot="1">
      <c r="A28" s="46">
        <f>A26+1</f>
        <v>10</v>
      </c>
      <c r="B28" s="64" t="s">
        <v>61</v>
      </c>
      <c r="C28" s="75" t="s">
        <v>62</v>
      </c>
      <c r="D28" s="75" t="s">
        <v>63</v>
      </c>
      <c r="E28" s="76" t="s">
        <v>64</v>
      </c>
      <c r="F28" s="76" t="s">
        <v>65</v>
      </c>
      <c r="G28" s="9"/>
      <c r="H28" s="10" t="s">
        <v>2</v>
      </c>
      <c r="I28" s="9"/>
      <c r="J28" s="11"/>
      <c r="K28" s="9"/>
      <c r="L28" s="12">
        <v>4</v>
      </c>
      <c r="M28" s="13">
        <f>L28/($L$8+$L$10+$L$12+$L$14)</f>
        <v>0.25</v>
      </c>
      <c r="N28" s="12">
        <f>VLOOKUP(H28,$R$2:$S$5,2,FALSE)</f>
        <v>0</v>
      </c>
      <c r="O28" s="14">
        <f>N28*M28</f>
        <v>0</v>
      </c>
      <c r="P28" s="12">
        <f>IF(N28=0,0,M28*MAX(S23:S25))</f>
        <v>0</v>
      </c>
      <c r="Q28" s="19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</row>
    <row r="29" spans="1:48" ht="15" thickBot="1">
      <c r="A29" s="46"/>
      <c r="B29" s="49"/>
      <c r="C29" s="75"/>
      <c r="D29" s="75"/>
      <c r="E29" s="76"/>
      <c r="F29" s="76"/>
      <c r="G29" s="9"/>
      <c r="H29" s="18"/>
      <c r="I29" s="9"/>
      <c r="J29" s="9"/>
      <c r="K29" s="9"/>
      <c r="L29" s="12"/>
      <c r="M29" s="13"/>
      <c r="N29" s="12"/>
      <c r="O29" s="14"/>
      <c r="P29" s="12"/>
      <c r="Q29" s="19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</row>
    <row r="30" spans="1:48" ht="100.5" customHeight="1" thickBot="1">
      <c r="A30" s="46">
        <f>A28+1</f>
        <v>11</v>
      </c>
      <c r="B30" s="64" t="s">
        <v>66</v>
      </c>
      <c r="C30" s="75" t="s">
        <v>67</v>
      </c>
      <c r="D30" s="75" t="s">
        <v>68</v>
      </c>
      <c r="E30" s="76" t="s">
        <v>69</v>
      </c>
      <c r="F30" s="76" t="s">
        <v>70</v>
      </c>
      <c r="G30" s="9"/>
      <c r="H30" s="10" t="s">
        <v>2</v>
      </c>
      <c r="I30" s="9"/>
      <c r="J30" s="11"/>
      <c r="K30" s="9"/>
      <c r="L30" s="12">
        <v>4</v>
      </c>
      <c r="M30" s="13">
        <f>L30/($L$8+$L$10+$L$12+$L$14)</f>
        <v>0.25</v>
      </c>
      <c r="N30" s="12">
        <f>VLOOKUP(H30,$R$2:$S$5,2,FALSE)</f>
        <v>0</v>
      </c>
      <c r="O30" s="14">
        <f>N30*M30</f>
        <v>0</v>
      </c>
      <c r="P30" s="12">
        <f>IF(N30=0,0,M30*MAX(S23:S25))</f>
        <v>0</v>
      </c>
      <c r="Q30" s="19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</row>
    <row r="31" spans="1:48" ht="15" thickBot="1">
      <c r="A31" s="46"/>
      <c r="B31" s="49"/>
      <c r="C31" s="75"/>
      <c r="D31" s="75"/>
      <c r="E31" s="76"/>
      <c r="F31" s="76"/>
      <c r="G31" s="9"/>
      <c r="H31" s="33"/>
      <c r="I31" s="9"/>
      <c r="J31" s="34"/>
      <c r="K31" s="9"/>
      <c r="L31" s="12"/>
      <c r="M31" s="13"/>
      <c r="N31" s="12"/>
      <c r="O31" s="14"/>
      <c r="P31" s="12"/>
      <c r="Q31" s="19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</row>
    <row r="32" spans="1:48" ht="100.5" thickBot="1">
      <c r="A32" s="46">
        <v>12</v>
      </c>
      <c r="B32" s="64" t="s">
        <v>71</v>
      </c>
      <c r="C32" s="76" t="s">
        <v>72</v>
      </c>
      <c r="D32" s="75" t="s">
        <v>73</v>
      </c>
      <c r="E32" s="76" t="s">
        <v>74</v>
      </c>
      <c r="F32" s="76" t="s">
        <v>75</v>
      </c>
      <c r="G32" s="9"/>
      <c r="H32" s="10" t="s">
        <v>2</v>
      </c>
      <c r="I32" s="9"/>
      <c r="J32" s="11"/>
      <c r="K32" s="9"/>
      <c r="L32" s="12">
        <v>4</v>
      </c>
      <c r="M32" s="13">
        <f>L32/($L$8+$L$10+$L$12+$L$14)</f>
        <v>0.25</v>
      </c>
      <c r="N32" s="12">
        <f>VLOOKUP(H32,$R$2:$S$5,2,FALSE)</f>
        <v>0</v>
      </c>
      <c r="O32" s="14">
        <f>N32*M32</f>
        <v>0</v>
      </c>
      <c r="P32" s="12"/>
      <c r="Q32" s="19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</row>
    <row r="33" spans="1:48" ht="14.25">
      <c r="A33" s="46"/>
      <c r="B33" s="47"/>
      <c r="C33" s="47"/>
      <c r="D33" s="47"/>
      <c r="E33" s="47"/>
      <c r="F33" s="47"/>
      <c r="G33" s="2"/>
      <c r="H33" s="33"/>
      <c r="I33" s="2"/>
      <c r="J33" s="35"/>
      <c r="K33" s="2"/>
      <c r="L33" s="12"/>
      <c r="M33" s="13"/>
      <c r="N33" s="12"/>
      <c r="O33" s="14"/>
      <c r="P33" s="12"/>
      <c r="Q33" s="19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</row>
    <row r="34" spans="1:48" ht="30.75" thickBot="1">
      <c r="A34" s="48"/>
      <c r="B34" s="55" t="s">
        <v>76</v>
      </c>
      <c r="C34" s="64" t="s">
        <v>2</v>
      </c>
      <c r="D34" s="64" t="s">
        <v>10</v>
      </c>
      <c r="E34" s="64" t="s">
        <v>5</v>
      </c>
      <c r="F34" s="64" t="s">
        <v>8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</row>
    <row r="35" spans="1:48" ht="72" thickBot="1">
      <c r="A35" s="46">
        <v>13</v>
      </c>
      <c r="B35" s="64" t="s">
        <v>77</v>
      </c>
      <c r="C35" s="75" t="s">
        <v>78</v>
      </c>
      <c r="D35" s="75" t="s">
        <v>79</v>
      </c>
      <c r="E35" s="76" t="s">
        <v>80</v>
      </c>
      <c r="F35" s="76" t="s">
        <v>81</v>
      </c>
      <c r="G35" s="2"/>
      <c r="H35" s="10" t="s">
        <v>2</v>
      </c>
      <c r="I35" s="9"/>
      <c r="J35" s="11"/>
      <c r="K35" s="9"/>
      <c r="L35" s="12">
        <v>4</v>
      </c>
      <c r="M35" s="13">
        <f>L35/($L$8+$L$10+$L$12+$L$14)</f>
        <v>0.25</v>
      </c>
      <c r="N35" s="12">
        <f>VLOOKUP(H35,$R$2:$S$5,2,FALSE)</f>
        <v>0</v>
      </c>
      <c r="O35" s="14">
        <f>N35*M35</f>
        <v>0</v>
      </c>
      <c r="P35" s="12">
        <f>IF(N35=0,0,M35*MAX(S3:S7))</f>
        <v>0</v>
      </c>
      <c r="Q35" s="19"/>
      <c r="R35" s="53"/>
      <c r="S35" s="53"/>
      <c r="T35" s="53"/>
      <c r="U35" s="53"/>
      <c r="V35" s="54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</row>
    <row r="36" spans="1:48" ht="15" thickBot="1">
      <c r="A36" s="46"/>
      <c r="B36" s="49"/>
      <c r="C36" s="75"/>
      <c r="D36" s="75"/>
      <c r="E36" s="76"/>
      <c r="F36" s="76"/>
      <c r="G36" s="2"/>
      <c r="H36" s="18"/>
      <c r="I36" s="9"/>
      <c r="J36" s="9"/>
      <c r="K36" s="9"/>
      <c r="L36" s="12"/>
      <c r="M36" s="13"/>
      <c r="N36" s="12"/>
      <c r="O36" s="14"/>
      <c r="P36" s="12"/>
      <c r="Q36" s="19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</row>
    <row r="37" spans="1:48" ht="87.75" customHeight="1" thickBot="1">
      <c r="A37" s="46">
        <f>A35+1</f>
        <v>14</v>
      </c>
      <c r="B37" s="64" t="s">
        <v>82</v>
      </c>
      <c r="C37" s="75" t="s">
        <v>83</v>
      </c>
      <c r="D37" s="75" t="s">
        <v>84</v>
      </c>
      <c r="E37" s="76" t="s">
        <v>85</v>
      </c>
      <c r="F37" s="76" t="s">
        <v>86</v>
      </c>
      <c r="G37" s="2"/>
      <c r="H37" s="10" t="s">
        <v>2</v>
      </c>
      <c r="I37" s="9"/>
      <c r="J37" s="11"/>
      <c r="K37" s="9"/>
      <c r="L37" s="12">
        <v>4</v>
      </c>
      <c r="M37" s="13">
        <f>L37/($L$8+$L$10+$L$12+$L$14)</f>
        <v>0.25</v>
      </c>
      <c r="N37" s="12">
        <f>VLOOKUP(H37,$R$2:$S$5,2,FALSE)</f>
        <v>0</v>
      </c>
      <c r="O37" s="14">
        <f>N37*M37</f>
        <v>0</v>
      </c>
      <c r="P37" s="12">
        <f>IF(N37=0,0,M37*MAX(S3:S7))</f>
        <v>0</v>
      </c>
      <c r="Q37" s="19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</row>
    <row r="38" spans="1:48" ht="15" thickBot="1">
      <c r="A38" s="46"/>
      <c r="B38" s="49"/>
      <c r="C38" s="75"/>
      <c r="D38" s="75"/>
      <c r="E38" s="76"/>
      <c r="F38" s="76"/>
      <c r="G38" s="2"/>
      <c r="H38" s="18"/>
      <c r="I38" s="9"/>
      <c r="J38" s="9"/>
      <c r="K38" s="9"/>
      <c r="L38" s="12"/>
      <c r="M38" s="13"/>
      <c r="N38" s="12"/>
      <c r="O38" s="14"/>
      <c r="P38" s="12"/>
      <c r="Q38" s="19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</row>
    <row r="39" spans="1:48" ht="86.25" thickBot="1">
      <c r="A39" s="46">
        <f>A37+1</f>
        <v>15</v>
      </c>
      <c r="B39" s="64" t="s">
        <v>87</v>
      </c>
      <c r="C39" s="75" t="s">
        <v>88</v>
      </c>
      <c r="D39" s="75" t="s">
        <v>89</v>
      </c>
      <c r="E39" s="76" t="s">
        <v>90</v>
      </c>
      <c r="F39" s="76" t="s">
        <v>91</v>
      </c>
      <c r="G39" s="2"/>
      <c r="H39" s="10" t="s">
        <v>2</v>
      </c>
      <c r="I39" s="9"/>
      <c r="J39" s="11"/>
      <c r="K39" s="9"/>
      <c r="L39" s="12">
        <v>4</v>
      </c>
      <c r="M39" s="13">
        <f>L39/($L$8+$L$10+$L$12+$L$14)</f>
        <v>0.25</v>
      </c>
      <c r="N39" s="12">
        <f>VLOOKUP(H39,$R$2:$S$5,2,FALSE)</f>
        <v>0</v>
      </c>
      <c r="O39" s="14">
        <f>N39*M39</f>
        <v>0</v>
      </c>
      <c r="P39" s="12">
        <f>IF(N39=0,0,M39*MAX(S3:S7))</f>
        <v>0</v>
      </c>
      <c r="Q39" s="19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</row>
    <row r="40" spans="1:48" ht="15" thickBot="1">
      <c r="A40" s="46"/>
      <c r="B40" s="49"/>
      <c r="C40" s="75"/>
      <c r="D40" s="75"/>
      <c r="E40" s="76"/>
      <c r="F40" s="76"/>
      <c r="G40" s="2"/>
      <c r="H40" s="33"/>
      <c r="I40" s="9"/>
      <c r="J40" s="34"/>
      <c r="K40" s="9"/>
      <c r="L40" s="12"/>
      <c r="M40" s="13"/>
      <c r="N40" s="12"/>
      <c r="O40" s="14"/>
      <c r="P40" s="12"/>
      <c r="Q40" s="19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</row>
    <row r="41" spans="1:48" ht="82.5" customHeight="1" thickBot="1">
      <c r="A41" s="46"/>
      <c r="B41" s="64" t="s">
        <v>71</v>
      </c>
      <c r="C41" s="76" t="s">
        <v>92</v>
      </c>
      <c r="D41" s="75" t="s">
        <v>93</v>
      </c>
      <c r="E41" s="76" t="s">
        <v>94</v>
      </c>
      <c r="F41" s="76" t="s">
        <v>95</v>
      </c>
      <c r="G41" s="2"/>
      <c r="H41" s="10" t="s">
        <v>2</v>
      </c>
      <c r="I41" s="9"/>
      <c r="J41" s="11"/>
      <c r="K41" s="9"/>
      <c r="L41" s="12">
        <v>4</v>
      </c>
      <c r="M41" s="13">
        <f>L41/($L$8+$L$10+$L$12+$L$14)</f>
        <v>0.25</v>
      </c>
      <c r="N41" s="12">
        <f>VLOOKUP(H41,$R$2:$S$5,2,FALSE)</f>
        <v>0</v>
      </c>
      <c r="O41" s="14">
        <f>N41*M41</f>
        <v>0</v>
      </c>
      <c r="P41" s="12"/>
      <c r="Q41" s="19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</row>
    <row r="42" spans="1:48" ht="14.25">
      <c r="A42" s="46"/>
      <c r="B42" s="47"/>
      <c r="C42" s="47"/>
      <c r="D42" s="47"/>
      <c r="E42" s="47"/>
      <c r="F42" s="47"/>
      <c r="G42" s="2"/>
      <c r="H42" s="33"/>
      <c r="I42" s="2"/>
      <c r="J42" s="35"/>
      <c r="K42" s="2"/>
      <c r="L42" s="12"/>
      <c r="M42" s="13"/>
      <c r="N42" s="12"/>
      <c r="O42" s="14"/>
      <c r="P42" s="12"/>
      <c r="Q42" s="19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</row>
    <row r="43" spans="1:48" ht="45.75" thickBot="1">
      <c r="A43" s="46"/>
      <c r="B43" s="55" t="s">
        <v>96</v>
      </c>
      <c r="C43" s="64" t="s">
        <v>2</v>
      </c>
      <c r="D43" s="64" t="s">
        <v>10</v>
      </c>
      <c r="E43" s="64" t="s">
        <v>5</v>
      </c>
      <c r="F43" s="64" t="s">
        <v>8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</row>
    <row r="44" spans="1:48" ht="57.75" thickBot="1">
      <c r="A44" s="46">
        <v>16</v>
      </c>
      <c r="B44" s="64" t="s">
        <v>97</v>
      </c>
      <c r="C44" s="75" t="s">
        <v>98</v>
      </c>
      <c r="D44" s="75" t="s">
        <v>99</v>
      </c>
      <c r="E44" s="76" t="s">
        <v>100</v>
      </c>
      <c r="F44" s="76" t="s">
        <v>101</v>
      </c>
      <c r="G44" s="2"/>
      <c r="H44" s="10" t="s">
        <v>2</v>
      </c>
      <c r="I44" s="9"/>
      <c r="J44" s="11"/>
      <c r="K44" s="9"/>
      <c r="L44" s="12">
        <v>4</v>
      </c>
      <c r="M44" s="13">
        <f>L44/($L$8+$L$10+$L$12+$L$14)</f>
        <v>0.25</v>
      </c>
      <c r="N44" s="12">
        <f>VLOOKUP(H44,$R$2:$S$5,2,FALSE)</f>
        <v>0</v>
      </c>
      <c r="O44" s="14">
        <f>N44*M44</f>
        <v>0</v>
      </c>
      <c r="P44" s="12">
        <f>IF(N44=0,0,M44*MAX(S3:S7))</f>
        <v>0</v>
      </c>
      <c r="Q44" s="19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</row>
    <row r="45" spans="1:48" ht="15" thickBot="1">
      <c r="A45" s="46"/>
      <c r="B45" s="49"/>
      <c r="C45" s="75"/>
      <c r="D45" s="75"/>
      <c r="E45" s="76"/>
      <c r="F45" s="76"/>
      <c r="G45" s="2"/>
      <c r="H45" s="18"/>
      <c r="I45" s="9"/>
      <c r="J45" s="9"/>
      <c r="K45" s="9"/>
      <c r="L45" s="12"/>
      <c r="M45" s="13"/>
      <c r="N45" s="12"/>
      <c r="O45" s="14"/>
      <c r="P45" s="27"/>
      <c r="Q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</row>
    <row r="46" spans="1:48" ht="57.75" thickBot="1">
      <c r="A46" s="46">
        <f>A44+1</f>
        <v>17</v>
      </c>
      <c r="B46" s="64" t="s">
        <v>102</v>
      </c>
      <c r="C46" s="75" t="s">
        <v>103</v>
      </c>
      <c r="D46" s="75" t="s">
        <v>104</v>
      </c>
      <c r="E46" s="76" t="s">
        <v>105</v>
      </c>
      <c r="F46" s="76" t="s">
        <v>106</v>
      </c>
      <c r="G46" s="2"/>
      <c r="H46" s="10" t="s">
        <v>2</v>
      </c>
      <c r="I46" s="9"/>
      <c r="J46" s="11"/>
      <c r="K46" s="9"/>
      <c r="L46" s="12">
        <v>4</v>
      </c>
      <c r="M46" s="13">
        <f>L46/($L$8+$L$10+$L$12+$L$14)</f>
        <v>0.25</v>
      </c>
      <c r="N46" s="12">
        <f>VLOOKUP(H46,$R$2:$S$5,2,FALSE)</f>
        <v>0</v>
      </c>
      <c r="O46" s="14">
        <f>N46*M46</f>
        <v>0</v>
      </c>
      <c r="P46" s="12">
        <f>IF(N46=0,0,M46*MAX(S3:S7))</f>
        <v>0</v>
      </c>
      <c r="Q46" s="19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</row>
    <row r="47" spans="1:48" ht="15" thickBot="1">
      <c r="A47" s="46"/>
      <c r="B47" s="49"/>
      <c r="C47" s="75"/>
      <c r="D47" s="75"/>
      <c r="E47" s="76"/>
      <c r="F47" s="76"/>
      <c r="G47" s="2"/>
      <c r="H47" s="18"/>
      <c r="I47" s="9"/>
      <c r="J47" s="9"/>
      <c r="K47" s="9"/>
      <c r="L47" s="12"/>
      <c r="M47" s="13"/>
      <c r="N47" s="12"/>
      <c r="O47" s="14"/>
      <c r="P47" s="28"/>
      <c r="Q47" s="19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</row>
    <row r="48" spans="1:48" ht="72" thickBot="1">
      <c r="A48" s="46">
        <f>A46+1</f>
        <v>18</v>
      </c>
      <c r="B48" s="64" t="s">
        <v>107</v>
      </c>
      <c r="C48" s="75" t="s">
        <v>108</v>
      </c>
      <c r="D48" s="75" t="s">
        <v>109</v>
      </c>
      <c r="E48" s="76" t="s">
        <v>110</v>
      </c>
      <c r="F48" s="76" t="s">
        <v>111</v>
      </c>
      <c r="G48" s="2"/>
      <c r="H48" s="10" t="s">
        <v>2</v>
      </c>
      <c r="I48" s="9"/>
      <c r="J48" s="11"/>
      <c r="K48" s="9"/>
      <c r="L48" s="12">
        <v>4</v>
      </c>
      <c r="M48" s="13">
        <f>L48/($L$8+$L$10+$L$12+$L$14)</f>
        <v>0.25</v>
      </c>
      <c r="N48" s="12">
        <f>VLOOKUP(H48,$R$2:$S$5,2,FALSE)</f>
        <v>0</v>
      </c>
      <c r="O48" s="14">
        <f>N48*M48</f>
        <v>0</v>
      </c>
      <c r="P48" s="12">
        <f>IF(N48=0,0,M48*MAX(S3:S7))</f>
        <v>0</v>
      </c>
      <c r="Q48" s="19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</row>
    <row r="49" spans="1:15" ht="15" thickBot="1">
      <c r="A49" s="46"/>
      <c r="B49" s="49"/>
      <c r="C49" s="75"/>
      <c r="D49" s="75"/>
      <c r="E49" s="76"/>
      <c r="F49" s="76"/>
      <c r="G49" s="2"/>
      <c r="H49" s="33"/>
      <c r="I49" s="9"/>
      <c r="J49" s="34"/>
      <c r="K49" s="9"/>
      <c r="L49" s="12"/>
      <c r="M49" s="13"/>
      <c r="N49" s="12"/>
      <c r="O49" s="14"/>
    </row>
    <row r="50" spans="1:15" ht="60.75" thickBot="1">
      <c r="A50" s="46">
        <v>19</v>
      </c>
      <c r="B50" s="64" t="s">
        <v>112</v>
      </c>
      <c r="C50" s="76" t="s">
        <v>113</v>
      </c>
      <c r="D50" s="75" t="s">
        <v>114</v>
      </c>
      <c r="E50" s="76" t="s">
        <v>115</v>
      </c>
      <c r="F50" s="76" t="s">
        <v>116</v>
      </c>
      <c r="G50" s="2"/>
      <c r="H50" s="10" t="s">
        <v>2</v>
      </c>
      <c r="I50" s="9"/>
      <c r="J50" s="11"/>
      <c r="K50" s="9"/>
      <c r="L50" s="12">
        <v>4</v>
      </c>
      <c r="M50" s="13">
        <f>L50/($L$8+$L$10+$L$12+$L$14)</f>
        <v>0.25</v>
      </c>
      <c r="N50" s="12">
        <f>VLOOKUP(H50,$R$2:$S$5,2,FALSE)</f>
        <v>0</v>
      </c>
      <c r="O50" s="14">
        <f>N50*M50</f>
        <v>0</v>
      </c>
    </row>
  </sheetData>
  <mergeCells count="8">
    <mergeCell ref="A1:J1"/>
    <mergeCell ref="K2:Q5"/>
    <mergeCell ref="B5:F5"/>
    <mergeCell ref="A3:B3"/>
    <mergeCell ref="C3:D3"/>
    <mergeCell ref="E3:F3"/>
    <mergeCell ref="G3:H3"/>
    <mergeCell ref="I3:J3"/>
  </mergeCells>
  <conditionalFormatting sqref="H8 H13 H24 H33 H42">
    <cfRule type="cellIs" dxfId="28" priority="37" operator="equal">
      <formula>"Enter score"</formula>
    </cfRule>
  </conditionalFormatting>
  <conditionalFormatting sqref="O42 O24 O33 O15 O8:O13">
    <cfRule type="colorScale" priority="40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14">
    <cfRule type="colorScale" priority="36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17 H22">
    <cfRule type="cellIs" dxfId="27" priority="33" operator="equal">
      <formula>"Enter score"</formula>
    </cfRule>
  </conditionalFormatting>
  <conditionalFormatting sqref="O17:O22">
    <cfRule type="colorScale" priority="34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23">
    <cfRule type="colorScale" priority="32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7">
    <cfRule type="colorScale" priority="30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31">
    <cfRule type="cellIs" dxfId="26" priority="28" operator="equal">
      <formula>"Enter score"</formula>
    </cfRule>
  </conditionalFormatting>
  <conditionalFormatting sqref="O26:O31">
    <cfRule type="colorScale" priority="29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32">
    <cfRule type="colorScale" priority="27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40">
    <cfRule type="cellIs" dxfId="25" priority="24" operator="equal">
      <formula>"Enter score"</formula>
    </cfRule>
  </conditionalFormatting>
  <conditionalFormatting sqref="O35:O40">
    <cfRule type="colorScale" priority="25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41">
    <cfRule type="colorScale" priority="23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50">
    <cfRule type="cellIs" dxfId="24" priority="18" operator="equal">
      <formula>"Enter score"</formula>
    </cfRule>
  </conditionalFormatting>
  <conditionalFormatting sqref="H49">
    <cfRule type="cellIs" dxfId="23" priority="20" operator="equal">
      <formula>"Enter score"</formula>
    </cfRule>
  </conditionalFormatting>
  <conditionalFormatting sqref="O44:O49">
    <cfRule type="colorScale" priority="21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O50">
    <cfRule type="colorScale" priority="19">
      <colorScale>
        <cfvo type="min"/>
        <cfvo type="percentile" val="80"/>
        <cfvo type="percentile" val="100"/>
        <color rgb="FFE67C73"/>
        <color rgb="FFFFFFFF"/>
        <color rgb="FF57BB8A"/>
      </colorScale>
    </cfRule>
  </conditionalFormatting>
  <conditionalFormatting sqref="H48">
    <cfRule type="cellIs" dxfId="22" priority="17" operator="equal">
      <formula>"Enter score"</formula>
    </cfRule>
  </conditionalFormatting>
  <conditionalFormatting sqref="H46">
    <cfRule type="cellIs" dxfId="21" priority="16" operator="equal">
      <formula>"Enter score"</formula>
    </cfRule>
  </conditionalFormatting>
  <conditionalFormatting sqref="H44">
    <cfRule type="cellIs" dxfId="20" priority="15" operator="equal">
      <formula>"Enter score"</formula>
    </cfRule>
  </conditionalFormatting>
  <conditionalFormatting sqref="H41">
    <cfRule type="cellIs" dxfId="19" priority="14" operator="equal">
      <formula>"Enter score"</formula>
    </cfRule>
  </conditionalFormatting>
  <conditionalFormatting sqref="H39">
    <cfRule type="cellIs" dxfId="18" priority="13" operator="equal">
      <formula>"Enter score"</formula>
    </cfRule>
  </conditionalFormatting>
  <conditionalFormatting sqref="H37">
    <cfRule type="cellIs" dxfId="17" priority="12" operator="equal">
      <formula>"Enter score"</formula>
    </cfRule>
  </conditionalFormatting>
  <conditionalFormatting sqref="H35">
    <cfRule type="cellIs" dxfId="16" priority="11" operator="equal">
      <formula>"Enter score"</formula>
    </cfRule>
  </conditionalFormatting>
  <conditionalFormatting sqref="H32">
    <cfRule type="cellIs" dxfId="15" priority="10" operator="equal">
      <formula>"Enter score"</formula>
    </cfRule>
  </conditionalFormatting>
  <conditionalFormatting sqref="H30">
    <cfRule type="cellIs" dxfId="14" priority="9" operator="equal">
      <formula>"Enter score"</formula>
    </cfRule>
  </conditionalFormatting>
  <conditionalFormatting sqref="H28">
    <cfRule type="cellIs" dxfId="13" priority="8" operator="equal">
      <formula>"Enter score"</formula>
    </cfRule>
  </conditionalFormatting>
  <conditionalFormatting sqref="H26">
    <cfRule type="cellIs" dxfId="12" priority="7" operator="equal">
      <formula>"Enter score"</formula>
    </cfRule>
  </conditionalFormatting>
  <conditionalFormatting sqref="H23">
    <cfRule type="cellIs" dxfId="11" priority="6" operator="equal">
      <formula>"Enter score"</formula>
    </cfRule>
  </conditionalFormatting>
  <conditionalFormatting sqref="H21">
    <cfRule type="cellIs" dxfId="10" priority="5" operator="equal">
      <formula>"Enter score"</formula>
    </cfRule>
  </conditionalFormatting>
  <conditionalFormatting sqref="H19">
    <cfRule type="cellIs" dxfId="9" priority="4" operator="equal">
      <formula>"Enter score"</formula>
    </cfRule>
  </conditionalFormatting>
  <conditionalFormatting sqref="H10">
    <cfRule type="cellIs" dxfId="8" priority="3" operator="equal">
      <formula>"Enter score"</formula>
    </cfRule>
  </conditionalFormatting>
  <conditionalFormatting sqref="H12">
    <cfRule type="cellIs" dxfId="7" priority="2" operator="equal">
      <formula>"Enter score"</formula>
    </cfRule>
  </conditionalFormatting>
  <conditionalFormatting sqref="H14">
    <cfRule type="cellIs" dxfId="6" priority="1" operator="equal">
      <formula>"Enter score"</formula>
    </cfRule>
  </conditionalFormatting>
  <dataValidations count="1">
    <dataValidation type="list" allowBlank="1" showInputMessage="1" showErrorMessage="1" prompt="La puntuación debe ser: Muy baja, Baja, Moderada, Buena, Excelente o N/A" sqref="H8 H12:H14 H17 H26 H19 H10 H37 H35 H39:H42 H30:H33 H44 H28 H46 H48:H50 H21:H24">
      <formula1>$R$2:$R$5</formula1>
    </dataValidation>
  </dataValidations>
  <pageMargins left="0.7" right="0.7" top="0.93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0"/>
  <sheetViews>
    <sheetView workbookViewId="0">
      <selection activeCell="D10" sqref="D10"/>
    </sheetView>
  </sheetViews>
  <sheetFormatPr baseColWidth="10" defaultColWidth="14.42578125" defaultRowHeight="15" customHeight="1"/>
  <cols>
    <col min="1" max="1" width="165.7109375" customWidth="1"/>
  </cols>
  <sheetData>
    <row r="1" spans="1:1" ht="69.95" customHeight="1"/>
    <row r="2" spans="1:1" ht="26.25" customHeight="1">
      <c r="A2" s="147"/>
    </row>
    <row r="3" spans="1:1" ht="22.5" customHeight="1">
      <c r="A3" s="146"/>
    </row>
    <row r="4" spans="1:1" ht="22.5" customHeight="1">
      <c r="A4" s="146"/>
    </row>
    <row r="5" spans="1:1" ht="22.5" customHeight="1">
      <c r="A5" s="146"/>
    </row>
    <row r="6" spans="1:1" ht="22.5" customHeight="1">
      <c r="A6" s="146"/>
    </row>
    <row r="7" spans="1:1" ht="22.5" customHeight="1">
      <c r="A7" s="146"/>
    </row>
    <row r="8" spans="1:1" ht="22.5" customHeight="1">
      <c r="A8" s="146"/>
    </row>
    <row r="9" spans="1:1" ht="22.5" customHeight="1">
      <c r="A9" s="146"/>
    </row>
    <row r="10" spans="1:1" ht="302.25" customHeight="1">
      <c r="A10" s="146"/>
    </row>
  </sheetData>
  <mergeCells count="1">
    <mergeCell ref="A2:A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"/>
  <sheetViews>
    <sheetView tabSelected="1" workbookViewId="0">
      <selection activeCell="A22" sqref="A22"/>
    </sheetView>
  </sheetViews>
  <sheetFormatPr baseColWidth="10" defaultColWidth="14.42578125" defaultRowHeight="15" customHeight="1"/>
  <cols>
    <col min="1" max="1" width="30.42578125" customWidth="1"/>
    <col min="2" max="2" width="13.28515625" style="29" customWidth="1"/>
    <col min="3" max="3" width="12.42578125" style="30" customWidth="1"/>
    <col min="4" max="4" width="16" style="29" customWidth="1"/>
  </cols>
  <sheetData>
    <row r="1" spans="1:4" ht="60" customHeight="1">
      <c r="A1" s="141"/>
      <c r="B1" s="141"/>
      <c r="C1" s="141"/>
      <c r="D1" s="141"/>
    </row>
    <row r="2" spans="1:4" ht="15" customHeight="1">
      <c r="A2" s="29"/>
      <c r="C2" s="29"/>
    </row>
    <row r="3" spans="1:4" ht="15" customHeight="1">
      <c r="A3" s="119" t="s">
        <v>117</v>
      </c>
      <c r="B3" s="120" t="s">
        <v>118</v>
      </c>
      <c r="C3" s="117" t="s">
        <v>119</v>
      </c>
      <c r="D3" s="118" t="s">
        <v>120</v>
      </c>
    </row>
    <row r="4" spans="1:4" ht="15" customHeight="1">
      <c r="A4" s="109" t="s">
        <v>121</v>
      </c>
      <c r="B4" s="110">
        <v>3</v>
      </c>
      <c r="C4" s="111">
        <f>Reconocimiento!O8+Reconocimiento!O10+Reconocimiento!O12+Reconocimiento!O14</f>
        <v>0</v>
      </c>
      <c r="D4" s="112">
        <f t="shared" ref="D4:D8" si="0">(C4/B4)</f>
        <v>0</v>
      </c>
    </row>
    <row r="5" spans="1:4" ht="15" customHeight="1">
      <c r="A5" s="113" t="s">
        <v>122</v>
      </c>
      <c r="B5" s="114">
        <v>3</v>
      </c>
      <c r="C5" s="115">
        <f>Reconocimiento!O17+Reconocimiento!O19+Reconocimiento!O21+Reconocimiento!O23</f>
        <v>0</v>
      </c>
      <c r="D5" s="116">
        <f t="shared" si="0"/>
        <v>0</v>
      </c>
    </row>
    <row r="6" spans="1:4" ht="15" customHeight="1">
      <c r="A6" s="109" t="s">
        <v>123</v>
      </c>
      <c r="B6" s="110">
        <v>3</v>
      </c>
      <c r="C6" s="111">
        <f>Reconocimiento!O26+Reconocimiento!O28+Reconocimiento!O30+Reconocimiento!O32</f>
        <v>0</v>
      </c>
      <c r="D6" s="112">
        <f t="shared" si="0"/>
        <v>0</v>
      </c>
    </row>
    <row r="7" spans="1:4" ht="15" customHeight="1">
      <c r="A7" s="113" t="s">
        <v>124</v>
      </c>
      <c r="B7" s="114">
        <v>3</v>
      </c>
      <c r="C7" s="115">
        <f>Reconocimiento!O35+Reconocimiento!O37+Reconocimiento!O39+Reconocimiento!O41</f>
        <v>0</v>
      </c>
      <c r="D7" s="116">
        <f t="shared" si="0"/>
        <v>0</v>
      </c>
    </row>
    <row r="8" spans="1:4" ht="15" customHeight="1">
      <c r="A8" s="109" t="s">
        <v>125</v>
      </c>
      <c r="B8" s="110">
        <v>3</v>
      </c>
      <c r="C8" s="111">
        <f>Reconocimiento!O44+Reconocimiento!O37+Reconocimiento!O48+Reconocimiento!O50</f>
        <v>0</v>
      </c>
      <c r="D8" s="112">
        <f t="shared" si="0"/>
        <v>0</v>
      </c>
    </row>
  </sheetData>
  <mergeCells count="1">
    <mergeCell ref="A1:D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workbookViewId="0">
      <selection activeCell="D26" sqref="D26"/>
    </sheetView>
  </sheetViews>
  <sheetFormatPr baseColWidth="10" defaultColWidth="14.42578125" defaultRowHeight="15" customHeight="1"/>
  <sheetData>
    <row r="1" spans="1:7" ht="60" customHeight="1">
      <c r="A1" s="141"/>
      <c r="B1" s="141"/>
      <c r="C1" s="141"/>
      <c r="D1" s="141"/>
      <c r="E1" s="141"/>
      <c r="F1" s="141"/>
      <c r="G1" s="141"/>
    </row>
    <row r="3" spans="1:7" ht="15" customHeight="1">
      <c r="A3" s="150" t="s">
        <v>126</v>
      </c>
      <c r="B3" s="150"/>
      <c r="C3" s="150"/>
      <c r="D3" s="150"/>
      <c r="E3" s="150"/>
      <c r="F3" s="150"/>
      <c r="G3" s="150"/>
    </row>
    <row r="4" spans="1:7" ht="15" customHeight="1">
      <c r="A4" s="148" t="s">
        <v>1</v>
      </c>
      <c r="B4" s="149"/>
      <c r="C4" s="149"/>
      <c r="D4" s="149"/>
      <c r="E4" s="149"/>
      <c r="F4" s="149"/>
      <c r="G4" s="149"/>
    </row>
    <row r="5" spans="1:7" ht="15" customHeight="1">
      <c r="A5" s="149"/>
      <c r="B5" s="149"/>
      <c r="C5" s="149"/>
      <c r="D5" s="149"/>
      <c r="E5" s="149"/>
      <c r="F5" s="149"/>
      <c r="G5" s="149"/>
    </row>
    <row r="6" spans="1:7" ht="15" customHeight="1">
      <c r="A6" s="149"/>
      <c r="B6" s="149"/>
      <c r="C6" s="149"/>
      <c r="D6" s="149"/>
      <c r="E6" s="149"/>
      <c r="F6" s="149"/>
      <c r="G6" s="149"/>
    </row>
    <row r="7" spans="1:7" ht="15" customHeight="1">
      <c r="A7" s="149"/>
      <c r="B7" s="149"/>
      <c r="C7" s="149"/>
      <c r="D7" s="149"/>
      <c r="E7" s="149"/>
      <c r="F7" s="149"/>
      <c r="G7" s="149"/>
    </row>
  </sheetData>
  <mergeCells count="3">
    <mergeCell ref="A4:G7"/>
    <mergeCell ref="A3:G3"/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75B6B737F09742A5E699A954EF177E" ma:contentTypeVersion="1" ma:contentTypeDescription="Crear nuevo documento." ma:contentTypeScope="" ma:versionID="20505218d59cb3dc0b3f7437b118eee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3E851C-CE75-454C-A051-1BDE009FEF78}"/>
</file>

<file path=customXml/itemProps2.xml><?xml version="1.0" encoding="utf-8"?>
<ds:datastoreItem xmlns:ds="http://schemas.openxmlformats.org/officeDocument/2006/customXml" ds:itemID="{8A4D7C77-BD8C-4DB0-AC40-6F786D3487AE}"/>
</file>

<file path=customXml/itemProps3.xml><?xml version="1.0" encoding="utf-8"?>
<ds:datastoreItem xmlns:ds="http://schemas.openxmlformats.org/officeDocument/2006/customXml" ds:itemID="{37B3374A-E4E1-48B0-9CD8-B2D6245282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Introducción</vt:lpstr>
      <vt:lpstr>Reconocimiento</vt:lpstr>
      <vt:lpstr>Gráfico</vt:lpstr>
      <vt:lpstr>Media</vt:lpstr>
      <vt:lpstr>Créditos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Devia</dc:creator>
  <cp:keywords/>
  <dc:description/>
  <cp:lastModifiedBy>Angie Katherine Torres Rojas</cp:lastModifiedBy>
  <cp:revision/>
  <dcterms:created xsi:type="dcterms:W3CDTF">2021-08-30T17:11:32Z</dcterms:created>
  <dcterms:modified xsi:type="dcterms:W3CDTF">2022-09-08T21:03:37Z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0x010100B975B6B737F09742A5E699A954EF177E</vt:lpwstr>
  </property>
</Properties>
</file>