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moralesr\Documents\1- Trabajos\3- Corpoema\2- Proyectos\8- Agroindustria\Plantillas\"/>
    </mc:Choice>
  </mc:AlternateContent>
  <xr:revisionPtr revIDLastSave="0" documentId="13_ncr:1_{0A530BE5-74BD-4FDA-B0C6-CE878E383295}" xr6:coauthVersionLast="47" xr6:coauthVersionMax="47" xr10:uidLastSave="{00000000-0000-0000-0000-000000000000}"/>
  <bookViews>
    <workbookView xWindow="-19320" yWindow="-120" windowWidth="19440" windowHeight="15000" xr2:uid="{4F4AC0FB-F22A-4F96-AA86-2713B2BEDCFC}"/>
  </bookViews>
  <sheets>
    <sheet name="Abejas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" i="1" l="1"/>
  <c r="C31" i="1" s="1"/>
  <c r="L10" i="1"/>
  <c r="N10" i="1" s="1"/>
  <c r="B22" i="1" s="1"/>
  <c r="L11" i="1"/>
  <c r="N11" i="1" s="1"/>
  <c r="L12" i="1"/>
  <c r="N12" i="1" s="1"/>
  <c r="L13" i="1"/>
  <c r="N13" i="1" s="1"/>
  <c r="M10" i="1"/>
  <c r="M11" i="1"/>
  <c r="M12" i="1"/>
  <c r="M13" i="1"/>
  <c r="A31" i="1" l="1"/>
  <c r="A30" i="1" l="1"/>
  <c r="B24" i="1"/>
  <c r="B23" i="1" l="1"/>
  <c r="B25" i="1" s="1"/>
  <c r="N8" i="1"/>
  <c r="C24" i="1"/>
  <c r="C23" i="1" l="1"/>
  <c r="C22" i="1" l="1"/>
  <c r="C25" i="1" s="1"/>
  <c r="D22" i="1"/>
  <c r="D23" i="1" l="1"/>
  <c r="D25" i="1" s="1"/>
  <c r="D24" i="1"/>
</calcChain>
</file>

<file path=xl/sharedStrings.xml><?xml version="1.0" encoding="utf-8"?>
<sst xmlns="http://schemas.openxmlformats.org/spreadsheetml/2006/main" count="67" uniqueCount="49">
  <si>
    <t>Energetico</t>
  </si>
  <si>
    <t>Participación</t>
  </si>
  <si>
    <t>Energía Eléctrica</t>
  </si>
  <si>
    <t>ACPM</t>
  </si>
  <si>
    <t>Biomasa primaria</t>
  </si>
  <si>
    <t>Biomasa secundaria</t>
  </si>
  <si>
    <t>Carbón</t>
  </si>
  <si>
    <t>Gas licuado</t>
  </si>
  <si>
    <t>Gas Natural</t>
  </si>
  <si>
    <t>Gasolina</t>
  </si>
  <si>
    <t>GLP</t>
  </si>
  <si>
    <t>Kerosene</t>
  </si>
  <si>
    <t>Leña</t>
  </si>
  <si>
    <t>Rendimiento</t>
  </si>
  <si>
    <t>Grupo Homogéneo</t>
  </si>
  <si>
    <t>Proceso</t>
  </si>
  <si>
    <t>Energético</t>
  </si>
  <si>
    <t>Indicador</t>
  </si>
  <si>
    <t>Unidades</t>
  </si>
  <si>
    <t>Tabla 7 y Tabla 10</t>
  </si>
  <si>
    <t>Grupo Homogeneo</t>
  </si>
  <si>
    <t>MJ/año</t>
  </si>
  <si>
    <t>TJ/año</t>
  </si>
  <si>
    <t>Tabla 9</t>
  </si>
  <si>
    <t>Mantenimiento</t>
  </si>
  <si>
    <t>Abejas</t>
  </si>
  <si>
    <t>Número de colmenas Colombia</t>
  </si>
  <si>
    <t>Dato de información secundaria kg/Colmena</t>
  </si>
  <si>
    <t>MJ/Colmenas</t>
  </si>
  <si>
    <t xml:space="preserve">Limpieza polen </t>
  </si>
  <si>
    <t>Limpieza Frascos</t>
  </si>
  <si>
    <t>Unidades indicador colmena</t>
  </si>
  <si>
    <t>Indicador kg miel</t>
  </si>
  <si>
    <t>Indicador [MJ/Colmena]</t>
  </si>
  <si>
    <t>Indicador [MJ/kg Miel]</t>
  </si>
  <si>
    <t>Referencias</t>
  </si>
  <si>
    <t>Uso final de energía</t>
  </si>
  <si>
    <t>Fuerza motriz</t>
  </si>
  <si>
    <t>Calor directo</t>
  </si>
  <si>
    <t>Sector</t>
  </si>
  <si>
    <t>Total</t>
  </si>
  <si>
    <t>Sin dato</t>
  </si>
  <si>
    <t>Dato comercial por CIIU de XM [kWh/año]</t>
  </si>
  <si>
    <t>Tabla 8. Indicador producción</t>
  </si>
  <si>
    <t>Dato de información secundaria [Colmenas]</t>
  </si>
  <si>
    <t>Total [MJ/año]</t>
  </si>
  <si>
    <t>Consumo energía [MJ/año]</t>
  </si>
  <si>
    <t>Consumo Eléctricidad por sector [MJ/año]</t>
  </si>
  <si>
    <t>Min Agricultura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</si>
</sst>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b/>
      <sz val="16"/>
      <color theme="0"/>
      <name val="Arial"/>
      <family val="2"/>
    </font>
    <font>
      <b/>
      <sz val="10"/>
      <color theme="2" tint="-0.8999908444471571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3" fillId="0" borderId="1" xfId="0" applyFont="1" applyBorder="1" applyAlignment="1"/>
    <xf numFmtId="0" fontId="3" fillId="0" borderId="1" xfId="0" applyFont="1" applyBorder="1"/>
    <xf numFmtId="4" fontId="0" fillId="2" borderId="1" xfId="0" applyNumberFormat="1" applyFill="1" applyBorder="1"/>
    <xf numFmtId="0" fontId="3" fillId="0" borderId="1" xfId="0" applyFont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0" fillId="2" borderId="1" xfId="0" applyFill="1" applyBorder="1" applyAlignment="1"/>
    <xf numFmtId="0" fontId="6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4" fontId="0" fillId="0" borderId="1" xfId="0" applyNumberFormat="1" applyFont="1" applyBorder="1" applyAlignment="1">
      <alignment horizontal="center" vertical="center"/>
    </xf>
    <xf numFmtId="4" fontId="0" fillId="2" borderId="1" xfId="0" applyNumberFormat="1" applyFont="1" applyFill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0" fontId="7" fillId="0" borderId="0" xfId="0" applyFont="1"/>
    <xf numFmtId="0" fontId="0" fillId="0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64" fontId="0" fillId="0" borderId="1" xfId="1" applyNumberFormat="1" applyFont="1" applyBorder="1" applyAlignment="1">
      <alignment horizontal="center" vertical="center"/>
    </xf>
    <xf numFmtId="0" fontId="0" fillId="0" borderId="0" xfId="0" applyBorder="1"/>
    <xf numFmtId="9" fontId="0" fillId="0" borderId="0" xfId="0" applyNumberFormat="1" applyBorder="1"/>
    <xf numFmtId="4" fontId="0" fillId="0" borderId="0" xfId="0" applyNumberFormat="1" applyFill="1" applyBorder="1"/>
    <xf numFmtId="4" fontId="4" fillId="5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/>
    </xf>
    <xf numFmtId="4" fontId="9" fillId="7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14">
    <dxf>
      <numFmt numFmtId="4" formatCode="#,##0.00"/>
      <alignment horizont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alignment horizont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55BC5E0-4A43-413B-B245-60A0431D93F3}" name="Tabla22" displayName="Tabla22" ref="F9:N13" totalsRowShown="0" headerRowDxfId="13" dataDxfId="11" headerRowBorderDxfId="12" tableBorderDxfId="10" totalsRowBorderDxfId="9">
  <autoFilter ref="F9:N13" xr:uid="{755BC5E0-4A43-413B-B245-60A0431D93F3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D2E9774F-55DC-4E03-96A0-B4CB11183E42}" name="Grupo Homogéneo" dataDxfId="8"/>
    <tableColumn id="2" xr3:uid="{60C53894-3285-42A0-B424-64BF0B94CDBF}" name="Proceso" dataDxfId="7"/>
    <tableColumn id="6" xr3:uid="{9ECF7228-C76E-4B46-BC97-DA9B4AF92790}" name="Uso final de energía" dataDxfId="6"/>
    <tableColumn id="3" xr3:uid="{0FE5D6BA-F1D7-4F66-BCB8-1FB0AE6CA42B}" name="Energético" dataDxfId="5"/>
    <tableColumn id="4" xr3:uid="{E4678CBC-E294-4B46-BE60-D6B2E065D229}" name="Unidades indicador colmena" dataDxfId="4"/>
    <tableColumn id="5" xr3:uid="{49515618-A795-4100-AA9D-46F1FBF3F9A0}" name="Indicador" dataDxfId="3"/>
    <tableColumn id="8" xr3:uid="{CACD4733-3134-4F43-89F9-62B7576EA1CD}" name="Indicador kg miel" dataDxfId="2">
      <calculatedColumnFormula>Tabla22[[#This Row],[Indicador]]/$B$7</calculatedColumnFormula>
    </tableColumn>
    <tableColumn id="9" xr3:uid="{A64E4EE3-38E9-4263-B64D-4AB0D0062D61}" name="Unidades" dataDxfId="1">
      <calculatedColumnFormula>"MJ/kg"</calculatedColumnFormula>
    </tableColumn>
    <tableColumn id="10" xr3:uid="{06746EA3-5445-444D-9FC9-AEF6DAE0CCA1}" name="Consumo energía [MJ/año]" dataDxfId="0">
      <calculatedColumnFormula>$B$6*Tabla22[[#This Row],[Indicador kg miel]]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87B94-0509-445A-B37A-7AD68697CF57}">
  <dimension ref="A1:N31"/>
  <sheetViews>
    <sheetView showGridLines="0" tabSelected="1" workbookViewId="0">
      <selection activeCell="A7" sqref="A7"/>
    </sheetView>
  </sheetViews>
  <sheetFormatPr baseColWidth="10" defaultRowHeight="12.75" x14ac:dyDescent="0.2"/>
  <cols>
    <col min="1" max="1" width="28.28515625" customWidth="1"/>
    <col min="2" max="2" width="23" customWidth="1"/>
    <col min="3" max="3" width="22.42578125" customWidth="1"/>
    <col min="4" max="4" width="28.7109375" customWidth="1"/>
    <col min="5" max="5" width="15.85546875" customWidth="1"/>
    <col min="6" max="6" width="20.28515625" customWidth="1"/>
    <col min="7" max="8" width="30.5703125" customWidth="1"/>
    <col min="9" max="9" width="26.5703125" customWidth="1"/>
    <col min="10" max="10" width="17.7109375" bestFit="1" customWidth="1"/>
    <col min="11" max="11" width="19.7109375" customWidth="1"/>
    <col min="12" max="12" width="15" customWidth="1"/>
    <col min="14" max="14" width="24.5703125" customWidth="1"/>
  </cols>
  <sheetData>
    <row r="1" spans="1:14" ht="18" x14ac:dyDescent="0.25">
      <c r="A1" s="13"/>
      <c r="D1" s="30"/>
      <c r="E1" s="32"/>
      <c r="F1" s="30"/>
      <c r="G1" s="31"/>
      <c r="H1" s="31"/>
      <c r="I1" s="32"/>
      <c r="J1" s="30"/>
      <c r="K1" s="30"/>
      <c r="L1" s="30"/>
    </row>
    <row r="2" spans="1:14" x14ac:dyDescent="0.2">
      <c r="D2" s="30"/>
      <c r="E2" s="30"/>
      <c r="F2" s="30"/>
      <c r="G2" s="31"/>
      <c r="H2" s="31"/>
      <c r="I2" s="32"/>
      <c r="J2" s="30"/>
      <c r="K2" s="30"/>
      <c r="L2" s="30"/>
    </row>
    <row r="3" spans="1:14" x14ac:dyDescent="0.2">
      <c r="F3" s="30"/>
      <c r="G3" s="31"/>
      <c r="H3" s="31"/>
      <c r="I3" s="32"/>
    </row>
    <row r="4" spans="1:14" ht="20.25" x14ac:dyDescent="0.2">
      <c r="A4" s="37" t="s">
        <v>39</v>
      </c>
      <c r="B4" s="38"/>
      <c r="C4" s="3"/>
      <c r="E4" s="30"/>
    </row>
    <row r="5" spans="1:14" x14ac:dyDescent="0.2">
      <c r="A5" s="4" t="s">
        <v>20</v>
      </c>
      <c r="B5" s="12" t="s">
        <v>25</v>
      </c>
      <c r="C5" s="3"/>
      <c r="E5" s="30" t="s">
        <v>35</v>
      </c>
    </row>
    <row r="6" spans="1:14" x14ac:dyDescent="0.2">
      <c r="A6" s="5" t="s">
        <v>26</v>
      </c>
      <c r="B6" s="6">
        <v>135117</v>
      </c>
      <c r="C6" s="26" t="s">
        <v>44</v>
      </c>
      <c r="E6" t="s">
        <v>48</v>
      </c>
    </row>
    <row r="7" spans="1:14" ht="15.75" x14ac:dyDescent="0.25">
      <c r="A7" s="5" t="s">
        <v>13</v>
      </c>
      <c r="B7" s="6">
        <v>29</v>
      </c>
      <c r="C7" s="26" t="s">
        <v>27</v>
      </c>
      <c r="E7" t="s">
        <v>48</v>
      </c>
      <c r="F7" s="35" t="s">
        <v>43</v>
      </c>
      <c r="G7" s="35"/>
      <c r="H7" s="35"/>
      <c r="I7" s="35"/>
      <c r="J7" s="35"/>
      <c r="K7" s="35"/>
      <c r="N7" s="11" t="s">
        <v>45</v>
      </c>
    </row>
    <row r="8" spans="1:14" ht="26.25" x14ac:dyDescent="0.25">
      <c r="A8" s="7" t="s">
        <v>47</v>
      </c>
      <c r="B8" s="6" t="s">
        <v>41</v>
      </c>
      <c r="C8" s="26" t="s">
        <v>42</v>
      </c>
      <c r="J8" s="34"/>
      <c r="N8" s="33">
        <f>SUM(Tabla22[Consumo energía '[MJ/año']])</f>
        <v>115294.02187285147</v>
      </c>
    </row>
    <row r="9" spans="1:14" ht="38.25" x14ac:dyDescent="0.2">
      <c r="C9" s="1"/>
      <c r="F9" s="18" t="s">
        <v>14</v>
      </c>
      <c r="G9" s="19" t="s">
        <v>15</v>
      </c>
      <c r="H9" s="19" t="s">
        <v>36</v>
      </c>
      <c r="I9" s="19" t="s">
        <v>16</v>
      </c>
      <c r="J9" s="20" t="s">
        <v>31</v>
      </c>
      <c r="K9" s="19" t="s">
        <v>17</v>
      </c>
      <c r="L9" s="19" t="s">
        <v>32</v>
      </c>
      <c r="M9" s="19" t="s">
        <v>18</v>
      </c>
      <c r="N9" s="21" t="s">
        <v>46</v>
      </c>
    </row>
    <row r="10" spans="1:14" x14ac:dyDescent="0.2">
      <c r="F10" s="22" t="s">
        <v>25</v>
      </c>
      <c r="G10" s="23" t="s">
        <v>24</v>
      </c>
      <c r="H10" s="23" t="s">
        <v>37</v>
      </c>
      <c r="I10" s="23" t="s">
        <v>2</v>
      </c>
      <c r="J10" s="23" t="s">
        <v>28</v>
      </c>
      <c r="K10" s="28">
        <v>23.49</v>
      </c>
      <c r="L10" s="24">
        <f>Tabla22[[#This Row],[Indicador]]/$B$7</f>
        <v>0.80999999999999994</v>
      </c>
      <c r="M10" s="27" t="str">
        <f t="shared" ref="M10:M13" si="0">"MJ/kg"</f>
        <v>MJ/kg</v>
      </c>
      <c r="N10" s="25">
        <f>$B$6*Tabla22[[#This Row],[Indicador kg miel]]</f>
        <v>109444.76999999999</v>
      </c>
    </row>
    <row r="11" spans="1:14" s="2" customFormat="1" x14ac:dyDescent="0.2">
      <c r="F11" s="22" t="s">
        <v>25</v>
      </c>
      <c r="G11" s="23" t="s">
        <v>24</v>
      </c>
      <c r="H11" s="23" t="s">
        <v>37</v>
      </c>
      <c r="I11" s="23" t="s">
        <v>9</v>
      </c>
      <c r="J11" s="23" t="s">
        <v>28</v>
      </c>
      <c r="K11" s="28">
        <v>1.1807371790000001</v>
      </c>
      <c r="L11" s="24">
        <f>Tabla22[[#This Row],[Indicador]]/$B$7</f>
        <v>4.0715075137931038E-2</v>
      </c>
      <c r="M11" s="27" t="str">
        <f t="shared" si="0"/>
        <v>MJ/kg</v>
      </c>
      <c r="N11" s="25">
        <f>$B$6*Tabla22[[#This Row],[Indicador kg miel]]</f>
        <v>5501.2988074118284</v>
      </c>
    </row>
    <row r="12" spans="1:14" x14ac:dyDescent="0.2">
      <c r="F12" s="22" t="s">
        <v>25</v>
      </c>
      <c r="G12" s="23" t="s">
        <v>29</v>
      </c>
      <c r="H12" s="23" t="s">
        <v>37</v>
      </c>
      <c r="I12" s="23" t="s">
        <v>2</v>
      </c>
      <c r="J12" s="23" t="s">
        <v>28</v>
      </c>
      <c r="K12" s="28">
        <v>5.4000000000000003E-3</v>
      </c>
      <c r="L12" s="24">
        <f>Tabla22[[#This Row],[Indicador]]/$B$7</f>
        <v>1.8620689655172415E-4</v>
      </c>
      <c r="M12" s="27" t="str">
        <f t="shared" si="0"/>
        <v>MJ/kg</v>
      </c>
      <c r="N12" s="25">
        <f>$B$6*Tabla22[[#This Row],[Indicador kg miel]]</f>
        <v>25.159717241379312</v>
      </c>
    </row>
    <row r="13" spans="1:14" x14ac:dyDescent="0.2">
      <c r="F13" s="22" t="s">
        <v>25</v>
      </c>
      <c r="G13" s="23" t="s">
        <v>30</v>
      </c>
      <c r="H13" s="23" t="s">
        <v>38</v>
      </c>
      <c r="I13" s="23" t="s">
        <v>8</v>
      </c>
      <c r="J13" s="23" t="s">
        <v>28</v>
      </c>
      <c r="K13" s="28">
        <v>6.9280750000000002E-2</v>
      </c>
      <c r="L13" s="24">
        <f>Tabla22[[#This Row],[Indicador]]/$B$7</f>
        <v>2.3889913793103449E-3</v>
      </c>
      <c r="M13" s="27" t="str">
        <f t="shared" si="0"/>
        <v>MJ/kg</v>
      </c>
      <c r="N13" s="25">
        <f>$B$6*Tabla22[[#This Row],[Indicador kg miel]]</f>
        <v>322.79334819827585</v>
      </c>
    </row>
    <row r="19" spans="1:4" ht="15.75" x14ac:dyDescent="0.25">
      <c r="A19" s="35" t="s">
        <v>19</v>
      </c>
      <c r="B19" s="35"/>
      <c r="C19" s="35"/>
      <c r="D19" s="35"/>
    </row>
    <row r="21" spans="1:4" x14ac:dyDescent="0.2">
      <c r="A21" s="14" t="s">
        <v>0</v>
      </c>
      <c r="B21" s="14" t="s">
        <v>21</v>
      </c>
      <c r="C21" s="14" t="s">
        <v>22</v>
      </c>
      <c r="D21" s="14" t="s">
        <v>1</v>
      </c>
    </row>
    <row r="22" spans="1:4" x14ac:dyDescent="0.2">
      <c r="A22" s="15" t="s">
        <v>2</v>
      </c>
      <c r="B22" s="17">
        <f>SUMIF(Tabla22[Energético],A22,Tabla22[Consumo energía '[MJ/año']])</f>
        <v>109469.92971724136</v>
      </c>
      <c r="C22" s="16">
        <f>Abejas!$B22/1000000</f>
        <v>0.10946992971724137</v>
      </c>
      <c r="D22" s="29">
        <f>B22/$B$25</f>
        <v>0.94948487301420503</v>
      </c>
    </row>
    <row r="23" spans="1:4" x14ac:dyDescent="0.2">
      <c r="A23" s="15" t="s">
        <v>9</v>
      </c>
      <c r="B23" s="17">
        <f>SUMIF(Tabla22[Energético],A23,Tabla22[Consumo energía '[MJ/año']])</f>
        <v>5501.2988074118284</v>
      </c>
      <c r="C23" s="16">
        <f>Abejas!$B23/1000000</f>
        <v>5.5012988074118283E-3</v>
      </c>
      <c r="D23" s="29">
        <f>B23/$B$25</f>
        <v>4.7715386435896644E-2</v>
      </c>
    </row>
    <row r="24" spans="1:4" x14ac:dyDescent="0.2">
      <c r="A24" s="15" t="s">
        <v>8</v>
      </c>
      <c r="B24" s="17">
        <f>SUMIF(Tabla22[Energético],A24,Tabla22[Consumo energía '[MJ/año']])</f>
        <v>322.79334819827585</v>
      </c>
      <c r="C24" s="16">
        <f>Abejas!$B24/1000000</f>
        <v>3.2279334819827586E-4</v>
      </c>
      <c r="D24" s="29">
        <f>B24/$B$25</f>
        <v>2.7997405498982309E-3</v>
      </c>
    </row>
    <row r="25" spans="1:4" x14ac:dyDescent="0.2">
      <c r="A25" s="39" t="s">
        <v>40</v>
      </c>
      <c r="B25" s="40">
        <f>SUM(B22:B24)</f>
        <v>115294.02187285147</v>
      </c>
      <c r="C25" s="40">
        <f>SUM(C22:C24)</f>
        <v>0.11529402187285148</v>
      </c>
      <c r="D25" s="40">
        <f>SUM(D22:D24)</f>
        <v>0.99999999999999989</v>
      </c>
    </row>
    <row r="29" spans="1:4" ht="18" x14ac:dyDescent="0.25">
      <c r="A29" s="36" t="s">
        <v>23</v>
      </c>
      <c r="B29" s="36"/>
      <c r="C29" s="36"/>
    </row>
    <row r="30" spans="1:4" x14ac:dyDescent="0.2">
      <c r="A30" s="8" t="str">
        <f>+A5</f>
        <v>Grupo Homogeneo</v>
      </c>
      <c r="B30" s="8" t="s">
        <v>33</v>
      </c>
      <c r="C30" s="8" t="s">
        <v>34</v>
      </c>
    </row>
    <row r="31" spans="1:4" x14ac:dyDescent="0.2">
      <c r="A31" s="9" t="str">
        <f>+B5</f>
        <v>Abejas</v>
      </c>
      <c r="B31" s="10">
        <f>SUM(Tabla22[Indicador])</f>
        <v>24.745417929000002</v>
      </c>
      <c r="C31" s="10">
        <f>B31/B7</f>
        <v>0.85329027341379315</v>
      </c>
    </row>
  </sheetData>
  <mergeCells count="4">
    <mergeCell ref="A4:B4"/>
    <mergeCell ref="F7:K7"/>
    <mergeCell ref="A19:D19"/>
    <mergeCell ref="A29:C29"/>
  </mergeCell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6025C92-C95A-4C51-AC01-1A2B533DB7BD}">
          <x14:formula1>
            <xm:f>Hoja2!$A$1:$A$11</xm:f>
          </x14:formula1>
          <xm:sqref>A22:A24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85FCD-0EFB-4C63-8DD7-A9391F860BF4}">
  <dimension ref="A1:A11"/>
  <sheetViews>
    <sheetView workbookViewId="0">
      <selection activeCell="C14" sqref="C14"/>
    </sheetView>
  </sheetViews>
  <sheetFormatPr baseColWidth="10" defaultRowHeight="12.75" x14ac:dyDescent="0.2"/>
  <sheetData>
    <row r="1" spans="1:1" x14ac:dyDescent="0.2">
      <c r="A1" t="s">
        <v>2</v>
      </c>
    </row>
    <row r="2" spans="1:1" x14ac:dyDescent="0.2">
      <c r="A2" t="s">
        <v>3</v>
      </c>
    </row>
    <row r="3" spans="1:1" x14ac:dyDescent="0.2">
      <c r="A3" t="s">
        <v>4</v>
      </c>
    </row>
    <row r="4" spans="1:1" x14ac:dyDescent="0.2">
      <c r="A4" t="s">
        <v>5</v>
      </c>
    </row>
    <row r="5" spans="1:1" x14ac:dyDescent="0.2">
      <c r="A5" t="s">
        <v>6</v>
      </c>
    </row>
    <row r="6" spans="1:1" x14ac:dyDescent="0.2">
      <c r="A6" t="s">
        <v>7</v>
      </c>
    </row>
    <row r="7" spans="1:1" x14ac:dyDescent="0.2">
      <c r="A7" t="s">
        <v>8</v>
      </c>
    </row>
    <row r="8" spans="1:1" x14ac:dyDescent="0.2">
      <c r="A8" t="s">
        <v>9</v>
      </c>
    </row>
    <row r="9" spans="1:1" x14ac:dyDescent="0.2">
      <c r="A9" t="s">
        <v>10</v>
      </c>
    </row>
    <row r="10" spans="1:1" x14ac:dyDescent="0.2">
      <c r="A10" t="s">
        <v>11</v>
      </c>
    </row>
    <row r="11" spans="1:1" x14ac:dyDescent="0.2">
      <c r="A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Abejas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Steven Morales Rodríguez</dc:creator>
  <cp:lastModifiedBy>Andrés Steven Morales Rodríguez</cp:lastModifiedBy>
  <dcterms:created xsi:type="dcterms:W3CDTF">2023-12-20T19:43:59Z</dcterms:created>
  <dcterms:modified xsi:type="dcterms:W3CDTF">2024-01-23T23:52:56Z</dcterms:modified>
</cp:coreProperties>
</file>