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2.xml" ContentType="application/vnd.openxmlformats-officedocument.drawingml.chart+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5.xml" ContentType="application/vnd.openxmlformats-officedocument.spreadsheetml.table+xml"/>
  <Override PartName="/xl/tables/table21.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66925"/>
  <mc:AlternateContent xmlns:mc="http://schemas.openxmlformats.org/markup-compatibility/2006">
    <mc:Choice Requires="x15">
      <x15ac:absPath xmlns:x15ac="http://schemas.microsoft.com/office/spreadsheetml/2010/11/ac" url="https://d.docs.live.net/50d15a294ce2fc10/Documentos/UPME/Febrero/OBG 2/"/>
    </mc:Choice>
  </mc:AlternateContent>
  <xr:revisionPtr revIDLastSave="29" documentId="13_ncr:1_{4840B949-F960-4D53-A99F-251777432353}" xr6:coauthVersionLast="47" xr6:coauthVersionMax="47" xr10:uidLastSave="{0CB73B5B-E98B-4DF1-8A9C-77955BEE5B43}"/>
  <bookViews>
    <workbookView xWindow="-108" yWindow="-108" windowWidth="23256" windowHeight="12456" tabRatio="999" xr2:uid="{A7312904-5A5B-4DBF-9AA5-DB0642378D78}"/>
  </bookViews>
  <sheets>
    <sheet name="MATRIZ INDICADORES 2023" sheetId="14" r:id="rId1"/>
    <sheet name="Gráficas" sheetId="13" r:id="rId2"/>
    <sheet name="TD 1" sheetId="15" r:id="rId3"/>
    <sheet name="RANGOS PROCESO" sheetId="19" r:id="rId4"/>
    <sheet name="TD-Niveles de Proceso" sheetId="20" r:id="rId5"/>
    <sheet name="TD - Objetivos" sheetId="23" r:id="rId6"/>
    <sheet name="TD-Nivel indicador" sheetId="25" r:id="rId7"/>
    <sheet name="TD-Resulado Nivel Ind" sheetId="28" r:id="rId8"/>
    <sheet name="TD- Resultado por Nivel Ind" sheetId="29" r:id="rId9"/>
  </sheets>
  <definedNames>
    <definedName name="_xlnm._FilterDatabase" localSheetId="1" hidden="1">Gráficas!$B$2:$K$25</definedName>
    <definedName name="_xlnm._FilterDatabase" localSheetId="0" hidden="1">'MATRIZ INDICADORES 2023'!$A$3:$O$80</definedName>
    <definedName name="_xlnm._FilterDatabase" localSheetId="3" hidden="1">'RANGOS PROCESO'!$B$2:$AO$81</definedName>
  </definedNames>
  <calcPr calcId="191029"/>
  <pivotCaches>
    <pivotCache cacheId="5"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29" l="1"/>
  <c r="E8" i="20" l="1"/>
  <c r="AF7" i="13"/>
  <c r="AG7" i="13"/>
  <c r="C277" i="13"/>
  <c r="H277" i="13"/>
  <c r="H278" i="13" s="1"/>
  <c r="G277" i="13"/>
  <c r="G278" i="13" s="1"/>
  <c r="C251" i="13"/>
  <c r="E251" i="13"/>
  <c r="E252" i="13" s="1"/>
  <c r="F251" i="13"/>
  <c r="F252" i="13" s="1"/>
  <c r="G251" i="13"/>
  <c r="G252" i="13" s="1"/>
  <c r="H251" i="13"/>
  <c r="H252" i="13" s="1"/>
  <c r="D251" i="13"/>
  <c r="D252" i="13" s="1"/>
  <c r="J252" i="13" s="1"/>
  <c r="C189" i="13" l="1"/>
  <c r="H174" i="13" l="1"/>
  <c r="H175" i="13" s="1"/>
  <c r="H162" i="13"/>
  <c r="H163" i="13" s="1"/>
  <c r="H142" i="13"/>
  <c r="H143" i="13" s="1"/>
  <c r="A136" i="13"/>
  <c r="H117" i="13"/>
  <c r="H118" i="13" s="1"/>
  <c r="C58" i="13"/>
  <c r="H38" i="13" l="1"/>
  <c r="H39" i="13" s="1"/>
  <c r="E49" i="13"/>
  <c r="E50" i="13" s="1"/>
  <c r="F49" i="13"/>
  <c r="F50" i="13" s="1"/>
  <c r="G49" i="13"/>
  <c r="G50" i="13" s="1"/>
  <c r="D49" i="13"/>
  <c r="D50" i="13" s="1"/>
  <c r="AL4" i="19"/>
  <c r="AL5" i="19"/>
  <c r="AL6" i="19"/>
  <c r="AL7" i="19"/>
  <c r="AL8" i="19"/>
  <c r="AL9" i="19"/>
  <c r="AL10" i="19"/>
  <c r="AL11" i="19"/>
  <c r="AL12" i="19"/>
  <c r="AL13" i="19"/>
  <c r="AL14" i="19"/>
  <c r="AL15" i="19"/>
  <c r="AL16" i="19"/>
  <c r="AL17" i="19"/>
  <c r="AL18" i="19"/>
  <c r="AL19" i="19"/>
  <c r="AL20" i="19"/>
  <c r="AL21" i="19"/>
  <c r="AL22" i="19"/>
  <c r="AL23" i="19"/>
  <c r="AL24" i="19"/>
  <c r="AL25" i="19"/>
  <c r="AL26" i="19"/>
  <c r="AL27" i="19"/>
  <c r="AL28" i="19"/>
  <c r="AL29" i="19"/>
  <c r="AL30" i="19"/>
  <c r="AL31" i="19"/>
  <c r="AL32" i="19"/>
  <c r="AL33" i="19"/>
  <c r="AL34" i="19"/>
  <c r="AL35" i="19"/>
  <c r="AL36" i="19"/>
  <c r="AL37" i="19"/>
  <c r="AL38" i="19"/>
  <c r="AL39" i="19"/>
  <c r="AL40" i="19"/>
  <c r="AL41" i="19"/>
  <c r="AL42" i="19"/>
  <c r="AL43" i="19"/>
  <c r="AL44" i="19"/>
  <c r="AL45" i="19"/>
  <c r="AL46" i="19"/>
  <c r="AL47" i="19"/>
  <c r="AL48" i="19"/>
  <c r="AL49" i="19"/>
  <c r="AL50" i="19"/>
  <c r="AL51" i="19"/>
  <c r="AL52" i="19"/>
  <c r="AL53" i="19"/>
  <c r="AL54" i="19"/>
  <c r="AL55" i="19"/>
  <c r="AL56" i="19"/>
  <c r="AL57" i="19"/>
  <c r="AL58" i="19"/>
  <c r="AL59" i="19"/>
  <c r="AL60" i="19"/>
  <c r="AL61" i="19"/>
  <c r="AL62" i="19"/>
  <c r="AL63" i="19"/>
  <c r="AL64" i="19"/>
  <c r="AL65" i="19"/>
  <c r="AL66" i="19"/>
  <c r="AL67" i="19"/>
  <c r="AL68" i="19"/>
  <c r="AL69" i="19"/>
  <c r="AL70" i="19"/>
  <c r="AL71" i="19"/>
  <c r="AL72" i="19"/>
  <c r="AL73" i="19"/>
  <c r="AL74" i="19"/>
  <c r="AL75" i="19"/>
  <c r="AL76" i="19"/>
  <c r="AL77" i="19"/>
  <c r="AL78" i="19"/>
  <c r="AL79" i="19"/>
  <c r="AL80" i="19"/>
  <c r="AL3" i="19"/>
  <c r="AC81" i="19"/>
  <c r="R81" i="19"/>
  <c r="AB4" i="19"/>
  <c r="AB5" i="19"/>
  <c r="AB6" i="19"/>
  <c r="AB7" i="19"/>
  <c r="AB8" i="19"/>
  <c r="AB9" i="19"/>
  <c r="AB10" i="19"/>
  <c r="AB11" i="19"/>
  <c r="AB12" i="19"/>
  <c r="AB13" i="19"/>
  <c r="AB14" i="19"/>
  <c r="AB15" i="19"/>
  <c r="AB16" i="19"/>
  <c r="AB17" i="19"/>
  <c r="AB18" i="19"/>
  <c r="AB19" i="19"/>
  <c r="AB20" i="19"/>
  <c r="AB21" i="19"/>
  <c r="AB22" i="19"/>
  <c r="AB23" i="19"/>
  <c r="AB24" i="19"/>
  <c r="AB25" i="19"/>
  <c r="AB26" i="19"/>
  <c r="AB27" i="19"/>
  <c r="AB28" i="19"/>
  <c r="AB29" i="19"/>
  <c r="AB30" i="19"/>
  <c r="AB31" i="19"/>
  <c r="AB32" i="19"/>
  <c r="AB33" i="19"/>
  <c r="AB34" i="19"/>
  <c r="AB35" i="19"/>
  <c r="AB36" i="19"/>
  <c r="AB37" i="19"/>
  <c r="AB38" i="19"/>
  <c r="AB39" i="19"/>
  <c r="AB40" i="19"/>
  <c r="AB41" i="19"/>
  <c r="AB42" i="19"/>
  <c r="AB43" i="19"/>
  <c r="AB44" i="19"/>
  <c r="AB45" i="19"/>
  <c r="AB46" i="19"/>
  <c r="AB47" i="19"/>
  <c r="AB48" i="19"/>
  <c r="AB49" i="19"/>
  <c r="AB50" i="19"/>
  <c r="AB51" i="19"/>
  <c r="AB52" i="19"/>
  <c r="AB53" i="19"/>
  <c r="AB54" i="19"/>
  <c r="AB55" i="19"/>
  <c r="AB56" i="19"/>
  <c r="AB57" i="19"/>
  <c r="AB58" i="19"/>
  <c r="AB59" i="19"/>
  <c r="AB60" i="19"/>
  <c r="AB61" i="19"/>
  <c r="AB62" i="19"/>
  <c r="AB63" i="19"/>
  <c r="AB64" i="19"/>
  <c r="AB65" i="19"/>
  <c r="AB66" i="19"/>
  <c r="AB67" i="19"/>
  <c r="AB68" i="19"/>
  <c r="AB69" i="19"/>
  <c r="AB70" i="19"/>
  <c r="AB71" i="19"/>
  <c r="AB72" i="19"/>
  <c r="AB73" i="19"/>
  <c r="AB74" i="19"/>
  <c r="AB75" i="19"/>
  <c r="AB76" i="19"/>
  <c r="AB77" i="19"/>
  <c r="AB78" i="19"/>
  <c r="AB79" i="19"/>
  <c r="AB80" i="19"/>
  <c r="AB3" i="19"/>
  <c r="L81" i="19"/>
  <c r="Q4" i="19"/>
  <c r="Q5" i="19"/>
  <c r="Q6" i="19"/>
  <c r="Q7" i="19"/>
  <c r="Q8" i="19"/>
  <c r="Q9" i="19"/>
  <c r="Q10" i="19"/>
  <c r="Q11" i="19"/>
  <c r="Q12" i="19"/>
  <c r="Q13" i="19"/>
  <c r="Q14" i="19"/>
  <c r="Q15" i="19"/>
  <c r="Q16" i="19"/>
  <c r="Q17" i="19"/>
  <c r="Q18" i="19"/>
  <c r="Q19" i="19"/>
  <c r="Q20" i="19"/>
  <c r="Q21" i="19"/>
  <c r="Q22" i="19"/>
  <c r="Q23" i="19"/>
  <c r="Q24" i="19"/>
  <c r="Q25" i="19"/>
  <c r="Q26" i="19"/>
  <c r="Q27" i="19"/>
  <c r="Q28" i="19"/>
  <c r="Q29" i="19"/>
  <c r="Q30" i="19"/>
  <c r="Q31" i="19"/>
  <c r="Q32" i="19"/>
  <c r="Q33" i="19"/>
  <c r="Q34" i="19"/>
  <c r="Q35" i="19"/>
  <c r="Q36" i="19"/>
  <c r="Q37" i="19"/>
  <c r="Q38" i="19"/>
  <c r="Q39" i="19"/>
  <c r="Q40" i="19"/>
  <c r="Q41" i="19"/>
  <c r="Q42" i="19"/>
  <c r="Q43" i="19"/>
  <c r="Q44" i="19"/>
  <c r="Q45" i="19"/>
  <c r="Q46" i="19"/>
  <c r="Q47" i="19"/>
  <c r="Q48" i="19"/>
  <c r="Q49" i="19"/>
  <c r="Q50" i="19"/>
  <c r="Q51" i="19"/>
  <c r="Q52" i="19"/>
  <c r="Q53" i="19"/>
  <c r="Q54" i="19"/>
  <c r="Q55" i="19"/>
  <c r="Q56" i="19"/>
  <c r="Q57" i="19"/>
  <c r="Q58" i="19"/>
  <c r="Q59" i="19"/>
  <c r="Q60" i="19"/>
  <c r="Q61" i="19"/>
  <c r="Q62" i="19"/>
  <c r="Q63" i="19"/>
  <c r="Q64" i="19"/>
  <c r="Q65" i="19"/>
  <c r="Q66" i="19"/>
  <c r="Q67" i="19"/>
  <c r="Q68" i="19"/>
  <c r="Q69" i="19"/>
  <c r="Q70" i="19"/>
  <c r="Q71" i="19"/>
  <c r="Q72" i="19"/>
  <c r="Q73" i="19"/>
  <c r="Q74" i="19"/>
  <c r="Q75" i="19"/>
  <c r="Q76" i="19"/>
  <c r="Q77" i="19"/>
  <c r="Q78" i="19"/>
  <c r="Q79" i="19"/>
  <c r="Q80" i="19"/>
  <c r="Q3" i="19"/>
  <c r="K80" i="19"/>
  <c r="D81" i="19"/>
  <c r="K4" i="19"/>
  <c r="K5" i="19"/>
  <c r="K6" i="19"/>
  <c r="K7" i="19"/>
  <c r="K8" i="19"/>
  <c r="K9" i="19"/>
  <c r="K10" i="19"/>
  <c r="K11" i="19"/>
  <c r="K12" i="19"/>
  <c r="K13" i="19"/>
  <c r="K14" i="19"/>
  <c r="K15" i="19"/>
  <c r="K16" i="19"/>
  <c r="K17" i="19"/>
  <c r="K18" i="19"/>
  <c r="K19" i="19"/>
  <c r="K20" i="19"/>
  <c r="K21" i="19"/>
  <c r="K22" i="19"/>
  <c r="K23" i="19"/>
  <c r="K24" i="19"/>
  <c r="K25" i="19"/>
  <c r="K26" i="19"/>
  <c r="K27" i="19"/>
  <c r="K28" i="19"/>
  <c r="K29" i="19"/>
  <c r="K30" i="19"/>
  <c r="K31" i="19"/>
  <c r="K32" i="19"/>
  <c r="K33" i="19"/>
  <c r="K34" i="19"/>
  <c r="K35" i="19"/>
  <c r="K36" i="19"/>
  <c r="K37" i="19"/>
  <c r="K38" i="19"/>
  <c r="K39" i="19"/>
  <c r="K40" i="19"/>
  <c r="K41" i="19"/>
  <c r="K42" i="19"/>
  <c r="K43" i="19"/>
  <c r="K44" i="19"/>
  <c r="K45" i="19"/>
  <c r="K46" i="19"/>
  <c r="K47" i="19"/>
  <c r="K48" i="19"/>
  <c r="K49" i="19"/>
  <c r="K50" i="19"/>
  <c r="K51" i="19"/>
  <c r="K52" i="19"/>
  <c r="K53" i="19"/>
  <c r="K54" i="19"/>
  <c r="K55" i="19"/>
  <c r="K56" i="19"/>
  <c r="K57" i="19"/>
  <c r="K58" i="19"/>
  <c r="K59" i="19"/>
  <c r="K60" i="19"/>
  <c r="K61" i="19"/>
  <c r="K62" i="19"/>
  <c r="K63" i="19"/>
  <c r="K64" i="19"/>
  <c r="K65" i="19"/>
  <c r="K66" i="19"/>
  <c r="K67" i="19"/>
  <c r="K68" i="19"/>
  <c r="K69" i="19"/>
  <c r="K70" i="19"/>
  <c r="K71" i="19"/>
  <c r="K72" i="19"/>
  <c r="K73" i="19"/>
  <c r="K74" i="19"/>
  <c r="K75" i="19"/>
  <c r="K76" i="19"/>
  <c r="K77" i="19"/>
  <c r="K78" i="19"/>
  <c r="K79" i="19"/>
  <c r="K3" i="19"/>
  <c r="C38" i="13"/>
  <c r="C39" i="13" s="1"/>
  <c r="I24" i="13"/>
  <c r="AF22" i="13" s="1"/>
  <c r="J24" i="13"/>
  <c r="AF23" i="13" s="1"/>
  <c r="K3" i="13"/>
  <c r="K4" i="13"/>
  <c r="K5" i="13"/>
  <c r="K6" i="13"/>
  <c r="K7" i="13"/>
  <c r="K8" i="13"/>
  <c r="K9" i="13"/>
  <c r="K10" i="13"/>
  <c r="K11" i="13"/>
  <c r="K12" i="13"/>
  <c r="K13" i="13"/>
  <c r="K14" i="13"/>
  <c r="K15" i="13"/>
  <c r="K16" i="13"/>
  <c r="K17" i="13"/>
  <c r="K18" i="13"/>
  <c r="K19" i="13"/>
  <c r="K20" i="13"/>
  <c r="K21" i="13"/>
  <c r="K22" i="13"/>
  <c r="K23" i="13"/>
  <c r="D24" i="13"/>
  <c r="C24" i="13"/>
  <c r="K24" i="14"/>
  <c r="K47" i="14"/>
  <c r="E24" i="13"/>
  <c r="AF18" i="13" s="1"/>
  <c r="A284" i="13"/>
  <c r="A270" i="13"/>
  <c r="A258" i="13"/>
  <c r="A242" i="13"/>
  <c r="A231" i="13"/>
  <c r="A221" i="13"/>
  <c r="A207" i="13"/>
  <c r="A196" i="13"/>
  <c r="A181" i="13"/>
  <c r="A168" i="13"/>
  <c r="G289" i="13"/>
  <c r="G290" i="13" s="1"/>
  <c r="F289" i="13"/>
  <c r="F290" i="13" s="1"/>
  <c r="E289" i="13"/>
  <c r="E290" i="13" s="1"/>
  <c r="D289" i="13"/>
  <c r="D290" i="13" s="1"/>
  <c r="C289" i="13"/>
  <c r="C290" i="13" s="1"/>
  <c r="F277" i="13"/>
  <c r="F278" i="13" s="1"/>
  <c r="E277" i="13"/>
  <c r="E278" i="13" s="1"/>
  <c r="D277" i="13"/>
  <c r="D278" i="13" s="1"/>
  <c r="J278" i="13" s="1"/>
  <c r="C278" i="13"/>
  <c r="G264" i="13"/>
  <c r="G265" i="13" s="1"/>
  <c r="F264" i="13"/>
  <c r="F265" i="13" s="1"/>
  <c r="E264" i="13"/>
  <c r="E265" i="13" s="1"/>
  <c r="D264" i="13"/>
  <c r="D265" i="13" s="1"/>
  <c r="C264" i="13"/>
  <c r="C265" i="13" s="1"/>
  <c r="C252" i="13"/>
  <c r="G235" i="13"/>
  <c r="G236" i="13" s="1"/>
  <c r="F235" i="13"/>
  <c r="F236" i="13" s="1"/>
  <c r="E235" i="13"/>
  <c r="E236" i="13" s="1"/>
  <c r="D235" i="13"/>
  <c r="D236" i="13" s="1"/>
  <c r="C235" i="13"/>
  <c r="C236" i="13" s="1"/>
  <c r="G224" i="13"/>
  <c r="G225" i="13" s="1"/>
  <c r="F224" i="13"/>
  <c r="F225" i="13" s="1"/>
  <c r="E224" i="13"/>
  <c r="E225" i="13" s="1"/>
  <c r="D224" i="13"/>
  <c r="D225" i="13" s="1"/>
  <c r="C224" i="13"/>
  <c r="C225" i="13" s="1"/>
  <c r="G214" i="13"/>
  <c r="G215" i="13" s="1"/>
  <c r="F214" i="13"/>
  <c r="F215" i="13" s="1"/>
  <c r="E214" i="13"/>
  <c r="E215" i="13" s="1"/>
  <c r="D214" i="13"/>
  <c r="D215" i="13" s="1"/>
  <c r="C214" i="13"/>
  <c r="C215" i="13" s="1"/>
  <c r="G200" i="13"/>
  <c r="G201" i="13" s="1"/>
  <c r="F200" i="13"/>
  <c r="F201" i="13" s="1"/>
  <c r="E200" i="13"/>
  <c r="E201" i="13" s="1"/>
  <c r="D200" i="13"/>
  <c r="D201" i="13" s="1"/>
  <c r="C200" i="13"/>
  <c r="C201" i="13" s="1"/>
  <c r="G189" i="13"/>
  <c r="G190" i="13" s="1"/>
  <c r="F189" i="13"/>
  <c r="F190" i="13" s="1"/>
  <c r="E189" i="13"/>
  <c r="E190" i="13" s="1"/>
  <c r="D189" i="13"/>
  <c r="D190" i="13" s="1"/>
  <c r="C190" i="13"/>
  <c r="G174" i="13"/>
  <c r="G175" i="13" s="1"/>
  <c r="F174" i="13"/>
  <c r="F175" i="13" s="1"/>
  <c r="E174" i="13"/>
  <c r="E175" i="13" s="1"/>
  <c r="D174" i="13"/>
  <c r="D175" i="13" s="1"/>
  <c r="C174" i="13"/>
  <c r="C175" i="13" s="1"/>
  <c r="A150" i="13"/>
  <c r="G162" i="13"/>
  <c r="G163" i="13" s="1"/>
  <c r="F162" i="13"/>
  <c r="F163" i="13" s="1"/>
  <c r="E162" i="13"/>
  <c r="E163" i="13" s="1"/>
  <c r="D162" i="13"/>
  <c r="D163" i="13" s="1"/>
  <c r="C162" i="13"/>
  <c r="C163" i="13" s="1"/>
  <c r="G142" i="13"/>
  <c r="G143" i="13" s="1"/>
  <c r="F142" i="13"/>
  <c r="F143" i="13" s="1"/>
  <c r="E142" i="13"/>
  <c r="E143" i="13" s="1"/>
  <c r="D142" i="13"/>
  <c r="D143" i="13" s="1"/>
  <c r="C142" i="13"/>
  <c r="C143" i="13" s="1"/>
  <c r="A124" i="13"/>
  <c r="G129" i="13"/>
  <c r="G130" i="13" s="1"/>
  <c r="F129" i="13"/>
  <c r="F130" i="13" s="1"/>
  <c r="E129" i="13"/>
  <c r="E130" i="13" s="1"/>
  <c r="D129" i="13"/>
  <c r="D130" i="13" s="1"/>
  <c r="C129" i="13"/>
  <c r="C130" i="13" s="1"/>
  <c r="A113" i="13"/>
  <c r="A101" i="13"/>
  <c r="G117" i="13"/>
  <c r="G118" i="13" s="1"/>
  <c r="F117" i="13"/>
  <c r="F118" i="13" s="1"/>
  <c r="E117" i="13"/>
  <c r="E118" i="13" s="1"/>
  <c r="D117" i="13"/>
  <c r="D118" i="13" s="1"/>
  <c r="C117" i="13"/>
  <c r="C118" i="13" s="1"/>
  <c r="A88" i="13"/>
  <c r="A75" i="13"/>
  <c r="A64" i="13"/>
  <c r="A54" i="13"/>
  <c r="G106" i="13"/>
  <c r="G107" i="13" s="1"/>
  <c r="F106" i="13"/>
  <c r="F107" i="13" s="1"/>
  <c r="E106" i="13"/>
  <c r="E107" i="13" s="1"/>
  <c r="D106" i="13"/>
  <c r="D107" i="13" s="1"/>
  <c r="C106" i="13"/>
  <c r="C107" i="13" s="1"/>
  <c r="G94" i="13"/>
  <c r="G95" i="13" s="1"/>
  <c r="F94" i="13"/>
  <c r="F95" i="13" s="1"/>
  <c r="E94" i="13"/>
  <c r="E95" i="13" s="1"/>
  <c r="D94" i="13"/>
  <c r="D95" i="13" s="1"/>
  <c r="C94" i="13"/>
  <c r="C95" i="13" s="1"/>
  <c r="G79" i="13"/>
  <c r="G80" i="13" s="1"/>
  <c r="F79" i="13"/>
  <c r="F80" i="13" s="1"/>
  <c r="E79" i="13"/>
  <c r="E80" i="13" s="1"/>
  <c r="D79" i="13"/>
  <c r="D80" i="13" s="1"/>
  <c r="C79" i="13"/>
  <c r="C80" i="13" s="1"/>
  <c r="G68" i="13"/>
  <c r="G69" i="13" s="1"/>
  <c r="F68" i="13"/>
  <c r="F69" i="13" s="1"/>
  <c r="E68" i="13"/>
  <c r="E69" i="13" s="1"/>
  <c r="D68" i="13"/>
  <c r="D69" i="13" s="1"/>
  <c r="C68" i="13"/>
  <c r="C69" i="13" s="1"/>
  <c r="G58" i="13"/>
  <c r="G59" i="13" s="1"/>
  <c r="F58" i="13"/>
  <c r="F59" i="13" s="1"/>
  <c r="E58" i="13"/>
  <c r="E59" i="13" s="1"/>
  <c r="D58" i="13"/>
  <c r="D59" i="13" s="1"/>
  <c r="C59" i="13"/>
  <c r="A45" i="13"/>
  <c r="A31" i="13"/>
  <c r="E38" i="13"/>
  <c r="E39" i="13" s="1"/>
  <c r="F38" i="13"/>
  <c r="F39" i="13" s="1"/>
  <c r="G38" i="13"/>
  <c r="G39" i="13" s="1"/>
  <c r="D38" i="13"/>
  <c r="D39" i="13" s="1"/>
  <c r="F24" i="13"/>
  <c r="AF19" i="13" s="1"/>
  <c r="G24" i="13"/>
  <c r="AF20" i="13" s="1"/>
  <c r="H24" i="13"/>
  <c r="J290" i="13" l="1"/>
  <c r="H25" i="13"/>
  <c r="AG21" i="13" s="1"/>
  <c r="AF21" i="13"/>
  <c r="AF24" i="13" s="1"/>
  <c r="J265" i="13"/>
  <c r="J236" i="13"/>
  <c r="J225" i="13"/>
  <c r="J201" i="13"/>
  <c r="J215" i="13"/>
  <c r="J190" i="13"/>
  <c r="J175" i="13"/>
  <c r="J163" i="13"/>
  <c r="J143" i="13"/>
  <c r="J59" i="13"/>
  <c r="J107" i="13"/>
  <c r="J118" i="13"/>
  <c r="J130" i="13"/>
  <c r="J69" i="13"/>
  <c r="J95" i="13"/>
  <c r="J80" i="13"/>
  <c r="J25" i="13"/>
  <c r="AG23" i="13" s="1"/>
  <c r="I25" i="13"/>
  <c r="AG22" i="13" s="1"/>
  <c r="J39" i="13"/>
  <c r="J50" i="13"/>
  <c r="K81" i="19"/>
  <c r="AB81" i="19"/>
  <c r="Q81" i="19"/>
  <c r="AL81" i="19"/>
  <c r="K24" i="13"/>
  <c r="E25" i="13"/>
  <c r="F25" i="13"/>
  <c r="AG19" i="13" s="1"/>
  <c r="G25" i="13"/>
  <c r="AG20" i="13" s="1"/>
  <c r="AG18" i="13" l="1"/>
  <c r="K25" i="13"/>
  <c r="AG24" i="13"/>
  <c r="C49" i="13" l="1"/>
  <c r="C50" i="13"/>
</calcChain>
</file>

<file path=xl/sharedStrings.xml><?xml version="1.0" encoding="utf-8"?>
<sst xmlns="http://schemas.openxmlformats.org/spreadsheetml/2006/main" count="1376" uniqueCount="337">
  <si>
    <t xml:space="preserve">PROCESO </t>
  </si>
  <si>
    <t>PERIODO PENDIENTE</t>
  </si>
  <si>
    <t>OBSERVACIONES</t>
  </si>
  <si>
    <t>Comunicación Estratégica</t>
  </si>
  <si>
    <t>Demanda y prospectiva Energética</t>
  </si>
  <si>
    <t>Direccionamiento Estratégico</t>
  </si>
  <si>
    <t>Gestión de Convocatorias</t>
  </si>
  <si>
    <t>Gestión de Servicios Admistrativos</t>
  </si>
  <si>
    <t>Gestión del Talento Humano</t>
  </si>
  <si>
    <t>Gestión Documental</t>
  </si>
  <si>
    <t>Gestión Financiera</t>
  </si>
  <si>
    <t>Gestión Jurídica</t>
  </si>
  <si>
    <t>Gestión TIC´s</t>
  </si>
  <si>
    <t>Información Sectorial</t>
  </si>
  <si>
    <t>Mejora Continua</t>
  </si>
  <si>
    <t>Planeación Integral de Hidrocarburos</t>
  </si>
  <si>
    <t>Planeación Integral de Energía Eléctrica</t>
  </si>
  <si>
    <t>Planeación Integral de Minería</t>
  </si>
  <si>
    <t>Servicio al Ciudadano</t>
  </si>
  <si>
    <t>Divulgación e información Minero Energética</t>
  </si>
  <si>
    <t>Evaluación y Control</t>
  </si>
  <si>
    <t>Fondos Energéticos y proyectos para cobertura</t>
  </si>
  <si>
    <t>Gestión Contractual</t>
  </si>
  <si>
    <t>NOMBRE DEL INDICADOR</t>
  </si>
  <si>
    <t>PERIODICIDAD</t>
  </si>
  <si>
    <t>Semestral</t>
  </si>
  <si>
    <t>ESTADO</t>
  </si>
  <si>
    <t>Conceptos Técnicos</t>
  </si>
  <si>
    <t>Oportunidad en la expedición de los certificados para proyectos de Fuentes No Convencionales de Energía en el tiempo establecido.</t>
  </si>
  <si>
    <t>AL DÍA</t>
  </si>
  <si>
    <t>N/A</t>
  </si>
  <si>
    <t>Anual</t>
  </si>
  <si>
    <t>Cumplimiento del Plan de acción</t>
  </si>
  <si>
    <t>Trimestral</t>
  </si>
  <si>
    <t>Oportunidad de la publicación de información</t>
  </si>
  <si>
    <t>RESULTADO</t>
  </si>
  <si>
    <t>Cumplimiento en las publicaciones del proceso de Demanda y prospectiva energética.</t>
  </si>
  <si>
    <t>Seguidores de redes sociales.</t>
  </si>
  <si>
    <t>Cumplimiento Programa Anual de Auditiroías Internas PAAI</t>
  </si>
  <si>
    <t>Semestre 2</t>
  </si>
  <si>
    <t>Trimestre IV</t>
  </si>
  <si>
    <t>% de precisión de la evaluación realizada a los proyectos</t>
  </si>
  <si>
    <t>Satisfacción cliente interno</t>
  </si>
  <si>
    <t>Reacciones en campañas externas</t>
  </si>
  <si>
    <t>Consultas en la Intranet</t>
  </si>
  <si>
    <t>Cumplimiento del PECO</t>
  </si>
  <si>
    <t>Oportunidad en la expedición de los certificados para proyectos de Gestión Eficiente de Energía en el tiempo establecido.</t>
  </si>
  <si>
    <t>Pendiente registro de análisis de medición</t>
  </si>
  <si>
    <t>Cumplimiento en la ejecución de estudios del uso racional y eficiente de la energía.</t>
  </si>
  <si>
    <t>Eficacia de la Planeación institucional</t>
  </si>
  <si>
    <t>Coordinación de información con Organismos de control</t>
  </si>
  <si>
    <t>Seguimiento a acciones de mejora incluidas en los Planes de Mejoramiento</t>
  </si>
  <si>
    <t>Oportunidad en la evaluación realizada a los proyectos</t>
  </si>
  <si>
    <t>Capacidad de cubrir la demanda de mesas técnicas, asesorías y acompañamiento a usuarios</t>
  </si>
  <si>
    <t>Oportunidad en la Liquidación de Contratos</t>
  </si>
  <si>
    <t>Publicación de documentos contractuales</t>
  </si>
  <si>
    <t>Cumplimiento del programa anual de Convocatorias</t>
  </si>
  <si>
    <t>No se establece acción correctiva</t>
  </si>
  <si>
    <t>Efectividad del Seguimiento a Informes de Interventoría de los proyectos en ejecución.</t>
  </si>
  <si>
    <t>Oportunidad en tiempo de gestión de los procesos de convocatoria.</t>
  </si>
  <si>
    <t>Cumplimiento del Plan anual de trabajo del PIGA</t>
  </si>
  <si>
    <t>Trimestre I
Trimestre II
Trimestre III
Trimestre IV</t>
  </si>
  <si>
    <t>Austeridad en el consumo de recursos naturales</t>
  </si>
  <si>
    <t>Eficacia en la actualización de inventarios</t>
  </si>
  <si>
    <t>Oportunidad en la ejecución del presupuesto de funcionamiento a cargo de GIT GA</t>
  </si>
  <si>
    <t>Cumplimiento del Plan anual de trabajo del SG SST</t>
  </si>
  <si>
    <t>Liquidación de nomina</t>
  </si>
  <si>
    <t>Cumplimiento del Plan Institucional de Capacitación</t>
  </si>
  <si>
    <t>Cobertura de la capacitación</t>
  </si>
  <si>
    <t>Eficacia de la inducción</t>
  </si>
  <si>
    <t>Rotación de personal</t>
  </si>
  <si>
    <t>Evaluación de desempeño</t>
  </si>
  <si>
    <t>El reporte se hará en la ultima semana de febrero, ya que se cuenta con una fecha de corte al 31 de enero de 2024 y un plazo de calificación que abarca desde el 1 de febrero hasta el 21 de febrero de la vigencia actual</t>
  </si>
  <si>
    <t>EN CURSO</t>
  </si>
  <si>
    <t>Cumplimiento del Plan de Bienestar, estimulos e incentivos</t>
  </si>
  <si>
    <t>Cobertura de las actividades de Bienestar</t>
  </si>
  <si>
    <t>Oportunidad en el tramite de quejas</t>
  </si>
  <si>
    <t>Eficacia en la transferencia de los documentos</t>
  </si>
  <si>
    <t>Eficacia en la digitalización de documentos del archivo Central</t>
  </si>
  <si>
    <t>Oportunidad  en el servicio de prestamo de documentos</t>
  </si>
  <si>
    <t>No se presentaron solicitudes</t>
  </si>
  <si>
    <t xml:space="preserve">Oportunidad en la atención de solicitudes de asistencia técnica </t>
  </si>
  <si>
    <t>Atención oportuna a trámites presupuestales</t>
  </si>
  <si>
    <t>Mensual</t>
  </si>
  <si>
    <t>Oportunidad en las conciliaciones bancarias</t>
  </si>
  <si>
    <t>Diciembre
Enero</t>
  </si>
  <si>
    <t>PAC no utilizado</t>
  </si>
  <si>
    <t>Oportunidad en el pago de obligaciones</t>
  </si>
  <si>
    <t>Oportunidad en la presentación de informes</t>
  </si>
  <si>
    <t>Cumplimiento Plan de Trabajo</t>
  </si>
  <si>
    <t>Pendiente registro de datos (numerador y denominador)</t>
  </si>
  <si>
    <t>Respuesta oportuna de las demandas</t>
  </si>
  <si>
    <t>Emisión de conceptos o asistencia  juridica</t>
  </si>
  <si>
    <t>Tratamiento de eventos de seguridad y privacidad de la información - TESPI</t>
  </si>
  <si>
    <t>Materialización de incidentes.</t>
  </si>
  <si>
    <t>Cumplimiento de Acuerdos de Niveles de Servicio sobre proveedores</t>
  </si>
  <si>
    <t>Disponibilidad de infraestructura tecnologica</t>
  </si>
  <si>
    <t>Capacidad de almacenamiento</t>
  </si>
  <si>
    <t>Elaboración de documentos y reportes</t>
  </si>
  <si>
    <t>Seguimiento elaboración Plan de Expansión de Transmisión</t>
  </si>
  <si>
    <t>Seguimiento elaboración Plan de Expansión de Generación</t>
  </si>
  <si>
    <t>Registro de proyectos de generación.</t>
  </si>
  <si>
    <t xml:space="preserve">Conceptos de Potencial Hidroeléctrico </t>
  </si>
  <si>
    <t xml:space="preserve">Costo Obras Identificadas Plan de Expansión de Generación Transmisión </t>
  </si>
  <si>
    <t>Información PIEC</t>
  </si>
  <si>
    <t>Concepto de Evaluación PECOR</t>
  </si>
  <si>
    <t>Cumplimiento en la emisión de conceptos técnicos emitidos por la Subdirección de Hidrocarburos</t>
  </si>
  <si>
    <t>Oportunidad en la emisión de conceptos técnicos emitidos por la Subdirección de Hidrocarburos</t>
  </si>
  <si>
    <t>Cumplimiento en la elaboración de planes</t>
  </si>
  <si>
    <t>Gestión de la información y del conocimiento requerido para el Planeamiento de la Cobertura de Gas Combustible.</t>
  </si>
  <si>
    <t>Cumplimiento elaboración de concepto técnico para fijar precios base de regalias.</t>
  </si>
  <si>
    <t>Oportunidad en la publicación y calidad de planes subsectoriales.</t>
  </si>
  <si>
    <t>No se tiene datos para medir</t>
  </si>
  <si>
    <t>Seguimiento al cumplimiento PNDM y Planes Sectoriales por parte de la UPME</t>
  </si>
  <si>
    <t>Seguimiento actualización reportes SIMCO</t>
  </si>
  <si>
    <t>Seguimiento a la realización de análisis del comportamiento y la incidencia del sector minero.</t>
  </si>
  <si>
    <t>Oportunidad en la respuesta a las PQRS radicadas</t>
  </si>
  <si>
    <t>Satisfacción del cliente en la oportunidad de atención</t>
  </si>
  <si>
    <t xml:space="preserve">Satisfacción del cliente en cuanto a la eficacia de la información </t>
  </si>
  <si>
    <t>N°</t>
  </si>
  <si>
    <t>META</t>
  </si>
  <si>
    <t>Eficacia</t>
  </si>
  <si>
    <t>Planes de mejoramiento cerrados con eficacia</t>
  </si>
  <si>
    <t>Riesgos Materializados</t>
  </si>
  <si>
    <t>Cuatrimestral</t>
  </si>
  <si>
    <t>Efectividad</t>
  </si>
  <si>
    <t>Eficiencia</t>
  </si>
  <si>
    <t>TIPO</t>
  </si>
  <si>
    <r>
      <t xml:space="preserve">Semestral
</t>
    </r>
    <r>
      <rPr>
        <sz val="10"/>
        <color theme="1"/>
        <rFont val="Montserrat"/>
      </rPr>
      <t>(diciembre a mayo /
 junio a noviembre)</t>
    </r>
  </si>
  <si>
    <r>
      <t xml:space="preserve">Semestral 
</t>
    </r>
    <r>
      <rPr>
        <sz val="10"/>
        <color theme="1"/>
        <rFont val="Montserrat"/>
      </rPr>
      <t>(diciembre a mayo /
junio a noviembre)</t>
    </r>
  </si>
  <si>
    <t>Etiquetas de fila</t>
  </si>
  <si>
    <t>Total general</t>
  </si>
  <si>
    <t>Etiquetas de columna</t>
  </si>
  <si>
    <t>NO  GENERA VALOR AL PROCESO - NO VA PARA 2024</t>
  </si>
  <si>
    <t>El 14/02/2024 el líder del proceso reporta medición y análisis de resultados.</t>
  </si>
  <si>
    <t>Cumplimiento en la formulación de acciones de mejora por parte de los líderes de proceso.</t>
  </si>
  <si>
    <t xml:space="preserve">MSPI - revisión de elemento cargado por equivocación </t>
  </si>
  <si>
    <t>Es un indicador que arroje valor. El tratamiento no depende del proceso.</t>
  </si>
  <si>
    <t xml:space="preserve">Es un indicador que arroje valor. </t>
  </si>
  <si>
    <t>Pendiente registro de análisis de medición.</t>
  </si>
  <si>
    <t>Ok -Pendiente registro de análisis de medición</t>
  </si>
  <si>
    <t>VALIDAR RESULTADO</t>
  </si>
  <si>
    <r>
      <t xml:space="preserve">El líder del proceso manifiesta que: </t>
    </r>
    <r>
      <rPr>
        <i/>
        <sz val="10"/>
        <color theme="1"/>
        <rFont val="Montserrat"/>
      </rPr>
      <t>"Para la vigencia 2023 no se reporta este indicador en virtud de que el PIGA solo de obligatorio cumplimiento para las entidades del Distrito, razón por la cual, para la vigencia 2024 se procederá a eliminar este indicador".</t>
    </r>
  </si>
  <si>
    <t xml:space="preserve"> OBJETIVO ESTRATÉGICO</t>
  </si>
  <si>
    <t>1. Generar valor económico y social a partir de la aplicación del conocimiento integral de los recursos minero energéticos.</t>
  </si>
  <si>
    <t>4. Desarrollar las acciones necesarias que permitan materializar los planes, programas y proyectos en el sector minero energético.</t>
  </si>
  <si>
    <t>3. Orientar el aprovechamiento y uso eficiente y responsable de los recursos minero - energéticos.</t>
  </si>
  <si>
    <t>2. Incorporar las mejores prácticas organizacionales y tecnológicas que garanticen calidad e integridad de la gestión pública.</t>
  </si>
  <si>
    <t>Cuenta de  OBJETIVO ESTRATÉGICO</t>
  </si>
  <si>
    <t>Promedio de RESULTADO</t>
  </si>
  <si>
    <t>NIVEL DEL PROCESO</t>
  </si>
  <si>
    <t>Estratégico</t>
  </si>
  <si>
    <t>Misional</t>
  </si>
  <si>
    <t>Apoyo</t>
  </si>
  <si>
    <t xml:space="preserve">Nombre del Indicador </t>
  </si>
  <si>
    <t>Resultado</t>
  </si>
  <si>
    <t>0 – 50%
Insuficiente</t>
  </si>
  <si>
    <t>51 – 75%
Regular</t>
  </si>
  <si>
    <t>76 - 95%
Aceptable</t>
  </si>
  <si>
    <t>96 – 100%
Satisfactorio</t>
  </si>
  <si>
    <t>Promedio % de Cumplimiento</t>
  </si>
  <si>
    <t>N° de indicadores</t>
  </si>
  <si>
    <t xml:space="preserve">Procesos </t>
  </si>
  <si>
    <t>% de Cumpliento</t>
  </si>
  <si>
    <t>No aplica medición para este periodo</t>
  </si>
  <si>
    <t>Cuenta de NOMBRE DEL INDICADOR</t>
  </si>
  <si>
    <t>Cuenta de RESULTADO</t>
  </si>
  <si>
    <t>Aún no completa periodo de medición</t>
  </si>
  <si>
    <t>TOTAL</t>
  </si>
  <si>
    <t>Demanda y Prospectiva Energética</t>
  </si>
  <si>
    <t>PROCES0</t>
  </si>
  <si>
    <t>INDICADOR</t>
  </si>
  <si>
    <t>ANÁLISI S DE RESULTADOS</t>
  </si>
  <si>
    <t>Al cierre de la vigencia 2023 se logró un cumplimiento acumulado del 98 de las actividades programadas en el Plan de Acción.  De las 9 dependencias que formularon plan de acción, 5 lograron cumplir con el 100% (Oficina de Fondos, Subdirección de Demanda, Subdirección de Hidrocarburos, Oficina de Gestión de la Información y GIT de Planeación) , 3 tienen cumplimento superior al 95% pero no lograron el 100% (Subdirección de Minería, Control Interno y Secretaría General las cuales no finalizaron 2, 2 y 1 actividades respectivamente); y la Subdirección de Energía Eléctrica que llegó al 83% de cumplimiento de las actividades proyectadas. Con este resultados se supera la meta establecida para este indicador y se presentan los resultados ante el comité de gestión y desempeño para la toma de decisiones.</t>
  </si>
  <si>
    <t>La ejecución de recursos se cumplió en 96% frente a la apropiación total de inversión para la vigencia, las modificaciones del PAA en un 99% y el cumplimiento de los acuerdos de gestión en un 96%.  En el último trimestre se incrementó el 30% de la ejecución, dado el cumplimiento del 99% del plan de adquisiciones.  Asimismo se superó en 7 puntos la meta programada para el indicador.</t>
  </si>
  <si>
    <t>Sin análisis reportado por el proceso.</t>
  </si>
  <si>
    <t>El reporte se hará en la ultima semana de febrero, ya que se cuenta con una fecha de corte al 31 de enero de 2024 y un plazo de calificación que abarca desde el 1 de febrero hasta el 21 de febrero de la vigencia actual.</t>
  </si>
  <si>
    <t xml:space="preserve">En el trimestre no se presentaron solicitudes de préstamos.				</t>
  </si>
  <si>
    <t>Se realizan las transferencias documentales programadas para la vigencia.</t>
  </si>
  <si>
    <t xml:space="preserve">Se cumplió con las evaluaciones de las obras definidas en el trimestre anterior, por lo que en este no fue necesaria la evaluación.					</t>
  </si>
  <si>
    <t>Se dio cumplimiento 100 % al indicador en el trimestre IV.</t>
  </si>
  <si>
    <t>En el presente periodo ningún OR presentó solicitud de evaluación para emisión de concepto PECOR.</t>
  </si>
  <si>
    <t>Elaboración del PECO.</t>
  </si>
  <si>
    <t>Se realizaron las publicaciones proyectadas para la vigencia 2023 las cuales se encuentran publicadas en la página web de la Unidad.</t>
  </si>
  <si>
    <t>Según el registro de publicaciones para un total de 482 solicitudes de publicación durante el segundo semestre se publicaron 460 solicitudes dentro de los tiempos de niveles de acuerdo de servicio definidos en el procedimiento de publicaciones web.</t>
  </si>
  <si>
    <t xml:space="preserve">En el cuarto trimestre se finalizó la auditoría al proceso Gestión de Conceptos Técnicos. Se realizó reunión de apertura de auditoría al proceso Gestión de TIC´s - Modelo de Seguridad y Privacidad de la Información y la Auditoría Gestión Administrativa - cumplimiento NTC 6047 - Infraestructura. Se solicitó y se presentaron los 7 informes de ley programas para el cuarto trimestre de 2023 (3 Informes CGR Obras Inconclusas, 3 Informes CGR Gestión Contractual y el informe de austeridad del gasto memorando 20231000049753). Se finalizaron los informes pendientes del tercer trimestre (Evaluación del Desempeño, ITA, Ley de Cuotas y Mapas de Riesgos de Corrupción). Se solicitó la información y se ejecutaron tres (03) seguimientos de los cuatro (4) programados (Planes de Mejoramiento Auditorías Memorando 20231000058793, Caja Menor Memorando 20231000059343, SUIT - Reporte Excel de la plataforma) Informes en carpetas de plan de acción: https://drive.google.com/drive/folders/1wundAOllso7WizqZ5E6GrIUeaOM8j78T.			</t>
  </si>
  <si>
    <r>
      <t xml:space="preserve">Informe de seguimiento planes de mejoramiento 20231000058793. 
Evidencias en link https://drive.google.com/drive/folders/1wundAOllso7WizqZ5E6GrIUeaOM8j78T
</t>
    </r>
    <r>
      <rPr>
        <b/>
        <sz val="11"/>
        <color theme="1"/>
        <rFont val="Montserrat"/>
      </rPr>
      <t xml:space="preserve">Nota: </t>
    </r>
    <r>
      <rPr>
        <sz val="11"/>
        <color theme="1"/>
        <rFont val="Montserrat"/>
      </rPr>
      <t>Revisión se realiza por planes de mejoramiento suscritos, no se identificaron cuantas acciones tiene cada plan.</t>
    </r>
  </si>
  <si>
    <t>La precisión de la evaluación durante el trimestre, se cumplió en un 100% ya que todos los proyectos de la muestra seleccionada, fueron correctamente evaluados. Es decir, los 3 seleccionados tienen una buena calidad de evaluación. La meta propuesta se cumple.</t>
  </si>
  <si>
    <t>Durante el trimestre se evaluó el 71% de los proyectos que se tenían que evaluar de acuerdo a la fecha de ingreso de cada proyecto y los tiempos de respuesta establecidos para cada fondo. Esto se debió al volumen de conceptos solicitados por cierre de gestión de entidades territoriales como consecuencia de los cambios de administración por parte del SGR. Por otro lado, en el caso de FINDETER se generaron retrasos por parte de los evaluadores al no responder en tiempo oportuno al líder sobre los procesos de revisión y emisión del concepto de los proyectos.</t>
  </si>
  <si>
    <t>Para este periodo no se encontraban programadas liquidaciones a realizar, solamente viene el rezago de otros periodos, cuyos plazos se encuentran dentro de los límites establecidos en el Manual de Contratación.</t>
  </si>
  <si>
    <t>Se realizó el cierre (terminación) de 3 contratos. 2 en el mes de octubre y 1 en el mes de noviembre.</t>
  </si>
  <si>
    <t xml:space="preserve">​​​UPME 05‐2023 Tercer Transformador de Bolívar 500/220 kV (17 de Noviembre de 2023).	</t>
  </si>
  <si>
    <t>Para la vigencia 2023 no se reporta este indicador en virtud de que el PIGA solo de obligatorio cumplimiento para las entidades del Distrito, razón por la cual, para la vigencia 2024 se procederá a eliminar este indicador.</t>
  </si>
  <si>
    <t>Al finalizar la vigencia 2023, se comprometió la suma de 2.220.555770,57 para un porcentaje de ejecución de 95% correspondiente al rubro A02 "Adquisición de bienes y servicios.</t>
  </si>
  <si>
    <t>Durante el último trimestre del año, se realizaron todas las actividades programadas en el plan de trabajo anual. De igual forma, se realizó la auditoría interna al sistema de gestión de seguridad y salud en el trabajo, actividad pendiente de realizar del trimestre anterior.</t>
  </si>
  <si>
    <t>Se recibieron tres (3) procesos del año 2022, de los cuales 1, se aperturó investigación disciplinaria y dos (2) se ha dado trámite a indagación previa; durante el año 2023 se recibieron diez (10), informes de servidores públicos, y uno (1), derecho de petición de investigación disciplinaria de un contratista de la UPME; en virtud de la expedición del decreto 2121 de 2023, se está a la espera de la conformación de la oficina jurídica, para poder remitir los expedientes, dado que ahora es competencia de la oficina asesora jurídica, el adelantar los procesos disciplinarios en su fase de instrucción.</t>
  </si>
  <si>
    <t>Para el segundo semestre se proyecto digitalizar 50 expedientes, los cuales fueron digitalizados a totalidad.</t>
  </si>
  <si>
    <t>En este trimestre se gestionaron todas las solicitudes de asistencia. Fueron en total 128 atendidas oportunamente.</t>
  </si>
  <si>
    <t>De las actividades programadas en el Plan Anual de Trabajo de GITGF con corte al 4er trimestre de 2023, se realizaron  actividades, dando como resultado un cumplimiento del indicador del  2023.  Lo anterior refleja cumplimiento en la meta establecida (90%) y no se elabora plan de mejoramiento.</t>
  </si>
  <si>
    <t xml:space="preserve">Todas las demandas cuyo auto admisorio se notifico a la entidad en el segundo semestre fueron contestadas dentro del termino legal.	</t>
  </si>
  <si>
    <t>Se reporta la información entregada en el reporte de eventos de seguridad detectados por el Firewall (Ver Informe, Carpeta Evidencias).</t>
  </si>
  <si>
    <t>Todos los proveedores han cumplido con los ANS en el periodo actual.</t>
  </si>
  <si>
    <t>No se presentó indisponibilidad de servidores en el período indicado.</t>
  </si>
  <si>
    <t>Con base al análisis el mes de Diciembre no se registran en las unidades lógicas más del 80% de su capacidad.</t>
  </si>
  <si>
    <t>Se realizaron los reportes para control de las exportaciones y de las importaciones del DANE de fertilizantes para la subdirección de Minería con el cual se pueden validar la información de los archivos planos enviados por el DANE de las partidas arancelarias relacionadas con fertilizantes y se apoyó la construcción del reporte del catalogo de sistemas de información, se modificó el reporte de gestión de proyectos de fondos en Tableau.</t>
  </si>
  <si>
    <t>Se logró el 97,1% del cierre efectivo de los planes de mejora.</t>
  </si>
  <si>
    <t xml:space="preserve">De los 18 riesgos identificados se materializó uno correspondiente al proceso de Servicio al Ciudadano al cual se le realizó el plan de mejoramiento. 				</t>
  </si>
  <si>
    <t>Número de solicitudes (llegaron: 90, resueltas: 63 registros y 15 PQRs y pendientes: 12 en el periodo del 1 de octubre al 31 de diciembre).  Se continúa presentando reprocesos por la implementación del Portal Único de Usuario.</t>
  </si>
  <si>
    <t xml:space="preserve">Para la vigencia 2024 se publicó la versión definitiva del Plan Nacional de sustitución de leña y otros energéticos altamente ineficientes. El Plan de Abastecimiento de Gas Natural se elaboró y se socializó ante el Consejo Directivo de la UPME. </t>
  </si>
  <si>
    <t>Como fuentes de información se revisan las siguientes:
1. Recopilación de datos y precios de Gas Natural de las siguientes fuentes: 
* Agencia Internacional de Energía (IEA)
* Banco Mundial
* Fondo Monetario Internacional
* International Group of Liquefied Natural Gas Importers
* Wood Mackenzie
2. Documento metodológico UPME Enfoque territorial.</t>
  </si>
  <si>
    <t>Se cumplió a cabalidad con la expedición de resoluciones de precios para el cálculo de regalías, en los tiempos establecidos.</t>
  </si>
  <si>
    <t>Se realizaron tres documentos técnicos relacionados con Oro, Cobre y materiales de construcción (in house).</t>
  </si>
  <si>
    <t>Durante el periodo de octubre a diciembre de 2023, se recibió un total de 337 pqrs, de las cuales debían resolverse (de acuerdo a términos de Ley) ; se resolvieron de forma oportuna 299, dando como resultado un cumplimiento del indicador del 90%. La meta no se cumplió, debido a que 38 requerimientos fueron respondidos por fuera de los tiempos establecidos y aún no han sido respondidos al corte 31 de diciembre de 2023. en el ultimo reporte de seguimiento se evidencia esta información.</t>
  </si>
  <si>
    <t>Durante el mes de octubre de 2023 se realizó la encuesta de satisfacción de usuarios de la UPME, el formulario fue respondido por 61 ciudadanos, de los cuales 55 calificaron de manera positiva la oportunidad en la atención de los canales que tiene la entidad. Dado el resultado obtenido, se da cumplimiento a la meta al obtener un resultado del 10%; las respuestas con des favorabilidad fueron debido a demoras en la atención a derechos de petición formulados por los usuarios. Se continuará con la gestión y seguimiento del indicador.</t>
  </si>
  <si>
    <t>Durante el mes de   2023 se realizó la encuesta de satisfacción de usuarios de la UPME, el formulario fue respondido por 61 ciudadanos, de los cuales  44 calificaron de manera positiva la eficacia en la información. Dado el resultado anterior, no se da cumplimiento a la meta, al alcanzar el 72%.</t>
  </si>
  <si>
    <t>Incluye Facebook Twitter y LinkedIn. Esquemas de analítica sujetos a políticas de cada red social.</t>
  </si>
  <si>
    <t>Se tomó en cuenta el número de encuestados que respondieron de bueno a excelente en la pregunta  “¿Cuál es tu evaluación general acerca de las campañas de comunicación que generamos? "en la Encuesta de percepción de campañas de comunicación internas 2023.</t>
  </si>
  <si>
    <t>Se tomó como referencia el consolidado de impresiones del mes de diciembre de 2023 para la red social LinkedIn, la cual obtuvo 164,591 impresiones de todas las publicaciones durante el mes, de las cuales 2,709 se tradujeron en conversiones (me gusta, clics, comentarios y veces compartidas).</t>
  </si>
  <si>
    <t xml:space="preserve">El indicador a la fecha no se ha podido medir, debido a que la herramienta de medición sufrió unas modificaciones que generan incompatibilidad con nuestros portales web. Por lo tanto, desde el equipo de TI se encuentran en la validación y búsqueda de una herramienta que permita efectuar este tipo de mediciones.	</t>
  </si>
  <si>
    <t>indicador a la fecha no se ha podido medir, debido a que la herramienta de medición sufrió unas modificaciones que generan incompatibilidad con nuestros portales web. Por lo tanto, desde el equipo de TI se encuentran en la validación y búsqueda de una herramienta que permita efectuar este tipo de mediciones.</t>
  </si>
  <si>
    <t>Se finalizaron las cuatro (4) consultorías programadas para la vigencia 2023, están serán insumo para los documentos de planeación de la Subdirección de Demanda.</t>
  </si>
  <si>
    <t>Cumplimiento Programa Anual de Auditorías Internas PAAI</t>
  </si>
  <si>
    <t>Se formularon acciones de mejora en el SIGUEME a los hallazgos y oportunidades de mejora de las auditorías a Gestión de Conceptos Técnicos y Modelo de Seguridad y Privacidad de la Información (25), sin embargo, las catorce relacionadas con el modelo MSPI están en revisión para aprobación o devolución. No se ha registrado acciones de mejora a los hallazgos y oportunidades de mejora de las auditorías a la Caja Menor y a la Norma NTC 6047:2013.</t>
  </si>
  <si>
    <t xml:space="preserve">Solicitud CGR para creación de cuenta electrónica institucional para implementación de doble factor de autenticación y/o notificaciones de temas SIRECI. Radicado 20231000144531.		</t>
  </si>
  <si>
    <t>Se realizan todas las mesas técnicas que fueron solicitadas por los usuarios/clientes en el trimestre fueron debidamente atendidas por los funcionarios/contratistas de la OGPF. Durante las mesas se asesoró y se dio claridad a las observaciones UPME en la evaluación de los proyectos de los diferentes fondos financieros.</t>
  </si>
  <si>
    <t>Gestión de Servicios Administrativos</t>
  </si>
  <si>
    <t>La meta de ahorro se establece en un 1%. Las asignaciones iniciales son: Agua $4.400.000. Energía $125.500.000 y en papelería $5.000.000 para un total de $134.900.000. Para el cierre de la vigencia 2023 se ejecutó: Agua $5.225.180, Energía $120.255.090 y papelería 4.841.490, generando un ahorro del 3% sobre lo proyectado.</t>
  </si>
  <si>
    <t xml:space="preserve">Para la vigencia se establece como metas la elaboración actualizada de tres inventarios a saber: Un inventario general de activos, Un inventario de bienes de consumo y un inventario individual por servidor público. Con corte al primer semestre se reporta: 100% inventarios general de activos, 100% inventario de bienes de consumo y 83% de avance en el inventario individual.	</t>
  </si>
  <si>
    <t>Durante los meses de octubre-diciembre de 2022 se realizaron liquidación de 3 nominas normal de la planta de personal de la Entidad; 2 liquidaciones definitivas y una liquidación de prima de navidad.</t>
  </si>
  <si>
    <t>Para el cuarto trimestre, se da inicio a 3 capacitaciones de 4 programadas: Gas Combustible;  Evaluación económica de proyectos de infraestructura para abastecimiento y confiabilidad de hidrocarburos (Petróleo, gas y combustibles); Redacción y Argumentación, para el caso de la temática Comunicación digital y marketing digital no hay ejecución por falta de presupuesto. En conclusión, el plan institucional de capacitación para la vigencia 2023, logra una ejecución presupuestal de 97,48% y de cobertura de 78%.</t>
  </si>
  <si>
    <t>Para el cuarto trimestre se convoca un total de 77 servidores públicos en las diferentes capacitaciones y se certifican 61 para un % de cobertura total de 79%. En resumen, se puede concluir que la ejecución del PIC 2023, tuvo una cobertura total de  78% con un total de 221 servidores públicos convocados a participar de las diferentes temáticas de los cuales se certificaron 172, los funcionarios que no lograron certificación se excusaron oportunamente de su inasistencia por carga laboral y por encontrarse en vacaciones o en comisión de servicios y  dado el cumplimiento de las estrictas políticas de las entidades capacitadoras en cuanto a la asistencia, no lograron certificarse.</t>
  </si>
  <si>
    <t>Se realizó inducción el día 11 de octubre  de 2023, en donde se invitaron los servidores que ingresaron nuevos a la fecha, y posteriormente a la jornada se remitió presentación y  video a las nuevas vinculaciones. En total, 11 servidores fueron vinculados entre el 01 de julio de 2023 y el 31 de diciembre de 2023, incluyendo Carrera Administrativa, Provisionales y libre nombramiento y Remoción.</t>
  </si>
  <si>
    <t>La planta de personal al inicio el segundo semestre de la vigencia 2023, inicia con 116 servidores vinculados y finaliza el 31 de diciembre de 2023 con 118 servidores activos. Durante el segundo semestre se vincularon 11 servidores entre LNR, periodo de prueba y provisionales, y se retiraron 8 personas por terminación de nombramiento provisional y renuncia voluntaria. Lo anterior en parte por la vinculación del personal por meritocracia del concurso de méritos dela CNSC.</t>
  </si>
  <si>
    <t>Cumplimiento del Plan de Bienestar, estímulos e incentivos</t>
  </si>
  <si>
    <t xml:space="preserve">Dentro del Plan de bienestar, estímulos e incentivos del 2023, se incluyeron un total de 31 actividades a realizar, las cuales dentro del cuarto trimestre comprendían las siguientes:
1. Día del niño
2. Taller de Manualidades
3. Caminata ecológica
4. Taller pre pensionados
5. Cierre de gestión
6. Novenas Navideñas
7. Intervención de clima laboral
8. Campaña bicicleta
9. Vacaciones recreativas
Adicionalmente se continuo con las actividades transversales que son: 
- Implementación del horario flexible *Transversal
-Implementación del teletrabajo *Transversal
- Asesoría de la caja de compensación *Transversal
Estas actividades fueron ejecutadas en su totalidad.		</t>
  </si>
  <si>
    <t>Dentro del Plan de bienestar, estímulos e incentivos del 2023, se incluyeron un total de 31 actividades a realizar, las cuales dentro del cuarto trimestre comprendían las siguientes:
1. Día del niño
2. Taller de Manualidades
3. Caminata ecológica
4. Taller pre pensionados
5. Cierre de gestión
6. Novenas Navideñas
7. Intervención de clima laboral
8. Campaña bicicleta
9. Vacaciones recreativas
Adicionalmente se continuo con las actividades transversales que son: 
- Implementación del horario flexible *Transversal
-Implementación del teletrabajo *Transversal
- Asesoría de la caja de compensación *Transversal
Estas actividades fueron ejecutadas en su totalidad.</t>
  </si>
  <si>
    <t>Oportunidad  en el servicio de préstamo de documentos</t>
  </si>
  <si>
    <t xml:space="preserve">Durante el mes de diciembre de 2023, se radicaron a través de Orfeo y el correo electrónico 97 solicitudes de tramites presupuestales, de los cuales se gestionaron 97 dentro del tiempo máximo establecido en el procedimiento de gestión presupuestal. De acuerdo a lo anterior, se cumplió la meta establecida; no se presentaron inconvenientes, cabe aclarar, que algunos tramites se devuelven dentro de los dos días para algunos ajustes, pero posteriormente se tramitan ya con el ajuste. No es necesario elaborar plan de mejoramiento.			</t>
  </si>
  <si>
    <t xml:space="preserve">Las conciliaciones realizadas en el mes de Diciembre de 2023 se gestionaron en un promedio de 8 días a las cuentas de Bancolombia y la Cuenta única nacional -CUN, se elaboraron antes del 12 de diciembre de 2023. De acuerdo a lo anterior se puede observar un cumplimiento en el indicador de oportunidad en las conciliaciones bancarias; se continuara con los controles establecidos mensuales.			</t>
  </si>
  <si>
    <r>
      <t xml:space="preserve">Considerando que la meta establecida para el presente indicativo INPANUT es de máximo el 20% del valor del PAC programado en el trimestre, para la medición del periodo este equivale a -7.492.426.155 equivalente a un -42% de PAC pagado sobre el programado. La UPME ejecuta recursos  propios, razón por la cual es autónoma en la administración de la caja disponible para realizar pagos. Por lo anterior los recursos  que no se pagaron en este  trimestre estarán disponibles para pagar en meses futuros.
</t>
    </r>
    <r>
      <rPr>
        <b/>
        <sz val="11"/>
        <color theme="1"/>
        <rFont val="Montserrat"/>
      </rPr>
      <t>NOTA OAP</t>
    </r>
    <r>
      <rPr>
        <sz val="11"/>
        <color theme="1"/>
        <rFont val="Montserrat"/>
      </rPr>
      <t xml:space="preserve"> - Se ajusta el resultado como cumplimiento al 100% considerando que en el alcance del proceso se gestionan  los pagos que desde las unidades hayan sido presentadas; sin embargo, no siempre las áreas cumplen las programaciones de pago establecidas para el periodo. Razón por la cual en el último trimestre de 2023 se realizaron los pagos acumulados del año. Aplicando la fórmula se tendría un cumplimiento negativo (-42%), porque se paga más del valor programado para el periodo, esto atribuido a las acumulaciones de las solicitudes de pago de las áreas. Por esta razón se evidencia que se requieren validar la fórmula del indicador para alinearlo con la naturaleza y alcance de gestión del proceso, aspecto que será contemplado para el 2024.</t>
    </r>
  </si>
  <si>
    <t>En el mes de diciembre  de 2023 se tramitaron 374 pagos de 389 obligaciones contraídas por la UPME diferentes a obligaciones tributarias, dentro de los términos establecidos por la entidad.  El resultado de acuerdo con lo anterior fue del 96% cumplimiento la meta establecida para el indicador de oportunidad en los pagos.</t>
  </si>
  <si>
    <t>Durante el cuarto trimestre del 2023 se presentaron y publicaron en la pagina web de la UPME, 2 informes contables y 4 presupuestales, dando cumplimiento del 100% a lo establecido en el indicador. A diferencia de los anteriores trimestres en este ultimo  se presentan informes contables del mes de octubre y noviembre e informes presupuestales de octubre y noviembre, los de diciembre se presentan en la siguiente vigencia después del periodo de transición.  Se continuara con los controles establecidos.</t>
  </si>
  <si>
    <t xml:space="preserve">14/02/2024 el proceso registran la medición y análisis de resultados </t>
  </si>
  <si>
    <t>Emisión de conceptos o asistencia  jurídica</t>
  </si>
  <si>
    <t>Durante el IV trimestre de 2023, el grupo jurídico y contractual recibió por requerimiento 16 resoluciones para trámite. Evidencias en el expediente ARGO 2023110450100001E.</t>
  </si>
  <si>
    <t>No se presentaron incidentes de seguridad, razón por la cual se presenta el indicador en ceros, se entiende por incidente de seguridad de la información, todo evento o grupo de eventos adversos o no esperados en materia de seguridad de la información que tiene una probabilidad importante de comprometer las operaciones del negocio y amenazar los pilares de la seguridad de la información, integridad, confidencialidad y disponibilidad. Desde la Oficina de Gestión de la Información de la UPME, en los últimos años hemos fortalecido la seguridad tecnológica perimetral, incorporando soluciones integradas para la detección y gestión de amenazas, ejerciendo una vigilancia activa a modo de prevención de intrusiones e infecciones, estas herramientas nos ha permitido mantenernos protegidos, monitoreando de manera activa los riesgos de amenazas o ataques a nuestra infraestructura.</t>
  </si>
  <si>
    <t>Es un indicador tendiente a 0  - Su meta es Cero, equivalente al 100% y su resultado fue cero, lo que quiere decir que cumplió al 100%</t>
  </si>
  <si>
    <t>Disponibilidad de infraestructura tecnológica</t>
  </si>
  <si>
    <t>Se reciben observaciones a nivel directivo, se ajusta el documento del plan de generación y se publica para observaciones en  la Web de la UPME, se responden observaciones que se encuentran pendientes a nivel directivo de Vo.Bo. para publicar y se realizar ajustes a los escenarios de acuerdo a indicaciones del nivel directivo y del MME. Se actualiza el licenciamiento del SDDP, OPTIGEN, la adquisición de créditos del PSR-Cloud y se ejecuta el Soporte de la herramienta Time Series Lab, al interior del grupo de Generación. Los soportes se encuentran el servidor del Grupo de Generación en la carpeta del 2023, en los correos y presentaciones realizadas en el 4o trimestre.</t>
  </si>
  <si>
    <t xml:space="preserve">NO se recibió ninguna solicitud de concepto de potencial hidro energético. Se esta a la espera de la respuesta de la CORPOURABA al oficio 2023-100-010732-1 de requerimiento de información adicional. No se ha recibido la complementación de la información, por tanto, no se puede generar el respectivo concepto técnico.	</t>
  </si>
  <si>
    <t>Se han evaluado las obras de Subestación Sopó 230/115 kV y líneas asociadas Subestación Corzo 500/115 kV y líneas asociadas, Compensadores síncronos: El Banco, La Jagua, Guatapurí o San Juan, Riohacha o Maicao, Santa Marta o Bureche, Sahagún STR.</t>
  </si>
  <si>
    <t>Se elaboraron conceptos técnicos de Novedades para los meses de septiembre, octubre y noviembre de 2023 de embarcaciones de bandera Nacional (3). Así mismo, se realizó el Concepto Técnico para determinar los volúmenes objeto de compensación por el transporte terrestre de GLP que se realice hacia el departamento de Nariño (1) y se elaboró un concepto técnico de la lista de grandes consumidores no intermediarios de ACPM correspondiente al tercer trimestre de 2023 (1).</t>
  </si>
  <si>
    <t>Durante el segundo semestre de 2023 se elaboraron ocho (8) conceptos técnicos así: 
* Se elaboraron cinco (5) conceptos técnicos de Novedades para los meses de junio, agosto, septiembre, octubre y noviembre de 2023 de embarcaciones de bandera Nacional. 
* Se realizó (1) el Concepto Técnico para determinar los volúmenes objeto de compensación por el transporte terrestre de GLP que se realice hacia el departamento de Nariño
* Se elaboraron dos (2) conceptos técnicos de la lista de grandes consumidores no intermediarios de ACPM correspondiente al segundo y tercer trimestre de 2023.</t>
  </si>
  <si>
    <t>Cumplimiento elaboración de concepto técnico para fijar precios base de regalías.</t>
  </si>
  <si>
    <t>En la vigencia no se programo la publicación de ningún documento de planeación , por esto se propone revisar este indicador.  Durante el año 2023 se adelanto la construcción de la fase I Diagnostico territorial y  Fase II Modelos de simulación de minerales (revisión de variables) y  Escenarios del sector minero las dos como insumo para la construcción del PNDM, el cual se tiene previsto culminar para el año 2024.</t>
  </si>
  <si>
    <t xml:space="preserve">Se realizó seguimiento a las actividades contenidas en el plan de acción del PNDM (2019 a 2025), en atención al proceso de formulación del nuevo plan y a su vez al cumplimiento del objetivo del indicador. Este análisis se hizo teniendo en cuenta las líneas estratégicas, las acciones y sub acciones contenidas. A continuación, se adjunta el enlace donde se encuentra la evidencia de lo anteriormente relacionado: https://docs.google.com/spreadsheets/d/1sU1zXFrdKYcXixad2zGp8g7Imv05XUX_/edit#gid=1874530584
Adicional a lo anterior, en la carpeta de evidencias se adjuntaron otros soportes.			
					</t>
  </si>
  <si>
    <t xml:space="preserve">Se realizo actualización de los 4 tableros (1. Producción, regalías, comercio exterior, 2. Precio para liquidación de regalías, 3. Indicadores económicos, 4. Publicaciones). Se crea enlace para consulta de la cuenta satélite minera, se actualiza los precios promedios mensuales internacionales. Lo anterior, dando cumplimiento a las metas establecidas para el año 2023. Por otra parte, se solicita cambio de indicador ya que el actual no es de fácil reporte ya que los registros usados para la actualización de cada tablero son un numero considerable y difieren en cada reporte, por esto la medición se dificulta.  Adicional a esto para el año 2024 se tiene previsto actualizar el SIMCO en conjunto con la OTI de la UPME. </t>
  </si>
  <si>
    <t>OBJETIVO DEL INDICADOR</t>
  </si>
  <si>
    <t>Evaluar el incremento del número de usuarios de información que tiene la entidad en las redes sociales.</t>
  </si>
  <si>
    <t xml:space="preserve">Determinar el grado de satisfacción de los clientes internos sobre el impacto que tienen las comunicaciones realizadas bajo los mecanismos usados.	</t>
  </si>
  <si>
    <t>Evaluar la receptividad que tienen las publicaciones realizadas mediante las redes sociales a las partes interesadas externas.</t>
  </si>
  <si>
    <t>Determinar la eficacia de la Intranet como medio de difusión de información por parte de los servidores públicos.</t>
  </si>
  <si>
    <t>Verificar el grado de cumplimiento de las tácticas planificadas a desarrollar en el Plan de Comunicaciones.</t>
  </si>
  <si>
    <t>Realizar seguimiento al cumplimiento de los tiempos en la expedición de los certificados.</t>
  </si>
  <si>
    <t>Realizar seguimiento al cumplimiento de los tiempos en la expedición de los certificados de FNCE.</t>
  </si>
  <si>
    <t>Evaluar el cumplimiento en las publicaciones obligatorias anuales que debe realizar el proceso de Demanda y prospectiva energética, a saber: proyecciones de demanda, el Balance Energético Colombiano - BECO y los Costos de Racionamiento.</t>
  </si>
  <si>
    <t>Evaluar el cumplimiento en la ejecución de los estudios del uso racional y eficiente de la energía en relación con lo programado por la Subdirección de Demanda en la vigencia.</t>
  </si>
  <si>
    <t xml:space="preserve">Verificar la eficacia del proceso en cuanto al cumplimiento de las actividades planificadas del plan de acción.	</t>
  </si>
  <si>
    <t>Verificar el cumplimiento del proceso conforme a la planeación institucional mediante la valoración transversal de las variables asociadas a acuerdos de gestión, ejecución de recursos y modificación de objetos contractuales.</t>
  </si>
  <si>
    <t>Total de publicaciones dentro del tiempo de acuerdo de servicio.</t>
  </si>
  <si>
    <t>Realizar seguimiento a la ejecución del programa anual de auditorías internas y evaluar su cumplimiento.</t>
  </si>
  <si>
    <t>Realizar medición de la actividad de coordinación de información con los ORGANISMOS de control.</t>
  </si>
  <si>
    <t>Indicar el número de acciones de mejora incluidas en los planes de mejoramiento verificados con el propósito de mostrar la gestión realizada.</t>
  </si>
  <si>
    <t xml:space="preserve">Evaluar en una muestra de proyectos si la evaluación realizada es consistente con el cumplimiento de criterios de calidad establecidos.	</t>
  </si>
  <si>
    <t>Determinar el cumplimiento de los tiempos establecidos, para dar respuesta a las solicitudes de evaluación de los proyectos de partes interesadas.</t>
  </si>
  <si>
    <t>Establecer si la entidad cuenta con la capacidad operativa de atender la demanda de mesas técnicas, asesorías y acompañamientos solicitados en un período.</t>
  </si>
  <si>
    <t>Verificar la oportunidad en el desarrollo del balance jurídico, técnico y financiero de la ejecución del contrato a través de la liquidación de los mismos.</t>
  </si>
  <si>
    <t>Verificar el grado de cumplimiento de requisitos relacionados a la transparencia en la gestión contractual mediante la publicación de los diferentes hitos desarrollados en el marco de un contrato.</t>
  </si>
  <si>
    <t>Realizar seguimiento al nivel de avance en la revisión y seguimiento a informes de interventoría.</t>
  </si>
  <si>
    <t xml:space="preserve">Determinar el nivel de cumplimiento del Plan anual de trabajo del PIGA.	</t>
  </si>
  <si>
    <t>Medir la eficacia en la actualización de inventarios de bienes de la Unidad incluidos los asignados a los funcionarios de la UPME.</t>
  </si>
  <si>
    <t>Medir la ejecución presupuestal del Plan Anual de Adquisiciones.</t>
  </si>
  <si>
    <t>Determinar el nivel de cumplimiento del Plan anual de trabajo del SG SST.</t>
  </si>
  <si>
    <t xml:space="preserve">Medir la eficacia del procedimiento de la liquidación de nomina mensual de la UPME.			</t>
  </si>
  <si>
    <t xml:space="preserve">Determinar el nivel de cumplimiento del Plan institucional de Capacitación.	</t>
  </si>
  <si>
    <t>Evaluar la eficacia de las inducciones realizadas a los funcionarios.</t>
  </si>
  <si>
    <t>Evaluar el desempeño del personal para determinar el nivel de competencia.</t>
  </si>
  <si>
    <t>Realizar la recepción y verificación de las transferencias de los archivos de gestión, al archivo central.</t>
  </si>
  <si>
    <t>Eficacia en la transferencia de los documentos.</t>
  </si>
  <si>
    <t>Medir la eficacia en cuanto a la actividad de digitalización de los expedientes transferidos y con disposición final de digitalización de acuerdo a las TRD o a los lineamientos de la dirección (expedientes de mayor consulta).</t>
  </si>
  <si>
    <t>Medir la eficacia en la atención de trámites presupuestales (CDP, RP y modificaciones).</t>
  </si>
  <si>
    <t>Verificar la oportunidad en la realización de las conciliaciones bancarias, para que queden registradas todas las partidas bancarias en la contabilidad de la UPME.</t>
  </si>
  <si>
    <t xml:space="preserve">Determinar el PAC no utilizado al cierre de cada trimestre, a causa de no solicitudes de aplazamiento y/o no tramite de obligaciones.	</t>
  </si>
  <si>
    <t>Presentar y/o publicar los informes financieros de forma oportuna.</t>
  </si>
  <si>
    <t xml:space="preserve">Medir el nivel de cumplimiento de las actividades programadas en el Plan anual de Trabajo de Gestión Financiera.	</t>
  </si>
  <si>
    <t xml:space="preserve">El objetivo del indicador es reflejar la gestión y evolución del modelo de seguridad y privacidad de la información al interior de una entidad.			</t>
  </si>
  <si>
    <t>Verificar la eficacia de las acciones tomadas y su oportunidad para minimizar los incidentes de seguridad de la información una vez identificados.</t>
  </si>
  <si>
    <t xml:space="preserve">Verificar el grado de cumplimiento del proceso respecto a los Acuerdos de Niveles de Servicios sobre proveedores.		</t>
  </si>
  <si>
    <t>Evaluar la eficacia del proceso a través de la elaboración de los reportes y documentos que contribuyan a la toma de decisiones sectoriales.</t>
  </si>
  <si>
    <t>Verificar el cierre eficaz de los planes de mejoramiento producto de incumplimientos o necesidades de mejora.</t>
  </si>
  <si>
    <t>Verificar la eficacia de los controles y medidas de intervención planificados para evitar la materialización de los riesgos.</t>
  </si>
  <si>
    <t>Realizar seguimiento al avance en la elaboración del Plan de Expansión de Transmisión de Energía Eléctrica.</t>
  </si>
  <si>
    <t>Realizar seguimiento al avance en la elaboración del Plan de Expansión de Generación de Energía Eléctrica.</t>
  </si>
  <si>
    <t>Realizar seguimiento al registro de proyectos de generación en Fase I, II y III.</t>
  </si>
  <si>
    <t>Realizar seguimiento al Costo de las Obras de Infraestructura Eléctrica identificadas en el Plan de Expansión de Generación- Transmisión requeridas para garantizar la confiabilidad y seguridad del Sistema Eléctrico Nacional.</t>
  </si>
  <si>
    <t>Realizar seguimiento al reporte de información de los OPERADORES DE RED a la UPME a través del UPME-SIEL-Distribución-PECOR.</t>
  </si>
  <si>
    <t>Realizar seguimiento a la evaluación de los PECOR entregados a la UPME.</t>
  </si>
  <si>
    <t>Realizar seguimiento al cumplimiento de la emisión de los conceptos técnicos emitidos por la Subdirección de Hidrocarburos para detectar mejoras en el proceso.</t>
  </si>
  <si>
    <t>Evaluar la oportunidad de elaboración de conceptos técnicos emitidos por la Subdirección de Hidrocarburos	.</t>
  </si>
  <si>
    <t xml:space="preserve">Realizar seguimiento al cumplimiento anual en la elaboración de planes del sector hidrocarburos.	</t>
  </si>
  <si>
    <t>Medir el avance en la gestión de la información planificada por la Subdirección de Hidrocarburos y requerida para elaborar el Plan Indicativo de Gas Combustible.</t>
  </si>
  <si>
    <t>Realizar seguimiento al cumplimiento de los tiempos para la fijación de precios base de regalías.</t>
  </si>
  <si>
    <t xml:space="preserve">Evaluar la oportunidad de elaboración de los planes subsectoriales mineros.	</t>
  </si>
  <si>
    <t>Realizar seguimiento a los retos, metas y actividades estratégicas a desarrollar por la UPME.</t>
  </si>
  <si>
    <t>Realizar seguimiento a la actualización de la información en la plataforma SIMCO.</t>
  </si>
  <si>
    <t>Realizar seguimiento al cumplimiento de los análisis de comportamiento e incidencia del sector minero.</t>
  </si>
  <si>
    <t>Verificar la oportunidad en la contestación de las PQRS radicadas en la UPME.</t>
  </si>
  <si>
    <t>Medir el grado de satisfacción del cliente en cuanto a la oportunidad en la atención de los canales establecidos por la Entidad.</t>
  </si>
  <si>
    <t xml:space="preserve">Realizar seguimiento al nivel de formulación de acciones de mejora sobre los hallazgos y oportunidades de mejora señaladas por la tercera línea de Defensa.	</t>
  </si>
  <si>
    <t>Realizar seguimiento a la publicación o prepublicación de Convocatorias.</t>
  </si>
  <si>
    <t>Medir el nivel de optimización de los recursos naturales utilizados por la UPME: agua, energía y papel.</t>
  </si>
  <si>
    <t>Medir el porcentaje de participación de los funcionarios en las capacitaciones planificadas.</t>
  </si>
  <si>
    <t>Medir el índice de personal que se desvincula de la Entidad con respecto al promedio de personal.</t>
  </si>
  <si>
    <t>Determinar el nivel de cumplimiento del Plan de Bienestar, estímulos e incentivos.</t>
  </si>
  <si>
    <t>Medir el porcentaje de participación de los funcionarios en las actividades de bienestar planificadas.</t>
  </si>
  <si>
    <t>Medir la oportunidad en el tramite de las quejas (denuncia, reclamación o critica de la actuación administrativa),  en contra de  los funcionarios de la Entidad	.</t>
  </si>
  <si>
    <t>Medir la oportunidad en el servicio de consulta y préstamo de documentos que reposan en el Centro de documentación de la UPME.</t>
  </si>
  <si>
    <t>Medir la oportunidad en la atención  de las solicitudes técnicas de gestión documental.</t>
  </si>
  <si>
    <t>Verificar la oportunidad en el pago de las obligaciones contraídas por la UPME, diferentes a obligaciones tributarias y giros a empresas extrajeras.</t>
  </si>
  <si>
    <t xml:space="preserve">Demostrar la oportunidad de la defensa judicial, respecto a la contestación en términos legales de las demandas notificadas a la Entidad (acciones constitucionales y acciones contencioso administrativas).		</t>
  </si>
  <si>
    <t xml:space="preserve">Verificar el tramite a los requerimientos de concepto o asistencia jurídica (expedición de actos administrativos, revisión de documentos, análisis de iniciativas normativas, entre otros).		</t>
  </si>
  <si>
    <t>Realizar seguimiento a la disponibilidad de componentes tecnológicos de la infraestructura que se encuentra monitoreada en la herramienta Nagios.</t>
  </si>
  <si>
    <t>Verificar las unidades lógicas que no superan el 80%.</t>
  </si>
  <si>
    <t>Realizar seguimiento al cumplimiento al proceso de respuesta a las solicitudes de cálculo del potencial hidro energético por parte de los promotores de proyectos de generación de energía eléctrica.</t>
  </si>
  <si>
    <t>Medir el grado de satisfacción del cliente en cuanto a la eficacia de la información suministradas a través de los canales dispuestos por la Entidad.</t>
  </si>
  <si>
    <t>Cuenta de NIVEL DEL PROCESO</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</si>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</sst>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theme="1"/>
      <name val="Calibri"/>
      <family val="2"/>
      <scheme val="minor"/>
    </font>
    <font>
      <sz val="11"/>
      <color theme="1"/>
      <name val="Montserrat"/>
    </font>
    <font>
      <b/>
      <sz val="11"/>
      <color theme="0"/>
      <name val="Montserrat"/>
    </font>
    <font>
      <b/>
      <sz val="11"/>
      <color theme="1"/>
      <name val="Montserrat"/>
    </font>
    <font>
      <sz val="10"/>
      <color theme="1"/>
      <name val="Montserrat"/>
    </font>
    <font>
      <sz val="10"/>
      <color rgb="FF000000"/>
      <name val="Montserrat"/>
    </font>
    <font>
      <i/>
      <sz val="10"/>
      <color theme="1"/>
      <name val="Montserrat"/>
    </font>
    <font>
      <sz val="8"/>
      <name val="Calibri"/>
      <family val="2"/>
      <scheme val="minor"/>
    </font>
    <font>
      <b/>
      <sz val="8"/>
      <color rgb="FF000000"/>
      <name val="Montserrat"/>
    </font>
    <font>
      <b/>
      <sz val="10"/>
      <color theme="0"/>
      <name val="Montserrat"/>
    </font>
    <font>
      <sz val="11"/>
      <color theme="0"/>
      <name val="Montserrat"/>
    </font>
    <font>
      <b/>
      <sz val="10"/>
      <color rgb="FF000000"/>
      <name val="Montserrat"/>
    </font>
    <font>
      <b/>
      <sz val="10"/>
      <color theme="1"/>
      <name val="Montserrat"/>
    </font>
    <font>
      <sz val="8"/>
      <color theme="1"/>
      <name val="Montserrat"/>
    </font>
    <font>
      <b/>
      <sz val="8"/>
      <name val="Montserrat"/>
    </font>
    <font>
      <b/>
      <sz val="11"/>
      <name val="Montserrat"/>
    </font>
    <font>
      <sz val="9"/>
      <color theme="1"/>
      <name val="Montserrat"/>
    </font>
  </fonts>
  <fills count="14">
    <fill>
      <patternFill patternType="none"/>
    </fill>
    <fill>
      <patternFill patternType="gray125"/>
    </fill>
    <fill>
      <patternFill patternType="solid">
        <fgColor theme="3" tint="-0.49998474074526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
      <patternFill patternType="solid">
        <fgColor rgb="FFBFCC04"/>
        <bgColor indexed="64"/>
      </patternFill>
    </fill>
    <fill>
      <patternFill patternType="solid">
        <fgColor rgb="FFFFFF00"/>
        <bgColor theme="4" tint="0.79998168889431442"/>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s>
  <cellStyleXfs count="2">
    <xf numFmtId="0" fontId="0" fillId="0" borderId="0"/>
    <xf numFmtId="9" fontId="1" fillId="0" borderId="0" applyFont="0" applyFill="0" applyBorder="0" applyAlignment="0" applyProtection="0"/>
  </cellStyleXfs>
  <cellXfs count="145">
    <xf numFmtId="0" fontId="0" fillId="0" borderId="0" xfId="0"/>
    <xf numFmtId="0" fontId="2" fillId="0" borderId="0" xfId="0" applyFont="1" applyAlignment="1">
      <alignment horizontal="center" vertical="center"/>
    </xf>
    <xf numFmtId="0" fontId="2" fillId="0" borderId="0" xfId="0" applyFont="1"/>
    <xf numFmtId="0" fontId="2" fillId="0" borderId="0" xfId="0" applyFont="1" applyAlignment="1">
      <alignment horizontal="center"/>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9" fontId="2" fillId="0" borderId="1" xfId="1" applyFont="1" applyBorder="1" applyAlignment="1">
      <alignment horizontal="center" vertical="center"/>
    </xf>
    <xf numFmtId="9" fontId="2" fillId="3" borderId="1" xfId="1" applyFont="1" applyFill="1" applyBorder="1" applyAlignment="1">
      <alignment horizontal="center" vertical="center"/>
    </xf>
    <xf numFmtId="0" fontId="2" fillId="0" borderId="1" xfId="0" applyFont="1" applyBorder="1" applyAlignment="1">
      <alignment horizontal="left" vertical="center" wrapText="1"/>
    </xf>
    <xf numFmtId="9" fontId="2" fillId="0" borderId="1" xfId="1" applyFont="1" applyBorder="1" applyAlignment="1">
      <alignment horizontal="center" vertical="center" wrapText="1"/>
    </xf>
    <xf numFmtId="9" fontId="2" fillId="0" borderId="1" xfId="1" applyFont="1" applyFill="1" applyBorder="1" applyAlignment="1">
      <alignment horizontal="center" vertical="center"/>
    </xf>
    <xf numFmtId="2" fontId="2" fillId="0" borderId="1" xfId="1" applyNumberFormat="1" applyFont="1" applyBorder="1" applyAlignment="1">
      <alignment horizontal="center" vertical="center"/>
    </xf>
    <xf numFmtId="0" fontId="2" fillId="0" borderId="1" xfId="0" applyFont="1" applyBorder="1" applyAlignment="1">
      <alignment wrapText="1"/>
    </xf>
    <xf numFmtId="0" fontId="2" fillId="0" borderId="1" xfId="0" applyFont="1" applyBorder="1"/>
    <xf numFmtId="0" fontId="2" fillId="0" borderId="1" xfId="0" applyFont="1" applyBorder="1" applyAlignment="1">
      <alignment horizontal="center"/>
    </xf>
    <xf numFmtId="0" fontId="2" fillId="0" borderId="0" xfId="0" applyFont="1" applyAlignment="1">
      <alignment wrapText="1"/>
    </xf>
    <xf numFmtId="0" fontId="0" fillId="0" borderId="0" xfId="0" pivotButton="1"/>
    <xf numFmtId="0" fontId="0" fillId="0" borderId="0" xfId="0" applyAlignment="1">
      <alignment horizontal="left"/>
    </xf>
    <xf numFmtId="0" fontId="0" fillId="0" borderId="0" xfId="0" applyAlignment="1">
      <alignment horizontal="center" vertical="center"/>
    </xf>
    <xf numFmtId="0" fontId="2" fillId="6" borderId="0" xfId="0" applyFont="1" applyFill="1"/>
    <xf numFmtId="9" fontId="2" fillId="0" borderId="1" xfId="0" applyNumberFormat="1" applyFont="1" applyBorder="1" applyAlignment="1">
      <alignment horizontal="center" vertical="center"/>
    </xf>
    <xf numFmtId="0" fontId="2" fillId="0" borderId="1" xfId="0" applyFont="1" applyBorder="1" applyAlignment="1">
      <alignment vertical="center" wrapText="1"/>
    </xf>
    <xf numFmtId="0" fontId="0" fillId="0" borderId="0" xfId="0" pivotButton="1" applyAlignment="1">
      <alignment vertical="center"/>
    </xf>
    <xf numFmtId="0" fontId="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1" xfId="0" applyFont="1" applyFill="1" applyBorder="1" applyAlignment="1">
      <alignment horizontal="justify" vertical="center" wrapText="1"/>
    </xf>
    <xf numFmtId="0" fontId="6" fillId="0" borderId="0" xfId="0" applyFont="1" applyAlignment="1">
      <alignment vertical="center" wrapText="1"/>
    </xf>
    <xf numFmtId="9" fontId="0" fillId="0" borderId="0" xfId="0" applyNumberFormat="1"/>
    <xf numFmtId="9" fontId="2" fillId="4" borderId="1" xfId="1" applyFont="1" applyFill="1" applyBorder="1" applyAlignment="1">
      <alignment horizontal="center" vertical="center"/>
    </xf>
    <xf numFmtId="9" fontId="0" fillId="0" borderId="0" xfId="0" applyNumberFormat="1" applyAlignment="1">
      <alignment horizontal="center" vertical="center"/>
    </xf>
    <xf numFmtId="0" fontId="2" fillId="7" borderId="1" xfId="0" applyFont="1" applyFill="1" applyBorder="1" applyAlignment="1">
      <alignment vertical="center"/>
    </xf>
    <xf numFmtId="0" fontId="2" fillId="7" borderId="1" xfId="0" applyFont="1" applyFill="1" applyBorder="1" applyAlignment="1">
      <alignment horizontal="center" vertical="center"/>
    </xf>
    <xf numFmtId="9" fontId="2" fillId="7" borderId="1" xfId="0" applyNumberFormat="1" applyFont="1" applyFill="1" applyBorder="1" applyAlignment="1">
      <alignment horizontal="center" vertical="center"/>
    </xf>
    <xf numFmtId="9" fontId="2" fillId="0" borderId="0" xfId="0" applyNumberFormat="1" applyFont="1" applyAlignment="1">
      <alignment horizontal="center" vertical="center"/>
    </xf>
    <xf numFmtId="9" fontId="2" fillId="0" borderId="0" xfId="1" applyFont="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2" fillId="0" borderId="4" xfId="0" applyFont="1" applyBorder="1"/>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right" vertical="center"/>
    </xf>
    <xf numFmtId="9" fontId="2" fillId="0" borderId="7" xfId="1" applyFont="1" applyBorder="1" applyAlignment="1">
      <alignment horizontal="center" vertical="center"/>
    </xf>
    <xf numFmtId="0" fontId="2" fillId="0" borderId="7" xfId="0" applyFont="1" applyBorder="1" applyAlignment="1">
      <alignment vertical="center"/>
    </xf>
    <xf numFmtId="9" fontId="2" fillId="0" borderId="0" xfId="1" applyFont="1" applyBorder="1" applyAlignment="1">
      <alignment horizontal="center" vertical="center"/>
    </xf>
    <xf numFmtId="1" fontId="2" fillId="7" borderId="1" xfId="0" applyNumberFormat="1" applyFont="1" applyFill="1" applyBorder="1" applyAlignment="1">
      <alignment horizontal="center" vertical="center"/>
    </xf>
    <xf numFmtId="1" fontId="2" fillId="0" borderId="1" xfId="0" applyNumberFormat="1" applyFont="1" applyBorder="1" applyAlignment="1">
      <alignment horizontal="center" vertical="center"/>
    </xf>
    <xf numFmtId="9" fontId="2" fillId="6" borderId="1" xfId="1" applyFont="1" applyFill="1" applyBorder="1" applyAlignment="1">
      <alignment horizontal="center" vertical="center"/>
    </xf>
    <xf numFmtId="0" fontId="2" fillId="6" borderId="1" xfId="0" applyFont="1" applyFill="1" applyBorder="1" applyAlignment="1">
      <alignment vertical="center" wrapText="1"/>
    </xf>
    <xf numFmtId="9" fontId="2" fillId="3" borderId="1" xfId="1" applyFont="1" applyFill="1" applyBorder="1" applyAlignment="1">
      <alignment horizontal="center" vertical="center" wrapText="1"/>
    </xf>
    <xf numFmtId="0" fontId="2" fillId="0" borderId="0" xfId="0" applyFont="1" applyAlignment="1">
      <alignment vertical="center"/>
    </xf>
    <xf numFmtId="0" fontId="0" fillId="0" borderId="0" xfId="0" applyAlignment="1">
      <alignment horizontal="center" vertical="center" wrapText="1"/>
    </xf>
    <xf numFmtId="0" fontId="12"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2" fillId="6" borderId="1" xfId="0" applyFont="1" applyFill="1" applyBorder="1" applyAlignment="1">
      <alignment horizontal="center" vertical="center" wrapText="1" readingOrder="1"/>
    </xf>
    <xf numFmtId="0" fontId="12" fillId="5" borderId="1" xfId="0" applyFont="1" applyFill="1" applyBorder="1" applyAlignment="1">
      <alignment horizontal="center" vertical="center" wrapText="1" readingOrder="1"/>
    </xf>
    <xf numFmtId="9" fontId="0" fillId="9" borderId="0" xfId="0" applyNumberFormat="1" applyFill="1" applyAlignment="1">
      <alignment horizontal="center" vertical="center"/>
    </xf>
    <xf numFmtId="9" fontId="0" fillId="6" borderId="0" xfId="0" applyNumberFormat="1" applyFill="1" applyAlignment="1">
      <alignment horizontal="center" vertical="center"/>
    </xf>
    <xf numFmtId="1" fontId="2" fillId="0" borderId="0" xfId="0" applyNumberFormat="1" applyFont="1"/>
    <xf numFmtId="1" fontId="2" fillId="0" borderId="0" xfId="0" applyNumberFormat="1" applyFont="1" applyAlignment="1">
      <alignment horizontal="center" vertical="center"/>
    </xf>
    <xf numFmtId="9" fontId="5" fillId="10" borderId="1" xfId="0" applyNumberFormat="1" applyFont="1" applyFill="1" applyBorder="1" applyAlignment="1">
      <alignment horizontal="center" vertical="center" wrapText="1"/>
    </xf>
    <xf numFmtId="9" fontId="0" fillId="0" borderId="0" xfId="1" applyFont="1"/>
    <xf numFmtId="9" fontId="4" fillId="0" borderId="0" xfId="1" applyFont="1"/>
    <xf numFmtId="0" fontId="2" fillId="0" borderId="0" xfId="0" applyFont="1" applyAlignment="1">
      <alignment horizontal="left" wrapText="1"/>
    </xf>
    <xf numFmtId="0" fontId="4" fillId="8" borderId="1" xfId="0" applyFont="1" applyFill="1" applyBorder="1" applyAlignment="1">
      <alignment horizontal="center" vertical="center"/>
    </xf>
    <xf numFmtId="0" fontId="4" fillId="9" borderId="1" xfId="0" applyFont="1" applyFill="1" applyBorder="1" applyAlignment="1">
      <alignment horizontal="center" vertical="center"/>
    </xf>
    <xf numFmtId="0" fontId="4" fillId="6" borderId="1" xfId="0" applyFont="1" applyFill="1" applyBorder="1" applyAlignment="1">
      <alignment horizontal="center" vertical="center"/>
    </xf>
    <xf numFmtId="9" fontId="13" fillId="8" borderId="1" xfId="1" applyFont="1" applyFill="1" applyBorder="1" applyAlignment="1">
      <alignment horizontal="center" vertical="center"/>
    </xf>
    <xf numFmtId="9" fontId="13" fillId="9" borderId="1" xfId="1" applyFont="1" applyFill="1" applyBorder="1" applyAlignment="1">
      <alignment horizontal="center" vertical="center"/>
    </xf>
    <xf numFmtId="9" fontId="13" fillId="6" borderId="1" xfId="1" applyFont="1" applyFill="1" applyBorder="1" applyAlignment="1">
      <alignment horizontal="center" vertical="center"/>
    </xf>
    <xf numFmtId="9" fontId="13" fillId="5" borderId="1" xfId="1" applyFont="1" applyFill="1" applyBorder="1" applyAlignment="1">
      <alignment horizontal="center" vertical="center"/>
    </xf>
    <xf numFmtId="9" fontId="15" fillId="10" borderId="1" xfId="1" applyFont="1" applyFill="1" applyBorder="1" applyAlignment="1">
      <alignment horizontal="center" vertical="center" wrapText="1"/>
    </xf>
    <xf numFmtId="9" fontId="4" fillId="0" borderId="1" xfId="1" applyFont="1" applyBorder="1" applyAlignment="1">
      <alignment horizontal="center" vertical="center" wrapText="1"/>
    </xf>
    <xf numFmtId="9" fontId="2" fillId="11" borderId="7" xfId="1" applyFont="1" applyFill="1" applyBorder="1" applyAlignment="1">
      <alignment horizontal="center" vertical="center"/>
    </xf>
    <xf numFmtId="0" fontId="2" fillId="11" borderId="0" xfId="0" applyFont="1" applyFill="1"/>
    <xf numFmtId="9" fontId="14" fillId="0" borderId="1" xfId="0" applyNumberFormat="1" applyFont="1" applyBorder="1" applyAlignment="1">
      <alignment horizontal="center" vertical="center" wrapText="1"/>
    </xf>
    <xf numFmtId="9" fontId="2" fillId="12" borderId="7" xfId="1" applyFont="1" applyFill="1" applyBorder="1" applyAlignment="1">
      <alignment horizontal="center" vertical="center"/>
    </xf>
    <xf numFmtId="9" fontId="4" fillId="0" borderId="0" xfId="0" applyNumberFormat="1" applyFont="1" applyAlignment="1">
      <alignment horizontal="left" vertical="center"/>
    </xf>
    <xf numFmtId="0" fontId="2" fillId="0" borderId="0" xfId="0" applyFont="1" applyAlignment="1">
      <alignment horizontal="left" vertical="center" wrapText="1"/>
    </xf>
    <xf numFmtId="0" fontId="16" fillId="9" borderId="1" xfId="0" applyFont="1" applyFill="1" applyBorder="1" applyAlignment="1">
      <alignment horizontal="center" vertical="center" wrapText="1"/>
    </xf>
    <xf numFmtId="9" fontId="2" fillId="11" borderId="1" xfId="1" applyFont="1" applyFill="1" applyBorder="1" applyAlignment="1">
      <alignment horizontal="justify" vertical="center"/>
    </xf>
    <xf numFmtId="10" fontId="2" fillId="11" borderId="1" xfId="1" applyNumberFormat="1" applyFont="1" applyFill="1" applyBorder="1" applyAlignment="1">
      <alignment horizontal="justify" vertical="center" wrapText="1"/>
    </xf>
    <xf numFmtId="10" fontId="2" fillId="11" borderId="1" xfId="1" applyNumberFormat="1" applyFont="1" applyFill="1" applyBorder="1" applyAlignment="1">
      <alignment horizontal="justify" vertical="center"/>
    </xf>
    <xf numFmtId="9" fontId="2" fillId="11" borderId="1" xfId="1" applyFont="1" applyFill="1" applyBorder="1" applyAlignment="1">
      <alignment horizontal="justify" vertical="center" wrapText="1"/>
    </xf>
    <xf numFmtId="164" fontId="2" fillId="11" borderId="1" xfId="1" applyNumberFormat="1" applyFont="1" applyFill="1" applyBorder="1" applyAlignment="1">
      <alignment horizontal="justify" vertical="center"/>
    </xf>
    <xf numFmtId="164" fontId="2" fillId="11" borderId="1" xfId="1" applyNumberFormat="1" applyFont="1" applyFill="1" applyBorder="1" applyAlignment="1">
      <alignment horizontal="justify" vertical="center" wrapText="1"/>
    </xf>
    <xf numFmtId="0" fontId="2" fillId="0" borderId="0" xfId="0" applyFont="1" applyAlignment="1">
      <alignment horizontal="justify" vertical="center" wrapText="1"/>
    </xf>
    <xf numFmtId="0" fontId="2" fillId="0" borderId="0" xfId="0" applyFont="1" applyAlignment="1">
      <alignment horizontal="justify" vertical="center"/>
    </xf>
    <xf numFmtId="9" fontId="4" fillId="0" borderId="0" xfId="0" applyNumberFormat="1" applyFont="1" applyAlignment="1">
      <alignment horizontal="left"/>
    </xf>
    <xf numFmtId="9" fontId="17" fillId="0" borderId="1" xfId="1" applyFont="1" applyBorder="1" applyAlignment="1">
      <alignment horizontal="center" vertical="center" wrapText="1"/>
    </xf>
    <xf numFmtId="9" fontId="14" fillId="0" borderId="1" xfId="1" applyFont="1" applyBorder="1" applyAlignment="1">
      <alignment horizontal="center" vertical="center" wrapText="1"/>
    </xf>
    <xf numFmtId="0" fontId="4" fillId="0" borderId="0" xfId="0" applyFont="1" applyAlignment="1">
      <alignment horizontal="right"/>
    </xf>
    <xf numFmtId="0" fontId="2" fillId="0" borderId="1" xfId="0" applyFont="1" applyBorder="1" applyAlignment="1">
      <alignment horizontal="left" wrapText="1"/>
    </xf>
    <xf numFmtId="0" fontId="4" fillId="0" borderId="7" xfId="0" applyFont="1" applyBorder="1" applyAlignment="1">
      <alignment horizontal="right" vertical="center"/>
    </xf>
    <xf numFmtId="0" fontId="5" fillId="0" borderId="1" xfId="0" applyFont="1" applyBorder="1" applyAlignment="1">
      <alignment vertical="center" wrapText="1"/>
    </xf>
    <xf numFmtId="0" fontId="5" fillId="0" borderId="7" xfId="0" applyFont="1" applyBorder="1" applyAlignment="1">
      <alignment vertical="center" wrapText="1"/>
    </xf>
    <xf numFmtId="9" fontId="17" fillId="0" borderId="7" xfId="1" applyFont="1" applyBorder="1" applyAlignment="1">
      <alignment horizontal="center" vertical="center" wrapText="1"/>
    </xf>
    <xf numFmtId="0" fontId="2" fillId="0" borderId="0" xfId="0" applyFont="1" applyAlignment="1">
      <alignment horizontal="right"/>
    </xf>
    <xf numFmtId="9" fontId="2" fillId="0" borderId="0" xfId="0" applyNumberFormat="1" applyFont="1"/>
    <xf numFmtId="9" fontId="2" fillId="13" borderId="1" xfId="0" applyNumberFormat="1" applyFont="1" applyFill="1" applyBorder="1" applyAlignment="1">
      <alignment horizontal="center" vertical="center"/>
    </xf>
    <xf numFmtId="9" fontId="2" fillId="0" borderId="0" xfId="1" applyFont="1" applyAlignment="1">
      <alignment horizontal="center"/>
    </xf>
    <xf numFmtId="9" fontId="2" fillId="0" borderId="0" xfId="0" applyNumberFormat="1" applyFont="1" applyAlignment="1">
      <alignment horizontal="center"/>
    </xf>
    <xf numFmtId="9" fontId="0" fillId="8" borderId="0" xfId="0" applyNumberFormat="1" applyFill="1" applyAlignment="1">
      <alignment horizontal="center" vertical="center"/>
    </xf>
    <xf numFmtId="9" fontId="0" fillId="5" borderId="0" xfId="0" applyNumberFormat="1" applyFill="1" applyAlignment="1">
      <alignment horizontal="center" vertical="center"/>
    </xf>
    <xf numFmtId="0" fontId="0" fillId="0" borderId="0" xfId="0" applyAlignment="1">
      <alignment horizontal="center"/>
    </xf>
    <xf numFmtId="9" fontId="0" fillId="0" borderId="1" xfId="0" applyNumberFormat="1" applyBorder="1" applyAlignment="1">
      <alignment horizontal="center" vertical="center"/>
    </xf>
    <xf numFmtId="9" fontId="0" fillId="0" borderId="0" xfId="0" applyNumberFormat="1" applyAlignment="1">
      <alignment horizontal="center" vertical="center" wrapText="1"/>
    </xf>
    <xf numFmtId="1" fontId="0" fillId="0" borderId="0" xfId="0" applyNumberFormat="1" applyAlignment="1">
      <alignment horizontal="center" vertical="center"/>
    </xf>
    <xf numFmtId="9" fontId="0" fillId="0" borderId="0" xfId="1" applyFont="1" applyAlignment="1">
      <alignment horizontal="center" vertical="center"/>
    </xf>
    <xf numFmtId="0" fontId="0" fillId="0" borderId="0" xfId="0" pivotButton="1" applyAlignment="1">
      <alignment horizontal="left" vertical="center"/>
    </xf>
    <xf numFmtId="0" fontId="0" fillId="0" borderId="0" xfId="0" applyAlignment="1">
      <alignment horizontal="left" vertical="center"/>
    </xf>
    <xf numFmtId="9" fontId="0" fillId="0" borderId="0" xfId="1" applyFont="1" applyAlignment="1">
      <alignment horizontal="left" vertical="center"/>
    </xf>
    <xf numFmtId="0" fontId="2" fillId="0" borderId="2" xfId="0" applyFont="1" applyBorder="1" applyAlignment="1">
      <alignment horizontal="center"/>
    </xf>
    <xf numFmtId="0" fontId="9" fillId="8" borderId="7" xfId="0" applyFont="1" applyFill="1" applyBorder="1" applyAlignment="1">
      <alignment horizontal="center" vertical="center" wrapText="1" readingOrder="1"/>
    </xf>
    <xf numFmtId="0" fontId="9" fillId="8" borderId="5" xfId="0" applyFont="1" applyFill="1" applyBorder="1" applyAlignment="1">
      <alignment horizontal="center" vertical="center" wrapText="1" readingOrder="1"/>
    </xf>
    <xf numFmtId="0" fontId="9" fillId="9" borderId="7" xfId="0" applyFont="1" applyFill="1" applyBorder="1" applyAlignment="1">
      <alignment horizontal="center" vertical="center" wrapText="1" readingOrder="1"/>
    </xf>
    <xf numFmtId="0" fontId="9" fillId="9" borderId="5" xfId="0" applyFont="1" applyFill="1" applyBorder="1" applyAlignment="1">
      <alignment horizontal="center" vertical="center" wrapText="1" readingOrder="1"/>
    </xf>
    <xf numFmtId="0" fontId="9" fillId="6" borderId="7" xfId="0" applyFont="1" applyFill="1" applyBorder="1" applyAlignment="1">
      <alignment horizontal="center" vertical="center" wrapText="1" readingOrder="1"/>
    </xf>
    <xf numFmtId="0" fontId="9" fillId="6" borderId="5" xfId="0" applyFont="1" applyFill="1" applyBorder="1" applyAlignment="1">
      <alignment horizontal="center" vertical="center" wrapText="1" readingOrder="1"/>
    </xf>
    <xf numFmtId="0" fontId="9" fillId="5" borderId="1" xfId="0" applyFont="1" applyFill="1" applyBorder="1" applyAlignment="1">
      <alignment horizontal="center" vertical="center" wrapText="1" readingOrder="1"/>
    </xf>
    <xf numFmtId="0" fontId="9" fillId="5" borderId="7" xfId="0" applyFont="1" applyFill="1" applyBorder="1" applyAlignment="1">
      <alignment horizontal="center" vertical="center" wrapText="1" readingOrder="1"/>
    </xf>
    <xf numFmtId="0" fontId="9" fillId="5" borderId="5" xfId="0" applyFont="1" applyFill="1" applyBorder="1" applyAlignment="1">
      <alignment horizontal="center" vertical="center" wrapText="1" readingOrder="1"/>
    </xf>
    <xf numFmtId="0" fontId="11" fillId="2" borderId="0" xfId="0" applyFont="1" applyFill="1" applyAlignment="1">
      <alignment horizontal="center" vertical="center"/>
    </xf>
    <xf numFmtId="0" fontId="11" fillId="2" borderId="8" xfId="0" applyFont="1" applyFill="1" applyBorder="1" applyAlignment="1">
      <alignment horizontal="center" vertical="center"/>
    </xf>
    <xf numFmtId="0" fontId="9"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9" fillId="6" borderId="1" xfId="0" applyFont="1" applyFill="1" applyBorder="1" applyAlignment="1">
      <alignment horizontal="center" vertical="center" wrapText="1" readingOrder="1"/>
    </xf>
    <xf numFmtId="9" fontId="15" fillId="10" borderId="10" xfId="1" applyFont="1" applyFill="1" applyBorder="1" applyAlignment="1">
      <alignment horizontal="center" vertical="center" wrapText="1"/>
    </xf>
    <xf numFmtId="9" fontId="15" fillId="10" borderId="9" xfId="1" applyFont="1" applyFill="1" applyBorder="1" applyAlignment="1">
      <alignment horizontal="center" vertical="center" wrapText="1"/>
    </xf>
    <xf numFmtId="9" fontId="15" fillId="10" borderId="1" xfId="1" applyFont="1" applyFill="1" applyBorder="1" applyAlignment="1">
      <alignment horizontal="center" vertical="center" wrapText="1"/>
    </xf>
    <xf numFmtId="0" fontId="2" fillId="8" borderId="0" xfId="0" applyFont="1" applyFill="1" applyAlignment="1">
      <alignment horizontal="center"/>
    </xf>
    <xf numFmtId="9" fontId="0" fillId="0" borderId="0" xfId="0" applyNumberFormat="1" applyAlignment="1">
      <alignment horizontal="center" vertical="center"/>
    </xf>
    <xf numFmtId="0" fontId="0" fillId="0" borderId="0" xfId="0" applyAlignment="1">
      <alignment horizontal="center" vertical="center"/>
    </xf>
    <xf numFmtId="9" fontId="3" fillId="2" borderId="1" xfId="1" applyFont="1" applyFill="1" applyBorder="1" applyAlignment="1">
      <alignment horizontal="center" vertical="center"/>
    </xf>
    <xf numFmtId="9" fontId="3" fillId="2" borderId="1" xfId="1" applyFont="1" applyFill="1" applyBorder="1" applyAlignment="1">
      <alignment horizontal="center" vertical="center" wrapText="1"/>
    </xf>
    <xf numFmtId="9" fontId="4" fillId="8" borderId="1" xfId="1" applyFont="1" applyFill="1" applyBorder="1" applyAlignment="1">
      <alignment horizontal="center" vertical="center"/>
    </xf>
    <xf numFmtId="0" fontId="2" fillId="0" borderId="1" xfId="0" applyFont="1" applyBorder="1" applyAlignment="1">
      <alignment horizontal="left" vertical="center"/>
    </xf>
    <xf numFmtId="0" fontId="2" fillId="9" borderId="1" xfId="0" applyFont="1" applyFill="1" applyBorder="1" applyAlignment="1">
      <alignment horizontal="center"/>
    </xf>
    <xf numFmtId="0" fontId="2" fillId="6" borderId="1" xfId="0" applyFont="1" applyFill="1" applyBorder="1" applyAlignment="1">
      <alignment horizontal="center"/>
    </xf>
    <xf numFmtId="0" fontId="2" fillId="5" borderId="1" xfId="0" applyFont="1" applyFill="1" applyBorder="1" applyAlignment="1">
      <alignment horizontal="center"/>
    </xf>
    <xf numFmtId="0" fontId="0" fillId="0" borderId="0" xfId="0" applyNumberFormat="1" applyAlignment="1">
      <alignment horizontal="center" vertical="center"/>
    </xf>
  </cellXfs>
  <cellStyles count="2">
    <cellStyle name="Normal" xfId="0" builtinId="0"/>
    <cellStyle name="Porcentaje" xfId="1" builtinId="5"/>
  </cellStyles>
  <dxfs count="393">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patternType="solid">
          <bgColor rgb="FFFFC000"/>
        </patternFill>
      </fill>
    </dxf>
    <dxf>
      <fill>
        <patternFill patternType="solid">
          <bgColor rgb="FFFFC00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FFFF00"/>
        </patternFill>
      </fill>
    </dxf>
    <dxf>
      <fill>
        <patternFill patternType="solid">
          <bgColor rgb="FFFFFF00"/>
        </patternFill>
      </fill>
    </dxf>
    <dxf>
      <fill>
        <patternFill patternType="solid">
          <bgColor rgb="FF92D050"/>
        </patternFill>
      </fill>
    </dxf>
    <dxf>
      <fill>
        <patternFill patternType="solid">
          <bgColor rgb="FF92D050"/>
        </patternFill>
      </fill>
    </dxf>
    <dxf>
      <numFmt numFmtId="13" formatCode="0%"/>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FF00"/>
        </patternFill>
      </fill>
    </dxf>
    <dxf>
      <fill>
        <patternFill patternType="solid">
          <bgColor rgb="FFFFFF00"/>
        </patternFill>
      </fill>
    </dxf>
    <dxf>
      <fill>
        <patternFill patternType="solid">
          <bgColor rgb="FFFFC000"/>
        </patternFill>
      </fill>
    </dxf>
    <dxf>
      <fill>
        <patternFill patternType="solid">
          <bgColor rgb="FFFFC000"/>
        </patternFill>
      </fill>
    </dxf>
    <dxf>
      <fill>
        <patternFill patternType="solid">
          <bgColor rgb="FFFF0000"/>
        </patternFill>
      </fill>
    </dxf>
    <dxf>
      <fill>
        <patternFill patternType="solid">
          <bgColor rgb="FFFF00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C000"/>
        </patternFill>
      </fill>
    </dxf>
    <dxf>
      <fill>
        <patternFill patternType="solid">
          <bgColor rgb="FFFFC0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0000"/>
        </patternFill>
      </fill>
    </dxf>
    <dxf>
      <fill>
        <patternFill patternType="solid">
          <bgColor rgb="FFFF00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0000"/>
        </patternFill>
      </fill>
    </dxf>
    <dxf>
      <fill>
        <patternFill patternType="solid">
          <bgColor rgb="FFFF0000"/>
        </patternFill>
      </fill>
    </dxf>
    <dxf>
      <fill>
        <patternFill patternType="solid">
          <bgColor rgb="FFFFC000"/>
        </patternFill>
      </fill>
    </dxf>
    <dxf>
      <fill>
        <patternFill patternType="solid">
          <bgColor rgb="FFFFC0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C000"/>
        </patternFill>
      </fill>
    </dxf>
    <dxf>
      <fill>
        <patternFill patternType="solid">
          <bgColor rgb="FFFFC000"/>
        </patternFill>
      </fill>
    </dxf>
    <dxf>
      <fill>
        <patternFill patternType="solid">
          <bgColor rgb="FFFF0000"/>
        </patternFill>
      </fill>
    </dxf>
    <dxf>
      <fill>
        <patternFill patternType="solid">
          <bgColor rgb="FFFF000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numFmt numFmtId="13" formatCode="0%"/>
    </dxf>
    <dxf>
      <alignment horizontal="left" indent="1"/>
    </dxf>
    <dxf>
      <alignment horizontal="left" indent="1"/>
    </dxf>
    <dxf>
      <numFmt numFmtId="13" formatCode="0%"/>
    </dxf>
    <dxf>
      <numFmt numFmtId="13" formatCode="0%"/>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left"/>
    </dxf>
    <dxf>
      <numFmt numFmtId="13" formatCode="0%"/>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vertic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numFmt numFmtId="1" formatCode="0"/>
    </dxf>
    <dxf>
      <alignment horizontal="center"/>
    </dxf>
    <dxf>
      <alignment vertical="center"/>
    </dxf>
    <dxf>
      <numFmt numFmtId="13" formatCode="0%"/>
    </dxf>
    <dxf>
      <alignment wrapText="1"/>
    </dxf>
    <dxf>
      <alignment wrapText="1"/>
    </dxf>
    <dxf>
      <fill>
        <patternFill patternType="solid">
          <bgColor rgb="FF92D050"/>
        </patternFill>
      </fill>
    </dxf>
    <dxf>
      <fill>
        <patternFill patternType="solid">
          <bgColor rgb="FFFFFF00"/>
        </patternFill>
      </fill>
    </dxf>
    <dxf>
      <fill>
        <patternFill patternType="solid">
          <bgColor rgb="FFFFFF00"/>
        </patternFill>
      </fill>
    </dxf>
    <dxf>
      <fill>
        <patternFill patternType="solid">
          <bgColor rgb="FFFFC000"/>
        </patternFill>
      </fill>
    </dxf>
    <dxf>
      <fill>
        <patternFill patternType="solid">
          <bgColor rgb="FFFF0000"/>
        </patternFill>
      </fill>
    </dxf>
    <dxf>
      <alignment vertical="center"/>
    </dxf>
    <dxf>
      <alignment vertical="center"/>
    </dxf>
    <dxf>
      <alignment horizontal="center"/>
    </dxf>
    <dxf>
      <alignment horizontal="center"/>
    </dxf>
    <dxf>
      <numFmt numFmtId="13" formatCode="0%"/>
    </dxf>
    <dxf>
      <numFmt numFmtId="13" formatCode="0%"/>
    </dxf>
    <dxf>
      <alignment vertical="center"/>
    </dxf>
    <dxf>
      <alignment vertical="center"/>
    </dxf>
    <dxf>
      <alignment horizontal="center"/>
    </dxf>
    <dxf>
      <alignment horizontal="center"/>
    </dxf>
    <dxf>
      <numFmt numFmtId="13" formatCode="0%"/>
    </dxf>
    <dxf>
      <numFmt numFmtId="13" formatCode="0%"/>
    </dxf>
    <dxf>
      <numFmt numFmtId="13" formatCode="0%"/>
    </dxf>
    <dxf>
      <numFmt numFmtId="13" formatCode="0%"/>
    </dxf>
    <dxf>
      <alignment horizontal="center"/>
    </dxf>
    <dxf>
      <alignment horizontal="center"/>
    </dxf>
    <dxf>
      <alignment vertical="center"/>
    </dxf>
    <dxf>
      <alignment vertical="center"/>
    </dxf>
    <dxf>
      <numFmt numFmtId="13" formatCode="0%"/>
    </dxf>
    <dxf>
      <numFmt numFmtId="13" formatCode="0%"/>
    </dxf>
    <dxf>
      <numFmt numFmtId="13" formatCode="0%"/>
    </dxf>
    <dxf>
      <numFmt numFmtId="0" formatCode="General"/>
    </dxf>
    <dxf>
      <numFmt numFmtId="2" formatCode="0.00"/>
    </dxf>
    <dxf>
      <numFmt numFmtId="2" formatCode="0.00"/>
    </dxf>
    <dxf>
      <alignment vertical="center"/>
    </dxf>
    <dxf>
      <alignment vertical="center"/>
    </dxf>
    <dxf>
      <alignment horizontal="center"/>
    </dxf>
    <dxf>
      <alignment horizontal="center"/>
    </dxf>
    <dxf>
      <alignment vertical="center"/>
    </dxf>
    <dxf>
      <alignment horizontal="center"/>
    </dxf>
    <dxf>
      <numFmt numFmtId="13" formatCode="0%"/>
    </dxf>
    <dxf>
      <alignment horizontal="center"/>
    </dxf>
    <dxf>
      <alignment wrapText="1"/>
    </dxf>
    <dxf>
      <alignment vertical="center"/>
    </dxf>
    <dxf>
      <alignment wrapText="1"/>
    </dxf>
    <dxf>
      <alignment vertical="center"/>
    </dxf>
    <dxf>
      <alignment vertical="center"/>
    </dxf>
    <dxf>
      <alignment horizontal="center"/>
    </dxf>
    <dxf>
      <alignment horizontal="cent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Montserrat"/>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name val="Montserrat"/>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dxf>
    <dxf>
      <border outline="0">
        <bottom style="thin">
          <color indexed="64"/>
        </bottom>
      </border>
    </dxf>
    <dxf>
      <font>
        <strike val="0"/>
        <outline val="0"/>
        <shadow val="0"/>
        <u val="none"/>
        <vertAlign val="baseline"/>
        <name val="Montserrat"/>
        <scheme val="none"/>
      </font>
      <border diagonalUp="0" diagonalDown="0" outline="0">
        <left style="thin">
          <color indexed="64"/>
        </left>
        <right style="thin">
          <color indexed="64"/>
        </right>
        <top/>
        <bottom/>
      </border>
    </dxf>
  </dxfs>
  <tableStyles count="0" defaultTableStyle="TableStyleMedium2" defaultPivotStyle="PivotStyleLight16"/>
  <colors>
    <mruColors>
      <color rgb="FFBFCC04"/>
      <color rgb="FF00FF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990-4C1D-837C-AB5669C9EEF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990-4C1D-837C-AB5669C9EEFF}"/>
              </c:ext>
            </c:extLst>
          </c:dPt>
          <c:val>
            <c:numRef>
              <c:f>Gráficas!$B$162:$B$163</c:f>
              <c:numCache>
                <c:formatCode>General</c:formatCode>
                <c:ptCount val="2"/>
                <c:pt idx="0">
                  <c:v>0</c:v>
                </c:pt>
              </c:numCache>
            </c:numRef>
          </c:val>
          <c:extLst>
            <c:ext xmlns:c16="http://schemas.microsoft.com/office/drawing/2014/chart" uri="{C3380CC4-5D6E-409C-BE32-E72D297353CC}">
              <c16:uniqueId val="{00000004-F990-4C1D-837C-AB5669C9EEFF}"/>
            </c:ext>
          </c:extLst>
        </c:ser>
        <c:ser>
          <c:idx val="1"/>
          <c:order val="1"/>
          <c:spPr>
            <a:solidFill>
              <a:srgbClr val="BFCC04"/>
            </a:solidFill>
          </c:spPr>
          <c:dPt>
            <c:idx val="0"/>
            <c:bubble3D val="0"/>
            <c:spPr>
              <a:solidFill>
                <a:srgbClr val="BFCC04"/>
              </a:solidFill>
              <a:ln w="19050">
                <a:solidFill>
                  <a:schemeClr val="lt1"/>
                </a:solidFill>
              </a:ln>
              <a:effectLst/>
            </c:spPr>
            <c:extLst>
              <c:ext xmlns:c16="http://schemas.microsoft.com/office/drawing/2014/chart" uri="{C3380CC4-5D6E-409C-BE32-E72D297353CC}">
                <c16:uniqueId val="{00000006-F990-4C1D-837C-AB5669C9EEFF}"/>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F990-4C1D-837C-AB5669C9EEFF}"/>
              </c:ext>
            </c:extLst>
          </c:dPt>
          <c:val>
            <c:numRef>
              <c:f>Gráficas!$C$162:$C$163</c:f>
              <c:numCache>
                <c:formatCode>0%</c:formatCode>
                <c:ptCount val="2"/>
                <c:pt idx="0">
                  <c:v>0.83255555555555549</c:v>
                </c:pt>
                <c:pt idx="1">
                  <c:v>0.16744444444444451</c:v>
                </c:pt>
              </c:numCache>
            </c:numRef>
          </c:val>
          <c:extLst>
            <c:ext xmlns:c16="http://schemas.microsoft.com/office/drawing/2014/chart" uri="{C3380CC4-5D6E-409C-BE32-E72D297353CC}">
              <c16:uniqueId val="{00000009-F990-4C1D-837C-AB5669C9EEFF}"/>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666-4D8B-A7BA-2D5D7195E3A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666-4D8B-A7BA-2D5D7195E3A0}"/>
              </c:ext>
            </c:extLst>
          </c:dPt>
          <c:val>
            <c:numRef>
              <c:f>Gráficas!$B$68:$B$69</c:f>
              <c:numCache>
                <c:formatCode>General</c:formatCode>
                <c:ptCount val="2"/>
                <c:pt idx="0">
                  <c:v>0</c:v>
                </c:pt>
              </c:numCache>
            </c:numRef>
          </c:val>
          <c:extLst>
            <c:ext xmlns:c16="http://schemas.microsoft.com/office/drawing/2014/chart" uri="{C3380CC4-5D6E-409C-BE32-E72D297353CC}">
              <c16:uniqueId val="{00000004-E666-4D8B-A7BA-2D5D7195E3A0}"/>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E666-4D8B-A7BA-2D5D7195E3A0}"/>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E666-4D8B-A7BA-2D5D7195E3A0}"/>
              </c:ext>
            </c:extLst>
          </c:dPt>
          <c:val>
            <c:numRef>
              <c:f>Gráficas!$C$68:$C$69</c:f>
              <c:numCache>
                <c:formatCode>0%</c:formatCode>
                <c:ptCount val="2"/>
                <c:pt idx="0">
                  <c:v>0.97</c:v>
                </c:pt>
                <c:pt idx="1">
                  <c:v>3.0000000000000027E-2</c:v>
                </c:pt>
              </c:numCache>
            </c:numRef>
          </c:val>
          <c:extLst>
            <c:ext xmlns:c16="http://schemas.microsoft.com/office/drawing/2014/chart" uri="{C3380CC4-5D6E-409C-BE32-E72D297353CC}">
              <c16:uniqueId val="{00000009-E666-4D8B-A7BA-2D5D7195E3A0}"/>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A7-4599-89FC-4F470814DA3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A7-4599-89FC-4F470814DA39}"/>
              </c:ext>
            </c:extLst>
          </c:dPt>
          <c:val>
            <c:numRef>
              <c:f>Gráficas!$B$94:$B$95</c:f>
              <c:numCache>
                <c:formatCode>General</c:formatCode>
                <c:ptCount val="2"/>
                <c:pt idx="0">
                  <c:v>0</c:v>
                </c:pt>
              </c:numCache>
            </c:numRef>
          </c:val>
          <c:extLst>
            <c:ext xmlns:c16="http://schemas.microsoft.com/office/drawing/2014/chart" uri="{C3380CC4-5D6E-409C-BE32-E72D297353CC}">
              <c16:uniqueId val="{00000004-74A7-4599-89FC-4F470814DA39}"/>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74A7-4599-89FC-4F470814DA39}"/>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74A7-4599-89FC-4F470814DA39}"/>
              </c:ext>
            </c:extLst>
          </c:dPt>
          <c:val>
            <c:numRef>
              <c:f>Gráficas!$C$94:$C$95</c:f>
              <c:numCache>
                <c:formatCode>0%</c:formatCode>
                <c:ptCount val="2"/>
                <c:pt idx="0">
                  <c:v>0.81750000000000012</c:v>
                </c:pt>
                <c:pt idx="1">
                  <c:v>0.18249999999999988</c:v>
                </c:pt>
              </c:numCache>
            </c:numRef>
          </c:val>
          <c:extLst>
            <c:ext xmlns:c16="http://schemas.microsoft.com/office/drawing/2014/chart" uri="{C3380CC4-5D6E-409C-BE32-E72D297353CC}">
              <c16:uniqueId val="{00000009-74A7-4599-89FC-4F470814DA39}"/>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B11-4080-80D7-1C512773092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B11-4080-80D7-1C512773092C}"/>
              </c:ext>
            </c:extLst>
          </c:dPt>
          <c:val>
            <c:numRef>
              <c:f>Gráficas!$B$129:$B$130</c:f>
              <c:numCache>
                <c:formatCode>General</c:formatCode>
                <c:ptCount val="2"/>
                <c:pt idx="0">
                  <c:v>0</c:v>
                </c:pt>
              </c:numCache>
            </c:numRef>
          </c:val>
          <c:extLst>
            <c:ext xmlns:c16="http://schemas.microsoft.com/office/drawing/2014/chart" uri="{C3380CC4-5D6E-409C-BE32-E72D297353CC}">
              <c16:uniqueId val="{00000004-EB11-4080-80D7-1C512773092C}"/>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EB11-4080-80D7-1C512773092C}"/>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EB11-4080-80D7-1C512773092C}"/>
              </c:ext>
            </c:extLst>
          </c:dPt>
          <c:val>
            <c:numRef>
              <c:f>Gráficas!$C$129:$C$130</c:f>
              <c:numCache>
                <c:formatCode>0%</c:formatCode>
                <c:ptCount val="2"/>
                <c:pt idx="0">
                  <c:v>0.74446666666666672</c:v>
                </c:pt>
                <c:pt idx="1">
                  <c:v>0.25553333333333328</c:v>
                </c:pt>
              </c:numCache>
            </c:numRef>
          </c:val>
          <c:extLst>
            <c:ext xmlns:c16="http://schemas.microsoft.com/office/drawing/2014/chart" uri="{C3380CC4-5D6E-409C-BE32-E72D297353CC}">
              <c16:uniqueId val="{00000009-EB11-4080-80D7-1C512773092C}"/>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A96-4AFE-A23F-553188C160A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A96-4AFE-A23F-553188C160A1}"/>
              </c:ext>
            </c:extLst>
          </c:dPt>
          <c:val>
            <c:numRef>
              <c:f>Gráficas!$B$142:$B$143</c:f>
              <c:numCache>
                <c:formatCode>General</c:formatCode>
                <c:ptCount val="2"/>
                <c:pt idx="0">
                  <c:v>0</c:v>
                </c:pt>
              </c:numCache>
            </c:numRef>
          </c:val>
          <c:extLst>
            <c:ext xmlns:c16="http://schemas.microsoft.com/office/drawing/2014/chart" uri="{C3380CC4-5D6E-409C-BE32-E72D297353CC}">
              <c16:uniqueId val="{00000004-EA96-4AFE-A23F-553188C160A1}"/>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EA96-4AFE-A23F-553188C160A1}"/>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EA96-4AFE-A23F-553188C160A1}"/>
              </c:ext>
            </c:extLst>
          </c:dPt>
          <c:val>
            <c:numRef>
              <c:f>Gráficas!$C$142:$C$143</c:f>
              <c:numCache>
                <c:formatCode>0%</c:formatCode>
                <c:ptCount val="2"/>
                <c:pt idx="0">
                  <c:v>0.66</c:v>
                </c:pt>
                <c:pt idx="1">
                  <c:v>0.33999999999999997</c:v>
                </c:pt>
              </c:numCache>
            </c:numRef>
          </c:val>
          <c:extLst>
            <c:ext xmlns:c16="http://schemas.microsoft.com/office/drawing/2014/chart" uri="{C3380CC4-5D6E-409C-BE32-E72D297353CC}">
              <c16:uniqueId val="{00000009-EA96-4AFE-A23F-553188C160A1}"/>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711-4B09-9B65-038EA66FC4F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711-4B09-9B65-038EA66FC4F4}"/>
              </c:ext>
            </c:extLst>
          </c:dPt>
          <c:val>
            <c:numRef>
              <c:f>Gráficas!$B$174:$B$175</c:f>
              <c:numCache>
                <c:formatCode>General</c:formatCode>
                <c:ptCount val="2"/>
                <c:pt idx="0">
                  <c:v>0</c:v>
                </c:pt>
              </c:numCache>
            </c:numRef>
          </c:val>
          <c:extLst>
            <c:ext xmlns:c16="http://schemas.microsoft.com/office/drawing/2014/chart" uri="{C3380CC4-5D6E-409C-BE32-E72D297353CC}">
              <c16:uniqueId val="{00000004-8711-4B09-9B65-038EA66FC4F4}"/>
            </c:ext>
          </c:extLst>
        </c:ser>
        <c:ser>
          <c:idx val="1"/>
          <c:order val="1"/>
          <c:spPr>
            <a:solidFill>
              <a:srgbClr val="BFCC04"/>
            </a:solidFill>
          </c:spPr>
          <c:dPt>
            <c:idx val="0"/>
            <c:bubble3D val="0"/>
            <c:spPr>
              <a:solidFill>
                <a:srgbClr val="BFCC04"/>
              </a:solidFill>
              <a:ln w="19050">
                <a:solidFill>
                  <a:schemeClr val="lt1"/>
                </a:solidFill>
              </a:ln>
              <a:effectLst/>
            </c:spPr>
            <c:extLst>
              <c:ext xmlns:c16="http://schemas.microsoft.com/office/drawing/2014/chart" uri="{C3380CC4-5D6E-409C-BE32-E72D297353CC}">
                <c16:uniqueId val="{00000006-8711-4B09-9B65-038EA66FC4F4}"/>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8711-4B09-9B65-038EA66FC4F4}"/>
              </c:ext>
            </c:extLst>
          </c:dPt>
          <c:val>
            <c:numRef>
              <c:f>Gráficas!$C$174:$C$175</c:f>
              <c:numCache>
                <c:formatCode>0%</c:formatCode>
                <c:ptCount val="2"/>
                <c:pt idx="0">
                  <c:v>1</c:v>
                </c:pt>
                <c:pt idx="1">
                  <c:v>0</c:v>
                </c:pt>
              </c:numCache>
            </c:numRef>
          </c:val>
          <c:extLst>
            <c:ext xmlns:c16="http://schemas.microsoft.com/office/drawing/2014/chart" uri="{C3380CC4-5D6E-409C-BE32-E72D297353CC}">
              <c16:uniqueId val="{00000009-8711-4B09-9B65-038EA66FC4F4}"/>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2F7-4EF9-80D7-6F08897D587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2F7-4EF9-80D7-6F08897D587F}"/>
              </c:ext>
            </c:extLst>
          </c:dPt>
          <c:val>
            <c:numRef>
              <c:f>Gráficas!$B$189:$B$190</c:f>
              <c:numCache>
                <c:formatCode>General</c:formatCode>
                <c:ptCount val="2"/>
                <c:pt idx="0">
                  <c:v>0</c:v>
                </c:pt>
              </c:numCache>
            </c:numRef>
          </c:val>
          <c:extLst>
            <c:ext xmlns:c16="http://schemas.microsoft.com/office/drawing/2014/chart" uri="{C3380CC4-5D6E-409C-BE32-E72D297353CC}">
              <c16:uniqueId val="{00000004-C2F7-4EF9-80D7-6F08897D587F}"/>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C2F7-4EF9-80D7-6F08897D587F}"/>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C2F7-4EF9-80D7-6F08897D587F}"/>
              </c:ext>
            </c:extLst>
          </c:dPt>
          <c:val>
            <c:numRef>
              <c:f>Gráficas!$C$189:$C$190</c:f>
              <c:numCache>
                <c:formatCode>0%</c:formatCode>
                <c:ptCount val="2"/>
                <c:pt idx="0">
                  <c:v>0.99333333333333329</c:v>
                </c:pt>
                <c:pt idx="1">
                  <c:v>6.6666666666667096E-3</c:v>
                </c:pt>
              </c:numCache>
            </c:numRef>
          </c:val>
          <c:extLst>
            <c:ext xmlns:c16="http://schemas.microsoft.com/office/drawing/2014/chart" uri="{C3380CC4-5D6E-409C-BE32-E72D297353CC}">
              <c16:uniqueId val="{00000009-C2F7-4EF9-80D7-6F08897D587F}"/>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031-44B1-AC9A-74473602C59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031-44B1-AC9A-74473602C598}"/>
              </c:ext>
            </c:extLst>
          </c:dPt>
          <c:val>
            <c:numRef>
              <c:f>Gráficas!$B$200:$B$201</c:f>
              <c:numCache>
                <c:formatCode>General</c:formatCode>
                <c:ptCount val="2"/>
                <c:pt idx="0">
                  <c:v>0</c:v>
                </c:pt>
              </c:numCache>
            </c:numRef>
          </c:val>
          <c:extLst>
            <c:ext xmlns:c16="http://schemas.microsoft.com/office/drawing/2014/chart" uri="{C3380CC4-5D6E-409C-BE32-E72D297353CC}">
              <c16:uniqueId val="{00000004-3031-44B1-AC9A-74473602C598}"/>
            </c:ext>
          </c:extLst>
        </c:ser>
        <c:ser>
          <c:idx val="1"/>
          <c:order val="1"/>
          <c:spPr>
            <a:solidFill>
              <a:srgbClr val="BFCC04"/>
            </a:solidFill>
          </c:spPr>
          <c:dPt>
            <c:idx val="0"/>
            <c:bubble3D val="0"/>
            <c:spPr>
              <a:solidFill>
                <a:srgbClr val="BFCC04"/>
              </a:solidFill>
              <a:ln w="19050">
                <a:solidFill>
                  <a:schemeClr val="lt1"/>
                </a:solidFill>
              </a:ln>
              <a:effectLst/>
            </c:spPr>
            <c:extLst>
              <c:ext xmlns:c16="http://schemas.microsoft.com/office/drawing/2014/chart" uri="{C3380CC4-5D6E-409C-BE32-E72D297353CC}">
                <c16:uniqueId val="{00000006-3031-44B1-AC9A-74473602C598}"/>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3031-44B1-AC9A-74473602C598}"/>
              </c:ext>
            </c:extLst>
          </c:dPt>
          <c:val>
            <c:numRef>
              <c:f>Gráficas!$C$200:$C$201</c:f>
              <c:numCache>
                <c:formatCode>0%</c:formatCode>
                <c:ptCount val="2"/>
                <c:pt idx="0">
                  <c:v>1</c:v>
                </c:pt>
                <c:pt idx="1">
                  <c:v>0</c:v>
                </c:pt>
              </c:numCache>
            </c:numRef>
          </c:val>
          <c:extLst>
            <c:ext xmlns:c16="http://schemas.microsoft.com/office/drawing/2014/chart" uri="{C3380CC4-5D6E-409C-BE32-E72D297353CC}">
              <c16:uniqueId val="{00000009-3031-44B1-AC9A-74473602C598}"/>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28A-4EFC-8314-0364F3CD580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28A-4EFC-8314-0364F3CD5804}"/>
              </c:ext>
            </c:extLst>
          </c:dPt>
          <c:val>
            <c:numRef>
              <c:f>Gráficas!$B$214:$B$215</c:f>
              <c:numCache>
                <c:formatCode>General</c:formatCode>
                <c:ptCount val="2"/>
                <c:pt idx="0">
                  <c:v>0</c:v>
                </c:pt>
              </c:numCache>
            </c:numRef>
          </c:val>
          <c:extLst>
            <c:ext xmlns:c16="http://schemas.microsoft.com/office/drawing/2014/chart" uri="{C3380CC4-5D6E-409C-BE32-E72D297353CC}">
              <c16:uniqueId val="{00000004-728A-4EFC-8314-0364F3CD5804}"/>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728A-4EFC-8314-0364F3CD5804}"/>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728A-4EFC-8314-0364F3CD5804}"/>
              </c:ext>
            </c:extLst>
          </c:dPt>
          <c:val>
            <c:numRef>
              <c:f>Gráficas!$C$214:$C$215</c:f>
              <c:numCache>
                <c:formatCode>0%</c:formatCode>
                <c:ptCount val="2"/>
                <c:pt idx="0">
                  <c:v>0.90199999999999991</c:v>
                </c:pt>
                <c:pt idx="1">
                  <c:v>9.8000000000000087E-2</c:v>
                </c:pt>
              </c:numCache>
            </c:numRef>
          </c:val>
          <c:extLst>
            <c:ext xmlns:c16="http://schemas.microsoft.com/office/drawing/2014/chart" uri="{C3380CC4-5D6E-409C-BE32-E72D297353CC}">
              <c16:uniqueId val="{00000009-728A-4EFC-8314-0364F3CD5804}"/>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EED-456B-81A4-45F95493300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EED-456B-81A4-45F954933005}"/>
              </c:ext>
            </c:extLst>
          </c:dPt>
          <c:val>
            <c:numRef>
              <c:f>Gráficas!$B$224:$B$225</c:f>
              <c:numCache>
                <c:formatCode>General</c:formatCode>
                <c:ptCount val="2"/>
                <c:pt idx="0">
                  <c:v>0</c:v>
                </c:pt>
              </c:numCache>
            </c:numRef>
          </c:val>
          <c:extLst>
            <c:ext xmlns:c16="http://schemas.microsoft.com/office/drawing/2014/chart" uri="{C3380CC4-5D6E-409C-BE32-E72D297353CC}">
              <c16:uniqueId val="{00000004-CEED-456B-81A4-45F954933005}"/>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CEED-456B-81A4-45F954933005}"/>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CEED-456B-81A4-45F954933005}"/>
              </c:ext>
            </c:extLst>
          </c:dPt>
          <c:val>
            <c:numRef>
              <c:f>Gráficas!$C$224:$C$225</c:f>
              <c:numCache>
                <c:formatCode>0%</c:formatCode>
                <c:ptCount val="2"/>
                <c:pt idx="0">
                  <c:v>1</c:v>
                </c:pt>
                <c:pt idx="1">
                  <c:v>0</c:v>
                </c:pt>
              </c:numCache>
            </c:numRef>
          </c:val>
          <c:extLst>
            <c:ext xmlns:c16="http://schemas.microsoft.com/office/drawing/2014/chart" uri="{C3380CC4-5D6E-409C-BE32-E72D297353CC}">
              <c16:uniqueId val="{00000009-CEED-456B-81A4-45F954933005}"/>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271-410A-94DF-580A015D74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271-410A-94DF-580A015D7412}"/>
              </c:ext>
            </c:extLst>
          </c:dPt>
          <c:val>
            <c:numRef>
              <c:f>Gráficas!$B$235:$B$236</c:f>
              <c:numCache>
                <c:formatCode>General</c:formatCode>
                <c:ptCount val="2"/>
                <c:pt idx="0">
                  <c:v>0</c:v>
                </c:pt>
              </c:numCache>
            </c:numRef>
          </c:val>
          <c:extLst>
            <c:ext xmlns:c16="http://schemas.microsoft.com/office/drawing/2014/chart" uri="{C3380CC4-5D6E-409C-BE32-E72D297353CC}">
              <c16:uniqueId val="{00000004-5271-410A-94DF-580A015D7412}"/>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5271-410A-94DF-580A015D7412}"/>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5271-410A-94DF-580A015D7412}"/>
              </c:ext>
            </c:extLst>
          </c:dPt>
          <c:val>
            <c:numRef>
              <c:f>Gráficas!$C$235:$C$236</c:f>
              <c:numCache>
                <c:formatCode>0%</c:formatCode>
                <c:ptCount val="2"/>
                <c:pt idx="0">
                  <c:v>0.88549999999999995</c:v>
                </c:pt>
                <c:pt idx="1">
                  <c:v>0.11450000000000005</c:v>
                </c:pt>
              </c:numCache>
            </c:numRef>
          </c:val>
          <c:extLst>
            <c:ext xmlns:c16="http://schemas.microsoft.com/office/drawing/2014/chart" uri="{C3380CC4-5D6E-409C-BE32-E72D297353CC}">
              <c16:uniqueId val="{00000009-5271-410A-94DF-580A015D7412}"/>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24D-4177-996A-AE4C926F942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24D-4177-996A-AE4C926F942B}"/>
              </c:ext>
            </c:extLst>
          </c:dPt>
          <c:val>
            <c:numRef>
              <c:f>Gráficas!$B$117:$B$118</c:f>
              <c:numCache>
                <c:formatCode>General</c:formatCode>
                <c:ptCount val="2"/>
                <c:pt idx="0">
                  <c:v>0</c:v>
                </c:pt>
              </c:numCache>
            </c:numRef>
          </c:val>
          <c:extLst>
            <c:ext xmlns:c16="http://schemas.microsoft.com/office/drawing/2014/chart" uri="{C3380CC4-5D6E-409C-BE32-E72D297353CC}">
              <c16:uniqueId val="{00000004-E24D-4177-996A-AE4C926F942B}"/>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E24D-4177-996A-AE4C926F942B}"/>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E24D-4177-996A-AE4C926F942B}"/>
              </c:ext>
            </c:extLst>
          </c:dPt>
          <c:val>
            <c:numRef>
              <c:f>Gráficas!$C$117:$C$118</c:f>
              <c:numCache>
                <c:formatCode>0%</c:formatCode>
                <c:ptCount val="2"/>
                <c:pt idx="0">
                  <c:v>1</c:v>
                </c:pt>
                <c:pt idx="1">
                  <c:v>0</c:v>
                </c:pt>
              </c:numCache>
            </c:numRef>
          </c:val>
          <c:extLst>
            <c:ext xmlns:c16="http://schemas.microsoft.com/office/drawing/2014/chart" uri="{C3380CC4-5D6E-409C-BE32-E72D297353CC}">
              <c16:uniqueId val="{00000009-E24D-4177-996A-AE4C926F942B}"/>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8D4-4AFF-BA44-60A8292845F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8D4-4AFF-BA44-60A8292845FA}"/>
              </c:ext>
            </c:extLst>
          </c:dPt>
          <c:val>
            <c:numRef>
              <c:f>Gráficas!$B$251:$B$252</c:f>
              <c:numCache>
                <c:formatCode>General</c:formatCode>
                <c:ptCount val="2"/>
                <c:pt idx="0">
                  <c:v>0</c:v>
                </c:pt>
              </c:numCache>
            </c:numRef>
          </c:val>
          <c:extLst>
            <c:ext xmlns:c16="http://schemas.microsoft.com/office/drawing/2014/chart" uri="{C3380CC4-5D6E-409C-BE32-E72D297353CC}">
              <c16:uniqueId val="{00000004-A8D4-4AFF-BA44-60A8292845FA}"/>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A8D4-4AFF-BA44-60A8292845FA}"/>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A8D4-4AFF-BA44-60A8292845FA}"/>
              </c:ext>
            </c:extLst>
          </c:dPt>
          <c:val>
            <c:numRef>
              <c:f>Gráficas!$C$251:$C$252</c:f>
              <c:numCache>
                <c:formatCode>0%</c:formatCode>
                <c:ptCount val="2"/>
                <c:pt idx="0">
                  <c:v>0.95556666666666656</c:v>
                </c:pt>
                <c:pt idx="1">
                  <c:v>4.4433333333333436E-2</c:v>
                </c:pt>
              </c:numCache>
            </c:numRef>
          </c:val>
          <c:extLst>
            <c:ext xmlns:c16="http://schemas.microsoft.com/office/drawing/2014/chart" uri="{C3380CC4-5D6E-409C-BE32-E72D297353CC}">
              <c16:uniqueId val="{00000009-A8D4-4AFF-BA44-60A8292845FA}"/>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B8F-4A77-805D-AA1C06198A6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B8F-4A77-805D-AA1C06198A6A}"/>
              </c:ext>
            </c:extLst>
          </c:dPt>
          <c:val>
            <c:numRef>
              <c:f>Gráficas!$B$264:$B$265</c:f>
              <c:numCache>
                <c:formatCode>General</c:formatCode>
                <c:ptCount val="2"/>
                <c:pt idx="0">
                  <c:v>0</c:v>
                </c:pt>
              </c:numCache>
            </c:numRef>
          </c:val>
          <c:extLst>
            <c:ext xmlns:c16="http://schemas.microsoft.com/office/drawing/2014/chart" uri="{C3380CC4-5D6E-409C-BE32-E72D297353CC}">
              <c16:uniqueId val="{00000004-0B8F-4A77-805D-AA1C06198A6A}"/>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0B8F-4A77-805D-AA1C06198A6A}"/>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0B8F-4A77-805D-AA1C06198A6A}"/>
              </c:ext>
            </c:extLst>
          </c:dPt>
          <c:val>
            <c:numRef>
              <c:f>Gráficas!$C$264:$C$265</c:f>
              <c:numCache>
                <c:formatCode>0%</c:formatCode>
                <c:ptCount val="2"/>
                <c:pt idx="0">
                  <c:v>1</c:v>
                </c:pt>
                <c:pt idx="1">
                  <c:v>0</c:v>
                </c:pt>
              </c:numCache>
            </c:numRef>
          </c:val>
          <c:extLst>
            <c:ext xmlns:c16="http://schemas.microsoft.com/office/drawing/2014/chart" uri="{C3380CC4-5D6E-409C-BE32-E72D297353CC}">
              <c16:uniqueId val="{00000009-0B8F-4A77-805D-AA1C06198A6A}"/>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3CB-4CD6-91DD-8CD3C9FD78E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3CB-4CD6-91DD-8CD3C9FD78E3}"/>
              </c:ext>
            </c:extLst>
          </c:dPt>
          <c:val>
            <c:numRef>
              <c:f>Gráficas!$B$277:$B$278</c:f>
              <c:numCache>
                <c:formatCode>General</c:formatCode>
                <c:ptCount val="2"/>
                <c:pt idx="0">
                  <c:v>0</c:v>
                </c:pt>
              </c:numCache>
            </c:numRef>
          </c:val>
          <c:extLst>
            <c:ext xmlns:c16="http://schemas.microsoft.com/office/drawing/2014/chart" uri="{C3380CC4-5D6E-409C-BE32-E72D297353CC}">
              <c16:uniqueId val="{00000004-73CB-4CD6-91DD-8CD3C9FD78E3}"/>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73CB-4CD6-91DD-8CD3C9FD78E3}"/>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73CB-4CD6-91DD-8CD3C9FD78E3}"/>
              </c:ext>
            </c:extLst>
          </c:dPt>
          <c:val>
            <c:numRef>
              <c:f>Gráficas!$C$277:$C$278</c:f>
              <c:numCache>
                <c:formatCode>0%</c:formatCode>
                <c:ptCount val="2"/>
                <c:pt idx="0">
                  <c:v>1</c:v>
                </c:pt>
                <c:pt idx="1">
                  <c:v>0</c:v>
                </c:pt>
              </c:numCache>
            </c:numRef>
          </c:val>
          <c:extLst>
            <c:ext xmlns:c16="http://schemas.microsoft.com/office/drawing/2014/chart" uri="{C3380CC4-5D6E-409C-BE32-E72D297353CC}">
              <c16:uniqueId val="{00000009-73CB-4CD6-91DD-8CD3C9FD78E3}"/>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227-4525-9B1E-3FC2CBB1673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227-4525-9B1E-3FC2CBB16739}"/>
              </c:ext>
            </c:extLst>
          </c:dPt>
          <c:val>
            <c:numRef>
              <c:f>Gráficas!$B$289:$B$290</c:f>
              <c:numCache>
                <c:formatCode>General</c:formatCode>
                <c:ptCount val="2"/>
                <c:pt idx="0">
                  <c:v>0</c:v>
                </c:pt>
              </c:numCache>
            </c:numRef>
          </c:val>
          <c:extLst>
            <c:ext xmlns:c16="http://schemas.microsoft.com/office/drawing/2014/chart" uri="{C3380CC4-5D6E-409C-BE32-E72D297353CC}">
              <c16:uniqueId val="{00000004-8227-4525-9B1E-3FC2CBB16739}"/>
            </c:ext>
          </c:extLst>
        </c:ser>
        <c:ser>
          <c:idx val="1"/>
          <c:order val="1"/>
          <c:spPr>
            <a:solidFill>
              <a:srgbClr val="BFCC04"/>
            </a:solidFill>
          </c:spPr>
          <c:dPt>
            <c:idx val="0"/>
            <c:bubble3D val="0"/>
            <c:spPr>
              <a:solidFill>
                <a:srgbClr val="BFCC04"/>
              </a:solidFill>
              <a:ln w="19050">
                <a:solidFill>
                  <a:schemeClr val="lt1"/>
                </a:solidFill>
              </a:ln>
              <a:effectLst/>
            </c:spPr>
            <c:extLst>
              <c:ext xmlns:c16="http://schemas.microsoft.com/office/drawing/2014/chart" uri="{C3380CC4-5D6E-409C-BE32-E72D297353CC}">
                <c16:uniqueId val="{00000006-8227-4525-9B1E-3FC2CBB16739}"/>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8227-4525-9B1E-3FC2CBB16739}"/>
              </c:ext>
            </c:extLst>
          </c:dPt>
          <c:val>
            <c:numRef>
              <c:f>Gráficas!$C$289:$C$290</c:f>
              <c:numCache>
                <c:formatCode>0%</c:formatCode>
                <c:ptCount val="2"/>
                <c:pt idx="0">
                  <c:v>0.84066666666666678</c:v>
                </c:pt>
                <c:pt idx="1">
                  <c:v>0.15933333333333322</c:v>
                </c:pt>
              </c:numCache>
            </c:numRef>
          </c:val>
          <c:extLst>
            <c:ext xmlns:c16="http://schemas.microsoft.com/office/drawing/2014/chart" uri="{C3380CC4-5D6E-409C-BE32-E72D297353CC}">
              <c16:uniqueId val="{00000009-8227-4525-9B1E-3FC2CBB16739}"/>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r>
              <a:rPr lang="es-ES" sz="1400" dirty="0">
                <a:latin typeface="Montserrat" panose="00000500000000000000" pitchFamily="2" charset="0"/>
              </a:rPr>
              <a:t>Resultados Sistema de Gestión Institucional</a:t>
            </a:r>
            <a:endParaRPr lang="es-CO" sz="1400" dirty="0">
              <a:latin typeface="Montserrat" panose="00000500000000000000" pitchFamily="2"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endParaRPr lang="es-MX"/>
        </a:p>
      </c:txPr>
    </c:title>
    <c:autoTitleDeleted val="0"/>
    <c:plotArea>
      <c:layout>
        <c:manualLayout>
          <c:layoutTarget val="inner"/>
          <c:xMode val="edge"/>
          <c:yMode val="edge"/>
          <c:x val="0.14385645820510515"/>
          <c:y val="0.19454101816291761"/>
          <c:w val="0.66161644909769035"/>
          <c:h val="0.718257052929456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DAF-4767-AE9A-7221ED48DFE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DAF-4767-AE9A-7221ED48DFE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DAF-4767-AE9A-7221ED48DFE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DAF-4767-AE9A-7221ED48DFED}"/>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Gráficas!$AE$3:$AE$6</c:f>
              <c:strCache>
                <c:ptCount val="4"/>
                <c:pt idx="0">
                  <c:v>Apoyo</c:v>
                </c:pt>
                <c:pt idx="1">
                  <c:v>Estratégico</c:v>
                </c:pt>
                <c:pt idx="2">
                  <c:v>Evaluación y Control</c:v>
                </c:pt>
                <c:pt idx="3">
                  <c:v>Misional</c:v>
                </c:pt>
              </c:strCache>
            </c:strRef>
          </c:cat>
          <c:val>
            <c:numRef>
              <c:f>Gráficas!$AG$3:$AG$6</c:f>
              <c:numCache>
                <c:formatCode>0%</c:formatCode>
                <c:ptCount val="4"/>
                <c:pt idx="0">
                  <c:v>0.88953124999999988</c:v>
                </c:pt>
                <c:pt idx="1">
                  <c:v>0.79625714285714289</c:v>
                </c:pt>
                <c:pt idx="2">
                  <c:v>0.83906666666666663</c:v>
                </c:pt>
                <c:pt idx="3">
                  <c:v>0.91647727272727275</c:v>
                </c:pt>
              </c:numCache>
            </c:numRef>
          </c:val>
          <c:extLst>
            <c:ext xmlns:c16="http://schemas.microsoft.com/office/drawing/2014/chart" uri="{C3380CC4-5D6E-409C-BE32-E72D297353CC}">
              <c16:uniqueId val="{00000000-DE07-46B2-B6EB-3E8FDE983106}"/>
            </c:ext>
          </c:extLst>
        </c:ser>
        <c:dLbls>
          <c:showLegendKey val="0"/>
          <c:showVal val="1"/>
          <c:showCatName val="0"/>
          <c:showSerName val="0"/>
          <c:showPercent val="0"/>
          <c:showBubbleSize val="0"/>
          <c:showLeaderLines val="1"/>
        </c:dLbls>
        <c:firstSliceAng val="0"/>
        <c:holeSize val="51"/>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endParaRPr lang="es-MX"/>
        </a:p>
      </c:txPr>
    </c:title>
    <c:autoTitleDeleted val="0"/>
    <c:plotArea>
      <c:layout/>
      <c:barChart>
        <c:barDir val="col"/>
        <c:grouping val="clustered"/>
        <c:varyColors val="0"/>
        <c:ser>
          <c:idx val="0"/>
          <c:order val="0"/>
          <c:spPr>
            <a:solidFill>
              <a:srgbClr val="FFC000"/>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ontserrat" panose="00000500000000000000" pitchFamily="2" charset="0"/>
                    <a:ea typeface="+mn-ea"/>
                    <a:cs typeface="+mn-cs"/>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Gráficas!$AE$18:$AE$23</c:f>
              <c:strCache>
                <c:ptCount val="6"/>
                <c:pt idx="0">
                  <c:v>0 – 50%
Insuficiente</c:v>
                </c:pt>
                <c:pt idx="1">
                  <c:v>51 – 75%
Regular</c:v>
                </c:pt>
                <c:pt idx="2">
                  <c:v>76 - 95%
Aceptable</c:v>
                </c:pt>
                <c:pt idx="3">
                  <c:v>96 – 100%
Satisfactorio</c:v>
                </c:pt>
                <c:pt idx="4">
                  <c:v>Aún no completa periodo de medición</c:v>
                </c:pt>
                <c:pt idx="5">
                  <c:v>No aplica medición para este periodo</c:v>
                </c:pt>
              </c:strCache>
            </c:strRef>
          </c:cat>
          <c:val>
            <c:numRef>
              <c:f>Gráficas!$AF$18:$AF$23</c:f>
              <c:numCache>
                <c:formatCode>0</c:formatCode>
                <c:ptCount val="6"/>
                <c:pt idx="0">
                  <c:v>7</c:v>
                </c:pt>
                <c:pt idx="1">
                  <c:v>5</c:v>
                </c:pt>
                <c:pt idx="2">
                  <c:v>11</c:v>
                </c:pt>
                <c:pt idx="3">
                  <c:v>44</c:v>
                </c:pt>
                <c:pt idx="4">
                  <c:v>1</c:v>
                </c:pt>
                <c:pt idx="5">
                  <c:v>9</c:v>
                </c:pt>
              </c:numCache>
            </c:numRef>
          </c:val>
          <c:extLst>
            <c:ext xmlns:c16="http://schemas.microsoft.com/office/drawing/2014/chart" uri="{C3380CC4-5D6E-409C-BE32-E72D297353CC}">
              <c16:uniqueId val="{00000000-8A71-43C6-838F-FDFD17085B35}"/>
            </c:ext>
          </c:extLst>
        </c:ser>
        <c:dLbls>
          <c:dLblPos val="ctr"/>
          <c:showLegendKey val="0"/>
          <c:showVal val="1"/>
          <c:showCatName val="0"/>
          <c:showSerName val="0"/>
          <c:showPercent val="0"/>
          <c:showBubbleSize val="0"/>
        </c:dLbls>
        <c:gapWidth val="50"/>
        <c:axId val="1723688191"/>
        <c:axId val="1562259919"/>
      </c:barChart>
      <c:lineChart>
        <c:grouping val="standard"/>
        <c:varyColors val="0"/>
        <c:ser>
          <c:idx val="1"/>
          <c:order val="1"/>
          <c:spPr>
            <a:ln w="28575" cap="rnd">
              <a:solidFill>
                <a:srgbClr val="BFCC04"/>
              </a:solidFill>
              <a:round/>
            </a:ln>
            <a:effectLst/>
          </c:spPr>
          <c:marker>
            <c:symbol val="none"/>
          </c:marker>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ontserrat" panose="00000500000000000000" pitchFamily="2" charset="0"/>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Gráficas!$AE$18:$AE$23</c:f>
              <c:strCache>
                <c:ptCount val="6"/>
                <c:pt idx="0">
                  <c:v>0 – 50%
Insuficiente</c:v>
                </c:pt>
                <c:pt idx="1">
                  <c:v>51 – 75%
Regular</c:v>
                </c:pt>
                <c:pt idx="2">
                  <c:v>76 - 95%
Aceptable</c:v>
                </c:pt>
                <c:pt idx="3">
                  <c:v>96 – 100%
Satisfactorio</c:v>
                </c:pt>
                <c:pt idx="4">
                  <c:v>Aún no completa periodo de medición</c:v>
                </c:pt>
                <c:pt idx="5">
                  <c:v>No aplica medición para este periodo</c:v>
                </c:pt>
              </c:strCache>
            </c:strRef>
          </c:cat>
          <c:val>
            <c:numRef>
              <c:f>Gráficas!$AG$18:$AG$23</c:f>
              <c:numCache>
                <c:formatCode>0%</c:formatCode>
                <c:ptCount val="6"/>
                <c:pt idx="0">
                  <c:v>9.0909090909090912E-2</c:v>
                </c:pt>
                <c:pt idx="1">
                  <c:v>6.4935064935064929E-2</c:v>
                </c:pt>
                <c:pt idx="2">
                  <c:v>0.14285714285714285</c:v>
                </c:pt>
                <c:pt idx="3">
                  <c:v>0.5714285714285714</c:v>
                </c:pt>
                <c:pt idx="4">
                  <c:v>1.2987012987012988E-2</c:v>
                </c:pt>
                <c:pt idx="5">
                  <c:v>0.11688311688311688</c:v>
                </c:pt>
              </c:numCache>
            </c:numRef>
          </c:val>
          <c:smooth val="0"/>
          <c:extLst>
            <c:ext xmlns:c16="http://schemas.microsoft.com/office/drawing/2014/chart" uri="{C3380CC4-5D6E-409C-BE32-E72D297353CC}">
              <c16:uniqueId val="{00000001-8A71-43C6-838F-FDFD17085B35}"/>
            </c:ext>
          </c:extLst>
        </c:ser>
        <c:dLbls>
          <c:dLblPos val="ctr"/>
          <c:showLegendKey val="0"/>
          <c:showVal val="1"/>
          <c:showCatName val="0"/>
          <c:showSerName val="0"/>
          <c:showPercent val="0"/>
          <c:showBubbleSize val="0"/>
        </c:dLbls>
        <c:marker val="1"/>
        <c:smooth val="0"/>
        <c:axId val="1734691087"/>
        <c:axId val="1725530319"/>
      </c:lineChart>
      <c:catAx>
        <c:axId val="1723688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562259919"/>
        <c:crosses val="autoZero"/>
        <c:auto val="1"/>
        <c:lblAlgn val="ctr"/>
        <c:lblOffset val="100"/>
        <c:noMultiLvlLbl val="0"/>
      </c:catAx>
      <c:valAx>
        <c:axId val="1562259919"/>
        <c:scaling>
          <c:orientation val="minMax"/>
          <c:max val="8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723688191"/>
        <c:crosses val="autoZero"/>
        <c:crossBetween val="between"/>
      </c:valAx>
      <c:valAx>
        <c:axId val="1725530319"/>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734691087"/>
        <c:crosses val="max"/>
        <c:crossBetween val="between"/>
      </c:valAx>
      <c:catAx>
        <c:axId val="1734691087"/>
        <c:scaling>
          <c:orientation val="minMax"/>
        </c:scaling>
        <c:delete val="1"/>
        <c:axPos val="b"/>
        <c:numFmt formatCode="General" sourceLinked="1"/>
        <c:majorTickMark val="out"/>
        <c:minorTickMark val="none"/>
        <c:tickLblPos val="nextTo"/>
        <c:crossAx val="1725530319"/>
        <c:crosses val="autoZero"/>
        <c:auto val="1"/>
        <c:lblAlgn val="ctr"/>
        <c:lblOffset val="100"/>
        <c:noMultiLvlLbl val="0"/>
      </c:cat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7A8-463B-8AF1-4C293AA7DE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7A8-463B-8AF1-4C293AA7DE54}"/>
              </c:ext>
            </c:extLst>
          </c:dPt>
          <c:val>
            <c:numRef>
              <c:f>Gráficas!$B$106:$B$107</c:f>
              <c:numCache>
                <c:formatCode>General</c:formatCode>
                <c:ptCount val="2"/>
                <c:pt idx="0">
                  <c:v>0</c:v>
                </c:pt>
              </c:numCache>
            </c:numRef>
          </c:val>
          <c:extLst>
            <c:ext xmlns:c16="http://schemas.microsoft.com/office/drawing/2014/chart" uri="{C3380CC4-5D6E-409C-BE32-E72D297353CC}">
              <c16:uniqueId val="{00000004-D7A8-463B-8AF1-4C293AA7DE54}"/>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D7A8-463B-8AF1-4C293AA7DE54}"/>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D7A8-463B-8AF1-4C293AA7DE54}"/>
              </c:ext>
            </c:extLst>
          </c:dPt>
          <c:val>
            <c:numRef>
              <c:f>Gráficas!$C$106:$C$107</c:f>
              <c:numCache>
                <c:formatCode>0%</c:formatCode>
                <c:ptCount val="2"/>
                <c:pt idx="0">
                  <c:v>0.95666666666666667</c:v>
                </c:pt>
                <c:pt idx="1">
                  <c:v>4.3333333333333335E-2</c:v>
                </c:pt>
              </c:numCache>
            </c:numRef>
          </c:val>
          <c:extLst>
            <c:ext xmlns:c16="http://schemas.microsoft.com/office/drawing/2014/chart" uri="{C3380CC4-5D6E-409C-BE32-E72D297353CC}">
              <c16:uniqueId val="{00000009-D7A8-463B-8AF1-4C293AA7DE54}"/>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42202016889259E-2"/>
          <c:y val="0"/>
          <c:w val="0.8817503322676008"/>
          <c:h val="0.97694505420632272"/>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1F-452E-BDF2-275B88A3CC1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1F-452E-BDF2-275B88A3CC1D}"/>
              </c:ext>
            </c:extLst>
          </c:dPt>
          <c:val>
            <c:numRef>
              <c:f>Gráficas!$B$79:$B$80</c:f>
              <c:numCache>
                <c:formatCode>General</c:formatCode>
                <c:ptCount val="2"/>
                <c:pt idx="0">
                  <c:v>0</c:v>
                </c:pt>
              </c:numCache>
            </c:numRef>
          </c:val>
          <c:extLst>
            <c:ext xmlns:c16="http://schemas.microsoft.com/office/drawing/2014/chart" uri="{C3380CC4-5D6E-409C-BE32-E72D297353CC}">
              <c16:uniqueId val="{00000004-671F-452E-BDF2-275B88A3CC1D}"/>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671F-452E-BDF2-275B88A3CC1D}"/>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8-671F-452E-BDF2-275B88A3CC1D}"/>
              </c:ext>
            </c:extLst>
          </c:dPt>
          <c:val>
            <c:numRef>
              <c:f>Gráficas!$C$79:$C$80</c:f>
              <c:numCache>
                <c:formatCode>0%</c:formatCode>
                <c:ptCount val="2"/>
                <c:pt idx="0">
                  <c:v>0.95</c:v>
                </c:pt>
                <c:pt idx="1">
                  <c:v>5.0000000000000044E-2</c:v>
                </c:pt>
              </c:numCache>
            </c:numRef>
          </c:val>
          <c:extLst>
            <c:ext xmlns:c16="http://schemas.microsoft.com/office/drawing/2014/chart" uri="{C3380CC4-5D6E-409C-BE32-E72D297353CC}">
              <c16:uniqueId val="{00000009-671F-452E-BDF2-275B88A3CC1D}"/>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770289011680695E-2"/>
          <c:y val="4.5315421076506539E-2"/>
          <c:w val="0.87536477424631642"/>
          <c:h val="0.76245975057574755"/>
        </c:manualLayout>
      </c:layout>
      <c:doughnutChart>
        <c:varyColors val="1"/>
        <c:ser>
          <c:idx val="0"/>
          <c:order val="0"/>
          <c:explosion val="6"/>
          <c:dPt>
            <c:idx val="0"/>
            <c:bubble3D val="0"/>
            <c:spPr>
              <a:solidFill>
                <a:srgbClr val="FF0000"/>
              </a:solidFill>
              <a:ln w="19050">
                <a:solidFill>
                  <a:schemeClr val="lt1"/>
                </a:solidFill>
              </a:ln>
              <a:effectLst/>
            </c:spPr>
            <c:extLst>
              <c:ext xmlns:c16="http://schemas.microsoft.com/office/drawing/2014/chart" uri="{C3380CC4-5D6E-409C-BE32-E72D297353CC}">
                <c16:uniqueId val="{00000005-13F7-4B7C-89B6-15E7D44BF0BE}"/>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6-13F7-4B7C-89B6-15E7D44BF0BE}"/>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7-13F7-4B7C-89B6-15E7D44BF0BE}"/>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8-13F7-4B7C-89B6-15E7D44BF0BE}"/>
              </c:ext>
            </c:extLst>
          </c:dPt>
          <c:dPt>
            <c:idx val="4"/>
            <c:bubble3D val="0"/>
            <c:spPr>
              <a:solidFill>
                <a:srgbClr val="FF3399"/>
              </a:solidFill>
              <a:ln w="19050">
                <a:solidFill>
                  <a:schemeClr val="lt1"/>
                </a:solidFill>
              </a:ln>
              <a:effectLst/>
            </c:spPr>
            <c:extLst>
              <c:ext xmlns:c16="http://schemas.microsoft.com/office/drawing/2014/chart" uri="{C3380CC4-5D6E-409C-BE32-E72D297353CC}">
                <c16:uniqueId val="{00000008-9F46-4D9A-BCBC-827E25EFECE3}"/>
              </c:ext>
            </c:extLst>
          </c:dPt>
          <c:dPt>
            <c:idx val="5"/>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09-9F46-4D9A-BCBC-827E25EFECE3}"/>
              </c:ext>
            </c:extLst>
          </c:dPt>
          <c:dLbls>
            <c:dLbl>
              <c:idx val="5"/>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ontserrat" panose="00000500000000000000" pitchFamily="2" charset="0"/>
                      <a:ea typeface="+mn-ea"/>
                      <a:cs typeface="+mn-cs"/>
                    </a:defRPr>
                  </a:pPr>
                  <a:endParaRPr lang="es-MX"/>
                </a:p>
              </c:txPr>
              <c:showLegendKey val="0"/>
              <c:showVal val="1"/>
              <c:showCatName val="0"/>
              <c:showSerName val="0"/>
              <c:showPercent val="0"/>
              <c:showBubbleSize val="0"/>
              <c:extLst>
                <c:ext xmlns:c16="http://schemas.microsoft.com/office/drawing/2014/chart" uri="{C3380CC4-5D6E-409C-BE32-E72D297353CC}">
                  <c16:uniqueId val="{00000009-9F46-4D9A-BCBC-827E25EFECE3}"/>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2">
                        <a:lumMod val="50000"/>
                      </a:schemeClr>
                    </a:solidFill>
                    <a:latin typeface="Montserrat" panose="00000500000000000000" pitchFamily="2" charset="0"/>
                    <a:ea typeface="+mn-ea"/>
                    <a:cs typeface="+mn-cs"/>
                  </a:defRPr>
                </a:pPr>
                <a:endParaRPr lang="es-M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Gráficas!$E$2:$J$2</c:f>
              <c:strCache>
                <c:ptCount val="6"/>
                <c:pt idx="0">
                  <c:v>0 – 50%
Insuficiente</c:v>
                </c:pt>
                <c:pt idx="1">
                  <c:v>51 – 75%
Regular</c:v>
                </c:pt>
                <c:pt idx="2">
                  <c:v>76 - 95%
Aceptable</c:v>
                </c:pt>
                <c:pt idx="3">
                  <c:v>96 – 100%
Satisfactorio</c:v>
                </c:pt>
                <c:pt idx="4">
                  <c:v>Aún no completa periodo de medición</c:v>
                </c:pt>
                <c:pt idx="5">
                  <c:v>No aplica medición para este periodo</c:v>
                </c:pt>
              </c:strCache>
            </c:strRef>
          </c:cat>
          <c:val>
            <c:numRef>
              <c:f>Gráficas!$E$25:$J$25</c:f>
              <c:numCache>
                <c:formatCode>0%</c:formatCode>
                <c:ptCount val="6"/>
                <c:pt idx="0">
                  <c:v>9.0909090909090912E-2</c:v>
                </c:pt>
                <c:pt idx="1">
                  <c:v>6.4935064935064929E-2</c:v>
                </c:pt>
                <c:pt idx="2">
                  <c:v>0.14285714285714285</c:v>
                </c:pt>
                <c:pt idx="3">
                  <c:v>0.5714285714285714</c:v>
                </c:pt>
                <c:pt idx="4">
                  <c:v>1.2987012987012988E-2</c:v>
                </c:pt>
                <c:pt idx="5">
                  <c:v>0.11688311688311688</c:v>
                </c:pt>
              </c:numCache>
            </c:numRef>
          </c:val>
          <c:extLst>
            <c:ext xmlns:c16="http://schemas.microsoft.com/office/drawing/2014/chart" uri="{C3380CC4-5D6E-409C-BE32-E72D297353CC}">
              <c16:uniqueId val="{00000000-13F7-4B7C-89B6-15E7D44BF0BE}"/>
            </c:ext>
          </c:extLst>
        </c:ser>
        <c:dLbls>
          <c:showLegendKey val="0"/>
          <c:showVal val="1"/>
          <c:showCatName val="0"/>
          <c:showSerName val="0"/>
          <c:showPercent val="0"/>
          <c:showBubbleSize val="0"/>
          <c:showLeaderLines val="1"/>
        </c:dLbls>
        <c:firstSliceAng val="0"/>
        <c:holeSize val="59"/>
      </c:doughnutChart>
      <c:spPr>
        <a:noFill/>
        <a:ln>
          <a:noFill/>
        </a:ln>
        <a:effectLst/>
      </c:spPr>
    </c:plotArea>
    <c:legend>
      <c:legendPos val="b"/>
      <c:layout>
        <c:manualLayout>
          <c:xMode val="edge"/>
          <c:yMode val="edge"/>
          <c:x val="3.7670442483813981E-3"/>
          <c:y val="0.83003318703896745"/>
          <c:w val="0.97410066699097475"/>
          <c:h val="0.15077103059182964"/>
        </c:manualLayout>
      </c:layout>
      <c:overlay val="0"/>
      <c:spPr>
        <a:noFill/>
        <a:ln>
          <a:noFill/>
        </a:ln>
        <a:effectLst/>
      </c:spPr>
      <c:txPr>
        <a:bodyPr rot="0" spcFirstLastPara="1" vertOverflow="ellipsis" vert="horz" wrap="square" anchor="ctr" anchorCtr="1"/>
        <a:lstStyle/>
        <a:p>
          <a:pPr rtl="0">
            <a:defRPr sz="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720" b="0" i="0" u="none" strike="noStrike" kern="1200" spc="0" baseline="0">
              <a:solidFill>
                <a:schemeClr val="tx1">
                  <a:lumMod val="65000"/>
                  <a:lumOff val="35000"/>
                </a:schemeClr>
              </a:solidFill>
              <a:latin typeface="Montserrat" panose="00000500000000000000" pitchFamily="2" charset="0"/>
              <a:ea typeface="+mn-ea"/>
              <a:cs typeface="+mn-cs"/>
            </a:defRPr>
          </a:pPr>
          <a:endParaRPr lang="es-MX"/>
        </a:p>
      </c:txPr>
    </c:title>
    <c:autoTitleDeleted val="0"/>
    <c:plotArea>
      <c:layout>
        <c:manualLayout>
          <c:layoutTarget val="inner"/>
          <c:xMode val="edge"/>
          <c:yMode val="edge"/>
          <c:x val="0.20742984066403541"/>
          <c:y val="5.4633395345555183E-2"/>
          <c:w val="0.77035635231797583"/>
          <c:h val="0.88795760923449885"/>
        </c:manualLayout>
      </c:layout>
      <c:barChart>
        <c:barDir val="bar"/>
        <c:grouping val="stacked"/>
        <c:varyColors val="0"/>
        <c:ser>
          <c:idx val="0"/>
          <c:order val="0"/>
          <c:tx>
            <c:strRef>
              <c:f>Gráficas!$D$2</c:f>
              <c:strCache>
                <c:ptCount val="1"/>
                <c:pt idx="0">
                  <c:v>Promedio % de Cumplimiento</c:v>
                </c:pt>
              </c:strCache>
            </c:strRef>
          </c:tx>
          <c:spPr>
            <a:solidFill>
              <a:schemeClr val="accent6">
                <a:shade val="53000"/>
              </a:schemeClr>
            </a:solidFill>
            <a:ln>
              <a:noFill/>
            </a:ln>
            <a:effectLst/>
          </c:spPr>
          <c:invertIfNegative val="0"/>
          <c:dLbls>
            <c:spPr>
              <a:noFill/>
              <a:ln>
                <a:noFill/>
              </a:ln>
              <a:effectLst/>
            </c:spPr>
            <c:txPr>
              <a:bodyPr rot="0" spcFirstLastPara="1" vertOverflow="ellipsis" vert="horz" wrap="square" anchor="ctr" anchorCtr="1"/>
              <a:lstStyle/>
              <a:p>
                <a:pPr>
                  <a:defRPr sz="600" b="0" i="0" u="none" strike="noStrike" kern="1200" baseline="0">
                    <a:solidFill>
                      <a:schemeClr val="bg1"/>
                    </a:solidFill>
                    <a:latin typeface="Montserrat" panose="00000500000000000000" pitchFamily="2" charset="0"/>
                    <a:ea typeface="+mn-ea"/>
                    <a:cs typeface="+mn-cs"/>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Gráficas!$T$3:$T$23</c:f>
              <c:strCache>
                <c:ptCount val="21"/>
                <c:pt idx="0">
                  <c:v>Conceptos Técnicos</c:v>
                </c:pt>
                <c:pt idx="1">
                  <c:v>Comunicación Estratégica</c:v>
                </c:pt>
                <c:pt idx="2">
                  <c:v>Gestión de Servicios Administrativos</c:v>
                </c:pt>
                <c:pt idx="3">
                  <c:v>Gestión de Convocatorias</c:v>
                </c:pt>
                <c:pt idx="4">
                  <c:v>Evaluación y Control</c:v>
                </c:pt>
                <c:pt idx="5">
                  <c:v>Gestión del Talento Humano</c:v>
                </c:pt>
                <c:pt idx="6">
                  <c:v>Servicio al Ciudadano</c:v>
                </c:pt>
                <c:pt idx="7">
                  <c:v>Mejora Continua</c:v>
                </c:pt>
                <c:pt idx="8">
                  <c:v>Gestión TIC´s</c:v>
                </c:pt>
                <c:pt idx="9">
                  <c:v>Divulgación e información Minero Energética</c:v>
                </c:pt>
                <c:pt idx="10">
                  <c:v>Planeación Integral de Energía Eléctrica</c:v>
                </c:pt>
                <c:pt idx="11">
                  <c:v>Fondos Energéticos y proyectos para cobertura</c:v>
                </c:pt>
                <c:pt idx="12">
                  <c:v>Direccionamiento Estratégico</c:v>
                </c:pt>
                <c:pt idx="13">
                  <c:v>Gestión Financiera</c:v>
                </c:pt>
                <c:pt idx="14">
                  <c:v>Demanda y Prospectiva Energética</c:v>
                </c:pt>
                <c:pt idx="15">
                  <c:v>Gestión Contractual</c:v>
                </c:pt>
                <c:pt idx="16">
                  <c:v>Gestión Documental</c:v>
                </c:pt>
                <c:pt idx="17">
                  <c:v>Gestión Jurídica</c:v>
                </c:pt>
                <c:pt idx="18">
                  <c:v>Información Sectorial</c:v>
                </c:pt>
                <c:pt idx="19">
                  <c:v>Planeación Integral de Hidrocarburos</c:v>
                </c:pt>
                <c:pt idx="20">
                  <c:v>Planeación Integral de Minería</c:v>
                </c:pt>
              </c:strCache>
            </c:strRef>
          </c:cat>
          <c:val>
            <c:numRef>
              <c:f>Gráficas!$U$3:$U$23</c:f>
              <c:numCache>
                <c:formatCode>0%</c:formatCode>
                <c:ptCount val="21"/>
                <c:pt idx="0">
                  <c:v>0.61899999999999999</c:v>
                </c:pt>
                <c:pt idx="1">
                  <c:v>0.65920000000000001</c:v>
                </c:pt>
                <c:pt idx="2">
                  <c:v>0.66</c:v>
                </c:pt>
                <c:pt idx="3">
                  <c:v>0.74446666666666672</c:v>
                </c:pt>
                <c:pt idx="4">
                  <c:v>0.81584999999999996</c:v>
                </c:pt>
                <c:pt idx="5">
                  <c:v>0.83255555555555549</c:v>
                </c:pt>
                <c:pt idx="6">
                  <c:v>0.84066666666666678</c:v>
                </c:pt>
                <c:pt idx="7">
                  <c:v>0.89</c:v>
                </c:pt>
                <c:pt idx="8">
                  <c:v>0.90199999999999991</c:v>
                </c:pt>
                <c:pt idx="9">
                  <c:v>0.95440000000000003</c:v>
                </c:pt>
                <c:pt idx="10">
                  <c:v>0.95556666666666656</c:v>
                </c:pt>
                <c:pt idx="11">
                  <c:v>0.95666666666666667</c:v>
                </c:pt>
                <c:pt idx="12">
                  <c:v>0.96849999999999992</c:v>
                </c:pt>
                <c:pt idx="13">
                  <c:v>0.99333333333333329</c:v>
                </c:pt>
                <c:pt idx="14">
                  <c:v>1</c:v>
                </c:pt>
                <c:pt idx="15">
                  <c:v>1</c:v>
                </c:pt>
                <c:pt idx="16">
                  <c:v>1</c:v>
                </c:pt>
                <c:pt idx="17">
                  <c:v>1</c:v>
                </c:pt>
                <c:pt idx="18">
                  <c:v>1</c:v>
                </c:pt>
                <c:pt idx="19">
                  <c:v>1</c:v>
                </c:pt>
                <c:pt idx="20">
                  <c:v>1</c:v>
                </c:pt>
              </c:numCache>
            </c:numRef>
          </c:val>
          <c:extLst>
            <c:ext xmlns:c16="http://schemas.microsoft.com/office/drawing/2014/chart" uri="{C3380CC4-5D6E-409C-BE32-E72D297353CC}">
              <c16:uniqueId val="{00000000-5908-4549-BAB0-FAACC50FBD7D}"/>
            </c:ext>
          </c:extLst>
        </c:ser>
        <c:dLbls>
          <c:dLblPos val="ctr"/>
          <c:showLegendKey val="0"/>
          <c:showVal val="1"/>
          <c:showCatName val="0"/>
          <c:showSerName val="0"/>
          <c:showPercent val="0"/>
          <c:showBubbleSize val="0"/>
        </c:dLbls>
        <c:gapWidth val="50"/>
        <c:overlap val="100"/>
        <c:axId val="346839776"/>
        <c:axId val="881080991"/>
        <c:extLst>
          <c:ext xmlns:c15="http://schemas.microsoft.com/office/drawing/2012/chart" uri="{02D57815-91ED-43cb-92C2-25804820EDAC}">
            <c15:filteredBarSeries>
              <c15:ser>
                <c:idx val="1"/>
                <c:order val="1"/>
                <c:tx>
                  <c:strRef>
                    <c:extLst>
                      <c:ext uri="{02D57815-91ED-43cb-92C2-25804820EDAC}">
                        <c15:formulaRef>
                          <c15:sqref>Gráficas!$E$2</c15:sqref>
                        </c15:formulaRef>
                      </c:ext>
                    </c:extLst>
                    <c:strCache>
                      <c:ptCount val="1"/>
                      <c:pt idx="0">
                        <c:v>0 – 50%
Insuficiente</c:v>
                      </c:pt>
                    </c:strCache>
                  </c:strRef>
                </c:tx>
                <c:spPr>
                  <a:solidFill>
                    <a:srgbClr val="FF0000"/>
                  </a:solidFill>
                  <a:ln>
                    <a:noFill/>
                  </a:ln>
                  <a:effectLst/>
                </c:spPr>
                <c:invertIfNegative val="0"/>
                <c:dLbls>
                  <c:spPr>
                    <a:noFill/>
                    <a:ln>
                      <a:noFill/>
                    </a:ln>
                    <a:effectLst/>
                  </c:spPr>
                  <c:txPr>
                    <a:bodyPr rot="0" spcFirstLastPara="1" vertOverflow="ellipsis" vert="horz" wrap="square" anchor="ctr" anchorCtr="1"/>
                    <a:lstStyle/>
                    <a:p>
                      <a:pPr>
                        <a:defRPr sz="600" b="0"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Gráficas!$T$3:$T$23</c15:sqref>
                        </c15:formulaRef>
                      </c:ext>
                    </c:extLst>
                    <c:strCache>
                      <c:ptCount val="21"/>
                      <c:pt idx="0">
                        <c:v>Conceptos Técnicos</c:v>
                      </c:pt>
                      <c:pt idx="1">
                        <c:v>Comunicación Estratégica</c:v>
                      </c:pt>
                      <c:pt idx="2">
                        <c:v>Gestión de Servicios Administrativos</c:v>
                      </c:pt>
                      <c:pt idx="3">
                        <c:v>Gestión de Convocatorias</c:v>
                      </c:pt>
                      <c:pt idx="4">
                        <c:v>Evaluación y Control</c:v>
                      </c:pt>
                      <c:pt idx="5">
                        <c:v>Gestión del Talento Humano</c:v>
                      </c:pt>
                      <c:pt idx="6">
                        <c:v>Servicio al Ciudadano</c:v>
                      </c:pt>
                      <c:pt idx="7">
                        <c:v>Mejora Continua</c:v>
                      </c:pt>
                      <c:pt idx="8">
                        <c:v>Gestión TIC´s</c:v>
                      </c:pt>
                      <c:pt idx="9">
                        <c:v>Divulgación e información Minero Energética</c:v>
                      </c:pt>
                      <c:pt idx="10">
                        <c:v>Planeación Integral de Energía Eléctrica</c:v>
                      </c:pt>
                      <c:pt idx="11">
                        <c:v>Fondos Energéticos y proyectos para cobertura</c:v>
                      </c:pt>
                      <c:pt idx="12">
                        <c:v>Direccionamiento Estratégico</c:v>
                      </c:pt>
                      <c:pt idx="13">
                        <c:v>Gestión Financiera</c:v>
                      </c:pt>
                      <c:pt idx="14">
                        <c:v>Demanda y Prospectiva Energética</c:v>
                      </c:pt>
                      <c:pt idx="15">
                        <c:v>Gestión Contractual</c:v>
                      </c:pt>
                      <c:pt idx="16">
                        <c:v>Gestión Documental</c:v>
                      </c:pt>
                      <c:pt idx="17">
                        <c:v>Gestión Jurídica</c:v>
                      </c:pt>
                      <c:pt idx="18">
                        <c:v>Información Sectorial</c:v>
                      </c:pt>
                      <c:pt idx="19">
                        <c:v>Planeación Integral de Hidrocarburos</c:v>
                      </c:pt>
                      <c:pt idx="20">
                        <c:v>Planeación Integral de Minería</c:v>
                      </c:pt>
                    </c:strCache>
                  </c:strRef>
                </c:cat>
                <c:val>
                  <c:numRef>
                    <c:extLst>
                      <c:ext uri="{02D57815-91ED-43cb-92C2-25804820EDAC}">
                        <c15:formulaRef>
                          <c15:sqref>Gráficas!$E$2:$E$23</c15:sqref>
                        </c15:formulaRef>
                      </c:ext>
                    </c:extLst>
                    <c:numCache>
                      <c:formatCode>0</c:formatCode>
                      <c:ptCount val="22"/>
                      <c:pt idx="0" formatCode="General">
                        <c:v>0</c:v>
                      </c:pt>
                      <c:pt idx="1">
                        <c:v>1</c:v>
                      </c:pt>
                      <c:pt idx="2">
                        <c:v>1</c:v>
                      </c:pt>
                      <c:pt idx="3">
                        <c:v>0</c:v>
                      </c:pt>
                      <c:pt idx="4">
                        <c:v>0</c:v>
                      </c:pt>
                      <c:pt idx="5">
                        <c:v>0</c:v>
                      </c:pt>
                      <c:pt idx="6">
                        <c:v>1</c:v>
                      </c:pt>
                      <c:pt idx="7">
                        <c:v>0</c:v>
                      </c:pt>
                      <c:pt idx="8">
                        <c:v>0</c:v>
                      </c:pt>
                      <c:pt idx="9">
                        <c:v>1</c:v>
                      </c:pt>
                      <c:pt idx="10">
                        <c:v>1</c:v>
                      </c:pt>
                      <c:pt idx="11">
                        <c:v>1</c:v>
                      </c:pt>
                      <c:pt idx="12">
                        <c:v>0</c:v>
                      </c:pt>
                      <c:pt idx="13">
                        <c:v>0</c:v>
                      </c:pt>
                      <c:pt idx="14">
                        <c:v>0</c:v>
                      </c:pt>
                      <c:pt idx="15">
                        <c:v>0</c:v>
                      </c:pt>
                      <c:pt idx="16">
                        <c:v>0</c:v>
                      </c:pt>
                      <c:pt idx="17">
                        <c:v>1</c:v>
                      </c:pt>
                      <c:pt idx="18">
                        <c:v>0</c:v>
                      </c:pt>
                      <c:pt idx="19">
                        <c:v>0</c:v>
                      </c:pt>
                      <c:pt idx="20">
                        <c:v>0</c:v>
                      </c:pt>
                      <c:pt idx="21">
                        <c:v>0</c:v>
                      </c:pt>
                    </c:numCache>
                  </c:numRef>
                </c:val>
                <c:extLst>
                  <c:ext xmlns:c16="http://schemas.microsoft.com/office/drawing/2014/chart" uri="{C3380CC4-5D6E-409C-BE32-E72D297353CC}">
                    <c16:uniqueId val="{00000000-36B8-4E2B-B5B0-C818A2B7850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Gráficas!$F$2</c15:sqref>
                        </c15:formulaRef>
                      </c:ext>
                    </c:extLst>
                    <c:strCache>
                      <c:ptCount val="1"/>
                      <c:pt idx="0">
                        <c:v>51 – 75%
Regular</c:v>
                      </c:pt>
                    </c:strCache>
                  </c:strRef>
                </c:tx>
                <c:spPr>
                  <a:solidFill>
                    <a:srgbClr val="FFC000"/>
                  </a:solidFill>
                  <a:ln>
                    <a:noFill/>
                  </a:ln>
                  <a:effectLst/>
                </c:spPr>
                <c:invertIfNegative val="0"/>
                <c:dLbls>
                  <c:spPr>
                    <a:noFill/>
                    <a:ln>
                      <a:noFill/>
                    </a:ln>
                    <a:effectLst/>
                  </c:spPr>
                  <c:txPr>
                    <a:bodyPr rot="0" spcFirstLastPara="1" vertOverflow="ellipsis" vert="horz" wrap="square" anchor="ctr" anchorCtr="1"/>
                    <a:lstStyle/>
                    <a:p>
                      <a:pPr>
                        <a:defRPr sz="600" b="0"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Gráficas!$T$3:$T$23</c15:sqref>
                        </c15:formulaRef>
                      </c:ext>
                    </c:extLst>
                    <c:strCache>
                      <c:ptCount val="21"/>
                      <c:pt idx="0">
                        <c:v>Conceptos Técnicos</c:v>
                      </c:pt>
                      <c:pt idx="1">
                        <c:v>Comunicación Estratégica</c:v>
                      </c:pt>
                      <c:pt idx="2">
                        <c:v>Gestión de Servicios Administrativos</c:v>
                      </c:pt>
                      <c:pt idx="3">
                        <c:v>Gestión de Convocatorias</c:v>
                      </c:pt>
                      <c:pt idx="4">
                        <c:v>Evaluación y Control</c:v>
                      </c:pt>
                      <c:pt idx="5">
                        <c:v>Gestión del Talento Humano</c:v>
                      </c:pt>
                      <c:pt idx="6">
                        <c:v>Servicio al Ciudadano</c:v>
                      </c:pt>
                      <c:pt idx="7">
                        <c:v>Mejora Continua</c:v>
                      </c:pt>
                      <c:pt idx="8">
                        <c:v>Gestión TIC´s</c:v>
                      </c:pt>
                      <c:pt idx="9">
                        <c:v>Divulgación e información Minero Energética</c:v>
                      </c:pt>
                      <c:pt idx="10">
                        <c:v>Planeación Integral de Energía Eléctrica</c:v>
                      </c:pt>
                      <c:pt idx="11">
                        <c:v>Fondos Energéticos y proyectos para cobertura</c:v>
                      </c:pt>
                      <c:pt idx="12">
                        <c:v>Direccionamiento Estratégico</c:v>
                      </c:pt>
                      <c:pt idx="13">
                        <c:v>Gestión Financiera</c:v>
                      </c:pt>
                      <c:pt idx="14">
                        <c:v>Demanda y Prospectiva Energética</c:v>
                      </c:pt>
                      <c:pt idx="15">
                        <c:v>Gestión Contractual</c:v>
                      </c:pt>
                      <c:pt idx="16">
                        <c:v>Gestión Documental</c:v>
                      </c:pt>
                      <c:pt idx="17">
                        <c:v>Gestión Jurídica</c:v>
                      </c:pt>
                      <c:pt idx="18">
                        <c:v>Información Sectorial</c:v>
                      </c:pt>
                      <c:pt idx="19">
                        <c:v>Planeación Integral de Hidrocarburos</c:v>
                      </c:pt>
                      <c:pt idx="20">
                        <c:v>Planeación Integral de Minería</c:v>
                      </c:pt>
                    </c:strCache>
                  </c:strRef>
                </c:cat>
                <c:val>
                  <c:numRef>
                    <c:extLst xmlns:c15="http://schemas.microsoft.com/office/drawing/2012/chart">
                      <c:ext xmlns:c15="http://schemas.microsoft.com/office/drawing/2012/chart" uri="{02D57815-91ED-43cb-92C2-25804820EDAC}">
                        <c15:formulaRef>
                          <c15:sqref>Gráficas!$F$2:$F$23</c15:sqref>
                        </c15:formulaRef>
                      </c:ext>
                    </c:extLst>
                    <c:numCache>
                      <c:formatCode>General</c:formatCode>
                      <c:ptCount val="22"/>
                      <c:pt idx="0">
                        <c:v>0</c:v>
                      </c:pt>
                      <c:pt idx="1">
                        <c:v>1</c:v>
                      </c:pt>
                      <c:pt idx="2">
                        <c:v>0</c:v>
                      </c:pt>
                      <c:pt idx="3">
                        <c:v>0</c:v>
                      </c:pt>
                      <c:pt idx="4">
                        <c:v>0</c:v>
                      </c:pt>
                      <c:pt idx="5">
                        <c:v>0</c:v>
                      </c:pt>
                      <c:pt idx="6">
                        <c:v>1</c:v>
                      </c:pt>
                      <c:pt idx="7">
                        <c:v>0</c:v>
                      </c:pt>
                      <c:pt idx="8">
                        <c:v>0</c:v>
                      </c:pt>
                      <c:pt idx="9">
                        <c:v>0</c:v>
                      </c:pt>
                      <c:pt idx="10">
                        <c:v>0</c:v>
                      </c:pt>
                      <c:pt idx="11">
                        <c:v>1</c:v>
                      </c:pt>
                      <c:pt idx="12">
                        <c:v>0</c:v>
                      </c:pt>
                      <c:pt idx="13">
                        <c:v>0</c:v>
                      </c:pt>
                      <c:pt idx="14">
                        <c:v>0</c:v>
                      </c:pt>
                      <c:pt idx="15">
                        <c:v>1</c:v>
                      </c:pt>
                      <c:pt idx="16">
                        <c:v>0</c:v>
                      </c:pt>
                      <c:pt idx="17">
                        <c:v>0</c:v>
                      </c:pt>
                      <c:pt idx="18">
                        <c:v>0</c:v>
                      </c:pt>
                      <c:pt idx="19">
                        <c:v>0</c:v>
                      </c:pt>
                      <c:pt idx="20">
                        <c:v>0</c:v>
                      </c:pt>
                      <c:pt idx="21">
                        <c:v>1</c:v>
                      </c:pt>
                    </c:numCache>
                  </c:numRef>
                </c:val>
                <c:extLst xmlns:c15="http://schemas.microsoft.com/office/drawing/2012/chart">
                  <c:ext xmlns:c16="http://schemas.microsoft.com/office/drawing/2014/chart" uri="{C3380CC4-5D6E-409C-BE32-E72D297353CC}">
                    <c16:uniqueId val="{00000001-36B8-4E2B-B5B0-C818A2B7850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Gráficas!$G$2</c15:sqref>
                        </c15:formulaRef>
                      </c:ext>
                    </c:extLst>
                    <c:strCache>
                      <c:ptCount val="1"/>
                      <c:pt idx="0">
                        <c:v>76 - 95%
Aceptable</c:v>
                      </c:pt>
                    </c:strCache>
                  </c:strRef>
                </c:tx>
                <c:spPr>
                  <a:solidFill>
                    <a:srgbClr val="FFFF00"/>
                  </a:solidFill>
                  <a:ln w="12700" cap="flat" cmpd="sng" algn="ctr">
                    <a:noFill/>
                    <a:prstDash val="solid"/>
                    <a:miter lim="800000"/>
                  </a:ln>
                  <a:effectLst/>
                </c:spPr>
                <c:invertIfNegative val="0"/>
                <c:dLbls>
                  <c:spPr>
                    <a:noFill/>
                    <a:ln>
                      <a:noFill/>
                    </a:ln>
                    <a:effectLst/>
                  </c:spPr>
                  <c:txPr>
                    <a:bodyPr rot="0" spcFirstLastPara="1" vertOverflow="ellipsis" vert="horz" wrap="square" anchor="ctr" anchorCtr="1"/>
                    <a:lstStyle/>
                    <a:p>
                      <a:pPr>
                        <a:defRPr sz="600" b="0"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Gráficas!$T$3:$T$23</c15:sqref>
                        </c15:formulaRef>
                      </c:ext>
                    </c:extLst>
                    <c:strCache>
                      <c:ptCount val="21"/>
                      <c:pt idx="0">
                        <c:v>Conceptos Técnicos</c:v>
                      </c:pt>
                      <c:pt idx="1">
                        <c:v>Comunicación Estratégica</c:v>
                      </c:pt>
                      <c:pt idx="2">
                        <c:v>Gestión de Servicios Administrativos</c:v>
                      </c:pt>
                      <c:pt idx="3">
                        <c:v>Gestión de Convocatorias</c:v>
                      </c:pt>
                      <c:pt idx="4">
                        <c:v>Evaluación y Control</c:v>
                      </c:pt>
                      <c:pt idx="5">
                        <c:v>Gestión del Talento Humano</c:v>
                      </c:pt>
                      <c:pt idx="6">
                        <c:v>Servicio al Ciudadano</c:v>
                      </c:pt>
                      <c:pt idx="7">
                        <c:v>Mejora Continua</c:v>
                      </c:pt>
                      <c:pt idx="8">
                        <c:v>Gestión TIC´s</c:v>
                      </c:pt>
                      <c:pt idx="9">
                        <c:v>Divulgación e información Minero Energética</c:v>
                      </c:pt>
                      <c:pt idx="10">
                        <c:v>Planeación Integral de Energía Eléctrica</c:v>
                      </c:pt>
                      <c:pt idx="11">
                        <c:v>Fondos Energéticos y proyectos para cobertura</c:v>
                      </c:pt>
                      <c:pt idx="12">
                        <c:v>Direccionamiento Estratégico</c:v>
                      </c:pt>
                      <c:pt idx="13">
                        <c:v>Gestión Financiera</c:v>
                      </c:pt>
                      <c:pt idx="14">
                        <c:v>Demanda y Prospectiva Energética</c:v>
                      </c:pt>
                      <c:pt idx="15">
                        <c:v>Gestión Contractual</c:v>
                      </c:pt>
                      <c:pt idx="16">
                        <c:v>Gestión Documental</c:v>
                      </c:pt>
                      <c:pt idx="17">
                        <c:v>Gestión Jurídica</c:v>
                      </c:pt>
                      <c:pt idx="18">
                        <c:v>Información Sectorial</c:v>
                      </c:pt>
                      <c:pt idx="19">
                        <c:v>Planeación Integral de Hidrocarburos</c:v>
                      </c:pt>
                      <c:pt idx="20">
                        <c:v>Planeación Integral de Minería</c:v>
                      </c:pt>
                    </c:strCache>
                  </c:strRef>
                </c:cat>
                <c:val>
                  <c:numRef>
                    <c:extLst xmlns:c15="http://schemas.microsoft.com/office/drawing/2012/chart">
                      <c:ext xmlns:c15="http://schemas.microsoft.com/office/drawing/2012/chart" uri="{02D57815-91ED-43cb-92C2-25804820EDAC}">
                        <c15:formulaRef>
                          <c15:sqref>Gráficas!$G$2:$G$23</c15:sqref>
                        </c15:formulaRef>
                      </c:ext>
                    </c:extLst>
                    <c:numCache>
                      <c:formatCode>General</c:formatCode>
                      <c:ptCount val="22"/>
                      <c:pt idx="0">
                        <c:v>0</c:v>
                      </c:pt>
                      <c:pt idx="1">
                        <c:v>0</c:v>
                      </c:pt>
                      <c:pt idx="2">
                        <c:v>1</c:v>
                      </c:pt>
                      <c:pt idx="3">
                        <c:v>0</c:v>
                      </c:pt>
                      <c:pt idx="4">
                        <c:v>0</c:v>
                      </c:pt>
                      <c:pt idx="5">
                        <c:v>1</c:v>
                      </c:pt>
                      <c:pt idx="6">
                        <c:v>0</c:v>
                      </c:pt>
                      <c:pt idx="7">
                        <c:v>1</c:v>
                      </c:pt>
                      <c:pt idx="8">
                        <c:v>0</c:v>
                      </c:pt>
                      <c:pt idx="9">
                        <c:v>1</c:v>
                      </c:pt>
                      <c:pt idx="10">
                        <c:v>1</c:v>
                      </c:pt>
                      <c:pt idx="11">
                        <c:v>2</c:v>
                      </c:pt>
                      <c:pt idx="12">
                        <c:v>0</c:v>
                      </c:pt>
                      <c:pt idx="13">
                        <c:v>0</c:v>
                      </c:pt>
                      <c:pt idx="14">
                        <c:v>0</c:v>
                      </c:pt>
                      <c:pt idx="15">
                        <c:v>1</c:v>
                      </c:pt>
                      <c:pt idx="16">
                        <c:v>0</c:v>
                      </c:pt>
                      <c:pt idx="17">
                        <c:v>0</c:v>
                      </c:pt>
                      <c:pt idx="18">
                        <c:v>1</c:v>
                      </c:pt>
                      <c:pt idx="19">
                        <c:v>0</c:v>
                      </c:pt>
                      <c:pt idx="20">
                        <c:v>0</c:v>
                      </c:pt>
                      <c:pt idx="21">
                        <c:v>2</c:v>
                      </c:pt>
                    </c:numCache>
                  </c:numRef>
                </c:val>
                <c:extLst xmlns:c15="http://schemas.microsoft.com/office/drawing/2012/chart">
                  <c:ext xmlns:c16="http://schemas.microsoft.com/office/drawing/2014/chart" uri="{C3380CC4-5D6E-409C-BE32-E72D297353CC}">
                    <c16:uniqueId val="{00000002-36B8-4E2B-B5B0-C818A2B7850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Gráficas!$H$2</c15:sqref>
                        </c15:formulaRef>
                      </c:ext>
                    </c:extLst>
                    <c:strCache>
                      <c:ptCount val="1"/>
                      <c:pt idx="0">
                        <c:v>96 – 100%
Satisfactorio</c:v>
                      </c:pt>
                    </c:strCache>
                  </c:strRef>
                </c:tx>
                <c:spPr>
                  <a:solidFill>
                    <a:srgbClr val="92D050"/>
                  </a:solidFill>
                  <a:ln>
                    <a:noFill/>
                  </a:ln>
                  <a:effectLst/>
                </c:spPr>
                <c:invertIfNegative val="0"/>
                <c:dLbls>
                  <c:spPr>
                    <a:noFill/>
                    <a:ln>
                      <a:noFill/>
                    </a:ln>
                    <a:effectLst/>
                  </c:spPr>
                  <c:txPr>
                    <a:bodyPr rot="0" spcFirstLastPara="1" vertOverflow="ellipsis" vert="horz" wrap="square" anchor="ctr" anchorCtr="1"/>
                    <a:lstStyle/>
                    <a:p>
                      <a:pPr>
                        <a:defRPr sz="600" b="0"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Gráficas!$T$3:$T$23</c15:sqref>
                        </c15:formulaRef>
                      </c:ext>
                    </c:extLst>
                    <c:strCache>
                      <c:ptCount val="21"/>
                      <c:pt idx="0">
                        <c:v>Conceptos Técnicos</c:v>
                      </c:pt>
                      <c:pt idx="1">
                        <c:v>Comunicación Estratégica</c:v>
                      </c:pt>
                      <c:pt idx="2">
                        <c:v>Gestión de Servicios Administrativos</c:v>
                      </c:pt>
                      <c:pt idx="3">
                        <c:v>Gestión de Convocatorias</c:v>
                      </c:pt>
                      <c:pt idx="4">
                        <c:v>Evaluación y Control</c:v>
                      </c:pt>
                      <c:pt idx="5">
                        <c:v>Gestión del Talento Humano</c:v>
                      </c:pt>
                      <c:pt idx="6">
                        <c:v>Servicio al Ciudadano</c:v>
                      </c:pt>
                      <c:pt idx="7">
                        <c:v>Mejora Continua</c:v>
                      </c:pt>
                      <c:pt idx="8">
                        <c:v>Gestión TIC´s</c:v>
                      </c:pt>
                      <c:pt idx="9">
                        <c:v>Divulgación e información Minero Energética</c:v>
                      </c:pt>
                      <c:pt idx="10">
                        <c:v>Planeación Integral de Energía Eléctrica</c:v>
                      </c:pt>
                      <c:pt idx="11">
                        <c:v>Fondos Energéticos y proyectos para cobertura</c:v>
                      </c:pt>
                      <c:pt idx="12">
                        <c:v>Direccionamiento Estratégico</c:v>
                      </c:pt>
                      <c:pt idx="13">
                        <c:v>Gestión Financiera</c:v>
                      </c:pt>
                      <c:pt idx="14">
                        <c:v>Demanda y Prospectiva Energética</c:v>
                      </c:pt>
                      <c:pt idx="15">
                        <c:v>Gestión Contractual</c:v>
                      </c:pt>
                      <c:pt idx="16">
                        <c:v>Gestión Documental</c:v>
                      </c:pt>
                      <c:pt idx="17">
                        <c:v>Gestión Jurídica</c:v>
                      </c:pt>
                      <c:pt idx="18">
                        <c:v>Información Sectorial</c:v>
                      </c:pt>
                      <c:pt idx="19">
                        <c:v>Planeación Integral de Hidrocarburos</c:v>
                      </c:pt>
                      <c:pt idx="20">
                        <c:v>Planeación Integral de Minería</c:v>
                      </c:pt>
                    </c:strCache>
                  </c:strRef>
                </c:cat>
                <c:val>
                  <c:numRef>
                    <c:extLst xmlns:c15="http://schemas.microsoft.com/office/drawing/2012/chart">
                      <c:ext xmlns:c15="http://schemas.microsoft.com/office/drawing/2012/chart" uri="{02D57815-91ED-43cb-92C2-25804820EDAC}">
                        <c15:formulaRef>
                          <c15:sqref>Gráficas!$H$2:$H$23</c15:sqref>
                        </c15:formulaRef>
                      </c:ext>
                    </c:extLst>
                    <c:numCache>
                      <c:formatCode>General</c:formatCode>
                      <c:ptCount val="22"/>
                      <c:pt idx="0">
                        <c:v>0</c:v>
                      </c:pt>
                      <c:pt idx="1">
                        <c:v>2</c:v>
                      </c:pt>
                      <c:pt idx="2">
                        <c:v>0</c:v>
                      </c:pt>
                      <c:pt idx="3">
                        <c:v>2</c:v>
                      </c:pt>
                      <c:pt idx="4">
                        <c:v>2</c:v>
                      </c:pt>
                      <c:pt idx="5">
                        <c:v>0</c:v>
                      </c:pt>
                      <c:pt idx="6">
                        <c:v>2</c:v>
                      </c:pt>
                      <c:pt idx="7">
                        <c:v>2</c:v>
                      </c:pt>
                      <c:pt idx="8">
                        <c:v>1</c:v>
                      </c:pt>
                      <c:pt idx="9">
                        <c:v>1</c:v>
                      </c:pt>
                      <c:pt idx="10">
                        <c:v>1</c:v>
                      </c:pt>
                      <c:pt idx="11">
                        <c:v>5</c:v>
                      </c:pt>
                      <c:pt idx="12">
                        <c:v>3</c:v>
                      </c:pt>
                      <c:pt idx="13">
                        <c:v>6</c:v>
                      </c:pt>
                      <c:pt idx="14">
                        <c:v>2</c:v>
                      </c:pt>
                      <c:pt idx="15">
                        <c:v>3</c:v>
                      </c:pt>
                      <c:pt idx="16">
                        <c:v>1</c:v>
                      </c:pt>
                      <c:pt idx="17">
                        <c:v>1</c:v>
                      </c:pt>
                      <c:pt idx="18">
                        <c:v>2</c:v>
                      </c:pt>
                      <c:pt idx="19">
                        <c:v>4</c:v>
                      </c:pt>
                      <c:pt idx="20">
                        <c:v>4</c:v>
                      </c:pt>
                      <c:pt idx="21">
                        <c:v>0</c:v>
                      </c:pt>
                    </c:numCache>
                  </c:numRef>
                </c:val>
                <c:extLst xmlns:c15="http://schemas.microsoft.com/office/drawing/2012/chart">
                  <c:ext xmlns:c16="http://schemas.microsoft.com/office/drawing/2014/chart" uri="{C3380CC4-5D6E-409C-BE32-E72D297353CC}">
                    <c16:uniqueId val="{00000003-36B8-4E2B-B5B0-C818A2B78508}"/>
                  </c:ext>
                </c:extLst>
              </c15:ser>
            </c15:filteredBarSeries>
          </c:ext>
        </c:extLst>
      </c:barChart>
      <c:catAx>
        <c:axId val="3468397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881080991"/>
        <c:crosses val="autoZero"/>
        <c:auto val="1"/>
        <c:lblAlgn val="ctr"/>
        <c:lblOffset val="100"/>
        <c:noMultiLvlLbl val="0"/>
      </c:catAx>
      <c:valAx>
        <c:axId val="881080991"/>
        <c:scaling>
          <c:orientation val="minMax"/>
        </c:scaling>
        <c:delete val="1"/>
        <c:axPos val="b"/>
        <c:numFmt formatCode="0%" sourceLinked="1"/>
        <c:majorTickMark val="none"/>
        <c:minorTickMark val="none"/>
        <c:tickLblPos val="nextTo"/>
        <c:crossAx val="346839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600">
          <a:latin typeface="Montserrat" panose="00000500000000000000" pitchFamily="2" charset="0"/>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DE3-45A0-8881-90268F133BE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DE3-45A0-8881-90268F133BE4}"/>
              </c:ext>
            </c:extLst>
          </c:dPt>
          <c:val>
            <c:numRef>
              <c:f>Gráficas!$B$38:$B$39</c:f>
              <c:numCache>
                <c:formatCode>General</c:formatCode>
                <c:ptCount val="2"/>
                <c:pt idx="0">
                  <c:v>0</c:v>
                </c:pt>
              </c:numCache>
            </c:numRef>
          </c:val>
          <c:extLst>
            <c:ext xmlns:c16="http://schemas.microsoft.com/office/drawing/2014/chart" uri="{C3380CC4-5D6E-409C-BE32-E72D297353CC}">
              <c16:uniqueId val="{00000000-973F-45B3-9A3B-1C699715642B}"/>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2-973F-45B3-9A3B-1C699715642B}"/>
              </c:ext>
            </c:extLst>
          </c:dPt>
          <c:dPt>
            <c:idx val="1"/>
            <c:bubble3D val="0"/>
            <c:spPr>
              <a:solidFill>
                <a:schemeClr val="tx2">
                  <a:lumMod val="50000"/>
                </a:schemeClr>
              </a:solidFill>
              <a:ln w="19050">
                <a:solidFill>
                  <a:schemeClr val="lt1"/>
                </a:solidFill>
              </a:ln>
              <a:effectLst/>
            </c:spPr>
            <c:extLst>
              <c:ext xmlns:c16="http://schemas.microsoft.com/office/drawing/2014/chart" uri="{C3380CC4-5D6E-409C-BE32-E72D297353CC}">
                <c16:uniqueId val="{00000003-973F-45B3-9A3B-1C699715642B}"/>
              </c:ext>
            </c:extLst>
          </c:dPt>
          <c:val>
            <c:numRef>
              <c:f>Gráficas!$C$38:$C$39</c:f>
              <c:numCache>
                <c:formatCode>0%</c:formatCode>
                <c:ptCount val="2"/>
                <c:pt idx="0">
                  <c:v>0.65920000000000001</c:v>
                </c:pt>
                <c:pt idx="1">
                  <c:v>0.34079999999999999</c:v>
                </c:pt>
              </c:numCache>
            </c:numRef>
          </c:val>
          <c:extLst>
            <c:ext xmlns:c16="http://schemas.microsoft.com/office/drawing/2014/chart" uri="{C3380CC4-5D6E-409C-BE32-E72D297353CC}">
              <c16:uniqueId val="{00000001-973F-45B3-9A3B-1C699715642B}"/>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22643310439456E-2"/>
          <c:y val="7.2741697482833045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B6D-45A8-B2D4-7A2B7405470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B6D-45A8-B2D4-7A2B7405470D}"/>
              </c:ext>
            </c:extLst>
          </c:dPt>
          <c:val>
            <c:numRef>
              <c:f>Gráficas!$B$38:$B$39</c:f>
              <c:numCache>
                <c:formatCode>General</c:formatCode>
                <c:ptCount val="2"/>
                <c:pt idx="0">
                  <c:v>0</c:v>
                </c:pt>
              </c:numCache>
            </c:numRef>
          </c:val>
          <c:extLst>
            <c:ext xmlns:c16="http://schemas.microsoft.com/office/drawing/2014/chart" uri="{C3380CC4-5D6E-409C-BE32-E72D297353CC}">
              <c16:uniqueId val="{00000004-0B6D-45A8-B2D4-7A2B7405470D}"/>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0B6D-45A8-B2D4-7A2B7405470D}"/>
              </c:ext>
            </c:extLst>
          </c:dPt>
          <c:dPt>
            <c:idx val="1"/>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08-0B6D-45A8-B2D4-7A2B7405470D}"/>
              </c:ext>
            </c:extLst>
          </c:dPt>
          <c:val>
            <c:numRef>
              <c:f>Gráficas!$C$49:$C$50</c:f>
              <c:numCache>
                <c:formatCode>0%</c:formatCode>
                <c:ptCount val="2"/>
                <c:pt idx="0">
                  <c:v>0.57499999999999996</c:v>
                </c:pt>
                <c:pt idx="1">
                  <c:v>0.42500000000000004</c:v>
                </c:pt>
              </c:numCache>
            </c:numRef>
          </c:val>
          <c:extLst>
            <c:ext xmlns:c16="http://schemas.microsoft.com/office/drawing/2014/chart" uri="{C3380CC4-5D6E-409C-BE32-E72D297353CC}">
              <c16:uniqueId val="{00000009-0B6D-45A8-B2D4-7A2B7405470D}"/>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56343884718614E-2"/>
          <c:y val="6.1157560665797694E-2"/>
          <c:w val="0.9611773566895605"/>
          <c:h val="0.8904832884548621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A17-4C11-A393-B5B3D518E69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A17-4C11-A393-B5B3D518E693}"/>
              </c:ext>
            </c:extLst>
          </c:dPt>
          <c:val>
            <c:numRef>
              <c:f>Gráficas!$B$58:$B$59</c:f>
              <c:numCache>
                <c:formatCode>General</c:formatCode>
                <c:ptCount val="2"/>
                <c:pt idx="0">
                  <c:v>0</c:v>
                </c:pt>
              </c:numCache>
            </c:numRef>
          </c:val>
          <c:extLst>
            <c:ext xmlns:c16="http://schemas.microsoft.com/office/drawing/2014/chart" uri="{C3380CC4-5D6E-409C-BE32-E72D297353CC}">
              <c16:uniqueId val="{00000004-2A17-4C11-A393-B5B3D518E693}"/>
            </c:ext>
          </c:extLst>
        </c:ser>
        <c:ser>
          <c:idx val="1"/>
          <c:order val="1"/>
          <c:dPt>
            <c:idx val="0"/>
            <c:bubble3D val="0"/>
            <c:spPr>
              <a:solidFill>
                <a:srgbClr val="BFCC04"/>
              </a:solidFill>
              <a:ln w="19050">
                <a:solidFill>
                  <a:schemeClr val="lt1"/>
                </a:solidFill>
              </a:ln>
              <a:effectLst/>
            </c:spPr>
            <c:extLst>
              <c:ext xmlns:c16="http://schemas.microsoft.com/office/drawing/2014/chart" uri="{C3380CC4-5D6E-409C-BE32-E72D297353CC}">
                <c16:uniqueId val="{00000006-2A17-4C11-A393-B5B3D518E69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8-2A17-4C11-A393-B5B3D518E693}"/>
              </c:ext>
            </c:extLst>
          </c:dPt>
          <c:val>
            <c:numRef>
              <c:f>Gráficas!$C$58:$C$59</c:f>
              <c:numCache>
                <c:formatCode>0%</c:formatCode>
                <c:ptCount val="2"/>
                <c:pt idx="0">
                  <c:v>1</c:v>
                </c:pt>
                <c:pt idx="1">
                  <c:v>0</c:v>
                </c:pt>
              </c:numCache>
            </c:numRef>
          </c:val>
          <c:extLst>
            <c:ext xmlns:c16="http://schemas.microsoft.com/office/drawing/2014/chart" uri="{C3380CC4-5D6E-409C-BE32-E72D297353CC}">
              <c16:uniqueId val="{00000009-2A17-4C11-A393-B5B3D518E693}"/>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11</xdr:col>
      <xdr:colOff>0</xdr:colOff>
      <xdr:row>150</xdr:row>
      <xdr:rowOff>1</xdr:rowOff>
    </xdr:from>
    <xdr:to>
      <xdr:col>14</xdr:col>
      <xdr:colOff>54429</xdr:colOff>
      <xdr:row>160</xdr:row>
      <xdr:rowOff>212912</xdr:rowOff>
    </xdr:to>
    <xdr:graphicFrame macro="">
      <xdr:nvGraphicFramePr>
        <xdr:cNvPr id="124" name="Gráfico 123">
          <a:extLst>
            <a:ext uri="{FF2B5EF4-FFF2-40B4-BE49-F238E27FC236}">
              <a16:creationId xmlns:a16="http://schemas.microsoft.com/office/drawing/2014/main" id="{22F72A72-7569-4326-BEAC-D9C290B5C8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11205</xdr:colOff>
      <xdr:row>112</xdr:row>
      <xdr:rowOff>7202</xdr:rowOff>
    </xdr:from>
    <xdr:to>
      <xdr:col>14</xdr:col>
      <xdr:colOff>11206</xdr:colOff>
      <xdr:row>120</xdr:row>
      <xdr:rowOff>0</xdr:rowOff>
    </xdr:to>
    <xdr:graphicFrame macro="">
      <xdr:nvGraphicFramePr>
        <xdr:cNvPr id="13" name="Gráfico 12">
          <a:extLst>
            <a:ext uri="{FF2B5EF4-FFF2-40B4-BE49-F238E27FC236}">
              <a16:creationId xmlns:a16="http://schemas.microsoft.com/office/drawing/2014/main" id="{9DC7B764-54A4-412B-8034-F8704E8ECE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xdr:colOff>
      <xdr:row>100</xdr:row>
      <xdr:rowOff>0</xdr:rowOff>
    </xdr:from>
    <xdr:to>
      <xdr:col>14</xdr:col>
      <xdr:colOff>1</xdr:colOff>
      <xdr:row>108</xdr:row>
      <xdr:rowOff>11206</xdr:rowOff>
    </xdr:to>
    <xdr:graphicFrame macro="">
      <xdr:nvGraphicFramePr>
        <xdr:cNvPr id="12" name="Gráfico 11">
          <a:extLst>
            <a:ext uri="{FF2B5EF4-FFF2-40B4-BE49-F238E27FC236}">
              <a16:creationId xmlns:a16="http://schemas.microsoft.com/office/drawing/2014/main" id="{7C09B6F4-226B-4F84-8B02-505A00F9F9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403412</xdr:colOff>
      <xdr:row>73</xdr:row>
      <xdr:rowOff>217715</xdr:rowOff>
    </xdr:from>
    <xdr:to>
      <xdr:col>14</xdr:col>
      <xdr:colOff>0</xdr:colOff>
      <xdr:row>82</xdr:row>
      <xdr:rowOff>11206</xdr:rowOff>
    </xdr:to>
    <xdr:graphicFrame macro="">
      <xdr:nvGraphicFramePr>
        <xdr:cNvPr id="11" name="Gráfico 10">
          <a:extLst>
            <a:ext uri="{FF2B5EF4-FFF2-40B4-BE49-F238E27FC236}">
              <a16:creationId xmlns:a16="http://schemas.microsoft.com/office/drawing/2014/main" id="{0EF7FECC-F076-4A84-82F5-505226EC7A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10645</xdr:colOff>
      <xdr:row>1</xdr:row>
      <xdr:rowOff>515533</xdr:rowOff>
    </xdr:from>
    <xdr:to>
      <xdr:col>16</xdr:col>
      <xdr:colOff>353027</xdr:colOff>
      <xdr:row>19</xdr:row>
      <xdr:rowOff>126067</xdr:rowOff>
    </xdr:to>
    <xdr:graphicFrame macro="">
      <xdr:nvGraphicFramePr>
        <xdr:cNvPr id="3" name="Gráfico 2">
          <a:extLst>
            <a:ext uri="{FF2B5EF4-FFF2-40B4-BE49-F238E27FC236}">
              <a16:creationId xmlns:a16="http://schemas.microsoft.com/office/drawing/2014/main" id="{5FCEE58D-1476-FA10-EFDB-69259B8D1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6061</xdr:colOff>
      <xdr:row>0</xdr:row>
      <xdr:rowOff>216477</xdr:rowOff>
    </xdr:from>
    <xdr:to>
      <xdr:col>27</xdr:col>
      <xdr:colOff>628650</xdr:colOff>
      <xdr:row>24</xdr:row>
      <xdr:rowOff>23668</xdr:rowOff>
    </xdr:to>
    <xdr:graphicFrame macro="">
      <xdr:nvGraphicFramePr>
        <xdr:cNvPr id="5" name="Gráfico 4">
          <a:extLst>
            <a:ext uri="{FF2B5EF4-FFF2-40B4-BE49-F238E27FC236}">
              <a16:creationId xmlns:a16="http://schemas.microsoft.com/office/drawing/2014/main" id="{9468145D-F56F-2376-5719-825157DA51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408213</xdr:colOff>
      <xdr:row>30</xdr:row>
      <xdr:rowOff>0</xdr:rowOff>
    </xdr:from>
    <xdr:to>
      <xdr:col>14</xdr:col>
      <xdr:colOff>13607</xdr:colOff>
      <xdr:row>38</xdr:row>
      <xdr:rowOff>0</xdr:rowOff>
    </xdr:to>
    <xdr:graphicFrame macro="">
      <xdr:nvGraphicFramePr>
        <xdr:cNvPr id="10" name="Gráfico 9">
          <a:extLst>
            <a:ext uri="{FF2B5EF4-FFF2-40B4-BE49-F238E27FC236}">
              <a16:creationId xmlns:a16="http://schemas.microsoft.com/office/drawing/2014/main" id="{B6DCA8DD-D226-3E26-EDA3-21EA907D8C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403012</xdr:colOff>
      <xdr:row>45</xdr:row>
      <xdr:rowOff>0</xdr:rowOff>
    </xdr:from>
    <xdr:to>
      <xdr:col>14</xdr:col>
      <xdr:colOff>13606</xdr:colOff>
      <xdr:row>48</xdr:row>
      <xdr:rowOff>13607</xdr:rowOff>
    </xdr:to>
    <xdr:graphicFrame macro="">
      <xdr:nvGraphicFramePr>
        <xdr:cNvPr id="14" name="Gráfico 13">
          <a:extLst>
            <a:ext uri="{FF2B5EF4-FFF2-40B4-BE49-F238E27FC236}">
              <a16:creationId xmlns:a16="http://schemas.microsoft.com/office/drawing/2014/main" id="{865F88C8-58A8-4810-BEF4-0A70EC683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13</xdr:col>
      <xdr:colOff>155475</xdr:colOff>
      <xdr:row>7</xdr:row>
      <xdr:rowOff>174567</xdr:rowOff>
    </xdr:from>
    <xdr:to>
      <xdr:col>15</xdr:col>
      <xdr:colOff>250725</xdr:colOff>
      <xdr:row>12</xdr:row>
      <xdr:rowOff>11688</xdr:rowOff>
    </xdr:to>
    <xdr:grpSp>
      <xdr:nvGrpSpPr>
        <xdr:cNvPr id="18" name="Grupo 17">
          <a:extLst>
            <a:ext uri="{FF2B5EF4-FFF2-40B4-BE49-F238E27FC236}">
              <a16:creationId xmlns:a16="http://schemas.microsoft.com/office/drawing/2014/main" id="{05070D56-33EA-45F8-BB87-F581C6BB7F67}"/>
            </a:ext>
          </a:extLst>
        </xdr:cNvPr>
        <xdr:cNvGrpSpPr/>
      </xdr:nvGrpSpPr>
      <xdr:grpSpPr>
        <a:xfrm>
          <a:off x="14875522" y="2012332"/>
          <a:ext cx="1673038" cy="912885"/>
          <a:chOff x="8290832" y="6717279"/>
          <a:chExt cx="1619250" cy="824434"/>
        </a:xfrm>
      </xdr:grpSpPr>
      <xdr:sp macro="" textlink="">
        <xdr:nvSpPr>
          <xdr:cNvPr id="19" name="CuadroTexto 18">
            <a:extLst>
              <a:ext uri="{FF2B5EF4-FFF2-40B4-BE49-F238E27FC236}">
                <a16:creationId xmlns:a16="http://schemas.microsoft.com/office/drawing/2014/main" id="{DCA061B2-BC7A-6FE8-08E9-6006D21295F0}"/>
              </a:ext>
            </a:extLst>
          </xdr:cNvPr>
          <xdr:cNvSpPr txBox="1"/>
        </xdr:nvSpPr>
        <xdr:spPr>
          <a:xfrm>
            <a:off x="8290832" y="6717279"/>
            <a:ext cx="1619250" cy="5855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5400">
                <a:latin typeface="Impact" panose="020B0806030902050204" pitchFamily="34" charset="0"/>
              </a:rPr>
              <a:t>89%</a:t>
            </a:r>
          </a:p>
        </xdr:txBody>
      </xdr:sp>
      <xdr:sp macro="" textlink="">
        <xdr:nvSpPr>
          <xdr:cNvPr id="20" name="CuadroTexto 19">
            <a:extLst>
              <a:ext uri="{FF2B5EF4-FFF2-40B4-BE49-F238E27FC236}">
                <a16:creationId xmlns:a16="http://schemas.microsoft.com/office/drawing/2014/main" id="{7276BE22-5A30-5765-A410-E2CFEAFFAC5A}"/>
              </a:ext>
            </a:extLst>
          </xdr:cNvPr>
          <xdr:cNvSpPr txBox="1"/>
        </xdr:nvSpPr>
        <xdr:spPr>
          <a:xfrm>
            <a:off x="8413297" y="7300380"/>
            <a:ext cx="1399393" cy="241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0</xdr:colOff>
      <xdr:row>52</xdr:row>
      <xdr:rowOff>212912</xdr:rowOff>
    </xdr:from>
    <xdr:to>
      <xdr:col>13</xdr:col>
      <xdr:colOff>750795</xdr:colOff>
      <xdr:row>59</xdr:row>
      <xdr:rowOff>0</xdr:rowOff>
    </xdr:to>
    <xdr:graphicFrame macro="">
      <xdr:nvGraphicFramePr>
        <xdr:cNvPr id="21" name="Gráfico 20">
          <a:extLst>
            <a:ext uri="{FF2B5EF4-FFF2-40B4-BE49-F238E27FC236}">
              <a16:creationId xmlns:a16="http://schemas.microsoft.com/office/drawing/2014/main" id="{131C2D42-676A-40A9-8DC9-77AC0757C2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11205</xdr:colOff>
      <xdr:row>62</xdr:row>
      <xdr:rowOff>11205</xdr:rowOff>
    </xdr:from>
    <xdr:to>
      <xdr:col>13</xdr:col>
      <xdr:colOff>750795</xdr:colOff>
      <xdr:row>71</xdr:row>
      <xdr:rowOff>33618</xdr:rowOff>
    </xdr:to>
    <xdr:graphicFrame macro="">
      <xdr:nvGraphicFramePr>
        <xdr:cNvPr id="25" name="Gráfico 24">
          <a:extLst>
            <a:ext uri="{FF2B5EF4-FFF2-40B4-BE49-F238E27FC236}">
              <a16:creationId xmlns:a16="http://schemas.microsoft.com/office/drawing/2014/main" id="{5F4EE56C-99B7-4173-B14D-4E716CA17C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13609</xdr:colOff>
      <xdr:row>86</xdr:row>
      <xdr:rowOff>224117</xdr:rowOff>
    </xdr:from>
    <xdr:to>
      <xdr:col>14</xdr:col>
      <xdr:colOff>11207</xdr:colOff>
      <xdr:row>93</xdr:row>
      <xdr:rowOff>0</xdr:rowOff>
    </xdr:to>
    <xdr:graphicFrame macro="">
      <xdr:nvGraphicFramePr>
        <xdr:cNvPr id="33" name="Gráfico 32">
          <a:extLst>
            <a:ext uri="{FF2B5EF4-FFF2-40B4-BE49-F238E27FC236}">
              <a16:creationId xmlns:a16="http://schemas.microsoft.com/office/drawing/2014/main" id="{EA62C6C9-C5EB-4E35-A432-772F82C4C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25118</xdr:colOff>
      <xdr:row>32</xdr:row>
      <xdr:rowOff>246181</xdr:rowOff>
    </xdr:from>
    <xdr:to>
      <xdr:col>13</xdr:col>
      <xdr:colOff>239696</xdr:colOff>
      <xdr:row>35</xdr:row>
      <xdr:rowOff>122961</xdr:rowOff>
    </xdr:to>
    <xdr:grpSp>
      <xdr:nvGrpSpPr>
        <xdr:cNvPr id="2" name="Grupo 1">
          <a:extLst>
            <a:ext uri="{FF2B5EF4-FFF2-40B4-BE49-F238E27FC236}">
              <a16:creationId xmlns:a16="http://schemas.microsoft.com/office/drawing/2014/main" id="{943DC212-BB7E-4F9C-BA9C-57167480D3AC}"/>
            </a:ext>
          </a:extLst>
        </xdr:cNvPr>
        <xdr:cNvGrpSpPr/>
      </xdr:nvGrpSpPr>
      <xdr:grpSpPr>
        <a:xfrm>
          <a:off x="13893518" y="8673005"/>
          <a:ext cx="1066225" cy="647744"/>
          <a:chOff x="8673882" y="6788419"/>
          <a:chExt cx="1404685" cy="604051"/>
        </a:xfrm>
      </xdr:grpSpPr>
      <xdr:sp macro="" textlink="">
        <xdr:nvSpPr>
          <xdr:cNvPr id="4" name="CuadroTexto 3">
            <a:extLst>
              <a:ext uri="{FF2B5EF4-FFF2-40B4-BE49-F238E27FC236}">
                <a16:creationId xmlns:a16="http://schemas.microsoft.com/office/drawing/2014/main" id="{1ED80D13-174D-3C10-AB1D-FDF995BBC9C3}"/>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66%</a:t>
            </a:r>
          </a:p>
        </xdr:txBody>
      </xdr:sp>
      <xdr:sp macro="" textlink="">
        <xdr:nvSpPr>
          <xdr:cNvPr id="6" name="CuadroTexto 5">
            <a:extLst>
              <a:ext uri="{FF2B5EF4-FFF2-40B4-BE49-F238E27FC236}">
                <a16:creationId xmlns:a16="http://schemas.microsoft.com/office/drawing/2014/main" id="{9F477FD3-6EC5-001C-F46C-F5D24B8E7EF1}"/>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12</xdr:col>
      <xdr:colOff>9430</xdr:colOff>
      <xdr:row>46</xdr:row>
      <xdr:rowOff>509040</xdr:rowOff>
    </xdr:from>
    <xdr:to>
      <xdr:col>13</xdr:col>
      <xdr:colOff>224008</xdr:colOff>
      <xdr:row>47</xdr:row>
      <xdr:rowOff>262555</xdr:rowOff>
    </xdr:to>
    <xdr:grpSp>
      <xdr:nvGrpSpPr>
        <xdr:cNvPr id="7" name="Grupo 6">
          <a:extLst>
            <a:ext uri="{FF2B5EF4-FFF2-40B4-BE49-F238E27FC236}">
              <a16:creationId xmlns:a16="http://schemas.microsoft.com/office/drawing/2014/main" id="{FF7DE133-F2C5-4B69-AB25-A60B21610A06}"/>
            </a:ext>
          </a:extLst>
        </xdr:cNvPr>
        <xdr:cNvGrpSpPr/>
      </xdr:nvGrpSpPr>
      <xdr:grpSpPr>
        <a:xfrm>
          <a:off x="13877830" y="12100405"/>
          <a:ext cx="1066225" cy="649985"/>
          <a:chOff x="8673882" y="6788419"/>
          <a:chExt cx="1404685" cy="604051"/>
        </a:xfrm>
      </xdr:grpSpPr>
      <xdr:sp macro="" textlink="">
        <xdr:nvSpPr>
          <xdr:cNvPr id="8" name="CuadroTexto 7">
            <a:extLst>
              <a:ext uri="{FF2B5EF4-FFF2-40B4-BE49-F238E27FC236}">
                <a16:creationId xmlns:a16="http://schemas.microsoft.com/office/drawing/2014/main" id="{8329F773-271B-FBB6-2017-C30185B4D57E}"/>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58%</a:t>
            </a:r>
          </a:p>
        </xdr:txBody>
      </xdr:sp>
      <xdr:sp macro="" textlink="">
        <xdr:nvSpPr>
          <xdr:cNvPr id="9" name="CuadroTexto 8">
            <a:extLst>
              <a:ext uri="{FF2B5EF4-FFF2-40B4-BE49-F238E27FC236}">
                <a16:creationId xmlns:a16="http://schemas.microsoft.com/office/drawing/2014/main" id="{BA928355-D131-0689-C94F-8B3459518ACC}"/>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1</xdr:colOff>
      <xdr:row>123</xdr:row>
      <xdr:rowOff>0</xdr:rowOff>
    </xdr:from>
    <xdr:to>
      <xdr:col>14</xdr:col>
      <xdr:colOff>11207</xdr:colOff>
      <xdr:row>131</xdr:row>
      <xdr:rowOff>0</xdr:rowOff>
    </xdr:to>
    <xdr:graphicFrame macro="">
      <xdr:nvGraphicFramePr>
        <xdr:cNvPr id="15" name="Gráfico 14">
          <a:extLst>
            <a:ext uri="{FF2B5EF4-FFF2-40B4-BE49-F238E27FC236}">
              <a16:creationId xmlns:a16="http://schemas.microsoft.com/office/drawing/2014/main" id="{41E9D01C-6984-4389-A256-1D638BF37D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53073</xdr:colOff>
      <xdr:row>55</xdr:row>
      <xdr:rowOff>226811</xdr:rowOff>
    </xdr:from>
    <xdr:to>
      <xdr:col>13</xdr:col>
      <xdr:colOff>309174</xdr:colOff>
      <xdr:row>56</xdr:row>
      <xdr:rowOff>168088</xdr:rowOff>
    </xdr:to>
    <xdr:grpSp>
      <xdr:nvGrpSpPr>
        <xdr:cNvPr id="16" name="Grupo 15">
          <a:extLst>
            <a:ext uri="{FF2B5EF4-FFF2-40B4-BE49-F238E27FC236}">
              <a16:creationId xmlns:a16="http://schemas.microsoft.com/office/drawing/2014/main" id="{ABF8A75F-DB4E-4B1C-AA7E-40E988642E7E}"/>
            </a:ext>
          </a:extLst>
        </xdr:cNvPr>
        <xdr:cNvGrpSpPr/>
      </xdr:nvGrpSpPr>
      <xdr:grpSpPr>
        <a:xfrm>
          <a:off x="13921473" y="15135117"/>
          <a:ext cx="1107748" cy="479159"/>
          <a:chOff x="8683776" y="6788419"/>
          <a:chExt cx="1470715" cy="604051"/>
        </a:xfrm>
      </xdr:grpSpPr>
      <xdr:sp macro="" textlink="">
        <xdr:nvSpPr>
          <xdr:cNvPr id="17" name="CuadroTexto 16">
            <a:extLst>
              <a:ext uri="{FF2B5EF4-FFF2-40B4-BE49-F238E27FC236}">
                <a16:creationId xmlns:a16="http://schemas.microsoft.com/office/drawing/2014/main" id="{179E680E-2E89-AFAB-FBD9-8943B49FAD90}"/>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400">
                <a:latin typeface="Impact" panose="020B0806030902050204" pitchFamily="34" charset="0"/>
              </a:rPr>
              <a:t>100%</a:t>
            </a:r>
          </a:p>
        </xdr:txBody>
      </xdr:sp>
      <xdr:sp macro="" textlink="">
        <xdr:nvSpPr>
          <xdr:cNvPr id="97" name="CuadroTexto 96">
            <a:extLst>
              <a:ext uri="{FF2B5EF4-FFF2-40B4-BE49-F238E27FC236}">
                <a16:creationId xmlns:a16="http://schemas.microsoft.com/office/drawing/2014/main" id="{F08E3674-B0DD-2933-2E75-92EAD1896F47}"/>
              </a:ext>
            </a:extLst>
          </xdr:cNvPr>
          <xdr:cNvSpPr txBox="1"/>
        </xdr:nvSpPr>
        <xdr:spPr>
          <a:xfrm>
            <a:off x="8749806"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latin typeface="Montserrat" panose="00000500000000000000" pitchFamily="2" charset="0"/>
                <a:cs typeface="Mongolian Baiti" panose="03000500000000000000" pitchFamily="66" charset="0"/>
              </a:rPr>
              <a:t>Cumplimiento </a:t>
            </a:r>
          </a:p>
        </xdr:txBody>
      </xdr:sp>
    </xdr:grpSp>
    <xdr:clientData/>
  </xdr:twoCellAnchor>
  <xdr:twoCellAnchor>
    <xdr:from>
      <xdr:col>12</xdr:col>
      <xdr:colOff>67235</xdr:colOff>
      <xdr:row>65</xdr:row>
      <xdr:rowOff>144078</xdr:rowOff>
    </xdr:from>
    <xdr:to>
      <xdr:col>13</xdr:col>
      <xdr:colOff>281813</xdr:colOff>
      <xdr:row>67</xdr:row>
      <xdr:rowOff>123267</xdr:rowOff>
    </xdr:to>
    <xdr:grpSp>
      <xdr:nvGrpSpPr>
        <xdr:cNvPr id="98" name="Grupo 97">
          <a:extLst>
            <a:ext uri="{FF2B5EF4-FFF2-40B4-BE49-F238E27FC236}">
              <a16:creationId xmlns:a16="http://schemas.microsoft.com/office/drawing/2014/main" id="{13FFB572-C71B-46BE-A749-CDFCF69E7BB9}"/>
            </a:ext>
          </a:extLst>
        </xdr:cNvPr>
        <xdr:cNvGrpSpPr/>
      </xdr:nvGrpSpPr>
      <xdr:grpSpPr>
        <a:xfrm>
          <a:off x="13935635" y="18001772"/>
          <a:ext cx="1066225" cy="436389"/>
          <a:chOff x="8673882" y="6788419"/>
          <a:chExt cx="1404685" cy="652840"/>
        </a:xfrm>
      </xdr:grpSpPr>
      <xdr:sp macro="" textlink="">
        <xdr:nvSpPr>
          <xdr:cNvPr id="99" name="CuadroTexto 98">
            <a:extLst>
              <a:ext uri="{FF2B5EF4-FFF2-40B4-BE49-F238E27FC236}">
                <a16:creationId xmlns:a16="http://schemas.microsoft.com/office/drawing/2014/main" id="{9F76D23D-905A-5904-B651-A9E1DC83BC32}"/>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97%</a:t>
            </a:r>
          </a:p>
        </xdr:txBody>
      </xdr:sp>
      <xdr:sp macro="" textlink="">
        <xdr:nvSpPr>
          <xdr:cNvPr id="100" name="CuadroTexto 99">
            <a:extLst>
              <a:ext uri="{FF2B5EF4-FFF2-40B4-BE49-F238E27FC236}">
                <a16:creationId xmlns:a16="http://schemas.microsoft.com/office/drawing/2014/main" id="{C849AE05-9734-1E0D-F32D-25A1678888A7}"/>
              </a:ext>
            </a:extLst>
          </xdr:cNvPr>
          <xdr:cNvSpPr txBox="1"/>
        </xdr:nvSpPr>
        <xdr:spPr>
          <a:xfrm>
            <a:off x="8673882" y="7184842"/>
            <a:ext cx="1404685" cy="256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12</xdr:col>
      <xdr:colOff>76841</xdr:colOff>
      <xdr:row>76</xdr:row>
      <xdr:rowOff>168089</xdr:rowOff>
    </xdr:from>
    <xdr:to>
      <xdr:col>13</xdr:col>
      <xdr:colOff>291419</xdr:colOff>
      <xdr:row>79</xdr:row>
      <xdr:rowOff>44824</xdr:rowOff>
    </xdr:to>
    <xdr:grpSp>
      <xdr:nvGrpSpPr>
        <xdr:cNvPr id="101" name="Grupo 100">
          <a:extLst>
            <a:ext uri="{FF2B5EF4-FFF2-40B4-BE49-F238E27FC236}">
              <a16:creationId xmlns:a16="http://schemas.microsoft.com/office/drawing/2014/main" id="{E3EEC6EB-1208-4F25-8D86-7D46F8AE7D92}"/>
            </a:ext>
          </a:extLst>
        </xdr:cNvPr>
        <xdr:cNvGrpSpPr/>
      </xdr:nvGrpSpPr>
      <xdr:grpSpPr>
        <a:xfrm>
          <a:off x="13945241" y="20526936"/>
          <a:ext cx="1066225" cy="549088"/>
          <a:chOff x="8673882" y="6788419"/>
          <a:chExt cx="1404685" cy="604051"/>
        </a:xfrm>
      </xdr:grpSpPr>
      <xdr:sp macro="" textlink="">
        <xdr:nvSpPr>
          <xdr:cNvPr id="102" name="CuadroTexto 101">
            <a:extLst>
              <a:ext uri="{FF2B5EF4-FFF2-40B4-BE49-F238E27FC236}">
                <a16:creationId xmlns:a16="http://schemas.microsoft.com/office/drawing/2014/main" id="{AB8869AC-A8AE-C87A-D1B8-3FA26B3A7F32}"/>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95%</a:t>
            </a:r>
          </a:p>
        </xdr:txBody>
      </xdr:sp>
      <xdr:sp macro="" textlink="">
        <xdr:nvSpPr>
          <xdr:cNvPr id="103" name="CuadroTexto 102">
            <a:extLst>
              <a:ext uri="{FF2B5EF4-FFF2-40B4-BE49-F238E27FC236}">
                <a16:creationId xmlns:a16="http://schemas.microsoft.com/office/drawing/2014/main" id="{2C4F8BF0-DADF-003E-BE48-80FA8E53A9D2}"/>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12</xdr:col>
      <xdr:colOff>61952</xdr:colOff>
      <xdr:row>90</xdr:row>
      <xdr:rowOff>22398</xdr:rowOff>
    </xdr:from>
    <xdr:to>
      <xdr:col>13</xdr:col>
      <xdr:colOff>276530</xdr:colOff>
      <xdr:row>91</xdr:row>
      <xdr:rowOff>168082</xdr:rowOff>
    </xdr:to>
    <xdr:grpSp>
      <xdr:nvGrpSpPr>
        <xdr:cNvPr id="104" name="Grupo 103">
          <a:extLst>
            <a:ext uri="{FF2B5EF4-FFF2-40B4-BE49-F238E27FC236}">
              <a16:creationId xmlns:a16="http://schemas.microsoft.com/office/drawing/2014/main" id="{994CABF5-ED6E-43FC-8E3F-17FD75B7028B}"/>
            </a:ext>
          </a:extLst>
        </xdr:cNvPr>
        <xdr:cNvGrpSpPr/>
      </xdr:nvGrpSpPr>
      <xdr:grpSpPr>
        <a:xfrm>
          <a:off x="13930352" y="23769904"/>
          <a:ext cx="1066225" cy="683566"/>
          <a:chOff x="8673882" y="6972513"/>
          <a:chExt cx="1404685" cy="278455"/>
        </a:xfrm>
      </xdr:grpSpPr>
      <xdr:sp macro="" textlink="">
        <xdr:nvSpPr>
          <xdr:cNvPr id="105" name="CuadroTexto 104">
            <a:extLst>
              <a:ext uri="{FF2B5EF4-FFF2-40B4-BE49-F238E27FC236}">
                <a16:creationId xmlns:a16="http://schemas.microsoft.com/office/drawing/2014/main" id="{5D5FD5E8-100A-03CB-E98F-FF738737AC62}"/>
              </a:ext>
            </a:extLst>
          </xdr:cNvPr>
          <xdr:cNvSpPr txBox="1"/>
        </xdr:nvSpPr>
        <xdr:spPr>
          <a:xfrm>
            <a:off x="8683776" y="6972513"/>
            <a:ext cx="1365113" cy="1956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82%</a:t>
            </a:r>
          </a:p>
        </xdr:txBody>
      </xdr:sp>
      <xdr:sp macro="" textlink="">
        <xdr:nvSpPr>
          <xdr:cNvPr id="106" name="CuadroTexto 105">
            <a:extLst>
              <a:ext uri="{FF2B5EF4-FFF2-40B4-BE49-F238E27FC236}">
                <a16:creationId xmlns:a16="http://schemas.microsoft.com/office/drawing/2014/main" id="{2EC187DA-A054-BF39-B59B-7E0CA124DB09}"/>
              </a:ext>
            </a:extLst>
          </xdr:cNvPr>
          <xdr:cNvSpPr txBox="1"/>
        </xdr:nvSpPr>
        <xdr:spPr>
          <a:xfrm>
            <a:off x="8673882" y="7136052"/>
            <a:ext cx="1404685" cy="114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12</xdr:col>
      <xdr:colOff>40819</xdr:colOff>
      <xdr:row>103</xdr:row>
      <xdr:rowOff>32018</xdr:rowOff>
    </xdr:from>
    <xdr:to>
      <xdr:col>13</xdr:col>
      <xdr:colOff>255397</xdr:colOff>
      <xdr:row>104</xdr:row>
      <xdr:rowOff>201706</xdr:rowOff>
    </xdr:to>
    <xdr:grpSp>
      <xdr:nvGrpSpPr>
        <xdr:cNvPr id="107" name="Grupo 106">
          <a:extLst>
            <a:ext uri="{FF2B5EF4-FFF2-40B4-BE49-F238E27FC236}">
              <a16:creationId xmlns:a16="http://schemas.microsoft.com/office/drawing/2014/main" id="{9CC27708-11BA-4B6B-9CBF-B61230960800}"/>
            </a:ext>
          </a:extLst>
        </xdr:cNvPr>
        <xdr:cNvGrpSpPr/>
      </xdr:nvGrpSpPr>
      <xdr:grpSpPr>
        <a:xfrm>
          <a:off x="13909219" y="27571594"/>
          <a:ext cx="1066225" cy="384841"/>
          <a:chOff x="8673882" y="6788419"/>
          <a:chExt cx="1404685" cy="604051"/>
        </a:xfrm>
      </xdr:grpSpPr>
      <xdr:sp macro="" textlink="">
        <xdr:nvSpPr>
          <xdr:cNvPr id="108" name="CuadroTexto 107">
            <a:extLst>
              <a:ext uri="{FF2B5EF4-FFF2-40B4-BE49-F238E27FC236}">
                <a16:creationId xmlns:a16="http://schemas.microsoft.com/office/drawing/2014/main" id="{E9124C9A-6D6A-BE0C-77D3-A17DC3D82DDC}"/>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96%</a:t>
            </a:r>
          </a:p>
        </xdr:txBody>
      </xdr:sp>
      <xdr:sp macro="" textlink="">
        <xdr:nvSpPr>
          <xdr:cNvPr id="109" name="CuadroTexto 108">
            <a:extLst>
              <a:ext uri="{FF2B5EF4-FFF2-40B4-BE49-F238E27FC236}">
                <a16:creationId xmlns:a16="http://schemas.microsoft.com/office/drawing/2014/main" id="{C933EBE8-0259-643D-8840-45BAD8646752}"/>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12</xdr:col>
      <xdr:colOff>54428</xdr:colOff>
      <xdr:row>114</xdr:row>
      <xdr:rowOff>313766</xdr:rowOff>
    </xdr:from>
    <xdr:to>
      <xdr:col>13</xdr:col>
      <xdr:colOff>269006</xdr:colOff>
      <xdr:row>117</xdr:row>
      <xdr:rowOff>22413</xdr:rowOff>
    </xdr:to>
    <xdr:grpSp>
      <xdr:nvGrpSpPr>
        <xdr:cNvPr id="110" name="Grupo 109">
          <a:extLst>
            <a:ext uri="{FF2B5EF4-FFF2-40B4-BE49-F238E27FC236}">
              <a16:creationId xmlns:a16="http://schemas.microsoft.com/office/drawing/2014/main" id="{08D099F7-0988-43D1-8CDA-6DD8A7092863}"/>
            </a:ext>
          </a:extLst>
        </xdr:cNvPr>
        <xdr:cNvGrpSpPr/>
      </xdr:nvGrpSpPr>
      <xdr:grpSpPr>
        <a:xfrm>
          <a:off x="13922828" y="30327601"/>
          <a:ext cx="1066225" cy="533400"/>
          <a:chOff x="8673882" y="6788419"/>
          <a:chExt cx="1404685" cy="604051"/>
        </a:xfrm>
      </xdr:grpSpPr>
      <xdr:sp macro="" textlink="">
        <xdr:nvSpPr>
          <xdr:cNvPr id="111" name="CuadroTexto 110">
            <a:extLst>
              <a:ext uri="{FF2B5EF4-FFF2-40B4-BE49-F238E27FC236}">
                <a16:creationId xmlns:a16="http://schemas.microsoft.com/office/drawing/2014/main" id="{75E5C073-C9CD-AEB8-EC9C-BCC39A42EA17}"/>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100%</a:t>
            </a:r>
          </a:p>
        </xdr:txBody>
      </xdr:sp>
      <xdr:sp macro="" textlink="">
        <xdr:nvSpPr>
          <xdr:cNvPr id="112" name="CuadroTexto 111">
            <a:extLst>
              <a:ext uri="{FF2B5EF4-FFF2-40B4-BE49-F238E27FC236}">
                <a16:creationId xmlns:a16="http://schemas.microsoft.com/office/drawing/2014/main" id="{77E1DD0E-D030-56C0-E5F5-3394A8276F05}"/>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12</xdr:col>
      <xdr:colOff>39372</xdr:colOff>
      <xdr:row>126</xdr:row>
      <xdr:rowOff>2405</xdr:rowOff>
    </xdr:from>
    <xdr:to>
      <xdr:col>13</xdr:col>
      <xdr:colOff>257804</xdr:colOff>
      <xdr:row>128</xdr:row>
      <xdr:rowOff>44827</xdr:rowOff>
    </xdr:to>
    <xdr:grpSp>
      <xdr:nvGrpSpPr>
        <xdr:cNvPr id="113" name="Grupo 112">
          <a:extLst>
            <a:ext uri="{FF2B5EF4-FFF2-40B4-BE49-F238E27FC236}">
              <a16:creationId xmlns:a16="http://schemas.microsoft.com/office/drawing/2014/main" id="{E9D09EFC-F002-4353-8A7C-D93497283DC3}"/>
            </a:ext>
          </a:extLst>
        </xdr:cNvPr>
        <xdr:cNvGrpSpPr/>
      </xdr:nvGrpSpPr>
      <xdr:grpSpPr>
        <a:xfrm>
          <a:off x="13907772" y="32911840"/>
          <a:ext cx="1070079" cy="472728"/>
          <a:chOff x="8683776" y="6788419"/>
          <a:chExt cx="1409871" cy="681920"/>
        </a:xfrm>
      </xdr:grpSpPr>
      <xdr:sp macro="" textlink="">
        <xdr:nvSpPr>
          <xdr:cNvPr id="114" name="CuadroTexto 113">
            <a:extLst>
              <a:ext uri="{FF2B5EF4-FFF2-40B4-BE49-F238E27FC236}">
                <a16:creationId xmlns:a16="http://schemas.microsoft.com/office/drawing/2014/main" id="{6BCDCF3B-834B-9988-0BB7-56A3A50D8669}"/>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74%</a:t>
            </a:r>
          </a:p>
        </xdr:txBody>
      </xdr:sp>
      <xdr:sp macro="" textlink="">
        <xdr:nvSpPr>
          <xdr:cNvPr id="115" name="CuadroTexto 114">
            <a:extLst>
              <a:ext uri="{FF2B5EF4-FFF2-40B4-BE49-F238E27FC236}">
                <a16:creationId xmlns:a16="http://schemas.microsoft.com/office/drawing/2014/main" id="{5DB76BE7-ECB5-3BDE-6839-6AB823A952B5}"/>
              </a:ext>
            </a:extLst>
          </xdr:cNvPr>
          <xdr:cNvSpPr txBox="1"/>
        </xdr:nvSpPr>
        <xdr:spPr>
          <a:xfrm>
            <a:off x="8688962" y="7213921"/>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2</xdr:colOff>
      <xdr:row>135</xdr:row>
      <xdr:rowOff>0</xdr:rowOff>
    </xdr:from>
    <xdr:to>
      <xdr:col>13</xdr:col>
      <xdr:colOff>739589</xdr:colOff>
      <xdr:row>142</xdr:row>
      <xdr:rowOff>201706</xdr:rowOff>
    </xdr:to>
    <xdr:graphicFrame macro="">
      <xdr:nvGraphicFramePr>
        <xdr:cNvPr id="116" name="Gráfico 115">
          <a:extLst>
            <a:ext uri="{FF2B5EF4-FFF2-40B4-BE49-F238E27FC236}">
              <a16:creationId xmlns:a16="http://schemas.microsoft.com/office/drawing/2014/main" id="{2DD3149F-8A8D-4DC1-B7F0-3986878864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76841</xdr:colOff>
      <xdr:row>137</xdr:row>
      <xdr:rowOff>215310</xdr:rowOff>
    </xdr:from>
    <xdr:to>
      <xdr:col>13</xdr:col>
      <xdr:colOff>291419</xdr:colOff>
      <xdr:row>139</xdr:row>
      <xdr:rowOff>190498</xdr:rowOff>
    </xdr:to>
    <xdr:grpSp>
      <xdr:nvGrpSpPr>
        <xdr:cNvPr id="117" name="Grupo 116">
          <a:extLst>
            <a:ext uri="{FF2B5EF4-FFF2-40B4-BE49-F238E27FC236}">
              <a16:creationId xmlns:a16="http://schemas.microsoft.com/office/drawing/2014/main" id="{4A272068-903F-4097-A96B-B0A84ACF504B}"/>
            </a:ext>
          </a:extLst>
        </xdr:cNvPr>
        <xdr:cNvGrpSpPr/>
      </xdr:nvGrpSpPr>
      <xdr:grpSpPr>
        <a:xfrm>
          <a:off x="13945241" y="35616934"/>
          <a:ext cx="1066225" cy="764082"/>
          <a:chOff x="8673882" y="6788419"/>
          <a:chExt cx="1404685" cy="472647"/>
        </a:xfrm>
      </xdr:grpSpPr>
      <xdr:sp macro="" textlink="">
        <xdr:nvSpPr>
          <xdr:cNvPr id="118" name="CuadroTexto 117">
            <a:extLst>
              <a:ext uri="{FF2B5EF4-FFF2-40B4-BE49-F238E27FC236}">
                <a16:creationId xmlns:a16="http://schemas.microsoft.com/office/drawing/2014/main" id="{5A97A8CB-0EE5-28A6-1E70-011F10384CBD}"/>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66%</a:t>
            </a:r>
          </a:p>
        </xdr:txBody>
      </xdr:sp>
      <xdr:sp macro="" textlink="">
        <xdr:nvSpPr>
          <xdr:cNvPr id="119" name="CuadroTexto 118">
            <a:extLst>
              <a:ext uri="{FF2B5EF4-FFF2-40B4-BE49-F238E27FC236}">
                <a16:creationId xmlns:a16="http://schemas.microsoft.com/office/drawing/2014/main" id="{75111E0D-7C8C-2809-2673-856BD6C70C9B}"/>
              </a:ext>
            </a:extLst>
          </xdr:cNvPr>
          <xdr:cNvSpPr txBox="1"/>
        </xdr:nvSpPr>
        <xdr:spPr>
          <a:xfrm>
            <a:off x="8673882" y="7092945"/>
            <a:ext cx="1404685" cy="1681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12</xdr:col>
      <xdr:colOff>40821</xdr:colOff>
      <xdr:row>154</xdr:row>
      <xdr:rowOff>204107</xdr:rowOff>
    </xdr:from>
    <xdr:to>
      <xdr:col>13</xdr:col>
      <xdr:colOff>255399</xdr:colOff>
      <xdr:row>157</xdr:row>
      <xdr:rowOff>182539</xdr:rowOff>
    </xdr:to>
    <xdr:grpSp>
      <xdr:nvGrpSpPr>
        <xdr:cNvPr id="121" name="Grupo 120">
          <a:extLst>
            <a:ext uri="{FF2B5EF4-FFF2-40B4-BE49-F238E27FC236}">
              <a16:creationId xmlns:a16="http://schemas.microsoft.com/office/drawing/2014/main" id="{F8E21FEA-2F10-4771-9FB4-D395AC99D64F}"/>
            </a:ext>
          </a:extLst>
        </xdr:cNvPr>
        <xdr:cNvGrpSpPr/>
      </xdr:nvGrpSpPr>
      <xdr:grpSpPr>
        <a:xfrm>
          <a:off x="13909221" y="39756389"/>
          <a:ext cx="1066225" cy="623891"/>
          <a:chOff x="8673882" y="6788419"/>
          <a:chExt cx="1404685" cy="604051"/>
        </a:xfrm>
      </xdr:grpSpPr>
      <xdr:sp macro="" textlink="">
        <xdr:nvSpPr>
          <xdr:cNvPr id="122" name="CuadroTexto 121">
            <a:extLst>
              <a:ext uri="{FF2B5EF4-FFF2-40B4-BE49-F238E27FC236}">
                <a16:creationId xmlns:a16="http://schemas.microsoft.com/office/drawing/2014/main" id="{B94EA85C-31CD-B9A2-7142-A6538CD253DB}"/>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83%</a:t>
            </a:r>
          </a:p>
        </xdr:txBody>
      </xdr:sp>
      <xdr:sp macro="" textlink="">
        <xdr:nvSpPr>
          <xdr:cNvPr id="123" name="CuadroTexto 122">
            <a:extLst>
              <a:ext uri="{FF2B5EF4-FFF2-40B4-BE49-F238E27FC236}">
                <a16:creationId xmlns:a16="http://schemas.microsoft.com/office/drawing/2014/main" id="{2259F6A7-3C34-06E0-D6E9-4E075E1B4208}"/>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1</xdr:colOff>
      <xdr:row>167</xdr:row>
      <xdr:rowOff>0</xdr:rowOff>
    </xdr:from>
    <xdr:to>
      <xdr:col>14</xdr:col>
      <xdr:colOff>11207</xdr:colOff>
      <xdr:row>175</xdr:row>
      <xdr:rowOff>0</xdr:rowOff>
    </xdr:to>
    <xdr:graphicFrame macro="">
      <xdr:nvGraphicFramePr>
        <xdr:cNvPr id="125" name="Gráfico 124">
          <a:extLst>
            <a:ext uri="{FF2B5EF4-FFF2-40B4-BE49-F238E27FC236}">
              <a16:creationId xmlns:a16="http://schemas.microsoft.com/office/drawing/2014/main" id="{4274956B-1E48-41B6-BD99-9654493EFC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xdr:col>
      <xdr:colOff>64353</xdr:colOff>
      <xdr:row>169</xdr:row>
      <xdr:rowOff>175608</xdr:rowOff>
    </xdr:from>
    <xdr:to>
      <xdr:col>13</xdr:col>
      <xdr:colOff>279289</xdr:colOff>
      <xdr:row>172</xdr:row>
      <xdr:rowOff>33613</xdr:rowOff>
    </xdr:to>
    <xdr:grpSp>
      <xdr:nvGrpSpPr>
        <xdr:cNvPr id="126" name="Grupo 125">
          <a:extLst>
            <a:ext uri="{FF2B5EF4-FFF2-40B4-BE49-F238E27FC236}">
              <a16:creationId xmlns:a16="http://schemas.microsoft.com/office/drawing/2014/main" id="{0F1F813F-3CB0-46AB-8FB4-0665026B1A18}"/>
            </a:ext>
          </a:extLst>
        </xdr:cNvPr>
        <xdr:cNvGrpSpPr/>
      </xdr:nvGrpSpPr>
      <xdr:grpSpPr>
        <a:xfrm>
          <a:off x="13932753" y="43251020"/>
          <a:ext cx="1066583" cy="691722"/>
          <a:chOff x="8643722" y="6788419"/>
          <a:chExt cx="1405167" cy="519364"/>
        </a:xfrm>
      </xdr:grpSpPr>
      <xdr:sp macro="" textlink="">
        <xdr:nvSpPr>
          <xdr:cNvPr id="127" name="CuadroTexto 126">
            <a:extLst>
              <a:ext uri="{FF2B5EF4-FFF2-40B4-BE49-F238E27FC236}">
                <a16:creationId xmlns:a16="http://schemas.microsoft.com/office/drawing/2014/main" id="{9062327D-2F4D-AC11-726C-6EB791A35B0F}"/>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100%</a:t>
            </a:r>
          </a:p>
        </xdr:txBody>
      </xdr:sp>
      <xdr:sp macro="" textlink="">
        <xdr:nvSpPr>
          <xdr:cNvPr id="128" name="CuadroTexto 127">
            <a:extLst>
              <a:ext uri="{FF2B5EF4-FFF2-40B4-BE49-F238E27FC236}">
                <a16:creationId xmlns:a16="http://schemas.microsoft.com/office/drawing/2014/main" id="{ECF67C66-F53C-4C5B-1986-566A566CFBF6}"/>
              </a:ext>
            </a:extLst>
          </xdr:cNvPr>
          <xdr:cNvSpPr txBox="1"/>
        </xdr:nvSpPr>
        <xdr:spPr>
          <a:xfrm>
            <a:off x="8643722" y="7102179"/>
            <a:ext cx="1391241" cy="2056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0</xdr:colOff>
      <xdr:row>180</xdr:row>
      <xdr:rowOff>0</xdr:rowOff>
    </xdr:from>
    <xdr:to>
      <xdr:col>13</xdr:col>
      <xdr:colOff>750795</xdr:colOff>
      <xdr:row>189</xdr:row>
      <xdr:rowOff>212912</xdr:rowOff>
    </xdr:to>
    <xdr:graphicFrame macro="">
      <xdr:nvGraphicFramePr>
        <xdr:cNvPr id="129" name="Gráfico 128">
          <a:extLst>
            <a:ext uri="{FF2B5EF4-FFF2-40B4-BE49-F238E27FC236}">
              <a16:creationId xmlns:a16="http://schemas.microsoft.com/office/drawing/2014/main" id="{69FF568E-7222-42A6-8768-AABEEACFEE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40821</xdr:colOff>
      <xdr:row>183</xdr:row>
      <xdr:rowOff>13607</xdr:rowOff>
    </xdr:from>
    <xdr:to>
      <xdr:col>13</xdr:col>
      <xdr:colOff>255399</xdr:colOff>
      <xdr:row>188</xdr:row>
      <xdr:rowOff>0</xdr:rowOff>
    </xdr:to>
    <xdr:grpSp>
      <xdr:nvGrpSpPr>
        <xdr:cNvPr id="130" name="Grupo 129">
          <a:extLst>
            <a:ext uri="{FF2B5EF4-FFF2-40B4-BE49-F238E27FC236}">
              <a16:creationId xmlns:a16="http://schemas.microsoft.com/office/drawing/2014/main" id="{427ED606-4FD0-4710-BCD2-03ABF0DE2732}"/>
            </a:ext>
          </a:extLst>
        </xdr:cNvPr>
        <xdr:cNvGrpSpPr/>
      </xdr:nvGrpSpPr>
      <xdr:grpSpPr>
        <a:xfrm>
          <a:off x="13909221" y="46414925"/>
          <a:ext cx="1066225" cy="1062157"/>
          <a:chOff x="8673882" y="6788419"/>
          <a:chExt cx="1404685" cy="604051"/>
        </a:xfrm>
      </xdr:grpSpPr>
      <xdr:sp macro="" textlink="">
        <xdr:nvSpPr>
          <xdr:cNvPr id="131" name="CuadroTexto 130">
            <a:extLst>
              <a:ext uri="{FF2B5EF4-FFF2-40B4-BE49-F238E27FC236}">
                <a16:creationId xmlns:a16="http://schemas.microsoft.com/office/drawing/2014/main" id="{D4D66C9D-3121-687C-5774-B21B6B0C7E81}"/>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99%</a:t>
            </a:r>
          </a:p>
        </xdr:txBody>
      </xdr:sp>
      <xdr:sp macro="" textlink="">
        <xdr:nvSpPr>
          <xdr:cNvPr id="132" name="CuadroTexto 131">
            <a:extLst>
              <a:ext uri="{FF2B5EF4-FFF2-40B4-BE49-F238E27FC236}">
                <a16:creationId xmlns:a16="http://schemas.microsoft.com/office/drawing/2014/main" id="{9838408A-26B5-ED47-4485-B18C2981ADA7}"/>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11206</xdr:colOff>
      <xdr:row>195</xdr:row>
      <xdr:rowOff>0</xdr:rowOff>
    </xdr:from>
    <xdr:to>
      <xdr:col>13</xdr:col>
      <xdr:colOff>750795</xdr:colOff>
      <xdr:row>203</xdr:row>
      <xdr:rowOff>0</xdr:rowOff>
    </xdr:to>
    <xdr:graphicFrame macro="">
      <xdr:nvGraphicFramePr>
        <xdr:cNvPr id="133" name="Gráfico 132">
          <a:extLst>
            <a:ext uri="{FF2B5EF4-FFF2-40B4-BE49-F238E27FC236}">
              <a16:creationId xmlns:a16="http://schemas.microsoft.com/office/drawing/2014/main" id="{F32C1034-FDD0-430D-8552-D752270555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12</xdr:col>
      <xdr:colOff>65635</xdr:colOff>
      <xdr:row>197</xdr:row>
      <xdr:rowOff>212912</xdr:rowOff>
    </xdr:from>
    <xdr:to>
      <xdr:col>13</xdr:col>
      <xdr:colOff>280213</xdr:colOff>
      <xdr:row>200</xdr:row>
      <xdr:rowOff>22412</xdr:rowOff>
    </xdr:to>
    <xdr:grpSp>
      <xdr:nvGrpSpPr>
        <xdr:cNvPr id="134" name="Grupo 133">
          <a:extLst>
            <a:ext uri="{FF2B5EF4-FFF2-40B4-BE49-F238E27FC236}">
              <a16:creationId xmlns:a16="http://schemas.microsoft.com/office/drawing/2014/main" id="{C4263B24-20CB-4185-BDE5-266B59F28A92}"/>
            </a:ext>
          </a:extLst>
        </xdr:cNvPr>
        <xdr:cNvGrpSpPr/>
      </xdr:nvGrpSpPr>
      <xdr:grpSpPr>
        <a:xfrm>
          <a:off x="13934035" y="49733947"/>
          <a:ext cx="1066225" cy="472889"/>
          <a:chOff x="8673882" y="6788419"/>
          <a:chExt cx="1404685" cy="604051"/>
        </a:xfrm>
      </xdr:grpSpPr>
      <xdr:sp macro="" textlink="">
        <xdr:nvSpPr>
          <xdr:cNvPr id="135" name="CuadroTexto 134">
            <a:extLst>
              <a:ext uri="{FF2B5EF4-FFF2-40B4-BE49-F238E27FC236}">
                <a16:creationId xmlns:a16="http://schemas.microsoft.com/office/drawing/2014/main" id="{F94D1552-197E-AA74-1102-F40CB3E0B7B3}"/>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100%</a:t>
            </a:r>
          </a:p>
        </xdr:txBody>
      </xdr:sp>
      <xdr:sp macro="" textlink="">
        <xdr:nvSpPr>
          <xdr:cNvPr id="136" name="CuadroTexto 135">
            <a:extLst>
              <a:ext uri="{FF2B5EF4-FFF2-40B4-BE49-F238E27FC236}">
                <a16:creationId xmlns:a16="http://schemas.microsoft.com/office/drawing/2014/main" id="{6E067DC6-949F-7021-68DF-3C5B9D857C7C}"/>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0</xdr:colOff>
      <xdr:row>206</xdr:row>
      <xdr:rowOff>0</xdr:rowOff>
    </xdr:from>
    <xdr:to>
      <xdr:col>14</xdr:col>
      <xdr:colOff>54429</xdr:colOff>
      <xdr:row>215</xdr:row>
      <xdr:rowOff>1</xdr:rowOff>
    </xdr:to>
    <xdr:graphicFrame macro="">
      <xdr:nvGraphicFramePr>
        <xdr:cNvPr id="137" name="Gráfico 136">
          <a:extLst>
            <a:ext uri="{FF2B5EF4-FFF2-40B4-BE49-F238E27FC236}">
              <a16:creationId xmlns:a16="http://schemas.microsoft.com/office/drawing/2014/main" id="{C03196C9-F74B-4BF8-9087-193D8DC618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12</xdr:col>
      <xdr:colOff>54428</xdr:colOff>
      <xdr:row>209</xdr:row>
      <xdr:rowOff>-1</xdr:rowOff>
    </xdr:from>
    <xdr:to>
      <xdr:col>13</xdr:col>
      <xdr:colOff>269006</xdr:colOff>
      <xdr:row>211</xdr:row>
      <xdr:rowOff>202549</xdr:rowOff>
    </xdr:to>
    <xdr:grpSp>
      <xdr:nvGrpSpPr>
        <xdr:cNvPr id="138" name="Grupo 137">
          <a:extLst>
            <a:ext uri="{FF2B5EF4-FFF2-40B4-BE49-F238E27FC236}">
              <a16:creationId xmlns:a16="http://schemas.microsoft.com/office/drawing/2014/main" id="{AAC0E864-2D20-4A6D-88C0-1F0017947D1F}"/>
            </a:ext>
          </a:extLst>
        </xdr:cNvPr>
        <xdr:cNvGrpSpPr/>
      </xdr:nvGrpSpPr>
      <xdr:grpSpPr>
        <a:xfrm>
          <a:off x="13922828" y="52246305"/>
          <a:ext cx="1066225" cy="632856"/>
          <a:chOff x="8673882" y="6788419"/>
          <a:chExt cx="1404685" cy="604051"/>
        </a:xfrm>
      </xdr:grpSpPr>
      <xdr:sp macro="" textlink="">
        <xdr:nvSpPr>
          <xdr:cNvPr id="139" name="CuadroTexto 138">
            <a:extLst>
              <a:ext uri="{FF2B5EF4-FFF2-40B4-BE49-F238E27FC236}">
                <a16:creationId xmlns:a16="http://schemas.microsoft.com/office/drawing/2014/main" id="{DB246373-5F61-FE39-072E-A31E73280709}"/>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90%</a:t>
            </a:r>
          </a:p>
        </xdr:txBody>
      </xdr:sp>
      <xdr:sp macro="" textlink="">
        <xdr:nvSpPr>
          <xdr:cNvPr id="140" name="CuadroTexto 139">
            <a:extLst>
              <a:ext uri="{FF2B5EF4-FFF2-40B4-BE49-F238E27FC236}">
                <a16:creationId xmlns:a16="http://schemas.microsoft.com/office/drawing/2014/main" id="{BECF76C5-6A09-C7F1-2F82-DC22D6DB2889}"/>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0</xdr:colOff>
      <xdr:row>220</xdr:row>
      <xdr:rowOff>0</xdr:rowOff>
    </xdr:from>
    <xdr:to>
      <xdr:col>14</xdr:col>
      <xdr:colOff>54429</xdr:colOff>
      <xdr:row>228</xdr:row>
      <xdr:rowOff>11206</xdr:rowOff>
    </xdr:to>
    <xdr:graphicFrame macro="">
      <xdr:nvGraphicFramePr>
        <xdr:cNvPr id="141" name="Gráfico 140">
          <a:extLst>
            <a:ext uri="{FF2B5EF4-FFF2-40B4-BE49-F238E27FC236}">
              <a16:creationId xmlns:a16="http://schemas.microsoft.com/office/drawing/2014/main" id="{F1228A88-CFE4-42A4-8792-EA5DA51A1D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12</xdr:col>
      <xdr:colOff>40821</xdr:colOff>
      <xdr:row>223</xdr:row>
      <xdr:rowOff>0</xdr:rowOff>
    </xdr:from>
    <xdr:to>
      <xdr:col>13</xdr:col>
      <xdr:colOff>255399</xdr:colOff>
      <xdr:row>225</xdr:row>
      <xdr:rowOff>134471</xdr:rowOff>
    </xdr:to>
    <xdr:grpSp>
      <xdr:nvGrpSpPr>
        <xdr:cNvPr id="142" name="Grupo 141">
          <a:extLst>
            <a:ext uri="{FF2B5EF4-FFF2-40B4-BE49-F238E27FC236}">
              <a16:creationId xmlns:a16="http://schemas.microsoft.com/office/drawing/2014/main" id="{018E0793-457F-471E-B3C2-FFF233A14AB5}"/>
            </a:ext>
          </a:extLst>
        </xdr:cNvPr>
        <xdr:cNvGrpSpPr/>
      </xdr:nvGrpSpPr>
      <xdr:grpSpPr>
        <a:xfrm>
          <a:off x="13909221" y="55383953"/>
          <a:ext cx="1066225" cy="564777"/>
          <a:chOff x="8673882" y="6788419"/>
          <a:chExt cx="1404685" cy="604051"/>
        </a:xfrm>
      </xdr:grpSpPr>
      <xdr:sp macro="" textlink="">
        <xdr:nvSpPr>
          <xdr:cNvPr id="143" name="CuadroTexto 142">
            <a:extLst>
              <a:ext uri="{FF2B5EF4-FFF2-40B4-BE49-F238E27FC236}">
                <a16:creationId xmlns:a16="http://schemas.microsoft.com/office/drawing/2014/main" id="{609B4D0C-DAA0-AFF6-4D34-2314197FA0E4}"/>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100%</a:t>
            </a:r>
          </a:p>
        </xdr:txBody>
      </xdr:sp>
      <xdr:sp macro="" textlink="">
        <xdr:nvSpPr>
          <xdr:cNvPr id="144" name="CuadroTexto 143">
            <a:extLst>
              <a:ext uri="{FF2B5EF4-FFF2-40B4-BE49-F238E27FC236}">
                <a16:creationId xmlns:a16="http://schemas.microsoft.com/office/drawing/2014/main" id="{C637EA75-9ADD-F5E0-CCE6-15191A18F267}"/>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0</xdr:colOff>
      <xdr:row>230</xdr:row>
      <xdr:rowOff>0</xdr:rowOff>
    </xdr:from>
    <xdr:to>
      <xdr:col>14</xdr:col>
      <xdr:colOff>54429</xdr:colOff>
      <xdr:row>238</xdr:row>
      <xdr:rowOff>11206</xdr:rowOff>
    </xdr:to>
    <xdr:graphicFrame macro="">
      <xdr:nvGraphicFramePr>
        <xdr:cNvPr id="145" name="Gráfico 144">
          <a:extLst>
            <a:ext uri="{FF2B5EF4-FFF2-40B4-BE49-F238E27FC236}">
              <a16:creationId xmlns:a16="http://schemas.microsoft.com/office/drawing/2014/main" id="{C8648A8A-EEEC-406C-B680-2B017EAD64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12</xdr:col>
      <xdr:colOff>96852</xdr:colOff>
      <xdr:row>232</xdr:row>
      <xdr:rowOff>119263</xdr:rowOff>
    </xdr:from>
    <xdr:to>
      <xdr:col>13</xdr:col>
      <xdr:colOff>311430</xdr:colOff>
      <xdr:row>235</xdr:row>
      <xdr:rowOff>134471</xdr:rowOff>
    </xdr:to>
    <xdr:grpSp>
      <xdr:nvGrpSpPr>
        <xdr:cNvPr id="146" name="Grupo 145">
          <a:extLst>
            <a:ext uri="{FF2B5EF4-FFF2-40B4-BE49-F238E27FC236}">
              <a16:creationId xmlns:a16="http://schemas.microsoft.com/office/drawing/2014/main" id="{443774D0-5A92-4253-BBD2-A46C85763A69}"/>
            </a:ext>
          </a:extLst>
        </xdr:cNvPr>
        <xdr:cNvGrpSpPr/>
      </xdr:nvGrpSpPr>
      <xdr:grpSpPr>
        <a:xfrm>
          <a:off x="13965252" y="57547169"/>
          <a:ext cx="1066225" cy="678596"/>
          <a:chOff x="8673882" y="6788419"/>
          <a:chExt cx="1404685" cy="604051"/>
        </a:xfrm>
      </xdr:grpSpPr>
      <xdr:sp macro="" textlink="">
        <xdr:nvSpPr>
          <xdr:cNvPr id="147" name="CuadroTexto 146">
            <a:extLst>
              <a:ext uri="{FF2B5EF4-FFF2-40B4-BE49-F238E27FC236}">
                <a16:creationId xmlns:a16="http://schemas.microsoft.com/office/drawing/2014/main" id="{564850CE-8326-A67A-8802-7D0D47997AC4}"/>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89%</a:t>
            </a:r>
          </a:p>
        </xdr:txBody>
      </xdr:sp>
      <xdr:sp macro="" textlink="">
        <xdr:nvSpPr>
          <xdr:cNvPr id="148" name="CuadroTexto 147">
            <a:extLst>
              <a:ext uri="{FF2B5EF4-FFF2-40B4-BE49-F238E27FC236}">
                <a16:creationId xmlns:a16="http://schemas.microsoft.com/office/drawing/2014/main" id="{3ED5058A-71B9-8DF9-00AB-8D9D44FDD0FB}"/>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0</xdr:colOff>
      <xdr:row>241</xdr:row>
      <xdr:rowOff>0</xdr:rowOff>
    </xdr:from>
    <xdr:to>
      <xdr:col>14</xdr:col>
      <xdr:colOff>54429</xdr:colOff>
      <xdr:row>252</xdr:row>
      <xdr:rowOff>1</xdr:rowOff>
    </xdr:to>
    <xdr:graphicFrame macro="">
      <xdr:nvGraphicFramePr>
        <xdr:cNvPr id="149" name="Gráfico 148">
          <a:extLst>
            <a:ext uri="{FF2B5EF4-FFF2-40B4-BE49-F238E27FC236}">
              <a16:creationId xmlns:a16="http://schemas.microsoft.com/office/drawing/2014/main" id="{6A02026D-800F-4D00-962A-648FE8CD46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12</xdr:col>
      <xdr:colOff>95571</xdr:colOff>
      <xdr:row>245</xdr:row>
      <xdr:rowOff>41141</xdr:rowOff>
    </xdr:from>
    <xdr:to>
      <xdr:col>13</xdr:col>
      <xdr:colOff>310149</xdr:colOff>
      <xdr:row>247</xdr:row>
      <xdr:rowOff>123263</xdr:rowOff>
    </xdr:to>
    <xdr:grpSp>
      <xdr:nvGrpSpPr>
        <xdr:cNvPr id="150" name="Grupo 149">
          <a:extLst>
            <a:ext uri="{FF2B5EF4-FFF2-40B4-BE49-F238E27FC236}">
              <a16:creationId xmlns:a16="http://schemas.microsoft.com/office/drawing/2014/main" id="{7ED70244-D89F-453B-9A67-3C74B6DE1D5C}"/>
            </a:ext>
          </a:extLst>
        </xdr:cNvPr>
        <xdr:cNvGrpSpPr/>
      </xdr:nvGrpSpPr>
      <xdr:grpSpPr>
        <a:xfrm>
          <a:off x="13963971" y="60499117"/>
          <a:ext cx="1066225" cy="799299"/>
          <a:chOff x="8673882" y="6788419"/>
          <a:chExt cx="1404685" cy="523140"/>
        </a:xfrm>
      </xdr:grpSpPr>
      <xdr:sp macro="" textlink="">
        <xdr:nvSpPr>
          <xdr:cNvPr id="151" name="CuadroTexto 150">
            <a:extLst>
              <a:ext uri="{FF2B5EF4-FFF2-40B4-BE49-F238E27FC236}">
                <a16:creationId xmlns:a16="http://schemas.microsoft.com/office/drawing/2014/main" id="{668A3F4F-A8FA-FE77-4044-2A21E866BF55}"/>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96%</a:t>
            </a:r>
          </a:p>
        </xdr:txBody>
      </xdr:sp>
      <xdr:sp macro="" textlink="">
        <xdr:nvSpPr>
          <xdr:cNvPr id="152" name="CuadroTexto 151">
            <a:extLst>
              <a:ext uri="{FF2B5EF4-FFF2-40B4-BE49-F238E27FC236}">
                <a16:creationId xmlns:a16="http://schemas.microsoft.com/office/drawing/2014/main" id="{53C27FFF-D9C6-1258-D98A-EFE7A54C604E}"/>
              </a:ext>
            </a:extLst>
          </xdr:cNvPr>
          <xdr:cNvSpPr txBox="1"/>
        </xdr:nvSpPr>
        <xdr:spPr>
          <a:xfrm>
            <a:off x="8673882" y="7136052"/>
            <a:ext cx="1404685" cy="175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0</xdr:colOff>
      <xdr:row>257</xdr:row>
      <xdr:rowOff>0</xdr:rowOff>
    </xdr:from>
    <xdr:to>
      <xdr:col>14</xdr:col>
      <xdr:colOff>54429</xdr:colOff>
      <xdr:row>265</xdr:row>
      <xdr:rowOff>0</xdr:rowOff>
    </xdr:to>
    <xdr:graphicFrame macro="">
      <xdr:nvGraphicFramePr>
        <xdr:cNvPr id="153" name="Gráfico 152">
          <a:extLst>
            <a:ext uri="{FF2B5EF4-FFF2-40B4-BE49-F238E27FC236}">
              <a16:creationId xmlns:a16="http://schemas.microsoft.com/office/drawing/2014/main" id="{240AA68C-5BF4-4735-B5B3-342C64670F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12</xdr:col>
      <xdr:colOff>68036</xdr:colOff>
      <xdr:row>260</xdr:row>
      <xdr:rowOff>54429</xdr:rowOff>
    </xdr:from>
    <xdr:to>
      <xdr:col>13</xdr:col>
      <xdr:colOff>282614</xdr:colOff>
      <xdr:row>263</xdr:row>
      <xdr:rowOff>0</xdr:rowOff>
    </xdr:to>
    <xdr:grpSp>
      <xdr:nvGrpSpPr>
        <xdr:cNvPr id="154" name="Grupo 153">
          <a:extLst>
            <a:ext uri="{FF2B5EF4-FFF2-40B4-BE49-F238E27FC236}">
              <a16:creationId xmlns:a16="http://schemas.microsoft.com/office/drawing/2014/main" id="{51848CEC-EADF-4743-9545-274171E12AFF}"/>
            </a:ext>
          </a:extLst>
        </xdr:cNvPr>
        <xdr:cNvGrpSpPr/>
      </xdr:nvGrpSpPr>
      <xdr:grpSpPr>
        <a:xfrm>
          <a:off x="13936436" y="64546523"/>
          <a:ext cx="1066225" cy="1433712"/>
          <a:chOff x="8673882" y="6788419"/>
          <a:chExt cx="1404685" cy="604051"/>
        </a:xfrm>
      </xdr:grpSpPr>
      <xdr:sp macro="" textlink="">
        <xdr:nvSpPr>
          <xdr:cNvPr id="155" name="CuadroTexto 154">
            <a:extLst>
              <a:ext uri="{FF2B5EF4-FFF2-40B4-BE49-F238E27FC236}">
                <a16:creationId xmlns:a16="http://schemas.microsoft.com/office/drawing/2014/main" id="{8C720C46-1CB9-D05C-E068-7F6E87C6FA0A}"/>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100%</a:t>
            </a:r>
          </a:p>
        </xdr:txBody>
      </xdr:sp>
      <xdr:sp macro="" textlink="">
        <xdr:nvSpPr>
          <xdr:cNvPr id="156" name="CuadroTexto 155">
            <a:extLst>
              <a:ext uri="{FF2B5EF4-FFF2-40B4-BE49-F238E27FC236}">
                <a16:creationId xmlns:a16="http://schemas.microsoft.com/office/drawing/2014/main" id="{6A86903A-1854-E0BB-0571-05519BA329B1}"/>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0</xdr:colOff>
      <xdr:row>269</xdr:row>
      <xdr:rowOff>0</xdr:rowOff>
    </xdr:from>
    <xdr:to>
      <xdr:col>14</xdr:col>
      <xdr:colOff>54429</xdr:colOff>
      <xdr:row>278</xdr:row>
      <xdr:rowOff>1</xdr:rowOff>
    </xdr:to>
    <xdr:graphicFrame macro="">
      <xdr:nvGraphicFramePr>
        <xdr:cNvPr id="157" name="Gráfico 156">
          <a:extLst>
            <a:ext uri="{FF2B5EF4-FFF2-40B4-BE49-F238E27FC236}">
              <a16:creationId xmlns:a16="http://schemas.microsoft.com/office/drawing/2014/main" id="{747EFC31-0239-4857-9FC7-373E5094C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12</xdr:col>
      <xdr:colOff>92048</xdr:colOff>
      <xdr:row>272</xdr:row>
      <xdr:rowOff>425823</xdr:rowOff>
    </xdr:from>
    <xdr:to>
      <xdr:col>13</xdr:col>
      <xdr:colOff>306626</xdr:colOff>
      <xdr:row>275</xdr:row>
      <xdr:rowOff>168932</xdr:rowOff>
    </xdr:to>
    <xdr:grpSp>
      <xdr:nvGrpSpPr>
        <xdr:cNvPr id="158" name="Grupo 157">
          <a:extLst>
            <a:ext uri="{FF2B5EF4-FFF2-40B4-BE49-F238E27FC236}">
              <a16:creationId xmlns:a16="http://schemas.microsoft.com/office/drawing/2014/main" id="{DC9C2168-2313-4B0F-9EE3-BA383E6C5FE2}"/>
            </a:ext>
          </a:extLst>
        </xdr:cNvPr>
        <xdr:cNvGrpSpPr/>
      </xdr:nvGrpSpPr>
      <xdr:grpSpPr>
        <a:xfrm>
          <a:off x="13960448" y="68467941"/>
          <a:ext cx="1066225" cy="1025062"/>
          <a:chOff x="8673882" y="6788419"/>
          <a:chExt cx="1404685" cy="604051"/>
        </a:xfrm>
      </xdr:grpSpPr>
      <xdr:sp macro="" textlink="">
        <xdr:nvSpPr>
          <xdr:cNvPr id="159" name="CuadroTexto 158">
            <a:extLst>
              <a:ext uri="{FF2B5EF4-FFF2-40B4-BE49-F238E27FC236}">
                <a16:creationId xmlns:a16="http://schemas.microsoft.com/office/drawing/2014/main" id="{DD25C96E-63AE-2471-D210-432A94D578A2}"/>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100%</a:t>
            </a:r>
          </a:p>
        </xdr:txBody>
      </xdr:sp>
      <xdr:sp macro="" textlink="">
        <xdr:nvSpPr>
          <xdr:cNvPr id="160" name="CuadroTexto 159">
            <a:extLst>
              <a:ext uri="{FF2B5EF4-FFF2-40B4-BE49-F238E27FC236}">
                <a16:creationId xmlns:a16="http://schemas.microsoft.com/office/drawing/2014/main" id="{ED368B79-ACE5-3AE4-8C04-837F0E28FA9B}"/>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11</xdr:col>
      <xdr:colOff>11206</xdr:colOff>
      <xdr:row>283</xdr:row>
      <xdr:rowOff>0</xdr:rowOff>
    </xdr:from>
    <xdr:to>
      <xdr:col>14</xdr:col>
      <xdr:colOff>54429</xdr:colOff>
      <xdr:row>291</xdr:row>
      <xdr:rowOff>0</xdr:rowOff>
    </xdr:to>
    <xdr:graphicFrame macro="">
      <xdr:nvGraphicFramePr>
        <xdr:cNvPr id="161" name="Gráfico 160">
          <a:extLst>
            <a:ext uri="{FF2B5EF4-FFF2-40B4-BE49-F238E27FC236}">
              <a16:creationId xmlns:a16="http://schemas.microsoft.com/office/drawing/2014/main" id="{876D1DB4-6134-4BEB-A40B-F9CF702A03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12</xdr:col>
      <xdr:colOff>63233</xdr:colOff>
      <xdr:row>286</xdr:row>
      <xdr:rowOff>119261</xdr:rowOff>
    </xdr:from>
    <xdr:to>
      <xdr:col>13</xdr:col>
      <xdr:colOff>277811</xdr:colOff>
      <xdr:row>288</xdr:row>
      <xdr:rowOff>78440</xdr:rowOff>
    </xdr:to>
    <xdr:grpSp>
      <xdr:nvGrpSpPr>
        <xdr:cNvPr id="162" name="Grupo 161">
          <a:extLst>
            <a:ext uri="{FF2B5EF4-FFF2-40B4-BE49-F238E27FC236}">
              <a16:creationId xmlns:a16="http://schemas.microsoft.com/office/drawing/2014/main" id="{52593DD4-4D0A-4018-AA20-EA4E682A3E9F}"/>
            </a:ext>
          </a:extLst>
        </xdr:cNvPr>
        <xdr:cNvGrpSpPr/>
      </xdr:nvGrpSpPr>
      <xdr:grpSpPr>
        <a:xfrm>
          <a:off x="13931633" y="72267214"/>
          <a:ext cx="1066225" cy="389485"/>
          <a:chOff x="8673882" y="6788419"/>
          <a:chExt cx="1404685" cy="604051"/>
        </a:xfrm>
      </xdr:grpSpPr>
      <xdr:sp macro="" textlink="">
        <xdr:nvSpPr>
          <xdr:cNvPr id="163" name="CuadroTexto 162">
            <a:extLst>
              <a:ext uri="{FF2B5EF4-FFF2-40B4-BE49-F238E27FC236}">
                <a16:creationId xmlns:a16="http://schemas.microsoft.com/office/drawing/2014/main" id="{AB16A990-324F-1FE5-7A31-2E834FACA05F}"/>
              </a:ext>
            </a:extLst>
          </xdr:cNvPr>
          <xdr:cNvSpPr txBox="1"/>
        </xdr:nvSpPr>
        <xdr:spPr>
          <a:xfrm>
            <a:off x="8683776" y="6788419"/>
            <a:ext cx="1365113" cy="41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a:latin typeface="Impact" panose="020B0806030902050204" pitchFamily="34" charset="0"/>
              </a:rPr>
              <a:t>84%</a:t>
            </a:r>
          </a:p>
        </xdr:txBody>
      </xdr:sp>
      <xdr:sp macro="" textlink="">
        <xdr:nvSpPr>
          <xdr:cNvPr id="164" name="CuadroTexto 163">
            <a:extLst>
              <a:ext uri="{FF2B5EF4-FFF2-40B4-BE49-F238E27FC236}">
                <a16:creationId xmlns:a16="http://schemas.microsoft.com/office/drawing/2014/main" id="{CC4E55F1-6EEC-BB49-1554-45D20CF3A33B}"/>
              </a:ext>
            </a:extLst>
          </xdr:cNvPr>
          <xdr:cNvSpPr txBox="1"/>
        </xdr:nvSpPr>
        <xdr:spPr>
          <a:xfrm>
            <a:off x="8673882" y="7136052"/>
            <a:ext cx="1404685" cy="256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atin typeface="Montserrat" panose="00000500000000000000" pitchFamily="2" charset="0"/>
                <a:cs typeface="Mongolian Baiti" panose="03000500000000000000" pitchFamily="66" charset="0"/>
              </a:rPr>
              <a:t>Cumplimiento </a:t>
            </a:r>
          </a:p>
        </xdr:txBody>
      </xdr:sp>
    </xdr:grpSp>
    <xdr:clientData/>
  </xdr:twoCellAnchor>
  <xdr:twoCellAnchor>
    <xdr:from>
      <xdr:col>33</xdr:col>
      <xdr:colOff>375396</xdr:colOff>
      <xdr:row>1</xdr:row>
      <xdr:rowOff>113178</xdr:rowOff>
    </xdr:from>
    <xdr:to>
      <xdr:col>38</xdr:col>
      <xdr:colOff>324970</xdr:colOff>
      <xdr:row>15</xdr:row>
      <xdr:rowOff>11206</xdr:rowOff>
    </xdr:to>
    <xdr:graphicFrame macro="">
      <xdr:nvGraphicFramePr>
        <xdr:cNvPr id="22" name="Gráfico 21">
          <a:extLst>
            <a:ext uri="{FF2B5EF4-FFF2-40B4-BE49-F238E27FC236}">
              <a16:creationId xmlns:a16="http://schemas.microsoft.com/office/drawing/2014/main" id="{ABFA5802-19C7-55A9-9BCA-8250BF2357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29</xdr:col>
      <xdr:colOff>426829</xdr:colOff>
      <xdr:row>16</xdr:row>
      <xdr:rowOff>163994</xdr:rowOff>
    </xdr:from>
    <xdr:to>
      <xdr:col>37</xdr:col>
      <xdr:colOff>609046</xdr:colOff>
      <xdr:row>27</xdr:row>
      <xdr:rowOff>17117</xdr:rowOff>
    </xdr:to>
    <xdr:graphicFrame macro="">
      <xdr:nvGraphicFramePr>
        <xdr:cNvPr id="24" name="Gráfico 23">
          <a:extLst>
            <a:ext uri="{FF2B5EF4-FFF2-40B4-BE49-F238E27FC236}">
              <a16:creationId xmlns:a16="http://schemas.microsoft.com/office/drawing/2014/main" id="{DF5B4950-5794-DA91-BA01-4FD79DC467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ANA CAROLINA BOHORQUEZ GIL" refreshedDate="45345.513461111113" createdVersion="8" refreshedVersion="8" minRefreshableVersion="3" recordCount="77" xr:uid="{5F90A864-3AE2-4CDC-ABEB-4A8D4B43EB7E}">
  <cacheSource type="worksheet">
    <worksheetSource ref="B3:O80" sheet="MATRIZ INDICADORES 2023"/>
  </cacheSource>
  <cacheFields count="14">
    <cacheField name="N°" numFmtId="0">
      <sharedItems containsSemiMixedTypes="0" containsString="0" containsNumber="1" containsInteger="1" minValue="1" maxValue="77"/>
    </cacheField>
    <cacheField name="NIVEL DEL PROCESO" numFmtId="0">
      <sharedItems count="4">
        <s v="Estratégico"/>
        <s v="Misional"/>
        <s v="Evaluación y Control"/>
        <s v="Apoyo"/>
      </sharedItems>
    </cacheField>
    <cacheField name="PROCESO " numFmtId="0">
      <sharedItems count="22">
        <s v="Comunicación Estratégica"/>
        <s v="Conceptos Técnicos"/>
        <s v="Demanda y prospectiva Energética"/>
        <s v="Direccionamiento Estratégico"/>
        <s v="Divulgación e información Minero Energética"/>
        <s v="Evaluación y Control"/>
        <s v="Fondos Energéticos y proyectos para cobertura"/>
        <s v="Gestión Contractual"/>
        <s v="Gestión de Convocatorias"/>
        <s v="Gestión de Servicios Administrativos"/>
        <s v="Gestión del Talento Humano"/>
        <s v="Gestión Documental"/>
        <s v="Gestión Financiera"/>
        <s v="Gestión Jurídica"/>
        <s v="Gestión TIC´s"/>
        <s v="Información Sectorial"/>
        <s v="Mejora Continua"/>
        <s v="Planeación Integral de Energía Eléctrica"/>
        <s v="Planeación Integral de Hidrocarburos"/>
        <s v="Planeación Integral de Minería"/>
        <s v="Servicio al Ciudadano"/>
        <s v="Gestión de Servicios Admistrativos" u="1"/>
      </sharedItems>
    </cacheField>
    <cacheField name="NOMBRE DEL INDICADOR" numFmtId="0">
      <sharedItems count="84">
        <s v="Seguidores de redes sociales."/>
        <s v="Satisfacción cliente interno"/>
        <s v="Reacciones en campañas externas"/>
        <s v="Consultas en la Intranet"/>
        <s v="Cumplimiento del PECO"/>
        <s v="Oportunidad en la expedición de los certificados para proyectos de Fuentes No Convencionales de Energía en el tiempo establecido."/>
        <s v="Oportunidad en la expedición de los certificados para proyectos de Gestión Eficiente de Energía en el tiempo establecido."/>
        <s v="Cumplimiento en las publicaciones del proceso de Demanda y prospectiva energética."/>
        <s v="Cumplimiento en la ejecución de estudios del uso racional y eficiente de la energía."/>
        <s v="Cumplimiento del Plan de acción"/>
        <s v="Eficacia de la Planeación institucional"/>
        <s v="Oportunidad de la publicación de información"/>
        <s v="Cumplimiento Programa Anual de Auditorías Internas PAAI"/>
        <s v="Cumplimiento en la formulación de acciones de mejora por parte de los líderes de proceso."/>
        <s v="Coordinación de información con Organismos de control"/>
        <s v="Seguimiento a acciones de mejora incluidas en los Planes de Mejoramiento"/>
        <s v="% de precisión de la evaluación realizada a los proyectos"/>
        <s v="Oportunidad en la evaluación realizada a los proyectos"/>
        <s v="Capacidad de cubrir la demanda de mesas técnicas, asesorías y acompañamiento a usuarios"/>
        <s v="Oportunidad en la Liquidación de Contratos"/>
        <s v="Publicación de documentos contractuales"/>
        <s v="Cumplimiento del programa anual de Convocatorias"/>
        <s v="Efectividad del Seguimiento a Informes de Interventoría de los proyectos en ejecución."/>
        <s v="Oportunidad en tiempo de gestión de los procesos de convocatoria."/>
        <s v="Cumplimiento del Plan anual de trabajo del PIGA"/>
        <s v="Austeridad en el consumo de recursos naturales"/>
        <s v="Eficacia en la actualización de inventarios"/>
        <s v="Oportunidad en la ejecución del presupuesto de funcionamiento a cargo de GIT GA"/>
        <s v="Cumplimiento del Plan anual de trabajo del SG SST"/>
        <s v="Liquidación de nomina"/>
        <s v="Cumplimiento del Plan Institucional de Capacitación"/>
        <s v="Cobertura de la capacitación"/>
        <s v="Eficacia de la inducción"/>
        <s v="Rotación de personal"/>
        <s v="Evaluación de desempeño"/>
        <s v="Cumplimiento del Plan de Bienestar, estímulos e incentivos"/>
        <s v="Cobertura de las actividades de Bienestar"/>
        <s v="Oportunidad en el tramite de quejas"/>
        <s v="Eficacia en la transferencia de los documentos."/>
        <s v="Eficacia en la digitalización de documentos del archivo Central"/>
        <s v="Oportunidad  en el servicio de préstamo de documentos"/>
        <s v="Oportunidad en la atención de solicitudes de asistencia técnica "/>
        <s v="Atención oportuna a trámites presupuestales"/>
        <s v="Oportunidad en las conciliaciones bancarias"/>
        <s v="PAC no utilizado"/>
        <s v="Oportunidad en el pago de obligaciones"/>
        <s v="Oportunidad en la presentación de informes"/>
        <s v="Cumplimiento Plan de Trabajo"/>
        <s v="Respuesta oportuna de las demandas"/>
        <s v="Emisión de conceptos o asistencia  jurídica"/>
        <s v="Tratamiento de eventos de seguridad y privacidad de la información - TESPI"/>
        <s v="Materialización de incidentes."/>
        <s v="Cumplimiento de Acuerdos de Niveles de Servicio sobre proveedores"/>
        <s v="Disponibilidad de infraestructura tecnológica"/>
        <s v="Capacidad de almacenamiento"/>
        <s v="Elaboración de documentos y reportes"/>
        <s v="Planes de mejoramiento cerrados con eficacia"/>
        <s v="Riesgos Materializados"/>
        <s v="Seguimiento elaboración Plan de Expansión de Transmisión"/>
        <s v="Seguimiento elaboración Plan de Expansión de Generación"/>
        <s v="Registro de proyectos de generación."/>
        <s v="Conceptos de Potencial Hidroeléctrico "/>
        <s v="Costo Obras Identificadas Plan de Expansión de Generación Transmisión "/>
        <s v="Información PIEC"/>
        <s v="Concepto de Evaluación PECOR"/>
        <s v="Cumplimiento en la emisión de conceptos técnicos emitidos por la Subdirección de Hidrocarburos"/>
        <s v="Oportunidad en la emisión de conceptos técnicos emitidos por la Subdirección de Hidrocarburos"/>
        <s v="Cumplimiento en la elaboración de planes"/>
        <s v="Gestión de la información y del conocimiento requerido para el Planeamiento de la Cobertura de Gas Combustible."/>
        <s v="Cumplimiento elaboración de concepto técnico para fijar precios base de regalías."/>
        <s v="Oportunidad en la publicación y calidad de planes subsectoriales."/>
        <s v="Seguimiento al cumplimiento PNDM y Planes Sectoriales por parte de la UPME"/>
        <s v="Seguimiento actualización reportes SIMCO"/>
        <s v="Seguimiento a la realización de análisis del comportamiento y la incidencia del sector minero."/>
        <s v="Oportunidad en la respuesta a las PQRS radicadas"/>
        <s v="Satisfacción del cliente en la oportunidad de atención"/>
        <s v="Satisfacción del cliente en cuanto a la eficacia de la información "/>
        <s v="Cumplimiento Programa Anual de Auditiroías Internas PAAI" u="1"/>
        <s v="Cumplimiento del Plan de Bienestar, estimulos e incentivos" u="1"/>
        <s v="Eficacia en la transferencia de los documentos" u="1"/>
        <s v="Oportunidad  en el servicio de prestamo de documentos" u="1"/>
        <s v="Emisión de conceptos o asistencia  juridica" u="1"/>
        <s v="Disponibilidad de infraestructura tecnologica" u="1"/>
        <s v="Cumplimiento elaboración de concepto técnico para fijar precios base de regalias." u="1"/>
      </sharedItems>
    </cacheField>
    <cacheField name="OBJETIVO DEL INDICADOR" numFmtId="0">
      <sharedItems/>
    </cacheField>
    <cacheField name=" OBJETIVO ESTRATÉGICO" numFmtId="0">
      <sharedItems count="4">
        <s v="1. Generar valor económico y social a partir de la aplicación del conocimiento integral de los recursos minero energéticos."/>
        <s v="4. Desarrollar las acciones necesarias que permitan materializar los planes, programas y proyectos en el sector minero energético."/>
        <s v="3. Orientar el aprovechamiento y uso eficiente y responsable de los recursos minero - energéticos."/>
        <s v="2. Incorporar las mejores prácticas organizacionales y tecnológicas que garanticen calidad e integridad de la gestión pública."/>
      </sharedItems>
    </cacheField>
    <cacheField name="TIPO" numFmtId="0">
      <sharedItems count="3">
        <s v="Eficacia"/>
        <s v="Efectividad"/>
        <s v="Eficiencia"/>
      </sharedItems>
    </cacheField>
    <cacheField name="PERIODICIDAD" numFmtId="0">
      <sharedItems/>
    </cacheField>
    <cacheField name="META" numFmtId="0">
      <sharedItems containsMixedTypes="1" containsNumber="1" minValue="0" maxValue="95"/>
    </cacheField>
    <cacheField name="RESULTADO" numFmtId="9">
      <sharedItems containsMixedTypes="1" containsNumber="1" minValue="0" maxValue="1.31" count="40">
        <n v="0.05"/>
        <n v="0.97919999999999996"/>
        <n v="0.60760000000000003"/>
        <s v="No aplica medición para este periodo"/>
        <n v="1"/>
        <n v="0.43340000000000001"/>
        <n v="0.80459999999999998"/>
        <n v="0.96699999999999997"/>
        <n v="0.97"/>
        <n v="0.95440000000000003"/>
        <n v="1.3077000000000001"/>
        <n v="0.67569999999999997"/>
        <n v="0.28000000000000003"/>
        <n v="0.87"/>
        <n v="5.8799999999999998E-2"/>
        <n v="1.2222"/>
        <n v="0.95240000000000002"/>
        <n v="0.03"/>
        <n v="0.95"/>
        <n v="1.0196000000000001"/>
        <n v="0.75"/>
        <n v="0.79220000000000002"/>
        <n v="8.1199999999999994E-2"/>
        <s v="Aún no completa periodo de medición"/>
        <n v="0.85"/>
        <n v="0.96"/>
        <n v="0.9"/>
        <n v="0.61"/>
        <n v="0.97099999999999997"/>
        <n v="0.8"/>
        <n v="0.86670000000000003"/>
        <n v="0.90200000000000002"/>
        <n v="0.72"/>
        <n v="5.5599999999999997E-2" u="1"/>
        <n v="0.95399999999999996" u="1"/>
        <n v="1.31" u="1"/>
        <n v="0.67" u="1"/>
        <n v="1.2200000000000001E-2" u="1"/>
        <n v="0" u="1"/>
        <n v="8.1000000000000003E-2" u="1"/>
      </sharedItems>
    </cacheField>
    <cacheField name="ANÁLISI S DE RESULTADOS" numFmtId="0">
      <sharedItems longText="1"/>
    </cacheField>
    <cacheField name="ESTADO" numFmtId="0">
      <sharedItems/>
    </cacheField>
    <cacheField name="PERIODO PENDIENTE" numFmtId="0">
      <sharedItems containsMixedTypes="1" containsNumber="1" containsInteger="1" minValue="2023" maxValue="2023"/>
    </cacheField>
    <cacheField name="OBSERVACION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7">
  <r>
    <n v="1"/>
    <x v="0"/>
    <x v="0"/>
    <x v="0"/>
    <s v="Evaluar el incremento del número de usuarios de información que tiene la entidad en las redes sociales."/>
    <x v="0"/>
    <x v="0"/>
    <s v="Semestral"/>
    <n v="7.0000000000000007E-2"/>
    <x v="0"/>
    <s v="Incluye Facebook Twitter y LinkedIn. Esquemas de analítica sujetos a políticas de cada red social."/>
    <s v="AL DÍA"/>
    <s v="Semestre 2"/>
    <m/>
  </r>
  <r>
    <n v="2"/>
    <x v="0"/>
    <x v="0"/>
    <x v="1"/>
    <s v="Determinar el grado de satisfacción de los clientes internos sobre el impacto que tienen las comunicaciones realizadas bajo los mecanismos usados._x0009_"/>
    <x v="1"/>
    <x v="0"/>
    <s v="Anual"/>
    <n v="0.7"/>
    <x v="1"/>
    <s v="Se tomó en cuenta el número de encuestados que respondieron de bueno a excelente en la pregunta  “¿Cuál es tu evaluación general acerca de las campañas de comunicación que generamos? &quot;en la Encuesta de percepción de campañas de comunicación internas 2023."/>
    <s v="AL DÍA"/>
    <s v="N/A"/>
    <m/>
  </r>
  <r>
    <n v="3"/>
    <x v="0"/>
    <x v="0"/>
    <x v="2"/>
    <s v="Evaluar la receptividad que tienen las publicaciones realizadas mediante las redes sociales a las partes interesadas externas."/>
    <x v="0"/>
    <x v="0"/>
    <s v="Anual"/>
    <n v="0.25"/>
    <x v="2"/>
    <s v="Se tomó como referencia el consolidado de impresiones del mes de diciembre de 2023 para la red social LinkedIn, la cual obtuvo 164,591 impresiones de todas las publicaciones durante el mes, de las cuales 2,709 se tradujeron en conversiones (me gusta, clics, comentarios y veces compartidas)."/>
    <s v="AL DÍA"/>
    <n v="2023"/>
    <s v="VALIDAR RESULTADO"/>
  </r>
  <r>
    <n v="4"/>
    <x v="0"/>
    <x v="0"/>
    <x v="3"/>
    <s v="Determinar la eficacia de la Intranet como medio de difusión de información por parte de los servidores públicos."/>
    <x v="0"/>
    <x v="0"/>
    <s v="Semestral"/>
    <s v="N/A"/>
    <x v="3"/>
    <s v="El indicador a la fecha no se ha podido medir, debido a que la herramienta de medición sufrió unas modificaciones que generan incompatibilidad con nuestros portales web. Por lo tanto, desde el equipo de TI se encuentran en la validación y búsqueda de una herramienta que permita efectuar este tipo de mediciones._x0009_"/>
    <s v="AL DÍA"/>
    <s v="N/A"/>
    <s v="indicador a la fecha no se ha podido medir, debido a que la herramienta de medición sufrió unas modificaciones que generan incompatibilidad con nuestros portales web. Por lo tanto, desde el equipo de TI se encuentran en la validación y búsqueda de una herramienta que permita efectuar este tipo de mediciones."/>
  </r>
  <r>
    <n v="5"/>
    <x v="0"/>
    <x v="0"/>
    <x v="4"/>
    <s v="Verificar el grado de cumplimiento de las tácticas planificadas a desarrollar en el Plan de Comunicaciones."/>
    <x v="0"/>
    <x v="0"/>
    <s v="Semestral"/>
    <n v="1"/>
    <x v="4"/>
    <s v="Elaboración del PECO."/>
    <s v="AL DÍA"/>
    <s v="Semestre 2"/>
    <m/>
  </r>
  <r>
    <n v="6"/>
    <x v="1"/>
    <x v="1"/>
    <x v="5"/>
    <s v="Realizar seguimiento al cumplimiento de los tiempos en la expedición de los certificados de FNCE."/>
    <x v="2"/>
    <x v="0"/>
    <s v="Semestral_x000a_(diciembre a mayo /_x000a_ junio a noviembre)"/>
    <n v="0.8"/>
    <x v="5"/>
    <s v="Sin análisis reportado por el proceso."/>
    <s v="AL DÍA"/>
    <s v="N/A"/>
    <s v="Pendiente registro de análisis de medición"/>
  </r>
  <r>
    <n v="7"/>
    <x v="1"/>
    <x v="1"/>
    <x v="6"/>
    <s v="Realizar seguimiento al cumplimiento de los tiempos en la expedición de los certificados."/>
    <x v="2"/>
    <x v="0"/>
    <s v="Semestral _x000a_(diciembre a mayo /_x000a_junio a noviembre)"/>
    <n v="0.8"/>
    <x v="6"/>
    <s v="Sin análisis reportado por el proceso."/>
    <s v="AL DÍA"/>
    <s v="N/A"/>
    <s v="Pendiente registro de análisis de medición"/>
  </r>
  <r>
    <n v="8"/>
    <x v="1"/>
    <x v="2"/>
    <x v="7"/>
    <s v="Evaluar el cumplimiento en las publicaciones obligatorias anuales que debe realizar el proceso de Demanda y prospectiva energética, a saber: proyecciones de demanda, el Balance Energético Colombiano - BECO y los Costos de Racionamiento."/>
    <x v="2"/>
    <x v="0"/>
    <s v="Anual"/>
    <n v="1"/>
    <x v="4"/>
    <s v="Se realizaron las publicaciones proyectadas para la vigencia 2023 las cuales se encuentran publicadas en la página web de la Unidad."/>
    <s v="AL DÍA"/>
    <s v="N/A"/>
    <s v="Pendiente registro de análisis de medición."/>
  </r>
  <r>
    <n v="9"/>
    <x v="1"/>
    <x v="2"/>
    <x v="8"/>
    <s v="Evaluar el cumplimiento en la ejecución de los estudios del uso racional y eficiente de la energía en relación con lo programado por la Subdirección de Demanda en la vigencia."/>
    <x v="1"/>
    <x v="0"/>
    <s v="Anual"/>
    <n v="1"/>
    <x v="4"/>
    <s v="Se finalizaron las cuatro (4) consultorías programadas para la vigencia 2023, están serán insumo para los documentos de planeación de la Subdirección de Demanda."/>
    <s v="AL DÍA"/>
    <s v="N/A"/>
    <m/>
  </r>
  <r>
    <n v="10"/>
    <x v="0"/>
    <x v="3"/>
    <x v="9"/>
    <s v="Verificar la eficacia del proceso en cuanto al cumplimiento de las actividades planificadas del plan de acción._x0009_"/>
    <x v="3"/>
    <x v="0"/>
    <s v="Trimestral"/>
    <n v="0.9"/>
    <x v="7"/>
    <s v="Al cierre de la vigencia 2023 se logró un cumplimiento acumulado del 98 de las actividades programadas en el Plan de Acción.  De las 9 dependencias que formularon plan de acción, 5 lograron cumplir con el 100% (Oficina de Fondos, Subdirección de Demanda, Subdirección de Hidrocarburos, Oficina de Gestión de la Información y GIT de Planeación) , 3 tienen cumplimento superior al 95% pero no lograron el 100% (Subdirección de Minería, Control Interno y Secretaría General las cuales no finalizaron 2, 2 y 1 actividades respectivamente); y la Subdirección de Energía Eléctrica que llegó al 83% de cumplimiento de las actividades proyectadas. Con este resultados se supera la meta establecida para este indicador y se presentan los resultados ante el comité de gestión y desempeño para la toma de decisiones."/>
    <s v="AL DÍA"/>
    <s v="N/A"/>
    <m/>
  </r>
  <r>
    <n v="11"/>
    <x v="0"/>
    <x v="3"/>
    <x v="10"/>
    <s v="Verificar el cumplimiento del proceso conforme a la planeación institucional mediante la valoración transversal de las variables asociadas a acuerdos de gestión, ejecución de recursos y modificación de objetos contractuales."/>
    <x v="1"/>
    <x v="0"/>
    <s v="Trimestral"/>
    <n v="0.9"/>
    <x v="8"/>
    <s v="La ejecución de recursos se cumplió en 96% frente a la apropiación total de inversión para la vigencia, las modificaciones del PAA en un 99% y el cumplimiento de los acuerdos de gestión en un 96%.  En el último trimestre se incrementó el 30% de la ejecución, dado el cumplimiento del 99% del plan de adquisiciones.  Asimismo se superó en 7 puntos la meta programada para el indicador."/>
    <s v="AL DÍA"/>
    <s v="N/A"/>
    <m/>
  </r>
  <r>
    <n v="12"/>
    <x v="1"/>
    <x v="4"/>
    <x v="11"/>
    <s v="Total de publicaciones dentro del tiempo de acuerdo de servicio."/>
    <x v="0"/>
    <x v="0"/>
    <s v="Semestral"/>
    <n v="0.9"/>
    <x v="9"/>
    <s v="Según el registro de publicaciones para un total de 482 solicitudes de publicación durante el segundo semestre se publicaron 460 solicitudes dentro de los tiempos de niveles de acuerdo de servicio definidos en el procedimiento de publicaciones web."/>
    <s v="AL DÍA"/>
    <s v="N/A"/>
    <m/>
  </r>
  <r>
    <n v="13"/>
    <x v="2"/>
    <x v="5"/>
    <x v="12"/>
    <s v="Realizar seguimiento a la ejecución del programa anual de auditorías internas y evaluar su cumplimiento."/>
    <x v="3"/>
    <x v="0"/>
    <s v="Trimestral"/>
    <n v="0.95"/>
    <x v="10"/>
    <s v="En el cuarto trimestre se finalizó la auditoría al proceso Gestión de Conceptos Técnicos. Se realizó reunión de apertura de auditoría al proceso Gestión de TIC´s - Modelo de Seguridad y Privacidad de la Información y la Auditoría Gestión Administrativa - cumplimiento NTC 6047 - Infraestructura. Se solicitó y se presentaron los 7 informes de ley programas para el cuarto trimestre de 2023 (3 Informes CGR Obras Inconclusas, 3 Informes CGR Gestión Contractual y el informe de austeridad del gasto memorando 20231000049753). Se finalizaron los informes pendientes del tercer trimestre (Evaluación del Desempeño, ITA, Ley de Cuotas y Mapas de Riesgos de Corrupción). Se solicitó la información y se ejecutaron tres (03) seguimientos de los cuatro (4) programados (Planes de Mejoramiento Auditorías Memorando 20231000058793, Caja Menor Memorando 20231000059343, SUIT - Reporte Excel de la plataforma) Informes en carpetas de plan de acción: https://drive.google.com/drive/folders/1wundAOllso7WizqZ5E6GrIUeaOM8j78T._x0009__x0009__x0009_"/>
    <s v="AL DÍA"/>
    <s v="Trimestre IV"/>
    <m/>
  </r>
  <r>
    <n v="14"/>
    <x v="2"/>
    <x v="5"/>
    <x v="13"/>
    <s v="Realizar seguimiento al nivel de formulación de acciones de mejora sobre los hallazgos y oportunidades de mejora señaladas por la tercera línea de Defensa._x0009_"/>
    <x v="3"/>
    <x v="1"/>
    <s v="Trimestral"/>
    <n v="0.95"/>
    <x v="11"/>
    <s v="Se formularon acciones de mejora en el SIGUEME a los hallazgos y oportunidades de mejora de las auditorías a Gestión de Conceptos Técnicos y Modelo de Seguridad y Privacidad de la Información (25), sin embargo, las catorce relacionadas con el modelo MSPI están en revisión para aprobación o devolución. No se ha registrado acciones de mejora a los hallazgos y oportunidades de mejora de las auditorías a la Caja Menor y a la Norma NTC 6047:2013."/>
    <s v="AL DÍA"/>
    <s v="Trimestre IV"/>
    <s v="Es un indicador que arroje valor. El tratamiento no depende del proceso."/>
  </r>
  <r>
    <n v="15"/>
    <x v="2"/>
    <x v="5"/>
    <x v="14"/>
    <s v="Realizar medición de la actividad de coordinación de información con los ORGANISMOS de control."/>
    <x v="3"/>
    <x v="0"/>
    <s v="Trimestral"/>
    <n v="0.1"/>
    <x v="4"/>
    <s v="Solicitud CGR para creación de cuenta electrónica institucional para implementación de doble factor de autenticación y/o notificaciones de temas SIRECI. Radicado 20231000144531._x0009__x0009_"/>
    <s v="AL DÍA"/>
    <s v="Trimestre IV"/>
    <s v="Es un indicador que arroje valor. "/>
  </r>
  <r>
    <n v="16"/>
    <x v="2"/>
    <x v="5"/>
    <x v="15"/>
    <s v="Indicar el número de acciones de mejora incluidas en los planes de mejoramiento verificados con el propósito de mostrar la gestión realizada."/>
    <x v="3"/>
    <x v="0"/>
    <s v="Semestral"/>
    <n v="1"/>
    <x v="12"/>
    <s v="Informe de seguimiento planes de mejoramiento 20231000058793. _x000a_Evidencias en link https://drive.google.com/drive/folders/1wundAOllso7WizqZ5E6GrIUeaOM8j78T_x000a_Nota: Revisión se realiza por planes de mejoramiento suscritos, no se identificaron cuantas acciones tiene cada plan."/>
    <s v="AL DÍA"/>
    <s v="Semestre 2"/>
    <m/>
  </r>
  <r>
    <n v="17"/>
    <x v="1"/>
    <x v="6"/>
    <x v="16"/>
    <s v="Evaluar en una muestra de proyectos si la evaluación realizada es consistente con el cumplimiento de criterios de calidad establecidos._x0009_"/>
    <x v="1"/>
    <x v="0"/>
    <s v="Trimestral"/>
    <n v="0.95"/>
    <x v="4"/>
    <s v="La precisión de la evaluación durante el trimestre, se cumplió en un 100% ya que todos los proyectos de la muestra seleccionada, fueron correctamente evaluados. Es decir, los 3 seleccionados tienen una buena calidad de evaluación. La meta propuesta se cumple."/>
    <s v="AL DÍA"/>
    <s v="N/A"/>
    <m/>
  </r>
  <r>
    <n v="18"/>
    <x v="1"/>
    <x v="6"/>
    <x v="17"/>
    <s v="Determinar el cumplimiento de los tiempos establecidos, para dar respuesta a las solicitudes de evaluación de los proyectos de partes interesadas."/>
    <x v="1"/>
    <x v="0"/>
    <s v="Trimestral"/>
    <n v="0.95"/>
    <x v="13"/>
    <s v="Durante el trimestre se evaluó el 71% de los proyectos que se tenían que evaluar de acuerdo a la fecha de ingreso de cada proyecto y los tiempos de respuesta establecidos para cada fondo. Esto se debió al volumen de conceptos solicitados por cierre de gestión de entidades territoriales como consecuencia de los cambios de administración por parte del SGR. Por otro lado, en el caso de FINDETER se generaron retrasos por parte de los evaluadores al no responder en tiempo oportuno al líder sobre los procesos de revisión y emisión del concepto de los proyectos."/>
    <s v="AL DÍA"/>
    <s v="N/A"/>
    <m/>
  </r>
  <r>
    <n v="19"/>
    <x v="1"/>
    <x v="6"/>
    <x v="18"/>
    <s v="Establecer si la entidad cuenta con la capacidad operativa de atender la demanda de mesas técnicas, asesorías y acompañamientos solicitados en un período."/>
    <x v="1"/>
    <x v="0"/>
    <s v="Trimestral"/>
    <n v="0.95"/>
    <x v="4"/>
    <s v="Se realizan todas las mesas técnicas que fueron solicitadas por los usuarios/clientes en el trimestre fueron debidamente atendidas por los funcionarios/contratistas de la OGPF. Durante las mesas se asesoró y se dio claridad a las observaciones UPME en la evaluación de los proyectos de los diferentes fondos financieros."/>
    <s v="AL DÍA"/>
    <s v="N/A"/>
    <m/>
  </r>
  <r>
    <n v="20"/>
    <x v="3"/>
    <x v="7"/>
    <x v="19"/>
    <s v="Verificar la oportunidad en el desarrollo del balance jurídico, técnico y financiero de la ejecución del contrato a través de la liquidación de los mismos."/>
    <x v="3"/>
    <x v="0"/>
    <s v="Trimestral"/>
    <n v="0.9"/>
    <x v="3"/>
    <s v="Para este periodo no se encontraban programadas liquidaciones a realizar, solamente viene el rezago de otros periodos, cuyos plazos se encuentran dentro de los límites establecidos en el Manual de Contratación."/>
    <s v="AL DÍA"/>
    <s v="Trimestre IV"/>
    <m/>
  </r>
  <r>
    <n v="21"/>
    <x v="3"/>
    <x v="7"/>
    <x v="20"/>
    <s v="Verificar el grado de cumplimiento de requisitos relacionados a la transparencia en la gestión contractual mediante la publicación de los diferentes hitos desarrollados en el marco de un contrato."/>
    <x v="3"/>
    <x v="0"/>
    <s v="Trimestral"/>
    <n v="0.9"/>
    <x v="4"/>
    <s v="Se realizó el cierre (terminación) de 3 contratos. 2 en el mes de octubre y 1 en el mes de noviembre."/>
    <s v="AL DÍA"/>
    <s v="Trimestre IV"/>
    <m/>
  </r>
  <r>
    <n v="22"/>
    <x v="1"/>
    <x v="8"/>
    <x v="21"/>
    <s v="Realizar seguimiento a la publicación o prepublicación de Convocatorias."/>
    <x v="1"/>
    <x v="0"/>
    <s v="Trimestral"/>
    <n v="0.9"/>
    <x v="14"/>
    <s v="​​​UPME 05‐2023 Tercer Transformador de Bolívar 500/220 kV (17 de Noviembre de 2023)._x0009_"/>
    <s v="AL DÍA"/>
    <s v="N/A"/>
    <s v="No se establece acción correctiva"/>
  </r>
  <r>
    <n v="23"/>
    <x v="1"/>
    <x v="8"/>
    <x v="22"/>
    <s v="Realizar seguimiento al nivel de avance en la revisión y seguimiento a informes de interventoría."/>
    <x v="1"/>
    <x v="1"/>
    <s v="Trimestral"/>
    <n v="1"/>
    <x v="15"/>
    <s v="Sin análisis reportado por el proceso."/>
    <s v="AL DÍA"/>
    <s v="N/A"/>
    <s v="Pendiente registro de análisis de medición"/>
  </r>
  <r>
    <n v="24"/>
    <x v="1"/>
    <x v="8"/>
    <x v="23"/>
    <s v="Realizar seguimiento a la publicación o prepublicación de Convocatorias."/>
    <x v="1"/>
    <x v="2"/>
    <s v="Trimestral"/>
    <n v="0.85"/>
    <x v="16"/>
    <s v="Sin análisis reportado por el proceso."/>
    <s v="AL DÍA"/>
    <s v="N/A"/>
    <s v="Pendiente registro de análisis de medición"/>
  </r>
  <r>
    <n v="25"/>
    <x v="3"/>
    <x v="9"/>
    <x v="24"/>
    <s v="Determinar el nivel de cumplimiento del Plan anual de trabajo del PIGA._x0009_"/>
    <x v="3"/>
    <x v="0"/>
    <s v="Trimestral"/>
    <n v="0.9"/>
    <x v="3"/>
    <s v="Para la vigencia 2023 no se reporta este indicador en virtud de que el PIGA solo de obligatorio cumplimiento para las entidades del Distrito, razón por la cual, para la vigencia 2024 se procederá a eliminar este indicador."/>
    <s v="AL DÍA"/>
    <s v="Trimestre I_x000a_Trimestre II_x000a_Trimestre III_x000a_Trimestre IV"/>
    <s v="El líder del proceso manifiesta que: &quot;Para la vigencia 2023 no se reporta este indicador en virtud de que el PIGA solo de obligatorio cumplimiento para las entidades del Distrito, razón por la cual, para la vigencia 2024 se procederá a eliminar este indicador&quot;."/>
  </r>
  <r>
    <n v="26"/>
    <x v="3"/>
    <x v="9"/>
    <x v="25"/>
    <s v="Medir el nivel de optimización de los recursos naturales utilizados por la UPME: agua, energía y papel."/>
    <x v="3"/>
    <x v="0"/>
    <s v="Semestral"/>
    <n v="0.01"/>
    <x v="17"/>
    <s v="La meta de ahorro se establece en un 1%. Las asignaciones iniciales son: Agua $4.400.000. Energía $125.500.000 y en papelería $5.000.000 para un total de $134.900.000. Para el cierre de la vigencia 2023 se ejecutó: Agua $5.225.180, Energía $120.255.090 y papelería 4.841.490, generando un ahorro del 3% sobre lo proyectado."/>
    <s v="AL DÍA"/>
    <s v="Semestre 2"/>
    <s v="VALIDAR RESULTADO"/>
  </r>
  <r>
    <n v="27"/>
    <x v="3"/>
    <x v="9"/>
    <x v="26"/>
    <s v="Medir la eficacia en la actualización de inventarios de bienes de la Unidad incluidos los asignados a los funcionarios de la UPME."/>
    <x v="3"/>
    <x v="0"/>
    <s v="Semestral"/>
    <n v="0.9"/>
    <x v="4"/>
    <s v="Para la vigencia se establece como metas la elaboración actualizada de tres inventarios a saber: Un inventario general de activos, Un inventario de bienes de consumo y un inventario individual por servidor público. Con corte al primer semestre se reporta: 100% inventarios general de activos, 100% inventario de bienes de consumo y 83% de avance en el inventario individual._x0009_"/>
    <s v="AL DÍA"/>
    <s v="Semestre 2"/>
    <m/>
  </r>
  <r>
    <n v="28"/>
    <x v="3"/>
    <x v="9"/>
    <x v="27"/>
    <s v="Medir la ejecución presupuestal del Plan Anual de Adquisiciones."/>
    <x v="3"/>
    <x v="0"/>
    <s v="Trimestral"/>
    <n v="0.95"/>
    <x v="18"/>
    <s v="Al finalizar la vigencia 2023, se comprometió la suma de 2.220.555770,57 para un porcentaje de ejecución de 95% correspondiente al rubro A02 &quot;Adquisición de bienes y servicios."/>
    <s v="AL DÍA"/>
    <s v="N/A"/>
    <s v="Pendiente registro de análisis de medición"/>
  </r>
  <r>
    <n v="29"/>
    <x v="3"/>
    <x v="10"/>
    <x v="28"/>
    <s v="Determinar el nivel de cumplimiento del Plan anual de trabajo del SG SST."/>
    <x v="3"/>
    <x v="0"/>
    <s v="Trimestral"/>
    <n v="0.9"/>
    <x v="19"/>
    <s v="Durante el último trimestre del año, se realizaron todas las actividades programadas en el plan de trabajo anual. De igual forma, se realizó la auditoría interna al sistema de gestión de seguridad y salud en el trabajo, actividad pendiente de realizar del trimestre anterior."/>
    <s v="AL DÍA"/>
    <s v="N/A"/>
    <m/>
  </r>
  <r>
    <n v="30"/>
    <x v="3"/>
    <x v="10"/>
    <x v="29"/>
    <s v="Medir la eficacia del procedimiento de la liquidación de nomina mensual de la UPME._x0009__x0009__x0009_"/>
    <x v="3"/>
    <x v="0"/>
    <s v="Trimestral"/>
    <n v="1"/>
    <x v="4"/>
    <s v="Durante los meses de octubre-diciembre de 2022 se realizaron liquidación de 3 nominas normal de la planta de personal de la Entidad; 2 liquidaciones definitivas y una liquidación de prima de navidad."/>
    <s v="AL DÍA"/>
    <s v="N/A"/>
    <m/>
  </r>
  <r>
    <n v="31"/>
    <x v="3"/>
    <x v="10"/>
    <x v="30"/>
    <s v="Determinar el nivel de cumplimiento del Plan institucional de Capacitación._x0009_"/>
    <x v="3"/>
    <x v="0"/>
    <s v="Trimestral"/>
    <n v="1"/>
    <x v="20"/>
    <s v="Para el cuarto trimestre, se da inicio a 3 capacitaciones de 4 programadas: Gas Combustible;  Evaluación económica de proyectos de infraestructura para abastecimiento y confiabilidad de hidrocarburos (Petróleo, gas y combustibles); Redacción y Argumentación, para el caso de la temática Comunicación digital y marketing digital no hay ejecución por falta de presupuesto. En conclusión, el plan institucional de capacitación para la vigencia 2023, logra una ejecución presupuestal de 97,48% y de cobertura de 78%."/>
    <s v="AL DÍA"/>
    <s v="N/A"/>
    <m/>
  </r>
  <r>
    <n v="32"/>
    <x v="3"/>
    <x v="10"/>
    <x v="31"/>
    <s v="Medir el porcentaje de participación de los funcionarios en las capacitaciones planificadas."/>
    <x v="3"/>
    <x v="0"/>
    <s v="Trimestral"/>
    <n v="1"/>
    <x v="21"/>
    <s v="Para el cuarto trimestre se convoca un total de 77 servidores públicos en las diferentes capacitaciones y se certifican 61 para un % de cobertura total de 79%. En resumen, se puede concluir que la ejecución del PIC 2023, tuvo una cobertura total de  78% con un total de 221 servidores públicos convocados a participar de las diferentes temáticas de los cuales se certificaron 172, los funcionarios que no lograron certificación se excusaron oportunamente de su inasistencia por carga laboral y por encontrarse en vacaciones o en comisión de servicios y  dado el cumplimiento de las estrictas políticas de las entidades capacitadoras en cuanto a la asistencia, no lograron certificarse."/>
    <s v="AL DÍA"/>
    <s v="N/A"/>
    <m/>
  </r>
  <r>
    <n v="33"/>
    <x v="3"/>
    <x v="10"/>
    <x v="32"/>
    <s v="Evaluar la eficacia de las inducciones realizadas a los funcionarios."/>
    <x v="3"/>
    <x v="0"/>
    <s v="Semestral"/>
    <n v="1"/>
    <x v="4"/>
    <s v="Se realizó inducción el día 11 de octubre  de 2023, en donde se invitaron los servidores que ingresaron nuevos a la fecha, y posteriormente a la jornada se remitió presentación y  video a las nuevas vinculaciones. En total, 11 servidores fueron vinculados entre el 01 de julio de 2023 y el 31 de diciembre de 2023, incluyendo Carrera Administrativa, Provisionales y libre nombramiento y Remoción."/>
    <s v="AL DÍA"/>
    <s v="N/A"/>
    <m/>
  </r>
  <r>
    <n v="34"/>
    <x v="3"/>
    <x v="10"/>
    <x v="33"/>
    <s v="Medir el índice de personal que se desvincula de la Entidad con respecto al promedio de personal."/>
    <x v="3"/>
    <x v="0"/>
    <s v="Semestral"/>
    <n v="0.1"/>
    <x v="22"/>
    <s v="La planta de personal al inicio el segundo semestre de la vigencia 2023, inicia con 116 servidores vinculados y finaliza el 31 de diciembre de 2023 con 118 servidores activos. Durante el segundo semestre se vincularon 11 servidores entre LNR, periodo de prueba y provisionales, y se retiraron 8 personas por terminación de nombramiento provisional y renuncia voluntaria. Lo anterior en parte por la vinculación del personal por meritocracia del concurso de méritos dela CNSC."/>
    <s v="AL DÍA"/>
    <s v="N/A"/>
    <m/>
  </r>
  <r>
    <n v="35"/>
    <x v="3"/>
    <x v="10"/>
    <x v="34"/>
    <s v="Evaluar el desempeño del personal para determinar el nivel de competencia."/>
    <x v="3"/>
    <x v="0"/>
    <s v="Anual"/>
    <n v="1"/>
    <x v="23"/>
    <s v="El reporte se hará en la ultima semana de febrero, ya que se cuenta con una fecha de corte al 31 de enero de 2024 y un plazo de calificación que abarca desde el 1 de febrero hasta el 21 de febrero de la vigencia actual."/>
    <s v="EN CURSO"/>
    <n v="2023"/>
    <s v="El reporte se hará en la ultima semana de febrero, ya que se cuenta con una fecha de corte al 31 de enero de 2024 y un plazo de calificación que abarca desde el 1 de febrero hasta el 21 de febrero de la vigencia actual"/>
  </r>
  <r>
    <n v="36"/>
    <x v="3"/>
    <x v="10"/>
    <x v="35"/>
    <s v="Determinar el nivel de cumplimiento del Plan de Bienestar, estímulos e incentivos."/>
    <x v="3"/>
    <x v="0"/>
    <s v="Trimestral"/>
    <n v="1"/>
    <x v="4"/>
    <s v="Dentro del Plan de bienestar, estímulos e incentivos del 2023, se incluyeron un total de 31 actividades a realizar, las cuales dentro del cuarto trimestre comprendían las siguientes:_x000a_1. Día del niño_x000a_2. Taller de Manualidades_x000a_3. Caminata ecológica_x000a_4. Taller pre pensionados_x000a_5. Cierre de gestión_x000a_6. Novenas Navideñas_x000a_7. Intervención de clima laboral_x000a_8. Campaña bicicleta_x000a_9. Vacaciones recreativas_x000a_Adicionalmente se continuo con las actividades transversales que son: _x000a__x000a_- Implementación del horario flexible *Transversal_x000a_-Implementación del teletrabajo *Transversal_x000a_- Asesoría de la caja de compensación *Transversal_x000a__x000a_Estas actividades fueron ejecutadas en su totalidad._x0009__x0009_"/>
    <s v="AL DÍA"/>
    <s v="N/A"/>
    <m/>
  </r>
  <r>
    <n v="37"/>
    <x v="3"/>
    <x v="10"/>
    <x v="36"/>
    <s v="Medir el porcentaje de participación de los funcionarios en las actividades de bienestar planificadas."/>
    <x v="3"/>
    <x v="0"/>
    <s v="Trimestral"/>
    <n v="0.84"/>
    <x v="24"/>
    <s v="Dentro del Plan de bienestar, estímulos e incentivos del 2023, se incluyeron un total de 31 actividades a realizar, las cuales dentro del cuarto trimestre comprendían las siguientes:_x000a_1. Día del niño_x000a_2. Taller de Manualidades_x000a_3. Caminata ecológica_x000a_4. Taller pre pensionados_x000a_5. Cierre de gestión_x000a_6. Novenas Navideñas_x000a_7. Intervención de clima laboral_x000a_8. Campaña bicicleta_x000a_9. Vacaciones recreativas_x000a_Adicionalmente se continuo con las actividades transversales que son: _x000a__x000a_- Implementación del horario flexible *Transversal_x000a_-Implementación del teletrabajo *Transversal_x000a_- Asesoría de la caja de compensación *Transversal_x000a__x000a_Estas actividades fueron ejecutadas en su totalidad."/>
    <s v="AL DÍA"/>
    <s v="N/A"/>
    <m/>
  </r>
  <r>
    <n v="38"/>
    <x v="3"/>
    <x v="10"/>
    <x v="37"/>
    <s v="Medir la oportunidad en el tramite de las quejas (denuncia, reclamación o critica de la actuación administrativa),  en contra de  los funcionarios de la Entidad_x0009_."/>
    <x v="3"/>
    <x v="0"/>
    <s v="Anual"/>
    <n v="1"/>
    <x v="4"/>
    <s v="Se recibieron tres (3) procesos del año 2022, de los cuales 1, se aperturó investigación disciplinaria y dos (2) se ha dado trámite a indagación previa; durante el año 2023 se recibieron diez (10), informes de servidores públicos, y uno (1), derecho de petición de investigación disciplinaria de un contratista de la UPME; en virtud de la expedición del decreto 2121 de 2023, se está a la espera de la conformación de la oficina jurídica, para poder remitir los expedientes, dado que ahora es competencia de la oficina asesora jurídica, el adelantar los procesos disciplinarios en su fase de instrucción."/>
    <s v="AL DÍA"/>
    <s v="N/A"/>
    <m/>
  </r>
  <r>
    <n v="39"/>
    <x v="3"/>
    <x v="11"/>
    <x v="38"/>
    <s v="Realizar la recepción y verificación de las transferencias de los archivos de gestión, al archivo central."/>
    <x v="3"/>
    <x v="0"/>
    <s v="Semestral"/>
    <n v="1"/>
    <x v="4"/>
    <s v="Se realizan las transferencias documentales programadas para la vigencia."/>
    <s v="AL DÍA"/>
    <s v="N/A"/>
    <m/>
  </r>
  <r>
    <n v="40"/>
    <x v="3"/>
    <x v="11"/>
    <x v="39"/>
    <s v="Medir la eficacia en cuanto a la actividad de digitalización de los expedientes transferidos y con disposición final de digitalización de acuerdo a las TRD o a los lineamientos de la dirección (expedientes de mayor consulta)."/>
    <x v="3"/>
    <x v="0"/>
    <s v="Semestral"/>
    <n v="0.95"/>
    <x v="4"/>
    <s v="Para el segundo semestre se proyecto digitalizar 50 expedientes, los cuales fueron digitalizados a totalidad."/>
    <s v="AL DÍA"/>
    <s v="N/A"/>
    <m/>
  </r>
  <r>
    <n v="41"/>
    <x v="3"/>
    <x v="11"/>
    <x v="40"/>
    <s v="Medir la oportunidad en el servicio de consulta y préstamo de documentos que reposan en el Centro de documentación de la UPME."/>
    <x v="3"/>
    <x v="0"/>
    <s v="Trimestral"/>
    <n v="0.95"/>
    <x v="3"/>
    <s v="En el trimestre no se presentaron solicitudes de préstamos._x0009__x0009__x0009__x0009_"/>
    <s v="AL DÍA"/>
    <s v="N/A"/>
    <s v="No se presentaron solicitudes"/>
  </r>
  <r>
    <n v="42"/>
    <x v="3"/>
    <x v="11"/>
    <x v="41"/>
    <s v="Medir la oportunidad en la atención  de las solicitudes técnicas de gestión documental."/>
    <x v="3"/>
    <x v="0"/>
    <s v="Trimestral"/>
    <n v="0.95"/>
    <x v="4"/>
    <s v="En este trimestre se gestionaron todas las solicitudes de asistencia. Fueron en total 128 atendidas oportunamente."/>
    <s v="AL DÍA"/>
    <s v="N/A"/>
    <m/>
  </r>
  <r>
    <n v="43"/>
    <x v="3"/>
    <x v="12"/>
    <x v="42"/>
    <s v="Medir la eficacia en la atención de trámites presupuestales (CDP, RP y modificaciones)."/>
    <x v="3"/>
    <x v="0"/>
    <s v="Mensual"/>
    <n v="1"/>
    <x v="4"/>
    <s v="Durante el mes de diciembre de 2023, se radicaron a través de Orfeo y el correo electrónico 97 solicitudes de tramites presupuestales, de los cuales se gestionaron 97 dentro del tiempo máximo establecido en el procedimiento de gestión presupuestal. De acuerdo a lo anterior, se cumplió la meta establecida; no se presentaron inconvenientes, cabe aclarar, que algunos tramites se devuelven dentro de los dos días para algunos ajustes, pero posteriormente se tramitan ya con el ajuste. No es necesario elaborar plan de mejoramiento._x0009__x0009__x0009_"/>
    <s v="AL DÍA"/>
    <s v="N/A"/>
    <m/>
  </r>
  <r>
    <n v="44"/>
    <x v="3"/>
    <x v="12"/>
    <x v="43"/>
    <s v="Verificar la oportunidad en la realización de las conciliaciones bancarias, para que queden registradas todas las partidas bancarias en la contabilidad de la UPME."/>
    <x v="3"/>
    <x v="0"/>
    <s v="Mensual"/>
    <n v="8"/>
    <x v="4"/>
    <s v="Las conciliaciones realizadas en el mes de Diciembre de 2023 se gestionaron en un promedio de 8 días a las cuentas de Bancolombia y la Cuenta única nacional -CUN, se elaboraron antes del 12 de diciembre de 2023. De acuerdo a lo anterior se puede observar un cumplimiento en el indicador de oportunidad en las conciliaciones bancarias; se continuara con los controles establecidos mensuales._x0009__x0009__x0009_"/>
    <s v="AL DÍA"/>
    <s v="Diciembre_x000a_Enero"/>
    <s v="Pendiente registro de análisis de medición"/>
  </r>
  <r>
    <n v="45"/>
    <x v="3"/>
    <x v="12"/>
    <x v="44"/>
    <s v="Determinar el PAC no utilizado al cierre de cada trimestre, a causa de no solicitudes de aplazamiento y/o no tramite de obligaciones._x0009_"/>
    <x v="3"/>
    <x v="0"/>
    <s v="Trimestral"/>
    <n v="0.2"/>
    <x v="4"/>
    <s v="Considerando que la meta establecida para el presente indicativo INPANUT es de máximo el 20% del valor del PAC programado en el trimestre, para la medición del periodo este equivale a -7.492.426.155 equivalente a un -42% de PAC pagado sobre el programado. La UPME ejecuta recursos  propios, razón por la cual es autónoma en la administración de la caja disponible para realizar pagos. Por lo anterior los recursos  que no se pagaron en este  trimestre estarán disponibles para pagar en meses futuros._x000a__x000a_NOTA OAP - Se ajusta el resultado como cumplimiento al 100% considerando que en el alcance del proceso se gestionan  los pagos que desde las unidades hayan sido presentadas; sin embargo, no siempre las áreas cumplen las programaciones de pago establecidas para el periodo. Razón por la cual en el último trimestre de 2023 se realizaron los pagos acumulados del año. Aplicando la fórmula se tendría un cumplimiento negativo (-42%), porque se paga más del valor programado para el periodo, esto atribuido a las acumulaciones de las solicitudes de pago de las áreas. Por esta razón se evidencia que se requieren validar la fórmula del indicador para alinearlo con la naturaleza y alcance de gestión del proceso, aspecto que será contemplado para el 2024."/>
    <s v="AL DÍA"/>
    <s v="Trimestre IV"/>
    <s v="Pendiente registro de análisis de medición"/>
  </r>
  <r>
    <n v="46"/>
    <x v="3"/>
    <x v="12"/>
    <x v="45"/>
    <s v="Verificar la oportunidad en el pago de las obligaciones contraídas por la UPME, diferentes a obligaciones tributarias y giros a empresas extrajeras."/>
    <x v="3"/>
    <x v="0"/>
    <s v="Mensual"/>
    <n v="95"/>
    <x v="25"/>
    <s v="En el mes de diciembre  de 2023 se tramitaron 374 pagos de 389 obligaciones contraídas por la UPME diferentes a obligaciones tributarias, dentro de los términos establecidos por la entidad.  El resultado de acuerdo con lo anterior fue del 96% cumplimiento la meta establecida para el indicador de oportunidad en los pagos."/>
    <s v="AL DÍA"/>
    <s v="Diciembre_x000a_Enero"/>
    <s v="Pendiente registro de análisis de medición"/>
  </r>
  <r>
    <n v="47"/>
    <x v="3"/>
    <x v="12"/>
    <x v="46"/>
    <s v="Presentar y/o publicar los informes financieros de forma oportuna."/>
    <x v="3"/>
    <x v="0"/>
    <s v="Trimestral"/>
    <n v="1"/>
    <x v="4"/>
    <s v="Durante el cuarto trimestre del 2023 se presentaron y publicaron en la pagina web de la UPME, 2 informes contables y 4 presupuestales, dando cumplimiento del 100% a lo establecido en el indicador. A diferencia de los anteriores trimestres en este ultimo  se presentan informes contables del mes de octubre y noviembre e informes presupuestales de octubre y noviembre, los de diciembre se presentan en la siguiente vigencia después del periodo de transición.  Se continuara con los controles establecidos."/>
    <s v="AL DÍA"/>
    <s v="N/A"/>
    <m/>
  </r>
  <r>
    <n v="48"/>
    <x v="3"/>
    <x v="12"/>
    <x v="47"/>
    <s v="Medir el nivel de cumplimiento de las actividades programadas en el Plan anual de Trabajo de Gestión Financiera._x0009_"/>
    <x v="3"/>
    <x v="0"/>
    <s v="Trimestral"/>
    <n v="0.9"/>
    <x v="4"/>
    <s v="De las actividades programadas en el Plan Anual de Trabajo de GITGF con corte al 4er trimestre de 2023, se realizaron  actividades, dando como resultado un cumplimiento del indicador del  2023.  Lo anterior refleja cumplimiento en la meta establecida (90%) y no se elabora plan de mejoramiento."/>
    <s v="AL DÍA"/>
    <s v="N/A"/>
    <s v="Pendiente registro de datos (numerador y denominador)"/>
  </r>
  <r>
    <n v="49"/>
    <x v="3"/>
    <x v="13"/>
    <x v="48"/>
    <s v="Demostrar la oportunidad de la defensa judicial, respecto a la contestación en términos legales de las demandas notificadas a la Entidad (acciones constitucionales y acciones contencioso administrativas)._x0009__x0009_"/>
    <x v="3"/>
    <x v="0"/>
    <s v="Semestral"/>
    <n v="1"/>
    <x v="4"/>
    <s v="Todas las demandas cuyo auto admisorio se notifico a la entidad en el segundo semestre fueron contestadas dentro del termino legal._x0009_"/>
    <s v="AL DÍA"/>
    <s v="Semestre 2"/>
    <s v="14/02/2024 el proceso registran la medición y análisis de resultados "/>
  </r>
  <r>
    <n v="50"/>
    <x v="3"/>
    <x v="13"/>
    <x v="49"/>
    <s v="Verificar el tramite a los requerimientos de concepto o asistencia jurídica (expedición de actos administrativos, revisión de documentos, análisis de iniciativas normativas, entre otros)._x0009__x0009_"/>
    <x v="3"/>
    <x v="0"/>
    <s v="Trimestral"/>
    <n v="1"/>
    <x v="4"/>
    <s v="Durante el IV trimestre de 2023, el grupo jurídico y contractual recibió por requerimiento 16 resoluciones para trámite. Evidencias en el expediente ARGO 2023110450100001E."/>
    <s v="AL DÍA"/>
    <s v="Trimestre IV"/>
    <s v="14/02/2024 el proceso registran la medición y análisis de resultados "/>
  </r>
  <r>
    <n v="51"/>
    <x v="3"/>
    <x v="14"/>
    <x v="50"/>
    <s v="El objetivo del indicador es reflejar la gestión y evolución del modelo de seguridad y privacidad de la información al interior de una entidad._x0009__x0009__x0009_"/>
    <x v="3"/>
    <x v="0"/>
    <s v="Semestral"/>
    <n v="1"/>
    <x v="4"/>
    <s v="Se reporta la información entregada en el reporte de eventos de seguridad detectados por el Firewall (Ver Informe, Carpeta Evidencias)."/>
    <s v="AL DÍA"/>
    <s v="Semestre 2"/>
    <s v="Ok -Pendiente registro de análisis de medición"/>
  </r>
  <r>
    <n v="52"/>
    <x v="3"/>
    <x v="14"/>
    <x v="51"/>
    <s v="Verificar la eficacia de las acciones tomadas y su oportunidad para minimizar los incidentes de seguridad de la información una vez identificados."/>
    <x v="3"/>
    <x v="0"/>
    <s v="Semestral"/>
    <n v="1"/>
    <x v="4"/>
    <s v="No se presentaron incidentes de seguridad, razón por la cual se presenta el indicador en ceros, se entiende por incidente de seguridad de la información, todo evento o grupo de eventos adversos o no esperados en materia de seguridad de la información que tiene una probabilidad importante de comprometer las operaciones del negocio y amenazar los pilares de la seguridad de la información, integridad, confidencialidad y disponibilidad. Desde la Oficina de Gestión de la Información de la UPME, en los últimos años hemos fortalecido la seguridad tecnológica perimetral, incorporando soluciones integradas para la detección y gestión de amenazas, ejerciendo una vigilancia activa a modo de prevención de intrusiones e infecciones, estas herramientas nos ha permitido mantenernos protegidos, monitoreando de manera activa los riesgos de amenazas o ataques a nuestra infraestructura."/>
    <s v="AL DÍA"/>
    <s v="Semestre 2"/>
    <s v="Es un indicador tendiente a 0  - Su meta es Cero, equivalente al 100% y su resultado fue cero, lo que quiere decir que cumplió al 100%"/>
  </r>
  <r>
    <n v="53"/>
    <x v="3"/>
    <x v="14"/>
    <x v="52"/>
    <s v="Verificar el grado de cumplimiento del proceso respecto a los Acuerdos de Niveles de Servicios sobre proveedores._x0009__x0009_"/>
    <x v="3"/>
    <x v="0"/>
    <s v="Mensual"/>
    <n v="1"/>
    <x v="26"/>
    <s v="Todos los proveedores han cumplido con los ANS en el periodo actual."/>
    <s v="AL DÍA"/>
    <s v="N/A"/>
    <m/>
  </r>
  <r>
    <n v="54"/>
    <x v="3"/>
    <x v="14"/>
    <x v="53"/>
    <s v="Realizar seguimiento a la disponibilidad de componentes tecnológicos de la infraestructura que se encuentra monitoreada en la herramienta Nagios."/>
    <x v="3"/>
    <x v="0"/>
    <s v="Mensual"/>
    <n v="1"/>
    <x v="4"/>
    <s v="No se presentó indisponibilidad de servidores en el período indicado."/>
    <s v="AL DÍA"/>
    <s v="N/A"/>
    <m/>
  </r>
  <r>
    <n v="55"/>
    <x v="3"/>
    <x v="14"/>
    <x v="54"/>
    <s v="Verificar las unidades lógicas que no superan el 80%."/>
    <x v="3"/>
    <x v="0"/>
    <s v="Mensual"/>
    <n v="0.9"/>
    <x v="27"/>
    <s v="Con base al análisis el mes de Diciembre no se registran en las unidades lógicas más del 80% de su capacidad."/>
    <s v="AL DÍA"/>
    <s v="N/A"/>
    <m/>
  </r>
  <r>
    <n v="56"/>
    <x v="0"/>
    <x v="15"/>
    <x v="55"/>
    <s v="Evaluar la eficacia del proceso a través de la elaboración de los reportes y documentos que contribuyan a la toma de decisiones sectoriales."/>
    <x v="0"/>
    <x v="0"/>
    <s v="Semestral"/>
    <n v="1"/>
    <x v="4"/>
    <s v="Se realizaron los reportes para control de las exportaciones y de las importaciones del DANE de fertilizantes para la subdirección de Minería con el cual se pueden validar la información de los archivos planos enviados por el DANE de las partidas arancelarias relacionadas con fertilizantes y se apoyó la construcción del reporte del catalogo de sistemas de información, se modificó el reporte de gestión de proyectos de fondos en Tableau."/>
    <s v="AL DÍA"/>
    <s v="N/A"/>
    <m/>
  </r>
  <r>
    <n v="57"/>
    <x v="2"/>
    <x v="16"/>
    <x v="56"/>
    <s v="Verificar el cierre eficaz de los planes de mejoramiento producto de incumplimientos o necesidades de mejora."/>
    <x v="3"/>
    <x v="0"/>
    <s v="Trimestral"/>
    <n v="0.9"/>
    <x v="28"/>
    <s v="Se logró el 97,1% del cierre efectivo de los planes de mejora."/>
    <s v="AL DÍA"/>
    <s v="N/A"/>
    <m/>
  </r>
  <r>
    <n v="58"/>
    <x v="2"/>
    <x v="16"/>
    <x v="57"/>
    <s v="Verificar la eficacia de los controles y medidas de intervención planificados para evitar la materialización de los riesgos."/>
    <x v="3"/>
    <x v="0"/>
    <s v="Cuatrimestral"/>
    <n v="0.05"/>
    <x v="29"/>
    <s v="De los 18 riesgos identificados se materializó uno correspondiente al proceso de Servicio al Ciudadano al cual se le realizó el plan de mejoramiento. _x0009__x0009__x0009__x0009_"/>
    <s v="AL DÍA"/>
    <s v="N/A"/>
    <m/>
  </r>
  <r>
    <n v="59"/>
    <x v="1"/>
    <x v="17"/>
    <x v="58"/>
    <s v="Realizar seguimiento al avance en la elaboración del Plan de Expansión de Transmisión de Energía Eléctrica."/>
    <x v="0"/>
    <x v="1"/>
    <s v="Trimestral"/>
    <n v="1"/>
    <x v="3"/>
    <s v="Se cumplió con las evaluaciones de las obras definidas en el trimestre anterior, por lo que en este no fue necesaria la evaluación._x0009__x0009__x0009__x0009__x0009_"/>
    <s v="AL DÍA"/>
    <s v="Trimestre IV"/>
    <m/>
  </r>
  <r>
    <n v="60"/>
    <x v="1"/>
    <x v="17"/>
    <x v="59"/>
    <s v="Realizar seguimiento al avance en la elaboración del Plan de Expansión de Generación de Energía Eléctrica."/>
    <x v="0"/>
    <x v="1"/>
    <s v="Trimestral"/>
    <n v="1"/>
    <x v="4"/>
    <s v="Se reciben observaciones a nivel directivo, se ajusta el documento del plan de generación y se publica para observaciones en  la Web de la UPME, se responden observaciones que se encuentran pendientes a nivel directivo de Vo.Bo. para publicar y se realizar ajustes a los escenarios de acuerdo a indicaciones del nivel directivo y del MME. Se actualiza el licenciamiento del SDDP, OPTIGEN, la adquisición de créditos del PSR-Cloud y se ejecuta el Soporte de la herramienta Time Series Lab, al interior del grupo de Generación. Los soportes se encuentran el servidor del Grupo de Generación en la carpeta del 2023, en los correos y presentaciones realizadas en el 4o trimestre."/>
    <s v="AL DÍA"/>
    <s v="Trimestre IV"/>
    <m/>
  </r>
  <r>
    <n v="61"/>
    <x v="1"/>
    <x v="17"/>
    <x v="60"/>
    <s v="Realizar seguimiento al registro de proyectos de generación en Fase I, II y III."/>
    <x v="2"/>
    <x v="0"/>
    <s v="Trimestral"/>
    <n v="1"/>
    <x v="30"/>
    <s v="Número de solicitudes (llegaron: 90, resueltas: 63 registros y 15 PQRs y pendientes: 12 en el periodo del 1 de octubre al 31 de diciembre).  Se continúa presentando reprocesos por la implementación del Portal Único de Usuario."/>
    <s v="AL DÍA"/>
    <s v="Trimestre IV"/>
    <m/>
  </r>
  <r>
    <n v="62"/>
    <x v="1"/>
    <x v="17"/>
    <x v="61"/>
    <s v="Realizar seguimiento al cumplimiento al proceso de respuesta a las solicitudes de cálculo del potencial hidro energético por parte de los promotores de proyectos de generación de energía eléctrica."/>
    <x v="2"/>
    <x v="0"/>
    <s v="Trimestral"/>
    <n v="1"/>
    <x v="3"/>
    <s v="NO se recibió ninguna solicitud de concepto de potencial hidro energético. Se esta a la espera de la respuesta de la CORPOURABA al oficio 2023-100-010732-1 de requerimiento de información adicional. No se ha recibido la complementación de la información, por tanto, no se puede generar el respectivo concepto técnico._x0009_"/>
    <s v="AL DÍA"/>
    <s v="Trimestre IV"/>
    <m/>
  </r>
  <r>
    <n v="63"/>
    <x v="1"/>
    <x v="17"/>
    <x v="62"/>
    <s v="Realizar seguimiento al Costo de las Obras de Infraestructura Eléctrica identificadas en el Plan de Expansión de Generación- Transmisión requeridas para garantizar la confiabilidad y seguridad del Sistema Eléctrico Nacional."/>
    <x v="0"/>
    <x v="0"/>
    <s v="Semestral"/>
    <n v="0.9"/>
    <x v="4"/>
    <s v="Se han evaluado las obras de Subestación Sopó 230/115 kV y líneas asociadas Subestación Corzo 500/115 kV y líneas asociadas, Compensadores síncronos: El Banco, La Jagua, Guatapurí o San Juan, Riohacha o Maicao, Santa Marta o Bureche, Sahagún STR."/>
    <s v="AL DÍA"/>
    <s v="N/A"/>
    <m/>
  </r>
  <r>
    <n v="64"/>
    <x v="1"/>
    <x v="17"/>
    <x v="63"/>
    <s v="Realizar seguimiento al reporte de información de los OPERADORES DE RED a la UPME a través del UPME-SIEL-Distribución-PECOR."/>
    <x v="2"/>
    <x v="0"/>
    <s v="Trimestral"/>
    <n v="0.7"/>
    <x v="3"/>
    <s v="Se dio cumplimiento 100 % al indicador en el trimestre IV."/>
    <s v="AL DÍA"/>
    <s v="Trimestre IV"/>
    <m/>
  </r>
  <r>
    <n v="65"/>
    <x v="1"/>
    <x v="17"/>
    <x v="64"/>
    <s v="Realizar seguimiento a la evaluación de los PECOR entregados a la UPME."/>
    <x v="2"/>
    <x v="0"/>
    <s v="Trimestral"/>
    <s v="N/A"/>
    <x v="3"/>
    <s v="En el presente periodo ningún OR presentó solicitud de evaluación para emisión de concepto PECOR."/>
    <s v="AL DÍA"/>
    <s v="Trimestre IV"/>
    <m/>
  </r>
  <r>
    <n v="66"/>
    <x v="1"/>
    <x v="18"/>
    <x v="65"/>
    <s v="Realizar seguimiento al cumplimiento de la emisión de los conceptos técnicos emitidos por la Subdirección de Hidrocarburos para detectar mejoras en el proceso."/>
    <x v="2"/>
    <x v="0"/>
    <s v="Trimestral"/>
    <n v="1"/>
    <x v="4"/>
    <s v="Se elaboraron conceptos técnicos de Novedades para los meses de septiembre, octubre y noviembre de 2023 de embarcaciones de bandera Nacional (3). Así mismo, se realizó el Concepto Técnico para determinar los volúmenes objeto de compensación por el transporte terrestre de GLP que se realice hacia el departamento de Nariño (1) y se elaboró un concepto técnico de la lista de grandes consumidores no intermediarios de ACPM correspondiente al tercer trimestre de 2023 (1)."/>
    <s v="AL DÍA"/>
    <s v="Trimestre IV"/>
    <m/>
  </r>
  <r>
    <n v="67"/>
    <x v="1"/>
    <x v="18"/>
    <x v="66"/>
    <s v="Evaluar la oportunidad de elaboración de conceptos técnicos emitidos por la Subdirección de Hidrocarburos_x0009_."/>
    <x v="2"/>
    <x v="2"/>
    <s v="Semestral"/>
    <n v="1"/>
    <x v="4"/>
    <s v="Durante el segundo semestre de 2023 se elaboraron ocho (8) conceptos técnicos así: _x000a_* Se elaboraron cinco (5) conceptos técnicos de Novedades para los meses de junio, agosto, septiembre, octubre y noviembre de 2023 de embarcaciones de bandera Nacional. _x000a_* Se realizó (1) el Concepto Técnico para determinar los volúmenes objeto de compensación por el transporte terrestre de GLP que se realice hacia el departamento de Nariño_x000a_* Se elaboraron dos (2) conceptos técnicos de la lista de grandes consumidores no intermediarios de ACPM correspondiente al segundo y tercer trimestre de 2023."/>
    <s v="AL DÍA"/>
    <s v="Semestre 2"/>
    <m/>
  </r>
  <r>
    <n v="68"/>
    <x v="1"/>
    <x v="18"/>
    <x v="67"/>
    <s v="Realizar seguimiento al cumplimiento anual en la elaboración de planes del sector hidrocarburos._x0009_"/>
    <x v="0"/>
    <x v="0"/>
    <s v="Anual"/>
    <n v="0.9"/>
    <x v="4"/>
    <s v="Para la vigencia 2024 se publicó la versión definitiva del Plan Nacional de sustitución de leña y otros energéticos altamente ineficientes. El Plan de Abastecimiento de Gas Natural se elaboró y se socializó ante el Consejo Directivo de la UPME. "/>
    <s v="AL DÍA"/>
    <n v="2023"/>
    <m/>
  </r>
  <r>
    <n v="69"/>
    <x v="1"/>
    <x v="18"/>
    <x v="68"/>
    <s v="Medir el avance en la gestión de la información planificada por la Subdirección de Hidrocarburos y requerida para elaborar el Plan Indicativo de Gas Combustible."/>
    <x v="2"/>
    <x v="1"/>
    <s v="Anual"/>
    <n v="0"/>
    <x v="4"/>
    <s v="Como fuentes de información se revisan las siguientes:_x000a__x000a_1. Recopilación de datos y precios de Gas Natural de las siguientes fuentes: _x000a_* Agencia Internacional de Energía (IEA)_x000a_* Banco Mundial_x000a_* Fondo Monetario Internacional_x000a_* International Group of Liquefied Natural Gas Importers_x000a_* Wood Mackenzie_x000a__x000a_2. Documento metodológico UPME Enfoque territorial."/>
    <s v="AL DÍA"/>
    <n v="2023"/>
    <m/>
  </r>
  <r>
    <n v="70"/>
    <x v="1"/>
    <x v="19"/>
    <x v="69"/>
    <s v="Realizar seguimiento al cumplimiento de los tiempos para la fijación de precios base de regalías."/>
    <x v="0"/>
    <x v="1"/>
    <s v="Trimestral"/>
    <n v="3"/>
    <x v="4"/>
    <s v="Se cumplió a cabalidad con la expedición de resoluciones de precios para el cálculo de regalías, en los tiempos establecidos."/>
    <s v="AL DÍA"/>
    <s v="N/A"/>
    <m/>
  </r>
  <r>
    <n v="71"/>
    <x v="1"/>
    <x v="19"/>
    <x v="70"/>
    <s v="Evaluar la oportunidad de elaboración de los planes subsectoriales mineros._x0009_"/>
    <x v="2"/>
    <x v="2"/>
    <s v="Semestral"/>
    <n v="0"/>
    <x v="3"/>
    <s v="En la vigencia no se programo la publicación de ningún documento de planeación , por esto se propone revisar este indicador.  Durante el año 2023 se adelanto la construcción de la fase I Diagnostico territorial y  Fase II Modelos de simulación de minerales (revisión de variables) y  Escenarios del sector minero las dos como insumo para la construcción del PNDM, el cual se tiene previsto culminar para el año 2024."/>
    <s v="AL DÍA"/>
    <s v="N/A"/>
    <s v="No se tiene datos para medir"/>
  </r>
  <r>
    <n v="72"/>
    <x v="1"/>
    <x v="19"/>
    <x v="71"/>
    <s v="Realizar seguimiento a los retos, metas y actividades estratégicas a desarrollar por la UPME."/>
    <x v="0"/>
    <x v="0"/>
    <s v="Trimestral"/>
    <n v="0.7"/>
    <x v="4"/>
    <s v="Se realizó seguimiento a las actividades contenidas en el plan de acción del PNDM (2019 a 2025), en atención al proceso de formulación del nuevo plan y a su vez al cumplimiento del objetivo del indicador. Este análisis se hizo teniendo en cuenta las líneas estratégicas, las acciones y sub acciones contenidas. A continuación, se adjunta el enlace donde se encuentra la evidencia de lo anteriormente relacionado: https://docs.google.com/spreadsheets/d/1sU1zXFrdKYcXixad2zGp8g7Imv05XUX_/edit#gid=1874530584_x000a__x000a_Adicional a lo anterior, en la carpeta de evidencias se adjuntaron otros soportes._x0009__x0009__x0009__x000a__x0009__x0009__x0009__x0009__x0009__x000a__x0009__x0009__x0009__x0009__x0009__x000a__x0009__x0009__x0009__x0009__x0009_"/>
    <s v="AL DÍA"/>
    <s v="Trimestre I_x000a_Trimestre II_x000a_Trimestre III_x000a_Trimestre IV"/>
    <s v="El 14/02/2024 el líder del proceso reporta medición y análisis de resultados."/>
  </r>
  <r>
    <n v="73"/>
    <x v="1"/>
    <x v="19"/>
    <x v="72"/>
    <s v="Realizar seguimiento a la actualización de la información en la plataforma SIMCO."/>
    <x v="0"/>
    <x v="1"/>
    <s v="Trimestral"/>
    <n v="1"/>
    <x v="4"/>
    <s v="Se realizo actualización de los 4 tableros (1. Producción, regalías, comercio exterior, 2. Precio para liquidación de regalías, 3. Indicadores económicos, 4. Publicaciones). Se crea enlace para consulta de la cuenta satélite minera, se actualiza los precios promedios mensuales internacionales. Lo anterior, dando cumplimiento a las metas establecidas para el año 2023. Por otra parte, se solicita cambio de indicador ya que el actual no es de fácil reporte ya que los registros usados para la actualización de cada tablero son un numero considerable y difieren en cada reporte, por esto la medición se dificulta.  Adicional a esto para el año 2024 se tiene previsto actualizar el SIMCO en conjunto con la OTI de la UPME. "/>
    <s v="AL DÍA"/>
    <s v="Trimestre IV"/>
    <s v="El 14/02/2024 el líder del proceso reporta medición y análisis de resultados."/>
  </r>
  <r>
    <n v="74"/>
    <x v="1"/>
    <x v="19"/>
    <x v="73"/>
    <s v="Realizar seguimiento al cumplimiento de los análisis de comportamiento e incidencia del sector minero."/>
    <x v="0"/>
    <x v="1"/>
    <s v="Anual"/>
    <n v="1"/>
    <x v="4"/>
    <s v="Se realizaron tres documentos técnicos relacionados con Oro, Cobre y materiales de construcción (in house)."/>
    <s v="AL DÍA"/>
    <s v="N/A"/>
    <m/>
  </r>
  <r>
    <n v="75"/>
    <x v="3"/>
    <x v="20"/>
    <x v="74"/>
    <s v="Verificar la oportunidad en la contestación de las PQRS radicadas en la UPME."/>
    <x v="1"/>
    <x v="0"/>
    <s v="Trimestral"/>
    <n v="1"/>
    <x v="26"/>
    <s v="Durante el periodo de octubre a diciembre de 2023, se recibió un total de 337 pqrs, de las cuales debían resolverse (de acuerdo a términos de Ley) ; se resolvieron de forma oportuna 299, dando como resultado un cumplimiento del indicador del 90%. La meta no se cumplió, debido a que 38 requerimientos fueron respondidos por fuera de los tiempos establecidos y aún no han sido respondidos al corte 31 de diciembre de 2023. en el ultimo reporte de seguimiento se evidencia esta información."/>
    <s v="AL DÍA"/>
    <s v="N/A"/>
    <m/>
  </r>
  <r>
    <n v="76"/>
    <x v="3"/>
    <x v="20"/>
    <x v="75"/>
    <s v="Medir el grado de satisfacción del cliente en cuanto a la oportunidad en la atención de los canales establecidos por la Entidad."/>
    <x v="1"/>
    <x v="0"/>
    <s v="Anual"/>
    <n v="1"/>
    <x v="31"/>
    <s v="Durante el mes de octubre de 2023 se realizó la encuesta de satisfacción de usuarios de la UPME, el formulario fue respondido por 61 ciudadanos, de los cuales 55 calificaron de manera positiva la oportunidad en la atención de los canales que tiene la entidad. Dado el resultado obtenido, se da cumplimiento a la meta al obtener un resultado del 10%; las respuestas con des favorabilidad fueron debido a demoras en la atención a derechos de petición formulados por los usuarios. Se continuará con la gestión y seguimiento del indicador."/>
    <s v="AL DÍA"/>
    <s v="N/A"/>
    <m/>
  </r>
  <r>
    <n v="77"/>
    <x v="3"/>
    <x v="20"/>
    <x v="76"/>
    <s v="Medir el grado de satisfacción del cliente en cuanto a la eficacia de la información suministradas a través de los canales dispuestos por la Entidad."/>
    <x v="1"/>
    <x v="0"/>
    <s v="Anual"/>
    <n v="0.8"/>
    <x v="32"/>
    <s v="Durante el mes de   2023 se realizó la encuesta de satisfacción de usuarios de la UPME, el formulario fue respondido por 61 ciudadanos, de los cuales  44 calificaron de manera positiva la eficacia en la información. Dado el resultado anterior, no se da cumplimiento a la meta, al alcanzar el 72%."/>
    <s v="AL DÍA"/>
    <s v="N/A"/>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124059F-996E-433F-8121-D35AC79DA67C}" name="TablaDinámica1"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25" firstHeaderRow="0" firstDataRow="1" firstDataCol="1"/>
  <pivotFields count="14">
    <pivotField showAll="0"/>
    <pivotField showAll="0"/>
    <pivotField axis="axisRow" showAll="0">
      <items count="23">
        <item sd="0" x="0"/>
        <item sd="0" x="1"/>
        <item sd="0" x="2"/>
        <item sd="0" x="3"/>
        <item sd="0" x="4"/>
        <item sd="0" x="5"/>
        <item sd="0" x="6"/>
        <item sd="0" x="7"/>
        <item sd="0" x="8"/>
        <item sd="0" m="1" x="21"/>
        <item sd="0" x="10"/>
        <item sd="0" x="11"/>
        <item sd="0" x="12"/>
        <item sd="0" x="13"/>
        <item sd="0" x="14"/>
        <item sd="0" x="15"/>
        <item sd="0" x="16"/>
        <item sd="0" x="17"/>
        <item sd="0" x="18"/>
        <item sd="0" x="19"/>
        <item sd="0" x="20"/>
        <item sd="0" x="9"/>
        <item t="default"/>
      </items>
    </pivotField>
    <pivotField axis="axisRow" dataField="1" showAll="0">
      <items count="85">
        <item x="16"/>
        <item x="42"/>
        <item x="25"/>
        <item x="54"/>
        <item x="18"/>
        <item x="31"/>
        <item x="36"/>
        <item x="64"/>
        <item x="61"/>
        <item x="3"/>
        <item x="14"/>
        <item x="62"/>
        <item x="52"/>
        <item x="4"/>
        <item x="24"/>
        <item x="28"/>
        <item x="9"/>
        <item m="1" x="78"/>
        <item x="30"/>
        <item x="21"/>
        <item m="1" x="83"/>
        <item x="8"/>
        <item x="67"/>
        <item x="65"/>
        <item x="13"/>
        <item x="7"/>
        <item x="47"/>
        <item m="1" x="77"/>
        <item m="1" x="82"/>
        <item x="22"/>
        <item x="32"/>
        <item x="10"/>
        <item x="26"/>
        <item x="39"/>
        <item m="1" x="79"/>
        <item x="55"/>
        <item m="1" x="81"/>
        <item x="34"/>
        <item x="68"/>
        <item x="63"/>
        <item x="29"/>
        <item x="51"/>
        <item m="1" x="80"/>
        <item x="11"/>
        <item x="45"/>
        <item x="37"/>
        <item x="41"/>
        <item x="27"/>
        <item x="66"/>
        <item x="17"/>
        <item x="5"/>
        <item x="6"/>
        <item x="19"/>
        <item x="46"/>
        <item x="70"/>
        <item x="74"/>
        <item x="43"/>
        <item x="23"/>
        <item x="44"/>
        <item x="56"/>
        <item x="20"/>
        <item x="2"/>
        <item x="60"/>
        <item x="48"/>
        <item x="57"/>
        <item x="33"/>
        <item x="1"/>
        <item x="76"/>
        <item x="75"/>
        <item x="0"/>
        <item x="15"/>
        <item x="73"/>
        <item x="72"/>
        <item x="71"/>
        <item x="59"/>
        <item x="58"/>
        <item x="50"/>
        <item x="12"/>
        <item x="35"/>
        <item x="38"/>
        <item x="40"/>
        <item x="49"/>
        <item x="53"/>
        <item x="69"/>
        <item t="default"/>
      </items>
    </pivotField>
    <pivotField showAll="0"/>
    <pivotField showAll="0"/>
    <pivotField axis="axisRow" showAll="0">
      <items count="4">
        <item x="1"/>
        <item sd="0" x="0"/>
        <item x="2"/>
        <item t="default"/>
      </items>
    </pivotField>
    <pivotField showAll="0"/>
    <pivotField showAll="0"/>
    <pivotField dataField="1" showAll="0"/>
    <pivotField showAll="0"/>
    <pivotField showAll="0"/>
    <pivotField showAll="0"/>
    <pivotField showAll="0"/>
  </pivotFields>
  <rowFields count="3">
    <field x="2"/>
    <field x="6"/>
    <field x="3"/>
  </rowFields>
  <rowItems count="22">
    <i>
      <x/>
    </i>
    <i>
      <x v="1"/>
    </i>
    <i>
      <x v="2"/>
    </i>
    <i>
      <x v="3"/>
    </i>
    <i>
      <x v="4"/>
    </i>
    <i>
      <x v="5"/>
    </i>
    <i>
      <x v="6"/>
    </i>
    <i>
      <x v="7"/>
    </i>
    <i>
      <x v="8"/>
    </i>
    <i>
      <x v="10"/>
    </i>
    <i>
      <x v="11"/>
    </i>
    <i>
      <x v="12"/>
    </i>
    <i>
      <x v="13"/>
    </i>
    <i>
      <x v="14"/>
    </i>
    <i>
      <x v="15"/>
    </i>
    <i>
      <x v="16"/>
    </i>
    <i>
      <x v="17"/>
    </i>
    <i>
      <x v="18"/>
    </i>
    <i>
      <x v="19"/>
    </i>
    <i>
      <x v="20"/>
    </i>
    <i>
      <x v="21"/>
    </i>
    <i t="grand">
      <x/>
    </i>
  </rowItems>
  <colFields count="1">
    <field x="-2"/>
  </colFields>
  <colItems count="2">
    <i>
      <x/>
    </i>
    <i i="1">
      <x v="1"/>
    </i>
  </colItems>
  <dataFields count="2">
    <dataField name="Cuenta de NOMBRE DEL INDICADOR" fld="3" subtotal="count" baseField="0" baseItem="0"/>
    <dataField name="Promedio de RESULTADO" fld="9" subtotal="average" baseField="2" baseItem="0" numFmtId="9"/>
  </dataFields>
  <formats count="9">
    <format dxfId="161">
      <pivotArea outline="0" collapsedLevelsAreSubtotals="1" fieldPosition="0"/>
    </format>
    <format dxfId="160">
      <pivotArea dataOnly="0" labelOnly="1" outline="0" fieldPosition="0">
        <references count="1">
          <reference field="4294967294" count="2">
            <x v="0"/>
            <x v="1"/>
          </reference>
        </references>
      </pivotArea>
    </format>
    <format dxfId="159">
      <pivotArea outline="0" collapsedLevelsAreSubtotals="1" fieldPosition="0"/>
    </format>
    <format dxfId="158">
      <pivotArea dataOnly="0" labelOnly="1" outline="0" fieldPosition="0">
        <references count="1">
          <reference field="4294967294" count="2">
            <x v="0"/>
            <x v="1"/>
          </reference>
        </references>
      </pivotArea>
    </format>
    <format dxfId="157">
      <pivotArea dataOnly="0" labelOnly="1" outline="0" fieldPosition="0">
        <references count="1">
          <reference field="4294967294" count="1">
            <x v="0"/>
          </reference>
        </references>
      </pivotArea>
    </format>
    <format dxfId="156">
      <pivotArea field="2" type="button" dataOnly="0" labelOnly="1" outline="0" axis="axisRow" fieldPosition="0"/>
    </format>
    <format dxfId="155">
      <pivotArea dataOnly="0" labelOnly="1" outline="0" fieldPosition="0">
        <references count="1">
          <reference field="4294967294" count="1">
            <x v="1"/>
          </reference>
        </references>
      </pivotArea>
    </format>
    <format dxfId="154">
      <pivotArea dataOnly="0" labelOnly="1" outline="0" fieldPosition="0">
        <references count="1">
          <reference field="4294967294" count="1">
            <x v="1"/>
          </reference>
        </references>
      </pivotArea>
    </format>
    <format dxfId="153">
      <pivotArea outline="0" collapsedLevelsAreSubtotals="1" fieldPosition="0">
        <references count="1">
          <reference field="4294967294" count="1" selected="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76C340E-DD67-49CF-8B0E-E39AA818B0F2}" name="TablaDinámica1"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8">
  <location ref="A3:C8" firstHeaderRow="0" firstDataRow="1" firstDataCol="1"/>
  <pivotFields count="14">
    <pivotField showAll="0"/>
    <pivotField axis="axisRow" dataField="1" showAll="0">
      <items count="5">
        <item x="3"/>
        <item x="0"/>
        <item x="2"/>
        <item x="1"/>
        <item t="default"/>
      </items>
    </pivotField>
    <pivotField showAll="0"/>
    <pivotField showAll="0"/>
    <pivotField showAll="0"/>
    <pivotField showAll="0"/>
    <pivotField showAll="0"/>
    <pivotField showAll="0"/>
    <pivotField showAll="0"/>
    <pivotField dataField="1" showAll="0"/>
    <pivotField showAll="0"/>
    <pivotField showAll="0"/>
    <pivotField showAll="0"/>
    <pivotField showAll="0"/>
  </pivotFields>
  <rowFields count="1">
    <field x="1"/>
  </rowFields>
  <rowItems count="5">
    <i>
      <x/>
    </i>
    <i>
      <x v="1"/>
    </i>
    <i>
      <x v="2"/>
    </i>
    <i>
      <x v="3"/>
    </i>
    <i t="grand">
      <x/>
    </i>
  </rowItems>
  <colFields count="1">
    <field x="-2"/>
  </colFields>
  <colItems count="2">
    <i>
      <x/>
    </i>
    <i i="1">
      <x v="1"/>
    </i>
  </colItems>
  <dataFields count="2">
    <dataField name="Cuenta de NIVEL DEL PROCESO" fld="1" subtotal="count" baseField="0" baseItem="0"/>
    <dataField name="Promedio de RESULTADO" fld="9" subtotal="average" baseField="1" baseItem="0" numFmtId="9"/>
  </dataFields>
  <formats count="10">
    <format dxfId="152">
      <pivotArea outline="0" collapsedLevelsAreSubtotals="1" fieldPosition="0">
        <references count="1">
          <reference field="4294967294" count="1" selected="0">
            <x v="1"/>
          </reference>
        </references>
      </pivotArea>
    </format>
    <format dxfId="151">
      <pivotArea outline="0" collapsedLevelsAreSubtotals="1" fieldPosition="0">
        <references count="1">
          <reference field="4294967294" count="1" selected="0">
            <x v="1"/>
          </reference>
        </references>
      </pivotArea>
    </format>
    <format dxfId="150">
      <pivotArea outline="0" collapsedLevelsAreSubtotals="1" fieldPosition="0">
        <references count="1">
          <reference field="4294967294" count="1" selected="0">
            <x v="0"/>
          </reference>
        </references>
      </pivotArea>
    </format>
    <format dxfId="149">
      <pivotArea dataOnly="0" labelOnly="1" outline="0" fieldPosition="0">
        <references count="1">
          <reference field="4294967294" count="1">
            <x v="0"/>
          </reference>
        </references>
      </pivotArea>
    </format>
    <format dxfId="148">
      <pivotArea outline="0" collapsedLevelsAreSubtotals="1" fieldPosition="0">
        <references count="1">
          <reference field="4294967294" count="1" selected="0">
            <x v="0"/>
          </reference>
        </references>
      </pivotArea>
    </format>
    <format dxfId="147">
      <pivotArea dataOnly="0" labelOnly="1" outline="0" fieldPosition="0">
        <references count="1">
          <reference field="4294967294" count="1">
            <x v="0"/>
          </reference>
        </references>
      </pivotArea>
    </format>
    <format dxfId="146">
      <pivotArea field="1" grandRow="1" outline="0" collapsedLevelsAreSubtotals="1" axis="axisRow" fieldPosition="0">
        <references count="1">
          <reference field="4294967294" count="1" selected="0">
            <x v="1"/>
          </reference>
        </references>
      </pivotArea>
    </format>
    <format dxfId="145">
      <pivotArea collapsedLevelsAreSubtotals="1" fieldPosition="0">
        <references count="2">
          <reference field="4294967294" count="1" selected="0">
            <x v="1"/>
          </reference>
          <reference field="1" count="0"/>
        </references>
      </pivotArea>
    </format>
    <format dxfId="144">
      <pivotArea outline="0" fieldPosition="0">
        <references count="1">
          <reference field="4294967294" count="1">
            <x v="1"/>
          </reference>
        </references>
      </pivotArea>
    </format>
    <format dxfId="143">
      <pivotArea outline="0" collapsedLevelsAreSubtotals="1" fieldPosition="0">
        <references count="1">
          <reference field="4294967294" count="1" selected="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EFFD3B5-5F5F-435C-8B2D-EA26A642BA00}" name="TablaDinámica2"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8" firstHeaderRow="0" firstDataRow="1" firstDataCol="1"/>
  <pivotFields count="14">
    <pivotField showAll="0"/>
    <pivotField axis="axisRow" showAll="0">
      <items count="5">
        <item x="3"/>
        <item x="0"/>
        <item x="2"/>
        <item x="1"/>
        <item t="default"/>
      </items>
    </pivotField>
    <pivotField showAll="0"/>
    <pivotField showAll="0"/>
    <pivotField showAll="0"/>
    <pivotField axis="axisRow" dataField="1" showAll="0">
      <items count="5">
        <item sd="0" x="0"/>
        <item sd="0" x="3"/>
        <item sd="0" x="2"/>
        <item sd="0" x="1"/>
        <item t="default"/>
      </items>
    </pivotField>
    <pivotField showAll="0">
      <items count="4">
        <item x="1"/>
        <item x="0"/>
        <item x="2"/>
        <item t="default"/>
      </items>
    </pivotField>
    <pivotField showAll="0"/>
    <pivotField showAll="0"/>
    <pivotField dataField="1" showAll="0"/>
    <pivotField showAll="0"/>
    <pivotField showAll="0"/>
    <pivotField showAll="0"/>
    <pivotField showAll="0"/>
  </pivotFields>
  <rowFields count="2">
    <field x="5"/>
    <field x="1"/>
  </rowFields>
  <rowItems count="5">
    <i>
      <x/>
    </i>
    <i>
      <x v="1"/>
    </i>
    <i>
      <x v="2"/>
    </i>
    <i>
      <x v="3"/>
    </i>
    <i t="grand">
      <x/>
    </i>
  </rowItems>
  <colFields count="1">
    <field x="-2"/>
  </colFields>
  <colItems count="2">
    <i>
      <x/>
    </i>
    <i i="1">
      <x v="1"/>
    </i>
  </colItems>
  <dataFields count="2">
    <dataField name="Cuenta de  OBJETIVO ESTRATÉGICO" fld="5" subtotal="count" baseField="0" baseItem="0"/>
    <dataField name="Promedio de RESULTADO" fld="9" subtotal="average" baseField="5" baseItem="0"/>
  </dataFields>
  <formats count="14">
    <format dxfId="142">
      <pivotArea collapsedLevelsAreSubtotals="1" fieldPosition="0">
        <references count="2">
          <reference field="4294967294" count="1" selected="0">
            <x v="1"/>
          </reference>
          <reference field="5" count="0"/>
        </references>
      </pivotArea>
    </format>
    <format dxfId="141">
      <pivotArea field="5" grandRow="1" outline="0" collapsedLevelsAreSubtotals="1" axis="axisRow" fieldPosition="0">
        <references count="1">
          <reference field="4294967294" count="1" selected="0">
            <x v="1"/>
          </reference>
        </references>
      </pivotArea>
    </format>
    <format dxfId="140">
      <pivotArea outline="0" collapsedLevelsAreSubtotals="1" fieldPosition="0">
        <references count="1">
          <reference field="4294967294" count="1" selected="0">
            <x v="1"/>
          </reference>
        </references>
      </pivotArea>
    </format>
    <format dxfId="139">
      <pivotArea dataOnly="0" labelOnly="1" outline="0" fieldPosition="0">
        <references count="1">
          <reference field="4294967294" count="1">
            <x v="1"/>
          </reference>
        </references>
      </pivotArea>
    </format>
    <format dxfId="138">
      <pivotArea outline="0" collapsedLevelsAreSubtotals="1" fieldPosition="0">
        <references count="1">
          <reference field="4294967294" count="1" selected="0">
            <x v="1"/>
          </reference>
        </references>
      </pivotArea>
    </format>
    <format dxfId="137">
      <pivotArea dataOnly="0" labelOnly="1" outline="0" fieldPosition="0">
        <references count="1">
          <reference field="4294967294" count="1">
            <x v="1"/>
          </reference>
        </references>
      </pivotArea>
    </format>
    <format dxfId="136">
      <pivotArea collapsedLevelsAreSubtotals="1" fieldPosition="0">
        <references count="3">
          <reference field="4294967294" count="1" selected="0">
            <x v="1"/>
          </reference>
          <reference field="1" count="2">
            <x v="1"/>
            <x v="3"/>
          </reference>
          <reference field="5" count="1" selected="0">
            <x v="0"/>
          </reference>
        </references>
      </pivotArea>
    </format>
    <format dxfId="135">
      <pivotArea collapsedLevelsAreSubtotals="1" fieldPosition="0">
        <references count="3">
          <reference field="4294967294" count="1" selected="0">
            <x v="1"/>
          </reference>
          <reference field="1" count="3">
            <x v="0"/>
            <x v="1"/>
            <x v="2"/>
          </reference>
          <reference field="5" count="1" selected="0">
            <x v="1"/>
          </reference>
        </references>
      </pivotArea>
    </format>
    <format dxfId="134">
      <pivotArea collapsedLevelsAreSubtotals="1" fieldPosition="0">
        <references count="3">
          <reference field="4294967294" count="1" selected="0">
            <x v="1"/>
          </reference>
          <reference field="1" count="1">
            <x v="3"/>
          </reference>
          <reference field="5" count="1" selected="0">
            <x v="2"/>
          </reference>
        </references>
      </pivotArea>
    </format>
    <format dxfId="133">
      <pivotArea collapsedLevelsAreSubtotals="1" fieldPosition="0">
        <references count="3">
          <reference field="4294967294" count="1" selected="0">
            <x v="1"/>
          </reference>
          <reference field="1" count="3">
            <x v="0"/>
            <x v="1"/>
            <x v="3"/>
          </reference>
          <reference field="5" count="1" selected="0">
            <x v="3"/>
          </reference>
        </references>
      </pivotArea>
    </format>
    <format dxfId="132">
      <pivotArea outline="0" collapsedLevelsAreSubtotals="1" fieldPosition="0">
        <references count="1">
          <reference field="4294967294" count="1" selected="0">
            <x v="0"/>
          </reference>
        </references>
      </pivotArea>
    </format>
    <format dxfId="131">
      <pivotArea dataOnly="0" labelOnly="1" outline="0" fieldPosition="0">
        <references count="1">
          <reference field="4294967294" count="1">
            <x v="0"/>
          </reference>
        </references>
      </pivotArea>
    </format>
    <format dxfId="130">
      <pivotArea outline="0" collapsedLevelsAreSubtotals="1" fieldPosition="0">
        <references count="1">
          <reference field="4294967294" count="1" selected="0">
            <x v="0"/>
          </reference>
        </references>
      </pivotArea>
    </format>
    <format dxfId="129">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D5B4B667-1A93-4883-ADE0-79FB4BE6D1DB}" name="TablaDinámica1"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AI8" firstHeaderRow="1" firstDataRow="2" firstDataCol="1"/>
  <pivotFields count="14">
    <pivotField showAll="0"/>
    <pivotField showAll="0"/>
    <pivotField showAll="0"/>
    <pivotField showAll="0"/>
    <pivotField showAll="0"/>
    <pivotField showAll="0"/>
    <pivotField axis="axisRow" showAll="0">
      <items count="4">
        <item x="1"/>
        <item x="0"/>
        <item x="2"/>
        <item t="default"/>
      </items>
    </pivotField>
    <pivotField showAll="0"/>
    <pivotField showAll="0"/>
    <pivotField axis="axisCol" dataField="1" showAll="0" sortType="ascending">
      <items count="41">
        <item m="1" x="38"/>
        <item m="1" x="37"/>
        <item x="17"/>
        <item x="0"/>
        <item m="1" x="33"/>
        <item x="14"/>
        <item m="1" x="39"/>
        <item x="22"/>
        <item x="12"/>
        <item x="5"/>
        <item x="2"/>
        <item x="27"/>
        <item m="1" x="36"/>
        <item x="11"/>
        <item x="32"/>
        <item x="20"/>
        <item x="21"/>
        <item x="29"/>
        <item x="6"/>
        <item x="24"/>
        <item x="30"/>
        <item x="13"/>
        <item x="26"/>
        <item x="31"/>
        <item x="18"/>
        <item x="16"/>
        <item m="1" x="34"/>
        <item x="9"/>
        <item x="25"/>
        <item x="7"/>
        <item x="8"/>
        <item x="28"/>
        <item x="1"/>
        <item x="4"/>
        <item x="19"/>
        <item x="15"/>
        <item x="10"/>
        <item m="1" x="35"/>
        <item x="23"/>
        <item x="3"/>
        <item t="default"/>
      </items>
    </pivotField>
    <pivotField showAll="0"/>
    <pivotField showAll="0"/>
    <pivotField showAll="0"/>
    <pivotField showAll="0"/>
  </pivotFields>
  <rowFields count="1">
    <field x="6"/>
  </rowFields>
  <rowItems count="4">
    <i>
      <x/>
    </i>
    <i>
      <x v="1"/>
    </i>
    <i>
      <x v="2"/>
    </i>
    <i t="grand">
      <x/>
    </i>
  </rowItems>
  <colFields count="1">
    <field x="9"/>
  </colFields>
  <colItems count="34">
    <i>
      <x v="2"/>
    </i>
    <i>
      <x v="3"/>
    </i>
    <i>
      <x v="5"/>
    </i>
    <i>
      <x v="7"/>
    </i>
    <i>
      <x v="8"/>
    </i>
    <i>
      <x v="9"/>
    </i>
    <i>
      <x v="10"/>
    </i>
    <i>
      <x v="11"/>
    </i>
    <i>
      <x v="13"/>
    </i>
    <i>
      <x v="14"/>
    </i>
    <i>
      <x v="15"/>
    </i>
    <i>
      <x v="16"/>
    </i>
    <i>
      <x v="17"/>
    </i>
    <i>
      <x v="18"/>
    </i>
    <i>
      <x v="19"/>
    </i>
    <i>
      <x v="20"/>
    </i>
    <i>
      <x v="21"/>
    </i>
    <i>
      <x v="22"/>
    </i>
    <i>
      <x v="23"/>
    </i>
    <i>
      <x v="24"/>
    </i>
    <i>
      <x v="25"/>
    </i>
    <i>
      <x v="27"/>
    </i>
    <i>
      <x v="28"/>
    </i>
    <i>
      <x v="29"/>
    </i>
    <i>
      <x v="30"/>
    </i>
    <i>
      <x v="31"/>
    </i>
    <i>
      <x v="32"/>
    </i>
    <i>
      <x v="33"/>
    </i>
    <i>
      <x v="34"/>
    </i>
    <i>
      <x v="35"/>
    </i>
    <i>
      <x v="36"/>
    </i>
    <i>
      <x v="38"/>
    </i>
    <i>
      <x v="39"/>
    </i>
    <i t="grand">
      <x/>
    </i>
  </colItems>
  <dataFields count="1">
    <dataField name="Cuenta de RESULTADO" fld="9" subtotal="count" baseField="0" baseItem="0"/>
  </dataFields>
  <formats count="13">
    <format dxfId="128">
      <pivotArea dataOnly="0" labelOnly="1" fieldPosition="0">
        <references count="1">
          <reference field="9" count="0"/>
        </references>
      </pivotArea>
    </format>
    <format dxfId="127">
      <pivotArea dataOnly="0" labelOnly="1" grandCol="1" outline="0" fieldPosition="0"/>
    </format>
    <format dxfId="126">
      <pivotArea dataOnly="0" labelOnly="1" fieldPosition="0">
        <references count="1">
          <reference field="9" count="0"/>
        </references>
      </pivotArea>
    </format>
    <format dxfId="125">
      <pivotArea dataOnly="0" labelOnly="1" grandCol="1" outline="0" fieldPosition="0"/>
    </format>
    <format dxfId="124">
      <pivotArea dataOnly="0" labelOnly="1" fieldPosition="0">
        <references count="1">
          <reference field="9" count="0"/>
        </references>
      </pivotArea>
    </format>
    <format dxfId="123">
      <pivotArea dataOnly="0" labelOnly="1" grandCol="1" outline="0" fieldPosition="0"/>
    </format>
    <format dxfId="122">
      <pivotArea dataOnly="0" labelOnly="1" fieldPosition="0">
        <references count="1">
          <reference field="9" count="6">
            <x v="2"/>
            <x v="3"/>
            <x v="5"/>
            <x v="7"/>
            <x v="8"/>
            <x v="9"/>
          </reference>
        </references>
      </pivotArea>
    </format>
    <format dxfId="121">
      <pivotArea dataOnly="0" labelOnly="1" fieldPosition="0">
        <references count="1">
          <reference field="9" count="5">
            <x v="10"/>
            <x v="11"/>
            <x v="13"/>
            <x v="14"/>
            <x v="15"/>
          </reference>
        </references>
      </pivotArea>
    </format>
    <format dxfId="120">
      <pivotArea dataOnly="0" labelOnly="1" fieldPosition="0">
        <references count="1">
          <reference field="9" count="9">
            <x v="16"/>
            <x v="17"/>
            <x v="18"/>
            <x v="19"/>
            <x v="20"/>
            <x v="21"/>
            <x v="22"/>
            <x v="23"/>
            <x v="24"/>
          </reference>
        </references>
      </pivotArea>
    </format>
    <format dxfId="119">
      <pivotArea dataOnly="0" labelOnly="1" fieldPosition="0">
        <references count="1">
          <reference field="9" count="2">
            <x v="25"/>
            <x v="27"/>
          </reference>
        </references>
      </pivotArea>
    </format>
    <format dxfId="118">
      <pivotArea dataOnly="0" labelOnly="1" fieldPosition="0">
        <references count="1">
          <reference field="9" count="9">
            <x v="28"/>
            <x v="29"/>
            <x v="30"/>
            <x v="31"/>
            <x v="32"/>
            <x v="33"/>
            <x v="34"/>
            <x v="35"/>
            <x v="36"/>
          </reference>
        </references>
      </pivotArea>
    </format>
    <format dxfId="117">
      <pivotArea dataOnly="0" labelOnly="1" fieldPosition="0">
        <references count="1">
          <reference field="9" count="2">
            <x v="38"/>
            <x v="39"/>
          </reference>
        </references>
      </pivotArea>
    </format>
    <format dxfId="116">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EC6AB8A3-1AFD-4D3C-B388-A1B382D9AC97}" name="TablaDinámica3"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7" firstHeaderRow="0" firstDataRow="1" firstDataCol="1"/>
  <pivotFields count="14">
    <pivotField showAll="0"/>
    <pivotField showAll="0"/>
    <pivotField showAll="0"/>
    <pivotField showAll="0"/>
    <pivotField showAll="0"/>
    <pivotField showAll="0"/>
    <pivotField axis="axisRow" showAll="0">
      <items count="4">
        <item x="1"/>
        <item x="0"/>
        <item x="2"/>
        <item t="default"/>
      </items>
    </pivotField>
    <pivotField showAll="0"/>
    <pivotField showAll="0"/>
    <pivotField dataField="1" showAll="0" sortType="ascending" avgSubtotal="1">
      <items count="41">
        <item m="1" x="38"/>
        <item m="1" x="37"/>
        <item x="17"/>
        <item x="0"/>
        <item m="1" x="33"/>
        <item x="14"/>
        <item m="1" x="39"/>
        <item x="22"/>
        <item x="12"/>
        <item x="5"/>
        <item x="2"/>
        <item x="27"/>
        <item m="1" x="36"/>
        <item x="11"/>
        <item x="32"/>
        <item x="20"/>
        <item x="21"/>
        <item x="29"/>
        <item x="6"/>
        <item x="24"/>
        <item x="30"/>
        <item x="13"/>
        <item x="26"/>
        <item x="31"/>
        <item x="18"/>
        <item x="16"/>
        <item m="1" x="34"/>
        <item x="9"/>
        <item x="25"/>
        <item x="7"/>
        <item x="8"/>
        <item x="28"/>
        <item x="1"/>
        <item x="4"/>
        <item x="19"/>
        <item x="15"/>
        <item x="10"/>
        <item m="1" x="35"/>
        <item x="23"/>
        <item x="3"/>
        <item t="avg"/>
      </items>
    </pivotField>
    <pivotField showAll="0"/>
    <pivotField showAll="0"/>
    <pivotField showAll="0"/>
    <pivotField showAll="0"/>
  </pivotFields>
  <rowFields count="1">
    <field x="6"/>
  </rowFields>
  <rowItems count="4">
    <i>
      <x/>
    </i>
    <i>
      <x v="1"/>
    </i>
    <i>
      <x v="2"/>
    </i>
    <i t="grand">
      <x/>
    </i>
  </rowItems>
  <colFields count="1">
    <field x="-2"/>
  </colFields>
  <colItems count="2">
    <i>
      <x/>
    </i>
    <i i="1">
      <x v="1"/>
    </i>
  </colItems>
  <dataFields count="2">
    <dataField name="Cuenta de RESULTADO" fld="9" subtotal="count" baseField="6" baseItem="2" numFmtId="1"/>
    <dataField name="Promedio de RESULTADO" fld="9" subtotal="average" baseField="6" baseItem="0" numFmtId="9"/>
  </dataFields>
  <formats count="12">
    <format dxfId="115">
      <pivotArea outline="0" collapsedLevelsAreSubtotals="1" fieldPosition="0"/>
    </format>
    <format dxfId="114">
      <pivotArea outline="0" collapsedLevelsAreSubtotals="1" fieldPosition="0"/>
    </format>
    <format dxfId="113">
      <pivotArea outline="0" collapsedLevelsAreSubtotals="1" fieldPosition="0"/>
    </format>
    <format dxfId="112">
      <pivotArea outline="0" collapsedLevelsAreSubtotals="1" fieldPosition="0">
        <references count="1">
          <reference field="4294967294" count="1" selected="0">
            <x v="0"/>
          </reference>
        </references>
      </pivotArea>
    </format>
    <format dxfId="111">
      <pivotArea field="-2" type="button" dataOnly="0" labelOnly="1" outline="0" axis="axisCol" fieldPosition="0"/>
    </format>
    <format dxfId="110">
      <pivotArea field="9" type="button" dataOnly="0" labelOnly="1" outline="0"/>
    </format>
    <format dxfId="109">
      <pivotArea type="topRight" dataOnly="0" labelOnly="1" outline="0" fieldPosition="0"/>
    </format>
    <format dxfId="108">
      <pivotArea dataOnly="0" labelOnly="1" outline="0" fieldPosition="0">
        <references count="1">
          <reference field="4294967294" count="1">
            <x v="0"/>
          </reference>
        </references>
      </pivotArea>
    </format>
    <format dxfId="107">
      <pivotArea field="-2" type="button" dataOnly="0" labelOnly="1" outline="0" axis="axisCol" fieldPosition="0"/>
    </format>
    <format dxfId="106">
      <pivotArea field="9" type="button" dataOnly="0" labelOnly="1" outline="0"/>
    </format>
    <format dxfId="105">
      <pivotArea type="topRight" dataOnly="0" labelOnly="1" outline="0" fieldPosition="0"/>
    </format>
    <format dxfId="104">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E6AEAF3-A5F6-4031-A60A-CF67CE432FD0}" name="TablaDinámica4"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7" firstHeaderRow="0" firstDataRow="1" firstDataCol="1"/>
  <pivotFields count="14">
    <pivotField showAll="0"/>
    <pivotField showAll="0"/>
    <pivotField showAll="0"/>
    <pivotField axis="axisRow" showAll="0">
      <items count="85">
        <item x="16"/>
        <item x="42"/>
        <item x="25"/>
        <item x="54"/>
        <item x="18"/>
        <item x="31"/>
        <item x="36"/>
        <item x="64"/>
        <item x="61"/>
        <item x="3"/>
        <item x="14"/>
        <item x="62"/>
        <item x="52"/>
        <item x="4"/>
        <item x="24"/>
        <item x="28"/>
        <item x="9"/>
        <item m="1" x="78"/>
        <item x="35"/>
        <item x="30"/>
        <item x="21"/>
        <item m="1" x="83"/>
        <item x="69"/>
        <item x="8"/>
        <item x="67"/>
        <item x="65"/>
        <item x="13"/>
        <item x="7"/>
        <item x="47"/>
        <item m="1" x="77"/>
        <item x="12"/>
        <item m="1" x="82"/>
        <item x="53"/>
        <item x="22"/>
        <item x="32"/>
        <item x="10"/>
        <item x="26"/>
        <item x="39"/>
        <item m="1" x="79"/>
        <item x="38"/>
        <item x="55"/>
        <item m="1" x="81"/>
        <item x="49"/>
        <item x="34"/>
        <item x="68"/>
        <item x="63"/>
        <item x="29"/>
        <item x="51"/>
        <item m="1" x="80"/>
        <item x="40"/>
        <item x="11"/>
        <item x="45"/>
        <item x="37"/>
        <item x="41"/>
        <item x="27"/>
        <item x="66"/>
        <item x="17"/>
        <item x="5"/>
        <item x="6"/>
        <item x="19"/>
        <item x="46"/>
        <item x="70"/>
        <item x="74"/>
        <item x="43"/>
        <item x="23"/>
        <item x="44"/>
        <item x="56"/>
        <item x="20"/>
        <item x="2"/>
        <item x="60"/>
        <item x="48"/>
        <item x="57"/>
        <item x="33"/>
        <item x="1"/>
        <item x="76"/>
        <item x="75"/>
        <item x="0"/>
        <item x="15"/>
        <item x="73"/>
        <item x="72"/>
        <item x="71"/>
        <item x="59"/>
        <item x="58"/>
        <item x="50"/>
        <item t="default"/>
      </items>
    </pivotField>
    <pivotField showAll="0"/>
    <pivotField showAll="0"/>
    <pivotField axis="axisRow" multipleItemSelectionAllowed="1" showAll="0">
      <items count="4">
        <item sd="0" x="1"/>
        <item sd="0" x="0"/>
        <item sd="0" x="2"/>
        <item t="default"/>
      </items>
    </pivotField>
    <pivotField showAll="0"/>
    <pivotField showAll="0"/>
    <pivotField dataField="1" showAll="0">
      <items count="41">
        <item m="1" x="38"/>
        <item m="1" x="37"/>
        <item x="17"/>
        <item x="0"/>
        <item m="1" x="33"/>
        <item x="14"/>
        <item m="1" x="39"/>
        <item x="22"/>
        <item x="12"/>
        <item x="5"/>
        <item x="2"/>
        <item x="27"/>
        <item m="1" x="36"/>
        <item x="11"/>
        <item x="32"/>
        <item x="20"/>
        <item x="21"/>
        <item x="29"/>
        <item x="6"/>
        <item x="24"/>
        <item x="30"/>
        <item x="13"/>
        <item x="26"/>
        <item x="31"/>
        <item x="18"/>
        <item x="16"/>
        <item m="1" x="34"/>
        <item x="9"/>
        <item x="25"/>
        <item x="7"/>
        <item x="8"/>
        <item x="28"/>
        <item x="1"/>
        <item x="4"/>
        <item x="19"/>
        <item x="15"/>
        <item x="10"/>
        <item m="1" x="35"/>
        <item x="23"/>
        <item x="3"/>
        <item t="default"/>
      </items>
    </pivotField>
    <pivotField showAll="0"/>
    <pivotField showAll="0"/>
    <pivotField showAll="0"/>
    <pivotField showAll="0"/>
  </pivotFields>
  <rowFields count="2">
    <field x="6"/>
    <field x="3"/>
  </rowFields>
  <rowItems count="4">
    <i>
      <x/>
    </i>
    <i>
      <x v="1"/>
    </i>
    <i>
      <x v="2"/>
    </i>
    <i t="grand">
      <x/>
    </i>
  </rowItems>
  <colFields count="1">
    <field x="-2"/>
  </colFields>
  <colItems count="2">
    <i>
      <x/>
    </i>
    <i i="1">
      <x v="1"/>
    </i>
  </colItems>
  <dataFields count="2">
    <dataField name="Cuenta de RESULTADO" fld="9" subtotal="count" baseField="0" baseItem="0"/>
    <dataField name="Promedio de RESULTADO" fld="9" subtotal="average" baseField="9" baseItem="2"/>
  </dataFields>
  <formats count="101">
    <format dxfId="103">
      <pivotArea outline="0" collapsedLevelsAreSubtotals="1" fieldPosition="0">
        <references count="1">
          <reference field="6" count="0" selected="0"/>
        </references>
      </pivotArea>
    </format>
    <format dxfId="102">
      <pivotArea outline="0" collapsedLevelsAreSubtotals="1" fieldPosition="0">
        <references count="1">
          <reference field="6" count="0" selected="0"/>
        </references>
      </pivotArea>
    </format>
    <format dxfId="101">
      <pivotArea type="all" dataOnly="0" outline="0" fieldPosition="0"/>
    </format>
    <format dxfId="100">
      <pivotArea outline="0" collapsedLevelsAreSubtotals="1" fieldPosition="0"/>
    </format>
    <format dxfId="99">
      <pivotArea type="origin" dataOnly="0" labelOnly="1" outline="0" fieldPosition="0"/>
    </format>
    <format dxfId="98">
      <pivotArea type="topRight" dataOnly="0" labelOnly="1" outline="0" fieldPosition="0"/>
    </format>
    <format dxfId="97">
      <pivotArea field="9" type="button" dataOnly="0" labelOnly="1" outline="0"/>
    </format>
    <format dxfId="96">
      <pivotArea dataOnly="0" labelOnly="1" grandCol="1" outline="0" fieldPosition="0"/>
    </format>
    <format dxfId="95">
      <pivotArea type="all" dataOnly="0" outline="0" fieldPosition="0"/>
    </format>
    <format dxfId="94">
      <pivotArea outline="0" collapsedLevelsAreSubtotals="1" fieldPosition="0"/>
    </format>
    <format dxfId="93">
      <pivotArea type="origin" dataOnly="0" labelOnly="1" outline="0" fieldPosition="0"/>
    </format>
    <format dxfId="92">
      <pivotArea type="topRight" dataOnly="0" labelOnly="1" outline="0" fieldPosition="0"/>
    </format>
    <format dxfId="91">
      <pivotArea field="9" type="button" dataOnly="0" labelOnly="1" outline="0"/>
    </format>
    <format dxfId="90">
      <pivotArea dataOnly="0" labelOnly="1" grandCol="1" outline="0" fieldPosition="0"/>
    </format>
    <format dxfId="89">
      <pivotArea collapsedLevelsAreSubtotals="1" fieldPosition="0">
        <references count="2">
          <reference field="4294967294" count="1" selected="0">
            <x v="1"/>
          </reference>
          <reference field="6" count="0"/>
        </references>
      </pivotArea>
    </format>
    <format dxfId="88">
      <pivotArea field="6" type="button" dataOnly="0" labelOnly="1" outline="0" axis="axisRow" fieldPosition="0"/>
    </format>
    <format dxfId="87">
      <pivotArea dataOnly="0" labelOnly="1" fieldPosition="0">
        <references count="1">
          <reference field="6" count="0"/>
        </references>
      </pivotArea>
    </format>
    <format dxfId="86">
      <pivotArea dataOnly="0" labelOnly="1" grandRow="1" outline="0" fieldPosition="0"/>
    </format>
    <format dxfId="85">
      <pivotArea dataOnly="0" labelOnly="1" fieldPosition="0">
        <references count="2">
          <reference field="3" count="50">
            <x v="0"/>
            <x v="1"/>
            <x v="2"/>
            <x v="3"/>
            <x v="4"/>
            <x v="5"/>
            <x v="6"/>
            <x v="7"/>
            <x v="8"/>
            <x v="9"/>
            <x v="10"/>
            <x v="11"/>
            <x v="12"/>
            <x v="13"/>
            <x v="14"/>
            <x v="15"/>
            <x v="16"/>
            <x v="18"/>
            <x v="19"/>
            <x v="20"/>
            <x v="23"/>
            <x v="24"/>
            <x v="25"/>
            <x v="27"/>
            <x v="28"/>
            <x v="30"/>
            <x v="32"/>
            <x v="34"/>
            <x v="35"/>
            <x v="36"/>
            <x v="37"/>
            <x v="39"/>
            <x v="40"/>
            <x v="42"/>
            <x v="43"/>
            <x v="45"/>
            <x v="46"/>
            <x v="47"/>
            <x v="49"/>
            <x v="50"/>
            <x v="51"/>
            <x v="52"/>
            <x v="53"/>
            <x v="54"/>
            <x v="56"/>
            <x v="57"/>
            <x v="58"/>
            <x v="59"/>
            <x v="60"/>
            <x v="62"/>
          </reference>
          <reference field="6" count="1" selected="0">
            <x v="1"/>
          </reference>
        </references>
      </pivotArea>
    </format>
    <format dxfId="84">
      <pivotArea dataOnly="0" labelOnly="1" fieldPosition="0">
        <references count="2">
          <reference field="3" count="16">
            <x v="63"/>
            <x v="65"/>
            <x v="66"/>
            <x v="67"/>
            <x v="68"/>
            <x v="69"/>
            <x v="70"/>
            <x v="71"/>
            <x v="72"/>
            <x v="73"/>
            <x v="74"/>
            <x v="75"/>
            <x v="76"/>
            <x v="77"/>
            <x v="80"/>
            <x v="83"/>
          </reference>
          <reference field="6" count="1" selected="0">
            <x v="1"/>
          </reference>
        </references>
      </pivotArea>
    </format>
    <format dxfId="83">
      <pivotArea field="6" type="button" dataOnly="0" labelOnly="1" outline="0" axis="axisRow" fieldPosition="0"/>
    </format>
    <format dxfId="82">
      <pivotArea dataOnly="0" labelOnly="1" fieldPosition="0">
        <references count="1">
          <reference field="6" count="0"/>
        </references>
      </pivotArea>
    </format>
    <format dxfId="81">
      <pivotArea dataOnly="0" labelOnly="1" grandRow="1" outline="0" fieldPosition="0"/>
    </format>
    <format dxfId="80">
      <pivotArea dataOnly="0" labelOnly="1" fieldPosition="0">
        <references count="2">
          <reference field="3" count="50">
            <x v="0"/>
            <x v="1"/>
            <x v="2"/>
            <x v="3"/>
            <x v="4"/>
            <x v="5"/>
            <x v="6"/>
            <x v="7"/>
            <x v="8"/>
            <x v="9"/>
            <x v="10"/>
            <x v="11"/>
            <x v="12"/>
            <x v="13"/>
            <x v="14"/>
            <x v="15"/>
            <x v="16"/>
            <x v="18"/>
            <x v="19"/>
            <x v="20"/>
            <x v="23"/>
            <x v="24"/>
            <x v="25"/>
            <x v="27"/>
            <x v="28"/>
            <x v="30"/>
            <x v="32"/>
            <x v="34"/>
            <x v="35"/>
            <x v="36"/>
            <x v="37"/>
            <x v="39"/>
            <x v="40"/>
            <x v="42"/>
            <x v="43"/>
            <x v="45"/>
            <x v="46"/>
            <x v="47"/>
            <x v="49"/>
            <x v="50"/>
            <x v="51"/>
            <x v="52"/>
            <x v="53"/>
            <x v="54"/>
            <x v="56"/>
            <x v="57"/>
            <x v="58"/>
            <x v="59"/>
            <x v="60"/>
            <x v="62"/>
          </reference>
          <reference field="6" count="1" selected="0">
            <x v="1"/>
          </reference>
        </references>
      </pivotArea>
    </format>
    <format dxfId="79">
      <pivotArea dataOnly="0" labelOnly="1" fieldPosition="0">
        <references count="2">
          <reference field="3" count="16">
            <x v="63"/>
            <x v="65"/>
            <x v="66"/>
            <x v="67"/>
            <x v="68"/>
            <x v="69"/>
            <x v="70"/>
            <x v="71"/>
            <x v="72"/>
            <x v="73"/>
            <x v="74"/>
            <x v="75"/>
            <x v="76"/>
            <x v="77"/>
            <x v="80"/>
            <x v="83"/>
          </reference>
          <reference field="6" count="1" selected="0">
            <x v="1"/>
          </reference>
        </references>
      </pivotArea>
    </format>
    <format dxfId="78">
      <pivotArea collapsedLevelsAreSubtotals="1" fieldPosition="0">
        <references count="3">
          <reference field="4294967294" count="1" selected="0">
            <x v="1"/>
          </reference>
          <reference field="3" count="7">
            <x v="0"/>
            <x v="1"/>
            <x v="2"/>
            <x v="3"/>
            <x v="4"/>
            <x v="5"/>
            <x v="6"/>
          </reference>
          <reference field="6" count="1" selected="0">
            <x v="1"/>
          </reference>
        </references>
      </pivotArea>
    </format>
    <format dxfId="77">
      <pivotArea collapsedLevelsAreSubtotals="1" fieldPosition="0">
        <references count="3">
          <reference field="4294967294" count="1" selected="0">
            <x v="1"/>
          </reference>
          <reference field="3" count="56">
            <x v="10"/>
            <x v="11"/>
            <x v="12"/>
            <x v="13"/>
            <x v="14"/>
            <x v="15"/>
            <x v="16"/>
            <x v="18"/>
            <x v="19"/>
            <x v="20"/>
            <x v="23"/>
            <x v="24"/>
            <x v="25"/>
            <x v="27"/>
            <x v="28"/>
            <x v="30"/>
            <x v="32"/>
            <x v="34"/>
            <x v="35"/>
            <x v="36"/>
            <x v="37"/>
            <x v="39"/>
            <x v="40"/>
            <x v="42"/>
            <x v="43"/>
            <x v="45"/>
            <x v="46"/>
            <x v="47"/>
            <x v="49"/>
            <x v="50"/>
            <x v="51"/>
            <x v="52"/>
            <x v="53"/>
            <x v="54"/>
            <x v="56"/>
            <x v="57"/>
            <x v="58"/>
            <x v="59"/>
            <x v="60"/>
            <x v="62"/>
            <x v="63"/>
            <x v="65"/>
            <x v="66"/>
            <x v="67"/>
            <x v="68"/>
            <x v="69"/>
            <x v="70"/>
            <x v="71"/>
            <x v="72"/>
            <x v="73"/>
            <x v="74"/>
            <x v="75"/>
            <x v="76"/>
            <x v="77"/>
            <x v="80"/>
            <x v="83"/>
          </reference>
          <reference field="6" count="1" selected="0">
            <x v="1"/>
          </reference>
        </references>
      </pivotArea>
    </format>
    <format dxfId="76">
      <pivotArea dataOnly="0" labelOnly="1" fieldPosition="0">
        <references count="2">
          <reference field="3" count="3">
            <x v="55"/>
            <x v="61"/>
            <x v="64"/>
          </reference>
          <reference field="6" count="1" selected="0">
            <x v="2"/>
          </reference>
        </references>
      </pivotArea>
    </format>
    <format dxfId="75">
      <pivotArea dataOnly="0" labelOnly="1" fieldPosition="0">
        <references count="2">
          <reference field="3" count="8">
            <x v="22"/>
            <x v="26"/>
            <x v="33"/>
            <x v="44"/>
            <x v="78"/>
            <x v="79"/>
            <x v="81"/>
            <x v="82"/>
          </reference>
          <reference field="6" count="1" selected="0">
            <x v="0"/>
          </reference>
        </references>
      </pivotArea>
    </format>
    <format dxfId="74">
      <pivotArea collapsedLevelsAreSubtotals="1" fieldPosition="0">
        <references count="3">
          <reference field="4294967294" count="1" selected="0">
            <x v="1"/>
          </reference>
          <reference field="3" count="8">
            <x v="22"/>
            <x v="26"/>
            <x v="33"/>
            <x v="44"/>
            <x v="78"/>
            <x v="79"/>
            <x v="81"/>
            <x v="82"/>
          </reference>
          <reference field="6" count="1" selected="0">
            <x v="0"/>
          </reference>
        </references>
      </pivotArea>
    </format>
    <format dxfId="73">
      <pivotArea collapsedLevelsAreSubtotals="1" fieldPosition="0">
        <references count="2">
          <reference field="3" count="1">
            <x v="0"/>
          </reference>
          <reference field="6" count="1" selected="0">
            <x v="1"/>
          </reference>
        </references>
      </pivotArea>
    </format>
    <format dxfId="72">
      <pivotArea dataOnly="0" labelOnly="1" fieldPosition="0">
        <references count="2">
          <reference field="3" count="1">
            <x v="0"/>
          </reference>
          <reference field="6" count="1" selected="0">
            <x v="1"/>
          </reference>
        </references>
      </pivotArea>
    </format>
    <format dxfId="71">
      <pivotArea collapsedLevelsAreSubtotals="1" fieldPosition="0">
        <references count="2">
          <reference field="3" count="1">
            <x v="1"/>
          </reference>
          <reference field="6" count="1" selected="0">
            <x v="1"/>
          </reference>
        </references>
      </pivotArea>
    </format>
    <format dxfId="70">
      <pivotArea dataOnly="0" labelOnly="1" fieldPosition="0">
        <references count="2">
          <reference field="3" count="1">
            <x v="1"/>
          </reference>
          <reference field="6" count="1" selected="0">
            <x v="1"/>
          </reference>
        </references>
      </pivotArea>
    </format>
    <format dxfId="69">
      <pivotArea collapsedLevelsAreSubtotals="1" fieldPosition="0">
        <references count="2">
          <reference field="3" count="3">
            <x v="51"/>
            <x v="52"/>
            <x v="53"/>
          </reference>
          <reference field="6" count="1" selected="0">
            <x v="1"/>
          </reference>
        </references>
      </pivotArea>
    </format>
    <format dxfId="68">
      <pivotArea dataOnly="0" labelOnly="1" fieldPosition="0">
        <references count="2">
          <reference field="3" count="3">
            <x v="51"/>
            <x v="52"/>
            <x v="53"/>
          </reference>
          <reference field="6" count="1" selected="0">
            <x v="1"/>
          </reference>
        </references>
      </pivotArea>
    </format>
    <format dxfId="67">
      <pivotArea collapsedLevelsAreSubtotals="1" fieldPosition="0">
        <references count="2">
          <reference field="3" count="1">
            <x v="60"/>
          </reference>
          <reference field="6" count="1" selected="0">
            <x v="1"/>
          </reference>
        </references>
      </pivotArea>
    </format>
    <format dxfId="66">
      <pivotArea dataOnly="0" labelOnly="1" fieldPosition="0">
        <references count="2">
          <reference field="3" count="1">
            <x v="60"/>
          </reference>
          <reference field="6" count="1" selected="0">
            <x v="1"/>
          </reference>
        </references>
      </pivotArea>
    </format>
    <format dxfId="65">
      <pivotArea collapsedLevelsAreSubtotals="1" fieldPosition="0">
        <references count="2">
          <reference field="3" count="4">
            <x v="63"/>
            <x v="65"/>
            <x v="66"/>
            <x v="67"/>
          </reference>
          <reference field="6" count="1" selected="0">
            <x v="1"/>
          </reference>
        </references>
      </pivotArea>
    </format>
    <format dxfId="64">
      <pivotArea dataOnly="0" labelOnly="1" fieldPosition="0">
        <references count="2">
          <reference field="3" count="4">
            <x v="63"/>
            <x v="65"/>
            <x v="66"/>
            <x v="67"/>
          </reference>
          <reference field="6" count="1" selected="0">
            <x v="1"/>
          </reference>
        </references>
      </pivotArea>
    </format>
    <format dxfId="63">
      <pivotArea collapsedLevelsAreSubtotals="1" fieldPosition="0">
        <references count="2">
          <reference field="3" count="1">
            <x v="70"/>
          </reference>
          <reference field="6" count="1" selected="0">
            <x v="1"/>
          </reference>
        </references>
      </pivotArea>
    </format>
    <format dxfId="62">
      <pivotArea dataOnly="0" labelOnly="1" fieldPosition="0">
        <references count="2">
          <reference field="3" count="1">
            <x v="70"/>
          </reference>
          <reference field="6" count="1" selected="0">
            <x v="1"/>
          </reference>
        </references>
      </pivotArea>
    </format>
    <format dxfId="61">
      <pivotArea collapsedLevelsAreSubtotals="1" fieldPosition="0">
        <references count="2">
          <reference field="3" count="1">
            <x v="73"/>
          </reference>
          <reference field="6" count="1" selected="0">
            <x v="1"/>
          </reference>
        </references>
      </pivotArea>
    </format>
    <format dxfId="60">
      <pivotArea dataOnly="0" labelOnly="1" fieldPosition="0">
        <references count="2">
          <reference field="3" count="1">
            <x v="73"/>
          </reference>
          <reference field="6" count="1" selected="0">
            <x v="1"/>
          </reference>
        </references>
      </pivotArea>
    </format>
    <format dxfId="59">
      <pivotArea collapsedLevelsAreSubtotals="1" fieldPosition="0">
        <references count="2">
          <reference field="3" count="2">
            <x v="80"/>
            <x v="83"/>
          </reference>
          <reference field="6" count="1" selected="0">
            <x v="1"/>
          </reference>
        </references>
      </pivotArea>
    </format>
    <format dxfId="58">
      <pivotArea dataOnly="0" labelOnly="1" fieldPosition="0">
        <references count="2">
          <reference field="3" count="2">
            <x v="80"/>
            <x v="83"/>
          </reference>
          <reference field="6" count="1" selected="0">
            <x v="1"/>
          </reference>
        </references>
      </pivotArea>
    </format>
    <format dxfId="57">
      <pivotArea collapsedLevelsAreSubtotals="1" fieldPosition="0">
        <references count="2">
          <reference field="3" count="2">
            <x v="46"/>
            <x v="47"/>
          </reference>
          <reference field="6" count="1" selected="0">
            <x v="1"/>
          </reference>
        </references>
      </pivotArea>
    </format>
    <format dxfId="56">
      <pivotArea dataOnly="0" labelOnly="1" fieldPosition="0">
        <references count="2">
          <reference field="3" count="2">
            <x v="46"/>
            <x v="47"/>
          </reference>
          <reference field="6" count="1" selected="0">
            <x v="1"/>
          </reference>
        </references>
      </pivotArea>
    </format>
    <format dxfId="55">
      <pivotArea collapsedLevelsAreSubtotals="1" fieldPosition="0">
        <references count="2">
          <reference field="3" count="1">
            <x v="16"/>
          </reference>
          <reference field="6" count="1" selected="0">
            <x v="1"/>
          </reference>
        </references>
      </pivotArea>
    </format>
    <format dxfId="54">
      <pivotArea dataOnly="0" labelOnly="1" fieldPosition="0">
        <references count="2">
          <reference field="3" count="1">
            <x v="16"/>
          </reference>
          <reference field="6" count="1" selected="0">
            <x v="1"/>
          </reference>
        </references>
      </pivotArea>
    </format>
    <format dxfId="53">
      <pivotArea collapsedLevelsAreSubtotals="1" fieldPosition="0">
        <references count="2">
          <reference field="3" count="1">
            <x v="2"/>
          </reference>
          <reference field="6" count="1" selected="0">
            <x v="1"/>
          </reference>
        </references>
      </pivotArea>
    </format>
    <format dxfId="52">
      <pivotArea dataOnly="0" labelOnly="1" fieldPosition="0">
        <references count="2">
          <reference field="3" count="1">
            <x v="2"/>
          </reference>
          <reference field="6" count="1" selected="0">
            <x v="1"/>
          </reference>
        </references>
      </pivotArea>
    </format>
    <format dxfId="51">
      <pivotArea collapsedLevelsAreSubtotals="1" fieldPosition="0">
        <references count="2">
          <reference field="3" count="1">
            <x v="3"/>
          </reference>
          <reference field="6" count="1" selected="0">
            <x v="1"/>
          </reference>
        </references>
      </pivotArea>
    </format>
    <format dxfId="50">
      <pivotArea dataOnly="0" labelOnly="1" fieldPosition="0">
        <references count="2">
          <reference field="3" count="1">
            <x v="3"/>
          </reference>
          <reference field="6" count="1" selected="0">
            <x v="1"/>
          </reference>
        </references>
      </pivotArea>
    </format>
    <format dxfId="49">
      <pivotArea collapsedLevelsAreSubtotals="1" fieldPosition="0">
        <references count="2">
          <reference field="3" count="1">
            <x v="5"/>
          </reference>
          <reference field="6" count="1" selected="0">
            <x v="1"/>
          </reference>
        </references>
      </pivotArea>
    </format>
    <format dxfId="48">
      <pivotArea dataOnly="0" labelOnly="1" fieldPosition="0">
        <references count="2">
          <reference field="3" count="1">
            <x v="5"/>
          </reference>
          <reference field="6" count="1" selected="0">
            <x v="1"/>
          </reference>
        </references>
      </pivotArea>
    </format>
    <format dxfId="47">
      <pivotArea collapsedLevelsAreSubtotals="1" fieldPosition="0">
        <references count="2">
          <reference field="3" count="1">
            <x v="6"/>
          </reference>
          <reference field="6" count="1" selected="0">
            <x v="1"/>
          </reference>
        </references>
      </pivotArea>
    </format>
    <format dxfId="46">
      <pivotArea dataOnly="0" labelOnly="1" fieldPosition="0">
        <references count="2">
          <reference field="3" count="1">
            <x v="6"/>
          </reference>
          <reference field="6" count="1" selected="0">
            <x v="1"/>
          </reference>
        </references>
      </pivotArea>
    </format>
    <format dxfId="45">
      <pivotArea collapsedLevelsAreSubtotals="1" fieldPosition="0">
        <references count="2">
          <reference field="3" count="1">
            <x v="12"/>
          </reference>
          <reference field="6" count="1" selected="0">
            <x v="1"/>
          </reference>
        </references>
      </pivotArea>
    </format>
    <format dxfId="44">
      <pivotArea dataOnly="0" labelOnly="1" fieldPosition="0">
        <references count="2">
          <reference field="3" count="1">
            <x v="12"/>
          </reference>
          <reference field="6" count="1" selected="0">
            <x v="1"/>
          </reference>
        </references>
      </pivotArea>
    </format>
    <format dxfId="43">
      <pivotArea collapsedLevelsAreSubtotals="1" fieldPosition="0">
        <references count="2">
          <reference field="3" count="1">
            <x v="19"/>
          </reference>
          <reference field="6" count="1" selected="0">
            <x v="1"/>
          </reference>
        </references>
      </pivotArea>
    </format>
    <format dxfId="42">
      <pivotArea dataOnly="0" labelOnly="1" fieldPosition="0">
        <references count="2">
          <reference field="3" count="1">
            <x v="19"/>
          </reference>
          <reference field="6" count="1" selected="0">
            <x v="1"/>
          </reference>
        </references>
      </pivotArea>
    </format>
    <format dxfId="41">
      <pivotArea collapsedLevelsAreSubtotals="1" fieldPosition="0">
        <references count="2">
          <reference field="3" count="1">
            <x v="20"/>
          </reference>
          <reference field="6" count="1" selected="0">
            <x v="1"/>
          </reference>
        </references>
      </pivotArea>
    </format>
    <format dxfId="40">
      <pivotArea dataOnly="0" labelOnly="1" fieldPosition="0">
        <references count="2">
          <reference field="3" count="1">
            <x v="20"/>
          </reference>
          <reference field="6" count="1" selected="0">
            <x v="1"/>
          </reference>
        </references>
      </pivotArea>
    </format>
    <format dxfId="39">
      <pivotArea collapsedLevelsAreSubtotals="1" fieldPosition="0">
        <references count="2">
          <reference field="3" count="1">
            <x v="50"/>
          </reference>
          <reference field="6" count="1" selected="0">
            <x v="1"/>
          </reference>
        </references>
      </pivotArea>
    </format>
    <format dxfId="38">
      <pivotArea dataOnly="0" labelOnly="1" fieldPosition="0">
        <references count="2">
          <reference field="3" count="1">
            <x v="50"/>
          </reference>
          <reference field="6" count="1" selected="0">
            <x v="1"/>
          </reference>
        </references>
      </pivotArea>
    </format>
    <format dxfId="37">
      <pivotArea collapsedLevelsAreSubtotals="1" fieldPosition="0">
        <references count="2">
          <reference field="3" count="2">
            <x v="54"/>
            <x v="56"/>
          </reference>
          <reference field="6" count="1" selected="0">
            <x v="1"/>
          </reference>
        </references>
      </pivotArea>
    </format>
    <format dxfId="36">
      <pivotArea dataOnly="0" labelOnly="1" fieldPosition="0">
        <references count="2">
          <reference field="3" count="2">
            <x v="54"/>
            <x v="56"/>
          </reference>
          <reference field="6" count="1" selected="0">
            <x v="1"/>
          </reference>
        </references>
      </pivotArea>
    </format>
    <format dxfId="35">
      <pivotArea collapsedLevelsAreSubtotals="1" fieldPosition="0">
        <references count="2">
          <reference field="3" count="1">
            <x v="57"/>
          </reference>
          <reference field="6" count="1" selected="0">
            <x v="1"/>
          </reference>
        </references>
      </pivotArea>
    </format>
    <format dxfId="34">
      <pivotArea dataOnly="0" labelOnly="1" fieldPosition="0">
        <references count="2">
          <reference field="3" count="1">
            <x v="57"/>
          </reference>
          <reference field="6" count="1" selected="0">
            <x v="1"/>
          </reference>
        </references>
      </pivotArea>
    </format>
    <format dxfId="33">
      <pivotArea collapsedLevelsAreSubtotals="1" fieldPosition="0">
        <references count="2">
          <reference field="3" count="1">
            <x v="58"/>
          </reference>
          <reference field="6" count="1" selected="0">
            <x v="1"/>
          </reference>
        </references>
      </pivotArea>
    </format>
    <format dxfId="32">
      <pivotArea dataOnly="0" labelOnly="1" fieldPosition="0">
        <references count="2">
          <reference field="3" count="1">
            <x v="58"/>
          </reference>
          <reference field="6" count="1" selected="0">
            <x v="1"/>
          </reference>
        </references>
      </pivotArea>
    </format>
    <format dxfId="31">
      <pivotArea collapsedLevelsAreSubtotals="1" fieldPosition="0">
        <references count="2">
          <reference field="3" count="1">
            <x v="62"/>
          </reference>
          <reference field="6" count="1" selected="0">
            <x v="1"/>
          </reference>
        </references>
      </pivotArea>
    </format>
    <format dxfId="30">
      <pivotArea dataOnly="0" labelOnly="1" fieldPosition="0">
        <references count="2">
          <reference field="3" count="1">
            <x v="62"/>
          </reference>
          <reference field="6" count="1" selected="0">
            <x v="1"/>
          </reference>
        </references>
      </pivotArea>
    </format>
    <format dxfId="29">
      <pivotArea collapsedLevelsAreSubtotals="1" fieldPosition="0">
        <references count="2">
          <reference field="3" count="1">
            <x v="68"/>
          </reference>
          <reference field="6" count="1" selected="0">
            <x v="1"/>
          </reference>
        </references>
      </pivotArea>
    </format>
    <format dxfId="28">
      <pivotArea dataOnly="0" labelOnly="1" fieldPosition="0">
        <references count="2">
          <reference field="3" count="1">
            <x v="68"/>
          </reference>
          <reference field="6" count="1" selected="0">
            <x v="1"/>
          </reference>
        </references>
      </pivotArea>
    </format>
    <format dxfId="27">
      <pivotArea collapsedLevelsAreSubtotals="1" fieldPosition="0">
        <references count="2">
          <reference field="3" count="1">
            <x v="69"/>
          </reference>
          <reference field="6" count="1" selected="0">
            <x v="1"/>
          </reference>
        </references>
      </pivotArea>
    </format>
    <format dxfId="26">
      <pivotArea dataOnly="0" labelOnly="1" fieldPosition="0">
        <references count="2">
          <reference field="3" count="1">
            <x v="69"/>
          </reference>
          <reference field="6" count="1" selected="0">
            <x v="1"/>
          </reference>
        </references>
      </pivotArea>
    </format>
    <format dxfId="25">
      <pivotArea collapsedLevelsAreSubtotals="1" fieldPosition="0">
        <references count="2">
          <reference field="3" count="1">
            <x v="71"/>
          </reference>
          <reference field="6" count="1" selected="0">
            <x v="1"/>
          </reference>
        </references>
      </pivotArea>
    </format>
    <format dxfId="24">
      <pivotArea dataOnly="0" labelOnly="1" fieldPosition="0">
        <references count="2">
          <reference field="3" count="1">
            <x v="71"/>
          </reference>
          <reference field="6" count="1" selected="0">
            <x v="1"/>
          </reference>
        </references>
      </pivotArea>
    </format>
    <format dxfId="23">
      <pivotArea collapsedLevelsAreSubtotals="1" fieldPosition="0">
        <references count="2">
          <reference field="3" count="1">
            <x v="72"/>
          </reference>
          <reference field="6" count="1" selected="0">
            <x v="1"/>
          </reference>
        </references>
      </pivotArea>
    </format>
    <format dxfId="22">
      <pivotArea dataOnly="0" labelOnly="1" fieldPosition="0">
        <references count="2">
          <reference field="3" count="1">
            <x v="72"/>
          </reference>
          <reference field="6" count="1" selected="0">
            <x v="1"/>
          </reference>
        </references>
      </pivotArea>
    </format>
    <format dxfId="21">
      <pivotArea collapsedLevelsAreSubtotals="1" fieldPosition="0">
        <references count="2">
          <reference field="3" count="1">
            <x v="74"/>
          </reference>
          <reference field="6" count="1" selected="0">
            <x v="1"/>
          </reference>
        </references>
      </pivotArea>
    </format>
    <format dxfId="20">
      <pivotArea dataOnly="0" labelOnly="1" fieldPosition="0">
        <references count="2">
          <reference field="3" count="1">
            <x v="74"/>
          </reference>
          <reference field="6" count="1" selected="0">
            <x v="1"/>
          </reference>
        </references>
      </pivotArea>
    </format>
    <format dxfId="19">
      <pivotArea collapsedLevelsAreSubtotals="1" fieldPosition="0">
        <references count="2">
          <reference field="3" count="1">
            <x v="75"/>
          </reference>
          <reference field="6" count="1" selected="0">
            <x v="1"/>
          </reference>
        </references>
      </pivotArea>
    </format>
    <format dxfId="18">
      <pivotArea dataOnly="0" labelOnly="1" fieldPosition="0">
        <references count="2">
          <reference field="3" count="1">
            <x v="75"/>
          </reference>
          <reference field="6" count="1" selected="0">
            <x v="1"/>
          </reference>
        </references>
      </pivotArea>
    </format>
    <format dxfId="17">
      <pivotArea collapsedLevelsAreSubtotals="1" fieldPosition="0">
        <references count="2">
          <reference field="3" count="1">
            <x v="76"/>
          </reference>
          <reference field="6" count="1" selected="0">
            <x v="1"/>
          </reference>
        </references>
      </pivotArea>
    </format>
    <format dxfId="16">
      <pivotArea dataOnly="0" labelOnly="1" fieldPosition="0">
        <references count="2">
          <reference field="3" count="1">
            <x v="76"/>
          </reference>
          <reference field="6" count="1" selected="0">
            <x v="1"/>
          </reference>
        </references>
      </pivotArea>
    </format>
    <format dxfId="15">
      <pivotArea collapsedLevelsAreSubtotals="1" fieldPosition="0">
        <references count="2">
          <reference field="3" count="1">
            <x v="77"/>
          </reference>
          <reference field="6" count="1" selected="0">
            <x v="1"/>
          </reference>
        </references>
      </pivotArea>
    </format>
    <format dxfId="14">
      <pivotArea dataOnly="0" labelOnly="1" fieldPosition="0">
        <references count="2">
          <reference field="3" count="1">
            <x v="77"/>
          </reference>
          <reference field="6" count="1" selected="0">
            <x v="1"/>
          </reference>
        </references>
      </pivotArea>
    </format>
    <format dxfId="13">
      <pivotArea collapsedLevelsAreSubtotals="1" fieldPosition="0">
        <references count="3">
          <reference field="4294967294" count="1" selected="0">
            <x v="1"/>
          </reference>
          <reference field="3" count="3">
            <x v="55"/>
            <x v="61"/>
            <x v="64"/>
          </reference>
          <reference field="6" count="1" selected="0">
            <x v="2"/>
          </reference>
        </references>
      </pivotArea>
    </format>
    <format dxfId="12">
      <pivotArea collapsedLevelsAreSubtotals="1" fieldPosition="0">
        <references count="2">
          <reference field="3" count="1">
            <x v="55"/>
          </reference>
          <reference field="6" count="1" selected="0">
            <x v="2"/>
          </reference>
        </references>
      </pivotArea>
    </format>
    <format dxfId="11">
      <pivotArea dataOnly="0" labelOnly="1" fieldPosition="0">
        <references count="2">
          <reference field="3" count="1">
            <x v="55"/>
          </reference>
          <reference field="6" count="1" selected="0">
            <x v="2"/>
          </reference>
        </references>
      </pivotArea>
    </format>
    <format dxfId="10">
      <pivotArea collapsedLevelsAreSubtotals="1" fieldPosition="0">
        <references count="2">
          <reference field="3" count="1">
            <x v="64"/>
          </reference>
          <reference field="6" count="1" selected="0">
            <x v="2"/>
          </reference>
        </references>
      </pivotArea>
    </format>
    <format dxfId="9">
      <pivotArea dataOnly="0" labelOnly="1" fieldPosition="0">
        <references count="2">
          <reference field="3" count="1">
            <x v="64"/>
          </reference>
          <reference field="6" count="1" selected="0">
            <x v="2"/>
          </reference>
        </references>
      </pivotArea>
    </format>
    <format dxfId="8">
      <pivotArea collapsedLevelsAreSubtotals="1" fieldPosition="0">
        <references count="2">
          <reference field="3" count="1">
            <x v="22"/>
          </reference>
          <reference field="6" count="1" selected="0">
            <x v="0"/>
          </reference>
        </references>
      </pivotArea>
    </format>
    <format dxfId="7">
      <pivotArea dataOnly="0" labelOnly="1" fieldPosition="0">
        <references count="2">
          <reference field="3" count="1">
            <x v="22"/>
          </reference>
          <reference field="6" count="1" selected="0">
            <x v="0"/>
          </reference>
        </references>
      </pivotArea>
    </format>
    <format dxfId="6">
      <pivotArea collapsedLevelsAreSubtotals="1" fieldPosition="0">
        <references count="2">
          <reference field="3" count="5">
            <x v="33"/>
            <x v="44"/>
            <x v="78"/>
            <x v="79"/>
            <x v="81"/>
          </reference>
          <reference field="6" count="1" selected="0">
            <x v="0"/>
          </reference>
        </references>
      </pivotArea>
    </format>
    <format dxfId="5">
      <pivotArea dataOnly="0" labelOnly="1" fieldPosition="0">
        <references count="2">
          <reference field="3" count="5">
            <x v="33"/>
            <x v="44"/>
            <x v="78"/>
            <x v="79"/>
            <x v="81"/>
          </reference>
          <reference field="6" count="1" selected="0">
            <x v="0"/>
          </reference>
        </references>
      </pivotArea>
    </format>
    <format dxfId="4">
      <pivotArea collapsedLevelsAreSubtotals="1" fieldPosition="0">
        <references count="2">
          <reference field="3" count="1">
            <x v="26"/>
          </reference>
          <reference field="6" count="1" selected="0">
            <x v="0"/>
          </reference>
        </references>
      </pivotArea>
    </format>
    <format dxfId="3">
      <pivotArea dataOnly="0" labelOnly="1" fieldPosition="0">
        <references count="2">
          <reference field="3" count="1">
            <x v="26"/>
          </reference>
          <reference field="6"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A049A9D-ACB9-4CA7-8766-66087FCCDD07}" name="Tabla3" displayName="Tabla3" ref="A32:C39" totalsRowShown="0" headerRowDxfId="392" dataDxfId="390" headerRowBorderDxfId="391" tableBorderDxfId="389" totalsRowBorderDxfId="388">
  <tableColumns count="3">
    <tableColumn id="1" xr3:uid="{4E407628-F9C5-4D24-B942-2E5C3CC3FE98}" name="N°" dataDxfId="387" totalsRowDxfId="386"/>
    <tableColumn id="2" xr3:uid="{35EF65A8-0EE3-4439-880A-BEFDDC93B74A}" name="Nombre del Indicador " dataDxfId="385" totalsRowDxfId="384"/>
    <tableColumn id="3" xr3:uid="{D681AF97-A47F-408F-852F-B0BD93A189AA}" name="Resultado" dataDxfId="383" totalsRowDxfId="382" dataCellStyle="Porcentaje"/>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D7DEF88-8E9C-4735-8084-F60B63744122}" name="Tabla367891011121314" displayName="Tabla367891011121314" ref="A137:C143" totalsRowShown="0" headerRowDxfId="293" dataDxfId="291" headerRowBorderDxfId="292" tableBorderDxfId="290" totalsRowBorderDxfId="289">
  <tableColumns count="3">
    <tableColumn id="1" xr3:uid="{98A23C2A-9F73-4B8F-AC1E-E3876A2A5A98}" name="N°" dataDxfId="288" totalsRowDxfId="287"/>
    <tableColumn id="2" xr3:uid="{0DEA7E1E-1928-4C0B-B224-B93912FBEA3C}" name="Nombre del Indicador " dataDxfId="286" totalsRowDxfId="285"/>
    <tableColumn id="3" xr3:uid="{CC312467-151E-43D0-A9F9-4B03CA123BB1}" name="Resultado" dataDxfId="284" totalsRowDxfId="283" dataCellStyle="Porcentaje"/>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9421573-0EA6-46A3-92B2-A82097B5C01D}" name="Tabla36789101112131415" displayName="Tabla36789101112131415" ref="A151:C163" totalsRowShown="0" headerRowDxfId="282" dataDxfId="280" headerRowBorderDxfId="281" tableBorderDxfId="279" totalsRowBorderDxfId="278">
  <tableColumns count="3">
    <tableColumn id="1" xr3:uid="{5B4D08F5-F169-4F18-8B8C-C32B9BE39DF9}" name="N°" dataDxfId="277" totalsRowDxfId="276"/>
    <tableColumn id="2" xr3:uid="{D5516461-82D0-475B-BF4B-A65B7E2F83B5}" name="Nombre del Indicador " dataDxfId="275" totalsRowDxfId="274"/>
    <tableColumn id="3" xr3:uid="{0828E95E-984E-408E-B42C-1884915E7B68}" name="Resultado" dataDxfId="273" totalsRowDxfId="272" dataCellStyle="Porcentaje"/>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B2F5E0D-A5AA-491A-B681-AAAEA15C03EF}" name="Tabla316" displayName="Tabla316" ref="A169:C175" totalsRowShown="0" headerRowDxfId="271" dataDxfId="269" headerRowBorderDxfId="270" tableBorderDxfId="268" totalsRowBorderDxfId="267">
  <tableColumns count="3">
    <tableColumn id="1" xr3:uid="{21A2024F-702F-46F6-A311-2E76A108C228}" name="N°" dataDxfId="266" totalsRowDxfId="265"/>
    <tableColumn id="2" xr3:uid="{A2ECC5C2-FB42-4D6A-9A25-0FB654FA8B35}" name="Nombre del Indicador " dataDxfId="264" totalsRowDxfId="263"/>
    <tableColumn id="3" xr3:uid="{0EE5FE5C-74A7-4DBF-8C11-1768F5C8C085}" name="Resultado" dataDxfId="262" totalsRowDxfId="261" dataCellStyle="Porcentaje"/>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4D95F6A-B254-425F-8E44-7995F33756C5}" name="Tabla31617" displayName="Tabla31617" ref="A182:C190" totalsRowShown="0" headerRowDxfId="260" dataDxfId="258" headerRowBorderDxfId="259" tableBorderDxfId="257" totalsRowBorderDxfId="256">
  <tableColumns count="3">
    <tableColumn id="1" xr3:uid="{F9403D04-9A80-4D47-8067-CD7DF88138EF}" name="N°" dataDxfId="255" totalsRowDxfId="254"/>
    <tableColumn id="2" xr3:uid="{087227F3-E6D3-4EBC-A12A-815C0EBD6B28}" name="Nombre del Indicador " dataDxfId="253" totalsRowDxfId="252"/>
    <tableColumn id="3" xr3:uid="{710F5796-95EF-4B87-8A50-C7E3D936D9DE}" name="Resultado" dataDxfId="251" totalsRowDxfId="250" dataCellStyle="Porcentaje"/>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60766AC-8522-4E7C-BD31-E0D4F7635731}" name="Tabla3161718" displayName="Tabla3161718" ref="A197:C201" totalsRowShown="0" headerRowDxfId="249" dataDxfId="247" headerRowBorderDxfId="248" tableBorderDxfId="246" totalsRowBorderDxfId="245">
  <tableColumns count="3">
    <tableColumn id="1" xr3:uid="{AE4FBBF1-72C8-4BAD-B1E3-3115FF93B347}" name="N°" dataDxfId="244" totalsRowDxfId="243"/>
    <tableColumn id="2" xr3:uid="{BB29B70F-7014-4E83-859B-66A6CA3D10AE}" name="Nombre del Indicador " dataDxfId="242" totalsRowDxfId="241"/>
    <tableColumn id="3" xr3:uid="{E78B242C-8B1A-4015-87F0-02B2CB3FFF57}" name="Resultado" dataDxfId="240" totalsRowDxfId="239" dataCellStyle="Porcentaje"/>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6B651F1-EFA8-49D9-B6E3-73FB27DF2907}" name="Tabla316171819" displayName="Tabla316171819" ref="A208:C215" totalsRowShown="0" headerRowDxfId="238" dataDxfId="236" headerRowBorderDxfId="237" tableBorderDxfId="235" totalsRowBorderDxfId="234">
  <tableColumns count="3">
    <tableColumn id="1" xr3:uid="{F938BF26-6834-406D-B6F7-D33DB3E54A74}" name="N°" dataDxfId="233" totalsRowDxfId="232"/>
    <tableColumn id="2" xr3:uid="{06519659-C897-4C1A-8DA4-CF9B551C4229}" name="Nombre del Indicador " dataDxfId="231" totalsRowDxfId="230"/>
    <tableColumn id="3" xr3:uid="{4D0A9916-5E9F-48C7-BCE6-E62619ADDAAF}" name="Resultado" dataDxfId="229" totalsRowDxfId="228" dataCellStyle="Porcentaje"/>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EECE943-C38F-4157-9CDD-BE61BEAC086A}" name="Tabla31617181920" displayName="Tabla31617181920" ref="A222:C225" totalsRowShown="0" headerRowDxfId="227" dataDxfId="225" headerRowBorderDxfId="226" tableBorderDxfId="224" totalsRowBorderDxfId="223">
  <tableColumns count="3">
    <tableColumn id="1" xr3:uid="{EB20EB5A-E122-4462-BC90-41B5A4219FEA}" name="N°" dataDxfId="222" totalsRowDxfId="221"/>
    <tableColumn id="2" xr3:uid="{2B52C562-A3B5-4A30-90A3-AAC9C6FE401D}" name="Nombre del Indicador " dataDxfId="220" totalsRowDxfId="219"/>
    <tableColumn id="3" xr3:uid="{CEC10A9E-3DEF-4BF3-84C0-77F35A366D80}" name="Resultado" dataDxfId="218" totalsRowDxfId="217" dataCellStyle="Porcentaje"/>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461C366-F2C9-45CA-85CE-CC65A8C3F7E4}" name="Tabla3161718192021" displayName="Tabla3161718192021" ref="A232:C236" totalsRowShown="0" headerRowDxfId="216" dataDxfId="214" headerRowBorderDxfId="215" tableBorderDxfId="213" totalsRowBorderDxfId="212">
  <tableColumns count="3">
    <tableColumn id="1" xr3:uid="{C7E1B262-BE25-4424-94E4-74F2F8058622}" name="N°" dataDxfId="211" totalsRowDxfId="210"/>
    <tableColumn id="2" xr3:uid="{6DB42D5C-E248-4E46-833F-07DE279C1A57}" name="Nombre del Indicador " dataDxfId="209" totalsRowDxfId="208"/>
    <tableColumn id="3" xr3:uid="{DEC3C045-029E-42B7-B1AA-ED98E96F518C}" name="Resultado" dataDxfId="207" totalsRowDxfId="206" dataCellStyle="Porcentaje"/>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C578C12F-9BB7-434C-BC69-9E0E4713145D}" name="Tabla316171819202122" displayName="Tabla316171819202122" ref="A243:C252" totalsRowShown="0" headerRowDxfId="205" dataDxfId="203" headerRowBorderDxfId="204" tableBorderDxfId="202" totalsRowBorderDxfId="201">
  <tableColumns count="3">
    <tableColumn id="1" xr3:uid="{4E843D23-8B3D-408E-A55F-0134837D746E}" name="N°" dataDxfId="200" totalsRowDxfId="199"/>
    <tableColumn id="2" xr3:uid="{187722D2-6499-4221-9AAE-F104B9D13668}" name="Nombre del Indicador " dataDxfId="198" totalsRowDxfId="197"/>
    <tableColumn id="3" xr3:uid="{7858940B-4EC2-404F-B313-5DD9E47AA1A0}" name="Resultado" dataDxfId="196" totalsRowDxfId="195" dataCellStyle="Porcentaje"/>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E89FBB6-A718-40C4-9D9C-6CC5D42570A6}" name="Tabla31617181920212223" displayName="Tabla31617181920212223" ref="A259:C265" totalsRowShown="0" headerRowDxfId="194" dataDxfId="192" headerRowBorderDxfId="193" tableBorderDxfId="191" totalsRowBorderDxfId="190">
  <tableColumns count="3">
    <tableColumn id="1" xr3:uid="{E21C34EB-F2EA-4EBC-96F6-7A66F0812DCF}" name="N°" dataDxfId="189" totalsRowDxfId="188"/>
    <tableColumn id="2" xr3:uid="{E0F019D9-2100-42DF-8C9D-A1C235022A8C}" name="Nombre del Indicador " dataDxfId="187" totalsRowDxfId="186"/>
    <tableColumn id="3" xr3:uid="{7030CA62-D4B7-47F8-9181-E17D45AACFC4}" name="Resultado" dataDxfId="185" totalsRowDxfId="184" dataCellStyle="Porcentaj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7191104-27B7-422A-8184-94FC342A0CCE}" name="Tabla36" displayName="Tabla36" ref="A46:C50" totalsRowShown="0" headerRowDxfId="381" dataDxfId="379" headerRowBorderDxfId="380" tableBorderDxfId="378" totalsRowBorderDxfId="377">
  <tableColumns count="3">
    <tableColumn id="1" xr3:uid="{16204F2B-8926-4344-B377-4D829ECE401E}" name="N°" dataDxfId="376" totalsRowDxfId="375"/>
    <tableColumn id="2" xr3:uid="{4869E9AB-9E59-4297-9EFE-230CCF37D0D0}" name="Nombre del Indicador " dataDxfId="374" totalsRowDxfId="373"/>
    <tableColumn id="3" xr3:uid="{DF23D46A-4B0C-4503-BD15-B04C4CA9E3E8}" name="Resultado" dataDxfId="372" totalsRowDxfId="371" dataCellStyle="Porcentaje"/>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7304A64-309B-44F6-9803-1C3CFBA72E11}" name="Tabla3161718192021222324" displayName="Tabla3161718192021222324" ref="A271:C278" totalsRowShown="0" headerRowDxfId="183" dataDxfId="181" headerRowBorderDxfId="182" tableBorderDxfId="180" totalsRowBorderDxfId="179">
  <tableColumns count="3">
    <tableColumn id="1" xr3:uid="{A2B04547-2BD9-44B9-ADF1-13AE7171C004}" name="N°" dataDxfId="178" totalsRowDxfId="177"/>
    <tableColumn id="2" xr3:uid="{C93E654F-ED6A-43E0-9B56-99E682866FA7}" name="Nombre del Indicador " dataDxfId="176" totalsRowDxfId="175"/>
    <tableColumn id="3" xr3:uid="{34B876B6-BAAD-4EF5-A58A-425360EBB6AC}" name="Resultado" dataDxfId="174" totalsRowDxfId="173" dataCellStyle="Porcentaje"/>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8208F14-30DB-47BC-9A61-2B656942E5CA}" name="Tabla316171819202122232425" displayName="Tabla316171819202122232425" ref="A285:C290" totalsRowShown="0" headerRowDxfId="172" dataDxfId="170" headerRowBorderDxfId="171" tableBorderDxfId="169" totalsRowBorderDxfId="168">
  <tableColumns count="3">
    <tableColumn id="1" xr3:uid="{FD5DEB26-72CC-4D65-8D6B-F0003203487E}" name="N°" dataDxfId="167" totalsRowDxfId="166"/>
    <tableColumn id="2" xr3:uid="{628ED61E-9A77-4731-A032-C7FEAE8F6C77}" name="Nombre del Indicador " dataDxfId="165" totalsRowDxfId="164"/>
    <tableColumn id="3" xr3:uid="{4F10EE62-0400-41C3-8731-12B71C446AE6}" name="Resultado" dataDxfId="163" totalsRowDxfId="162" dataCellStyle="Porcentaj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B07FA0D-DE22-429A-8EEB-CAE5A066E3D4}" name="Tabla367" displayName="Tabla367" ref="A55:C59" totalsRowShown="0" headerRowDxfId="370" dataDxfId="368" headerRowBorderDxfId="369" tableBorderDxfId="367" totalsRowBorderDxfId="366">
  <tableColumns count="3">
    <tableColumn id="1" xr3:uid="{9DDFF926-249B-4955-AC42-1297CE72B0D3}" name="N°" dataDxfId="365" totalsRowDxfId="364"/>
    <tableColumn id="2" xr3:uid="{7987DDCE-857C-437C-BEE6-3D42B230450F}" name="Nombre del Indicador " dataDxfId="363" totalsRowDxfId="362"/>
    <tableColumn id="3" xr3:uid="{2D66D5C3-4A7C-4292-92ED-F4FADB5BB9F8}" name="Resultado" dataDxfId="361" totalsRowDxfId="360" dataCellStyle="Porcentaj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4CFFB7A-42BC-4CB3-8CB1-F239C172581F}" name="Tabla3678" displayName="Tabla3678" ref="A65:C69" totalsRowShown="0" headerRowDxfId="359" dataDxfId="357" headerRowBorderDxfId="358" tableBorderDxfId="356" totalsRowBorderDxfId="355">
  <tableColumns count="3">
    <tableColumn id="1" xr3:uid="{66931DCE-C673-4C7A-98D0-98E1CA606087}" name="N°" dataDxfId="354" totalsRowDxfId="353"/>
    <tableColumn id="2" xr3:uid="{BC9A0BF0-5797-4AF2-BF4C-1E95D84FC267}" name="Nombre del Indicador " dataDxfId="352" totalsRowDxfId="351"/>
    <tableColumn id="3" xr3:uid="{4B375B6B-31A8-4BE5-8E96-52E6DF9CDE24}" name="Resultado" dataDxfId="350" totalsRowDxfId="349" dataCellStyle="Porcentaj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68DABF1-E418-443A-97A9-7171AECE0F0A}" name="Tabla36789" displayName="Tabla36789" ref="A76:C80" totalsRowShown="0" headerRowDxfId="348" dataDxfId="346" headerRowBorderDxfId="347" tableBorderDxfId="345" totalsRowBorderDxfId="344">
  <tableColumns count="3">
    <tableColumn id="1" xr3:uid="{99618921-43AF-43D5-B5C2-31A2D521981B}" name="N°" dataDxfId="343" totalsRowDxfId="342"/>
    <tableColumn id="2" xr3:uid="{6FBDF679-3FE2-4873-9684-BB9318EA8E19}" name="Nombre del Indicador " dataDxfId="341" totalsRowDxfId="340"/>
    <tableColumn id="3" xr3:uid="{D8EFA4F6-26CC-49CF-9E7B-CC3E324794BC}" name="Resultado" dataDxfId="339" totalsRowDxfId="338" dataCellStyle="Porcentaje"/>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20633B7-AF88-4F20-A49F-E5061D8641FB}" name="Tabla3678910" displayName="Tabla3678910" ref="A89:C95" totalsRowShown="0" headerRowDxfId="337" dataDxfId="335" headerRowBorderDxfId="336" tableBorderDxfId="334" totalsRowBorderDxfId="333">
  <tableColumns count="3">
    <tableColumn id="1" xr3:uid="{ED04A6B4-A9F6-411C-A7D4-2FB7CCDFA68B}" name="N°" dataDxfId="332" totalsRowDxfId="331"/>
    <tableColumn id="2" xr3:uid="{49676DD3-1A98-4C67-84D6-F1DA715E3C1A}" name="Nombre del Indicador " dataDxfId="330" totalsRowDxfId="329"/>
    <tableColumn id="3" xr3:uid="{39530D07-23E2-4317-86A9-F40EA4356081}" name="Resultado" dataDxfId="328" totalsRowDxfId="327" dataCellStyle="Porcentaje"/>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8D8B6AE-0074-4803-9D17-851CA9E667D3}" name="Tabla367891011" displayName="Tabla367891011" ref="A102:C107" totalsRowShown="0" headerRowDxfId="326" dataDxfId="324" headerRowBorderDxfId="325" tableBorderDxfId="323" totalsRowBorderDxfId="322">
  <tableColumns count="3">
    <tableColumn id="1" xr3:uid="{5F6A22C6-EBB0-47C9-8A43-25F8D8A357E1}" name="N°" dataDxfId="321" totalsRowDxfId="320"/>
    <tableColumn id="2" xr3:uid="{ECB943CE-F480-4FCF-9D6A-912B514249CE}" name="Nombre del Indicador " dataDxfId="319" totalsRowDxfId="318"/>
    <tableColumn id="3" xr3:uid="{FD56ADB9-4D8B-4757-AB76-D73A0269A32F}" name="Resultado" dataDxfId="317" totalsRowDxfId="316" dataCellStyle="Porcentaj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CB59C66-3DC5-4ED9-BC77-13639BD39F1E}" name="Tabla36789101112" displayName="Tabla36789101112" ref="A114:C118" totalsRowShown="0" headerRowDxfId="315" dataDxfId="313" headerRowBorderDxfId="314" tableBorderDxfId="312" totalsRowBorderDxfId="311">
  <tableColumns count="3">
    <tableColumn id="1" xr3:uid="{1A968D73-66CD-44F6-AF7E-E0E1A415C789}" name="N°" dataDxfId="310" totalsRowDxfId="309"/>
    <tableColumn id="2" xr3:uid="{99A38963-DCA0-48FA-A839-CF1B5FC9249A}" name="Nombre del Indicador " dataDxfId="308" totalsRowDxfId="307"/>
    <tableColumn id="3" xr3:uid="{42E95C5D-7E97-4F37-8BEC-2C27E58180F8}" name="Resultado" dataDxfId="306" totalsRowDxfId="305" dataCellStyle="Porcentaj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C7A27C5-1D16-4062-8718-DB9F71E0DE66}" name="Tabla3678910111213" displayName="Tabla3678910111213" ref="A125:C130" totalsRowShown="0" headerRowDxfId="304" dataDxfId="302" headerRowBorderDxfId="303" tableBorderDxfId="301" totalsRowBorderDxfId="300">
  <tableColumns count="3">
    <tableColumn id="1" xr3:uid="{F0850193-ADD5-48B3-A3D0-DE06B3D96E55}" name="N°" dataDxfId="299" totalsRowDxfId="298"/>
    <tableColumn id="2" xr3:uid="{F475F20C-11D8-4372-B20D-672C7CA79C95}" name="Nombre del Indicador " dataDxfId="297" totalsRowDxfId="296"/>
    <tableColumn id="3" xr3:uid="{0415DDF9-F12F-48E6-B447-C970193DB3A9}" name="Resultado" dataDxfId="295" totalsRowDxfId="294" dataCellStyle="Porcentaje"/>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drawing" Target="../drawings/drawing1.xml"/><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F6D1B-9932-490B-A16B-F492740D7FF8}">
  <dimension ref="B2:P89"/>
  <sheetViews>
    <sheetView tabSelected="1" topLeftCell="A3" zoomScale="70" zoomScaleNormal="70" workbookViewId="0">
      <selection activeCell="E7" sqref="E7"/>
    </sheetView>
  </sheetViews>
  <sheetFormatPr baseColWidth="10" defaultColWidth="11.44140625" defaultRowHeight="16.8" outlineLevelRow="1" outlineLevelCol="1" x14ac:dyDescent="0.4"/>
  <cols>
    <col min="1" max="1" width="3.44140625" style="2" customWidth="1"/>
    <col min="2" max="2" width="4.33203125" style="1" customWidth="1"/>
    <col min="3" max="3" width="28.6640625" style="1" customWidth="1"/>
    <col min="4" max="4" width="38.109375" style="19" customWidth="1"/>
    <col min="5" max="5" width="64.88671875" style="2" customWidth="1"/>
    <col min="6" max="6" width="57.5546875" style="2" customWidth="1"/>
    <col min="7" max="7" width="59" style="2" customWidth="1" outlineLevel="1"/>
    <col min="8" max="8" width="13.5546875" style="3" customWidth="1" outlineLevel="1"/>
    <col min="9" max="9" width="21.5546875" style="3" customWidth="1" outlineLevel="1"/>
    <col min="10" max="10" width="10.109375" style="3" customWidth="1" outlineLevel="1"/>
    <col min="11" max="11" width="24.44140625" style="3" customWidth="1" outlineLevel="1"/>
    <col min="12" max="12" width="118.88671875" style="3" customWidth="1"/>
    <col min="13" max="13" width="17.109375" style="3" customWidth="1"/>
    <col min="14" max="14" width="17" style="3" customWidth="1"/>
    <col min="15" max="15" width="116.88671875" style="19" customWidth="1"/>
    <col min="16" max="16" width="64.88671875" style="2" customWidth="1"/>
    <col min="17" max="16384" width="11.44140625" style="2"/>
  </cols>
  <sheetData>
    <row r="2" spans="2:15" x14ac:dyDescent="0.4">
      <c r="M2" s="116"/>
      <c r="N2" s="116"/>
      <c r="O2" s="116"/>
    </row>
    <row r="3" spans="2:15" ht="32.25" customHeight="1" x14ac:dyDescent="0.4">
      <c r="B3" s="4" t="s">
        <v>119</v>
      </c>
      <c r="C3" s="4" t="s">
        <v>150</v>
      </c>
      <c r="D3" s="4" t="s">
        <v>0</v>
      </c>
      <c r="E3" s="4" t="s">
        <v>23</v>
      </c>
      <c r="F3" s="4" t="s">
        <v>257</v>
      </c>
      <c r="G3" s="4" t="s">
        <v>143</v>
      </c>
      <c r="H3" s="4" t="s">
        <v>127</v>
      </c>
      <c r="I3" s="4" t="s">
        <v>24</v>
      </c>
      <c r="J3" s="4" t="s">
        <v>120</v>
      </c>
      <c r="K3" s="4" t="s">
        <v>35</v>
      </c>
      <c r="L3" s="4" t="s">
        <v>172</v>
      </c>
      <c r="M3" s="83" t="s">
        <v>26</v>
      </c>
      <c r="N3" s="83" t="s">
        <v>1</v>
      </c>
      <c r="O3" s="83" t="s">
        <v>2</v>
      </c>
    </row>
    <row r="4" spans="2:15" ht="45" customHeight="1" x14ac:dyDescent="0.4">
      <c r="B4" s="5">
        <v>1</v>
      </c>
      <c r="C4" s="9" t="s">
        <v>151</v>
      </c>
      <c r="D4" s="25" t="s">
        <v>3</v>
      </c>
      <c r="E4" s="7" t="s">
        <v>37</v>
      </c>
      <c r="F4" s="7" t="s">
        <v>258</v>
      </c>
      <c r="G4" s="7" t="s">
        <v>144</v>
      </c>
      <c r="H4" s="8" t="s">
        <v>121</v>
      </c>
      <c r="I4" s="9" t="s">
        <v>25</v>
      </c>
      <c r="J4" s="10">
        <v>7.0000000000000007E-2</v>
      </c>
      <c r="K4" s="11">
        <v>0.05</v>
      </c>
      <c r="L4" s="84" t="s">
        <v>215</v>
      </c>
      <c r="M4" s="9" t="s">
        <v>29</v>
      </c>
      <c r="N4" s="9" t="s">
        <v>39</v>
      </c>
      <c r="O4" s="8"/>
    </row>
    <row r="5" spans="2:15" ht="63" customHeight="1" x14ac:dyDescent="0.4">
      <c r="B5" s="5">
        <v>2</v>
      </c>
      <c r="C5" s="9" t="s">
        <v>151</v>
      </c>
      <c r="D5" s="25" t="s">
        <v>3</v>
      </c>
      <c r="E5" s="7" t="s">
        <v>42</v>
      </c>
      <c r="F5" s="7" t="s">
        <v>259</v>
      </c>
      <c r="G5" s="7" t="s">
        <v>145</v>
      </c>
      <c r="H5" s="8" t="s">
        <v>121</v>
      </c>
      <c r="I5" s="9" t="s">
        <v>31</v>
      </c>
      <c r="J5" s="10">
        <v>0.7</v>
      </c>
      <c r="K5" s="14">
        <v>0.97919999999999996</v>
      </c>
      <c r="L5" s="85" t="s">
        <v>216</v>
      </c>
      <c r="M5" s="9" t="s">
        <v>29</v>
      </c>
      <c r="N5" s="9" t="s">
        <v>30</v>
      </c>
      <c r="O5" s="8"/>
    </row>
    <row r="6" spans="2:15" ht="64.5" customHeight="1" x14ac:dyDescent="0.4">
      <c r="B6" s="5">
        <v>3</v>
      </c>
      <c r="C6" s="9" t="s">
        <v>151</v>
      </c>
      <c r="D6" s="25" t="s">
        <v>3</v>
      </c>
      <c r="E6" s="7" t="s">
        <v>43</v>
      </c>
      <c r="F6" s="7" t="s">
        <v>260</v>
      </c>
      <c r="G6" s="7" t="s">
        <v>144</v>
      </c>
      <c r="H6" s="8" t="s">
        <v>121</v>
      </c>
      <c r="I6" s="9" t="s">
        <v>31</v>
      </c>
      <c r="J6" s="10">
        <v>0.25</v>
      </c>
      <c r="K6" s="11">
        <v>0.60760000000000003</v>
      </c>
      <c r="L6" s="86" t="s">
        <v>217</v>
      </c>
      <c r="M6" s="9" t="s">
        <v>29</v>
      </c>
      <c r="N6" s="27">
        <v>2023</v>
      </c>
      <c r="O6" s="28" t="s">
        <v>141</v>
      </c>
    </row>
    <row r="7" spans="2:15" ht="75.75" customHeight="1" x14ac:dyDescent="0.4">
      <c r="B7" s="5">
        <v>4</v>
      </c>
      <c r="C7" s="9" t="s">
        <v>151</v>
      </c>
      <c r="D7" s="25" t="s">
        <v>3</v>
      </c>
      <c r="E7" s="7" t="s">
        <v>44</v>
      </c>
      <c r="F7" s="7" t="s">
        <v>261</v>
      </c>
      <c r="G7" s="7" t="s">
        <v>144</v>
      </c>
      <c r="H7" s="8" t="s">
        <v>121</v>
      </c>
      <c r="I7" s="9" t="s">
        <v>25</v>
      </c>
      <c r="J7" s="10" t="s">
        <v>30</v>
      </c>
      <c r="K7" s="53" t="s">
        <v>164</v>
      </c>
      <c r="L7" s="87" t="s">
        <v>218</v>
      </c>
      <c r="M7" s="9" t="s">
        <v>29</v>
      </c>
      <c r="N7" s="9" t="s">
        <v>30</v>
      </c>
      <c r="O7" s="12" t="s">
        <v>219</v>
      </c>
    </row>
    <row r="8" spans="2:15" ht="45" customHeight="1" x14ac:dyDescent="0.4">
      <c r="B8" s="5">
        <v>5</v>
      </c>
      <c r="C8" s="9" t="s">
        <v>151</v>
      </c>
      <c r="D8" s="25" t="s">
        <v>3</v>
      </c>
      <c r="E8" s="7" t="s">
        <v>45</v>
      </c>
      <c r="F8" s="7" t="s">
        <v>262</v>
      </c>
      <c r="G8" s="7" t="s">
        <v>144</v>
      </c>
      <c r="H8" s="8" t="s">
        <v>121</v>
      </c>
      <c r="I8" s="9" t="s">
        <v>25</v>
      </c>
      <c r="J8" s="10">
        <v>1</v>
      </c>
      <c r="K8" s="11">
        <v>1</v>
      </c>
      <c r="L8" s="84" t="s">
        <v>182</v>
      </c>
      <c r="M8" s="9" t="s">
        <v>29</v>
      </c>
      <c r="N8" s="9" t="s">
        <v>39</v>
      </c>
      <c r="O8" s="8"/>
    </row>
    <row r="9" spans="2:15" ht="64.5" customHeight="1" x14ac:dyDescent="0.4">
      <c r="B9" s="5">
        <v>6</v>
      </c>
      <c r="C9" s="9" t="s">
        <v>152</v>
      </c>
      <c r="D9" s="25" t="s">
        <v>27</v>
      </c>
      <c r="E9" s="7" t="s">
        <v>28</v>
      </c>
      <c r="F9" s="7" t="s">
        <v>264</v>
      </c>
      <c r="G9" s="7" t="s">
        <v>146</v>
      </c>
      <c r="H9" s="8" t="s">
        <v>121</v>
      </c>
      <c r="I9" s="8" t="s">
        <v>128</v>
      </c>
      <c r="J9" s="13">
        <v>0.8</v>
      </c>
      <c r="K9" s="13">
        <v>0.43340000000000001</v>
      </c>
      <c r="L9" s="85" t="s">
        <v>175</v>
      </c>
      <c r="M9" s="9" t="s">
        <v>29</v>
      </c>
      <c r="N9" s="9" t="s">
        <v>30</v>
      </c>
      <c r="O9" s="12" t="s">
        <v>47</v>
      </c>
    </row>
    <row r="10" spans="2:15" ht="66" customHeight="1" x14ac:dyDescent="0.4">
      <c r="B10" s="5">
        <v>7</v>
      </c>
      <c r="C10" s="9" t="s">
        <v>152</v>
      </c>
      <c r="D10" s="25" t="s">
        <v>27</v>
      </c>
      <c r="E10" s="7" t="s">
        <v>46</v>
      </c>
      <c r="F10" s="7" t="s">
        <v>263</v>
      </c>
      <c r="G10" s="7" t="s">
        <v>146</v>
      </c>
      <c r="H10" s="8" t="s">
        <v>121</v>
      </c>
      <c r="I10" s="8" t="s">
        <v>129</v>
      </c>
      <c r="J10" s="13">
        <v>0.8</v>
      </c>
      <c r="K10" s="13">
        <v>0.80459999999999998</v>
      </c>
      <c r="L10" s="85" t="s">
        <v>175</v>
      </c>
      <c r="M10" s="9" t="s">
        <v>29</v>
      </c>
      <c r="N10" s="9" t="s">
        <v>30</v>
      </c>
      <c r="O10" s="12" t="s">
        <v>47</v>
      </c>
    </row>
    <row r="11" spans="2:15" ht="45" customHeight="1" x14ac:dyDescent="0.4">
      <c r="B11" s="5">
        <v>8</v>
      </c>
      <c r="C11" s="9" t="s">
        <v>152</v>
      </c>
      <c r="D11" s="25" t="s">
        <v>4</v>
      </c>
      <c r="E11" s="7" t="s">
        <v>36</v>
      </c>
      <c r="F11" s="7" t="s">
        <v>265</v>
      </c>
      <c r="G11" s="7" t="s">
        <v>146</v>
      </c>
      <c r="H11" s="8" t="s">
        <v>121</v>
      </c>
      <c r="I11" s="9" t="s">
        <v>31</v>
      </c>
      <c r="J11" s="10">
        <v>1</v>
      </c>
      <c r="K11" s="10">
        <v>1</v>
      </c>
      <c r="L11" s="84" t="s">
        <v>183</v>
      </c>
      <c r="M11" s="9" t="s">
        <v>29</v>
      </c>
      <c r="N11" s="9" t="s">
        <v>30</v>
      </c>
      <c r="O11" s="12" t="s">
        <v>139</v>
      </c>
    </row>
    <row r="12" spans="2:15" ht="62.25" customHeight="1" x14ac:dyDescent="0.4">
      <c r="B12" s="5">
        <v>9</v>
      </c>
      <c r="C12" s="9" t="s">
        <v>152</v>
      </c>
      <c r="D12" s="25" t="s">
        <v>4</v>
      </c>
      <c r="E12" s="7" t="s">
        <v>48</v>
      </c>
      <c r="F12" s="7" t="s">
        <v>266</v>
      </c>
      <c r="G12" s="7" t="s">
        <v>145</v>
      </c>
      <c r="H12" s="8" t="s">
        <v>121</v>
      </c>
      <c r="I12" s="9" t="s">
        <v>31</v>
      </c>
      <c r="J12" s="10">
        <v>1</v>
      </c>
      <c r="K12" s="10">
        <v>1</v>
      </c>
      <c r="L12" s="84" t="s">
        <v>220</v>
      </c>
      <c r="M12" s="9" t="s">
        <v>29</v>
      </c>
      <c r="N12" s="9" t="s">
        <v>30</v>
      </c>
      <c r="O12" s="12"/>
    </row>
    <row r="13" spans="2:15" ht="161.25" customHeight="1" x14ac:dyDescent="0.4">
      <c r="B13" s="5">
        <v>10</v>
      </c>
      <c r="C13" s="9" t="s">
        <v>151</v>
      </c>
      <c r="D13" s="25" t="s">
        <v>5</v>
      </c>
      <c r="E13" s="7" t="s">
        <v>32</v>
      </c>
      <c r="F13" s="7" t="s">
        <v>267</v>
      </c>
      <c r="G13" s="7" t="s">
        <v>147</v>
      </c>
      <c r="H13" s="8" t="s">
        <v>121</v>
      </c>
      <c r="I13" s="9" t="s">
        <v>33</v>
      </c>
      <c r="J13" s="10">
        <v>0.9</v>
      </c>
      <c r="K13" s="10">
        <v>0.96699999999999997</v>
      </c>
      <c r="L13" s="86" t="s">
        <v>173</v>
      </c>
      <c r="M13" s="9" t="s">
        <v>29</v>
      </c>
      <c r="N13" s="9" t="s">
        <v>30</v>
      </c>
      <c r="O13" s="8"/>
    </row>
    <row r="14" spans="2:15" ht="93" customHeight="1" x14ac:dyDescent="0.4">
      <c r="B14" s="5">
        <v>11</v>
      </c>
      <c r="C14" s="9" t="s">
        <v>151</v>
      </c>
      <c r="D14" s="25" t="s">
        <v>5</v>
      </c>
      <c r="E14" s="7" t="s">
        <v>49</v>
      </c>
      <c r="F14" s="7" t="s">
        <v>268</v>
      </c>
      <c r="G14" s="7" t="s">
        <v>145</v>
      </c>
      <c r="H14" s="8" t="s">
        <v>121</v>
      </c>
      <c r="I14" s="9" t="s">
        <v>33</v>
      </c>
      <c r="J14" s="10">
        <v>0.9</v>
      </c>
      <c r="K14" s="10">
        <v>0.97</v>
      </c>
      <c r="L14" s="84" t="s">
        <v>174</v>
      </c>
      <c r="M14" s="9" t="s">
        <v>29</v>
      </c>
      <c r="N14" s="9" t="s">
        <v>30</v>
      </c>
      <c r="O14" s="54"/>
    </row>
    <row r="15" spans="2:15" ht="96.75" customHeight="1" x14ac:dyDescent="0.4">
      <c r="B15" s="5">
        <v>12</v>
      </c>
      <c r="C15" s="9" t="s">
        <v>152</v>
      </c>
      <c r="D15" s="25" t="s">
        <v>19</v>
      </c>
      <c r="E15" s="7" t="s">
        <v>34</v>
      </c>
      <c r="F15" s="7" t="s">
        <v>269</v>
      </c>
      <c r="G15" s="7" t="s">
        <v>144</v>
      </c>
      <c r="H15" s="8" t="s">
        <v>121</v>
      </c>
      <c r="I15" s="9" t="s">
        <v>25</v>
      </c>
      <c r="J15" s="10">
        <v>0.9</v>
      </c>
      <c r="K15" s="10">
        <v>0.95440000000000003</v>
      </c>
      <c r="L15" s="86" t="s">
        <v>184</v>
      </c>
      <c r="M15" s="9" t="s">
        <v>29</v>
      </c>
      <c r="N15" s="9" t="s">
        <v>30</v>
      </c>
      <c r="O15" s="8"/>
    </row>
    <row r="16" spans="2:15" ht="189" customHeight="1" outlineLevel="1" x14ac:dyDescent="0.4">
      <c r="B16" s="5">
        <v>13</v>
      </c>
      <c r="C16" s="9" t="s">
        <v>20</v>
      </c>
      <c r="D16" s="25" t="s">
        <v>20</v>
      </c>
      <c r="E16" s="7" t="s">
        <v>221</v>
      </c>
      <c r="F16" s="7" t="s">
        <v>270</v>
      </c>
      <c r="G16" s="7" t="s">
        <v>147</v>
      </c>
      <c r="H16" s="9" t="s">
        <v>121</v>
      </c>
      <c r="I16" s="9" t="s">
        <v>33</v>
      </c>
      <c r="J16" s="10">
        <v>0.95</v>
      </c>
      <c r="K16" s="11">
        <v>1.3077000000000001</v>
      </c>
      <c r="L16" s="85" t="s">
        <v>185</v>
      </c>
      <c r="M16" s="9" t="s">
        <v>29</v>
      </c>
      <c r="N16" s="9" t="s">
        <v>40</v>
      </c>
      <c r="O16" s="8"/>
    </row>
    <row r="17" spans="2:16" ht="82.5" customHeight="1" outlineLevel="1" x14ac:dyDescent="0.4">
      <c r="B17" s="5">
        <v>14</v>
      </c>
      <c r="C17" s="9" t="s">
        <v>20</v>
      </c>
      <c r="D17" s="25" t="s">
        <v>20</v>
      </c>
      <c r="E17" s="7" t="s">
        <v>135</v>
      </c>
      <c r="F17" s="7" t="s">
        <v>318</v>
      </c>
      <c r="G17" s="7" t="s">
        <v>147</v>
      </c>
      <c r="H17" s="9" t="s">
        <v>125</v>
      </c>
      <c r="I17" s="9" t="s">
        <v>33</v>
      </c>
      <c r="J17" s="10">
        <v>0.95</v>
      </c>
      <c r="K17" s="11">
        <v>0.67569999999999997</v>
      </c>
      <c r="L17" s="85" t="s">
        <v>222</v>
      </c>
      <c r="M17" s="9" t="s">
        <v>29</v>
      </c>
      <c r="N17" s="9" t="s">
        <v>40</v>
      </c>
      <c r="O17" s="12" t="s">
        <v>137</v>
      </c>
      <c r="P17" s="2" t="s">
        <v>136</v>
      </c>
    </row>
    <row r="18" spans="2:16" ht="45" customHeight="1" outlineLevel="1" x14ac:dyDescent="0.4">
      <c r="B18" s="5">
        <v>15</v>
      </c>
      <c r="C18" s="9" t="s">
        <v>20</v>
      </c>
      <c r="D18" s="25" t="s">
        <v>20</v>
      </c>
      <c r="E18" s="7" t="s">
        <v>50</v>
      </c>
      <c r="F18" s="7" t="s">
        <v>271</v>
      </c>
      <c r="G18" s="7" t="s">
        <v>147</v>
      </c>
      <c r="H18" s="9" t="s">
        <v>121</v>
      </c>
      <c r="I18" s="9" t="s">
        <v>33</v>
      </c>
      <c r="J18" s="10">
        <v>0.1</v>
      </c>
      <c r="K18" s="11">
        <v>1</v>
      </c>
      <c r="L18" s="84" t="s">
        <v>223</v>
      </c>
      <c r="M18" s="9" t="s">
        <v>29</v>
      </c>
      <c r="N18" s="9" t="s">
        <v>40</v>
      </c>
      <c r="O18" s="12" t="s">
        <v>138</v>
      </c>
    </row>
    <row r="19" spans="2:16" ht="62.25" customHeight="1" outlineLevel="1" x14ac:dyDescent="0.4">
      <c r="B19" s="5">
        <v>16</v>
      </c>
      <c r="C19" s="9" t="s">
        <v>20</v>
      </c>
      <c r="D19" s="25" t="s">
        <v>20</v>
      </c>
      <c r="E19" s="7" t="s">
        <v>51</v>
      </c>
      <c r="F19" s="7" t="s">
        <v>272</v>
      </c>
      <c r="G19" s="7" t="s">
        <v>147</v>
      </c>
      <c r="H19" s="9" t="s">
        <v>121</v>
      </c>
      <c r="I19" s="9" t="s">
        <v>25</v>
      </c>
      <c r="J19" s="10">
        <v>1</v>
      </c>
      <c r="K19" s="11">
        <v>0.28000000000000003</v>
      </c>
      <c r="L19" s="90" t="s">
        <v>186</v>
      </c>
      <c r="M19" s="9" t="s">
        <v>29</v>
      </c>
      <c r="N19" s="9" t="s">
        <v>39</v>
      </c>
      <c r="O19" s="8"/>
    </row>
    <row r="20" spans="2:16" ht="79.5" customHeight="1" x14ac:dyDescent="0.4">
      <c r="B20" s="5">
        <v>17</v>
      </c>
      <c r="C20" s="9" t="s">
        <v>152</v>
      </c>
      <c r="D20" s="25" t="s">
        <v>21</v>
      </c>
      <c r="E20" s="7" t="s">
        <v>41</v>
      </c>
      <c r="F20" s="7" t="s">
        <v>273</v>
      </c>
      <c r="G20" s="7" t="s">
        <v>145</v>
      </c>
      <c r="H20" s="9" t="s">
        <v>121</v>
      </c>
      <c r="I20" s="9" t="s">
        <v>33</v>
      </c>
      <c r="J20" s="14">
        <v>0.95</v>
      </c>
      <c r="K20" s="14">
        <v>1</v>
      </c>
      <c r="L20" s="84" t="s">
        <v>187</v>
      </c>
      <c r="M20" s="9" t="s">
        <v>29</v>
      </c>
      <c r="N20" s="9" t="s">
        <v>30</v>
      </c>
      <c r="O20" s="8"/>
    </row>
    <row r="21" spans="2:16" ht="111.75" customHeight="1" x14ac:dyDescent="0.4">
      <c r="B21" s="5">
        <v>18</v>
      </c>
      <c r="C21" s="9" t="s">
        <v>152</v>
      </c>
      <c r="D21" s="25" t="s">
        <v>21</v>
      </c>
      <c r="E21" s="7" t="s">
        <v>52</v>
      </c>
      <c r="F21" s="7" t="s">
        <v>274</v>
      </c>
      <c r="G21" s="7" t="s">
        <v>145</v>
      </c>
      <c r="H21" s="9" t="s">
        <v>121</v>
      </c>
      <c r="I21" s="9" t="s">
        <v>33</v>
      </c>
      <c r="J21" s="14">
        <v>0.95</v>
      </c>
      <c r="K21" s="14">
        <v>0.87</v>
      </c>
      <c r="L21" s="84" t="s">
        <v>188</v>
      </c>
      <c r="M21" s="9" t="s">
        <v>29</v>
      </c>
      <c r="N21" s="9" t="s">
        <v>30</v>
      </c>
      <c r="O21" s="8"/>
    </row>
    <row r="22" spans="2:16" ht="83.25" customHeight="1" x14ac:dyDescent="0.4">
      <c r="B22" s="5">
        <v>19</v>
      </c>
      <c r="C22" s="9" t="s">
        <v>152</v>
      </c>
      <c r="D22" s="25" t="s">
        <v>21</v>
      </c>
      <c r="E22" s="7" t="s">
        <v>53</v>
      </c>
      <c r="F22" s="7" t="s">
        <v>275</v>
      </c>
      <c r="G22" s="7" t="s">
        <v>145</v>
      </c>
      <c r="H22" s="9" t="s">
        <v>121</v>
      </c>
      <c r="I22" s="9" t="s">
        <v>33</v>
      </c>
      <c r="J22" s="14">
        <v>0.95</v>
      </c>
      <c r="K22" s="14">
        <v>1</v>
      </c>
      <c r="L22" s="87" t="s">
        <v>224</v>
      </c>
      <c r="M22" s="9" t="s">
        <v>29</v>
      </c>
      <c r="N22" s="9" t="s">
        <v>30</v>
      </c>
      <c r="O22" s="8"/>
    </row>
    <row r="23" spans="2:16" ht="45" customHeight="1" x14ac:dyDescent="0.4">
      <c r="B23" s="5">
        <v>20</v>
      </c>
      <c r="C23" s="9" t="s">
        <v>153</v>
      </c>
      <c r="D23" s="25" t="s">
        <v>22</v>
      </c>
      <c r="E23" s="7" t="s">
        <v>54</v>
      </c>
      <c r="F23" s="7" t="s">
        <v>276</v>
      </c>
      <c r="G23" s="7" t="s">
        <v>147</v>
      </c>
      <c r="H23" s="9" t="s">
        <v>121</v>
      </c>
      <c r="I23" s="9" t="s">
        <v>33</v>
      </c>
      <c r="J23" s="10">
        <v>0.9</v>
      </c>
      <c r="K23" s="53" t="s">
        <v>164</v>
      </c>
      <c r="L23" s="90" t="s">
        <v>189</v>
      </c>
      <c r="M23" s="9" t="s">
        <v>29</v>
      </c>
      <c r="N23" s="9" t="s">
        <v>40</v>
      </c>
      <c r="O23" s="8"/>
    </row>
    <row r="24" spans="2:16" ht="45" customHeight="1" x14ac:dyDescent="0.4">
      <c r="B24" s="5">
        <v>21</v>
      </c>
      <c r="C24" s="9" t="s">
        <v>153</v>
      </c>
      <c r="D24" s="25" t="s">
        <v>22</v>
      </c>
      <c r="E24" s="7" t="s">
        <v>55</v>
      </c>
      <c r="F24" s="7" t="s">
        <v>277</v>
      </c>
      <c r="G24" s="7" t="s">
        <v>147</v>
      </c>
      <c r="H24" s="9" t="s">
        <v>121</v>
      </c>
      <c r="I24" s="9" t="s">
        <v>33</v>
      </c>
      <c r="J24" s="10">
        <v>0.9</v>
      </c>
      <c r="K24" s="11">
        <f>8/8*100%</f>
        <v>1</v>
      </c>
      <c r="L24" s="84" t="s">
        <v>190</v>
      </c>
      <c r="M24" s="9" t="s">
        <v>29</v>
      </c>
      <c r="N24" s="9" t="s">
        <v>40</v>
      </c>
      <c r="O24" s="8"/>
    </row>
    <row r="25" spans="2:16" ht="45" customHeight="1" x14ac:dyDescent="0.4">
      <c r="B25" s="5">
        <v>22</v>
      </c>
      <c r="C25" s="9" t="s">
        <v>152</v>
      </c>
      <c r="D25" s="25" t="s">
        <v>6</v>
      </c>
      <c r="E25" s="7" t="s">
        <v>56</v>
      </c>
      <c r="F25" s="7" t="s">
        <v>319</v>
      </c>
      <c r="G25" s="7" t="s">
        <v>145</v>
      </c>
      <c r="H25" s="9" t="s">
        <v>121</v>
      </c>
      <c r="I25" s="9" t="s">
        <v>33</v>
      </c>
      <c r="J25" s="10">
        <v>0.9</v>
      </c>
      <c r="K25" s="32">
        <v>5.8799999999999998E-2</v>
      </c>
      <c r="L25" s="86" t="s">
        <v>191</v>
      </c>
      <c r="M25" s="9" t="s">
        <v>29</v>
      </c>
      <c r="N25" s="9" t="s">
        <v>30</v>
      </c>
      <c r="O25" s="12" t="s">
        <v>57</v>
      </c>
    </row>
    <row r="26" spans="2:16" ht="45" customHeight="1" x14ac:dyDescent="0.4">
      <c r="B26" s="5">
        <v>23</v>
      </c>
      <c r="C26" s="9" t="s">
        <v>152</v>
      </c>
      <c r="D26" s="25" t="s">
        <v>6</v>
      </c>
      <c r="E26" s="7" t="s">
        <v>58</v>
      </c>
      <c r="F26" s="7" t="s">
        <v>278</v>
      </c>
      <c r="G26" s="7" t="s">
        <v>145</v>
      </c>
      <c r="H26" s="9" t="s">
        <v>125</v>
      </c>
      <c r="I26" s="9" t="s">
        <v>33</v>
      </c>
      <c r="J26" s="10">
        <v>1</v>
      </c>
      <c r="K26" s="32">
        <v>1.2222</v>
      </c>
      <c r="L26" s="86" t="s">
        <v>175</v>
      </c>
      <c r="M26" s="9" t="s">
        <v>29</v>
      </c>
      <c r="N26" s="9" t="s">
        <v>30</v>
      </c>
      <c r="O26" s="12" t="s">
        <v>47</v>
      </c>
    </row>
    <row r="27" spans="2:16" ht="45" customHeight="1" x14ac:dyDescent="0.4">
      <c r="B27" s="5">
        <v>24</v>
      </c>
      <c r="C27" s="9" t="s">
        <v>152</v>
      </c>
      <c r="D27" s="25" t="s">
        <v>6</v>
      </c>
      <c r="E27" s="7" t="s">
        <v>59</v>
      </c>
      <c r="F27" s="7" t="s">
        <v>319</v>
      </c>
      <c r="G27" s="7" t="s">
        <v>145</v>
      </c>
      <c r="H27" s="9" t="s">
        <v>126</v>
      </c>
      <c r="I27" s="9" t="s">
        <v>33</v>
      </c>
      <c r="J27" s="10">
        <v>0.85</v>
      </c>
      <c r="K27" s="10">
        <v>0.95240000000000002</v>
      </c>
      <c r="L27" s="86" t="s">
        <v>175</v>
      </c>
      <c r="M27" s="9" t="s">
        <v>29</v>
      </c>
      <c r="N27" s="9" t="s">
        <v>30</v>
      </c>
      <c r="O27" s="12" t="s">
        <v>47</v>
      </c>
      <c r="P27" s="23" t="s">
        <v>133</v>
      </c>
    </row>
    <row r="28" spans="2:16" ht="58.5" customHeight="1" x14ac:dyDescent="0.4">
      <c r="B28" s="5">
        <v>25</v>
      </c>
      <c r="C28" s="9" t="s">
        <v>153</v>
      </c>
      <c r="D28" s="25" t="s">
        <v>225</v>
      </c>
      <c r="E28" s="7" t="s">
        <v>60</v>
      </c>
      <c r="F28" s="7" t="s">
        <v>279</v>
      </c>
      <c r="G28" s="7" t="s">
        <v>147</v>
      </c>
      <c r="H28" s="9" t="s">
        <v>121</v>
      </c>
      <c r="I28" s="9" t="s">
        <v>33</v>
      </c>
      <c r="J28" s="10">
        <v>0.9</v>
      </c>
      <c r="K28" s="53" t="s">
        <v>164</v>
      </c>
      <c r="L28" s="87" t="s">
        <v>192</v>
      </c>
      <c r="M28" s="9" t="s">
        <v>29</v>
      </c>
      <c r="N28" s="8" t="s">
        <v>61</v>
      </c>
      <c r="O28" s="8" t="s">
        <v>142</v>
      </c>
    </row>
    <row r="29" spans="2:16" ht="69.75" customHeight="1" x14ac:dyDescent="0.4">
      <c r="B29" s="5">
        <v>26</v>
      </c>
      <c r="C29" s="9" t="s">
        <v>153</v>
      </c>
      <c r="D29" s="25" t="s">
        <v>225</v>
      </c>
      <c r="E29" s="7" t="s">
        <v>62</v>
      </c>
      <c r="F29" s="7" t="s">
        <v>320</v>
      </c>
      <c r="G29" s="7" t="s">
        <v>147</v>
      </c>
      <c r="H29" s="9" t="s">
        <v>121</v>
      </c>
      <c r="I29" s="9" t="s">
        <v>25</v>
      </c>
      <c r="J29" s="10">
        <v>0.01</v>
      </c>
      <c r="K29" s="11">
        <v>0.03</v>
      </c>
      <c r="L29" s="84" t="s">
        <v>226</v>
      </c>
      <c r="M29" s="9" t="s">
        <v>29</v>
      </c>
      <c r="N29" s="27" t="s">
        <v>39</v>
      </c>
      <c r="O29" s="28" t="s">
        <v>141</v>
      </c>
    </row>
    <row r="30" spans="2:16" ht="81.75" customHeight="1" x14ac:dyDescent="0.4">
      <c r="B30" s="5">
        <v>27</v>
      </c>
      <c r="C30" s="9" t="s">
        <v>153</v>
      </c>
      <c r="D30" s="25" t="s">
        <v>225</v>
      </c>
      <c r="E30" s="7" t="s">
        <v>63</v>
      </c>
      <c r="F30" s="7" t="s">
        <v>280</v>
      </c>
      <c r="G30" s="7" t="s">
        <v>147</v>
      </c>
      <c r="H30" s="9" t="s">
        <v>121</v>
      </c>
      <c r="I30" s="9" t="s">
        <v>25</v>
      </c>
      <c r="J30" s="10">
        <v>0.9</v>
      </c>
      <c r="K30" s="11">
        <v>1</v>
      </c>
      <c r="L30" s="84" t="s">
        <v>227</v>
      </c>
      <c r="M30" s="9" t="s">
        <v>29</v>
      </c>
      <c r="N30" s="9" t="s">
        <v>39</v>
      </c>
      <c r="O30" s="8"/>
    </row>
    <row r="31" spans="2:16" ht="45" customHeight="1" x14ac:dyDescent="0.4">
      <c r="B31" s="5">
        <v>28</v>
      </c>
      <c r="C31" s="9" t="s">
        <v>153</v>
      </c>
      <c r="D31" s="25" t="s">
        <v>225</v>
      </c>
      <c r="E31" s="7" t="s">
        <v>64</v>
      </c>
      <c r="F31" s="7" t="s">
        <v>281</v>
      </c>
      <c r="G31" s="7" t="s">
        <v>147</v>
      </c>
      <c r="H31" s="9" t="s">
        <v>121</v>
      </c>
      <c r="I31" s="9" t="s">
        <v>33</v>
      </c>
      <c r="J31" s="10">
        <v>0.95</v>
      </c>
      <c r="K31" s="10">
        <v>0.95</v>
      </c>
      <c r="L31" s="84" t="s">
        <v>193</v>
      </c>
      <c r="M31" s="9" t="s">
        <v>29</v>
      </c>
      <c r="N31" s="9" t="s">
        <v>30</v>
      </c>
      <c r="O31" s="12" t="s">
        <v>47</v>
      </c>
    </row>
    <row r="32" spans="2:16" ht="72" customHeight="1" x14ac:dyDescent="0.4">
      <c r="B32" s="5">
        <v>29</v>
      </c>
      <c r="C32" s="9" t="s">
        <v>153</v>
      </c>
      <c r="D32" s="25" t="s">
        <v>8</v>
      </c>
      <c r="E32" s="7" t="s">
        <v>65</v>
      </c>
      <c r="F32" s="7" t="s">
        <v>282</v>
      </c>
      <c r="G32" s="7" t="s">
        <v>147</v>
      </c>
      <c r="H32" s="9" t="s">
        <v>121</v>
      </c>
      <c r="I32" s="9" t="s">
        <v>33</v>
      </c>
      <c r="J32" s="10">
        <v>0.9</v>
      </c>
      <c r="K32" s="10">
        <v>1.0196000000000001</v>
      </c>
      <c r="L32" s="86" t="s">
        <v>194</v>
      </c>
      <c r="M32" s="9" t="s">
        <v>29</v>
      </c>
      <c r="N32" s="9" t="s">
        <v>30</v>
      </c>
      <c r="O32" s="8"/>
    </row>
    <row r="33" spans="2:15" ht="45" customHeight="1" x14ac:dyDescent="0.4">
      <c r="B33" s="5">
        <v>30</v>
      </c>
      <c r="C33" s="9" t="s">
        <v>153</v>
      </c>
      <c r="D33" s="25" t="s">
        <v>8</v>
      </c>
      <c r="E33" s="7" t="s">
        <v>66</v>
      </c>
      <c r="F33" s="7" t="s">
        <v>283</v>
      </c>
      <c r="G33" s="7" t="s">
        <v>147</v>
      </c>
      <c r="H33" s="9" t="s">
        <v>121</v>
      </c>
      <c r="I33" s="9" t="s">
        <v>33</v>
      </c>
      <c r="J33" s="10">
        <v>1</v>
      </c>
      <c r="K33" s="10">
        <v>1</v>
      </c>
      <c r="L33" s="84" t="s">
        <v>228</v>
      </c>
      <c r="M33" s="9" t="s">
        <v>29</v>
      </c>
      <c r="N33" s="9" t="s">
        <v>30</v>
      </c>
      <c r="O33" s="8"/>
    </row>
    <row r="34" spans="2:15" ht="102" customHeight="1" x14ac:dyDescent="0.4">
      <c r="B34" s="5">
        <v>31</v>
      </c>
      <c r="C34" s="9" t="s">
        <v>153</v>
      </c>
      <c r="D34" s="25" t="s">
        <v>8</v>
      </c>
      <c r="E34" s="7" t="s">
        <v>67</v>
      </c>
      <c r="F34" s="7" t="s">
        <v>284</v>
      </c>
      <c r="G34" s="7" t="s">
        <v>147</v>
      </c>
      <c r="H34" s="9" t="s">
        <v>121</v>
      </c>
      <c r="I34" s="9" t="s">
        <v>33</v>
      </c>
      <c r="J34" s="10">
        <v>1</v>
      </c>
      <c r="K34" s="10">
        <v>0.75</v>
      </c>
      <c r="L34" s="84" t="s">
        <v>229</v>
      </c>
      <c r="M34" s="9" t="s">
        <v>29</v>
      </c>
      <c r="N34" s="9" t="s">
        <v>30</v>
      </c>
      <c r="O34" s="8"/>
    </row>
    <row r="35" spans="2:15" ht="129.75" customHeight="1" x14ac:dyDescent="0.4">
      <c r="B35" s="5">
        <v>32</v>
      </c>
      <c r="C35" s="9" t="s">
        <v>153</v>
      </c>
      <c r="D35" s="25" t="s">
        <v>8</v>
      </c>
      <c r="E35" s="7" t="s">
        <v>68</v>
      </c>
      <c r="F35" s="7" t="s">
        <v>321</v>
      </c>
      <c r="G35" s="7" t="s">
        <v>147</v>
      </c>
      <c r="H35" s="9" t="s">
        <v>121</v>
      </c>
      <c r="I35" s="9" t="s">
        <v>33</v>
      </c>
      <c r="J35" s="10">
        <v>1</v>
      </c>
      <c r="K35" s="10">
        <v>0.79220000000000002</v>
      </c>
      <c r="L35" s="85" t="s">
        <v>230</v>
      </c>
      <c r="M35" s="9" t="s">
        <v>29</v>
      </c>
      <c r="N35" s="9" t="s">
        <v>30</v>
      </c>
      <c r="O35" s="8"/>
    </row>
    <row r="36" spans="2:15" ht="96" customHeight="1" x14ac:dyDescent="0.4">
      <c r="B36" s="5">
        <v>33</v>
      </c>
      <c r="C36" s="9" t="s">
        <v>153</v>
      </c>
      <c r="D36" s="25" t="s">
        <v>8</v>
      </c>
      <c r="E36" s="7" t="s">
        <v>69</v>
      </c>
      <c r="F36" s="7" t="s">
        <v>285</v>
      </c>
      <c r="G36" s="7" t="s">
        <v>147</v>
      </c>
      <c r="H36" s="9" t="s">
        <v>121</v>
      </c>
      <c r="I36" s="9" t="s">
        <v>25</v>
      </c>
      <c r="J36" s="10">
        <v>1</v>
      </c>
      <c r="K36" s="10">
        <v>1</v>
      </c>
      <c r="L36" s="84" t="s">
        <v>231</v>
      </c>
      <c r="M36" s="9" t="s">
        <v>29</v>
      </c>
      <c r="N36" s="9" t="s">
        <v>30</v>
      </c>
      <c r="O36" s="8"/>
    </row>
    <row r="37" spans="2:15" ht="96" customHeight="1" x14ac:dyDescent="0.4">
      <c r="B37" s="5">
        <v>34</v>
      </c>
      <c r="C37" s="9" t="s">
        <v>153</v>
      </c>
      <c r="D37" s="25" t="s">
        <v>8</v>
      </c>
      <c r="E37" s="7" t="s">
        <v>70</v>
      </c>
      <c r="F37" s="7" t="s">
        <v>322</v>
      </c>
      <c r="G37" s="7" t="s">
        <v>147</v>
      </c>
      <c r="H37" s="9" t="s">
        <v>121</v>
      </c>
      <c r="I37" s="9" t="s">
        <v>25</v>
      </c>
      <c r="J37" s="10">
        <v>0.1</v>
      </c>
      <c r="K37" s="10">
        <v>8.1199999999999994E-2</v>
      </c>
      <c r="L37" s="85" t="s">
        <v>232</v>
      </c>
      <c r="M37" s="9" t="s">
        <v>29</v>
      </c>
      <c r="N37" s="9" t="s">
        <v>30</v>
      </c>
      <c r="O37" s="8"/>
    </row>
    <row r="38" spans="2:15" ht="60" customHeight="1" x14ac:dyDescent="0.4">
      <c r="B38" s="5">
        <v>35</v>
      </c>
      <c r="C38" s="9" t="s">
        <v>153</v>
      </c>
      <c r="D38" s="25" t="s">
        <v>8</v>
      </c>
      <c r="E38" s="7" t="s">
        <v>71</v>
      </c>
      <c r="F38" s="7" t="s">
        <v>286</v>
      </c>
      <c r="G38" s="7" t="s">
        <v>147</v>
      </c>
      <c r="H38" s="9" t="s">
        <v>121</v>
      </c>
      <c r="I38" s="9" t="s">
        <v>31</v>
      </c>
      <c r="J38" s="10">
        <v>1</v>
      </c>
      <c r="K38" s="53" t="s">
        <v>167</v>
      </c>
      <c r="L38" s="87" t="s">
        <v>176</v>
      </c>
      <c r="M38" s="9" t="s">
        <v>73</v>
      </c>
      <c r="N38" s="9">
        <v>2023</v>
      </c>
      <c r="O38" s="30" t="s">
        <v>72</v>
      </c>
    </row>
    <row r="39" spans="2:15" ht="114" customHeight="1" x14ac:dyDescent="0.4">
      <c r="B39" s="5">
        <v>36</v>
      </c>
      <c r="C39" s="9" t="s">
        <v>153</v>
      </c>
      <c r="D39" s="25" t="s">
        <v>8</v>
      </c>
      <c r="E39" s="7" t="s">
        <v>233</v>
      </c>
      <c r="F39" s="7" t="s">
        <v>323</v>
      </c>
      <c r="G39" s="7" t="s">
        <v>147</v>
      </c>
      <c r="H39" s="9" t="s">
        <v>121</v>
      </c>
      <c r="I39" s="9" t="s">
        <v>33</v>
      </c>
      <c r="J39" s="10">
        <v>1</v>
      </c>
      <c r="K39" s="10">
        <v>1</v>
      </c>
      <c r="L39" s="87" t="s">
        <v>234</v>
      </c>
      <c r="M39" s="9" t="s">
        <v>29</v>
      </c>
      <c r="N39" s="9" t="s">
        <v>30</v>
      </c>
      <c r="O39" s="8"/>
    </row>
    <row r="40" spans="2:15" ht="79.5" customHeight="1" x14ac:dyDescent="0.4">
      <c r="B40" s="5">
        <v>37</v>
      </c>
      <c r="C40" s="9" t="s">
        <v>153</v>
      </c>
      <c r="D40" s="25" t="s">
        <v>8</v>
      </c>
      <c r="E40" s="7" t="s">
        <v>75</v>
      </c>
      <c r="F40" s="7" t="s">
        <v>324</v>
      </c>
      <c r="G40" s="7" t="s">
        <v>147</v>
      </c>
      <c r="H40" s="9" t="s">
        <v>121</v>
      </c>
      <c r="I40" s="9" t="s">
        <v>33</v>
      </c>
      <c r="J40" s="10">
        <v>0.84</v>
      </c>
      <c r="K40" s="10">
        <v>0.85</v>
      </c>
      <c r="L40" s="87" t="s">
        <v>235</v>
      </c>
      <c r="M40" s="9" t="s">
        <v>29</v>
      </c>
      <c r="N40" s="9" t="s">
        <v>30</v>
      </c>
      <c r="O40" s="8"/>
    </row>
    <row r="41" spans="2:15" ht="114" customHeight="1" x14ac:dyDescent="0.4">
      <c r="B41" s="5">
        <v>38</v>
      </c>
      <c r="C41" s="9" t="s">
        <v>153</v>
      </c>
      <c r="D41" s="25" t="s">
        <v>8</v>
      </c>
      <c r="E41" s="7" t="s">
        <v>76</v>
      </c>
      <c r="F41" s="7" t="s">
        <v>325</v>
      </c>
      <c r="G41" s="7" t="s">
        <v>147</v>
      </c>
      <c r="H41" s="9" t="s">
        <v>121</v>
      </c>
      <c r="I41" s="9" t="s">
        <v>31</v>
      </c>
      <c r="J41" s="10">
        <v>1</v>
      </c>
      <c r="K41" s="10">
        <v>1</v>
      </c>
      <c r="L41" s="84" t="s">
        <v>195</v>
      </c>
      <c r="M41" s="9" t="s">
        <v>29</v>
      </c>
      <c r="N41" s="9" t="s">
        <v>30</v>
      </c>
      <c r="O41" s="8"/>
    </row>
    <row r="42" spans="2:15" ht="45" customHeight="1" x14ac:dyDescent="0.4">
      <c r="B42" s="5">
        <v>39</v>
      </c>
      <c r="C42" s="9" t="s">
        <v>153</v>
      </c>
      <c r="D42" s="25" t="s">
        <v>9</v>
      </c>
      <c r="E42" s="7" t="s">
        <v>288</v>
      </c>
      <c r="F42" s="7" t="s">
        <v>287</v>
      </c>
      <c r="G42" s="7" t="s">
        <v>147</v>
      </c>
      <c r="H42" s="9" t="s">
        <v>121</v>
      </c>
      <c r="I42" s="9" t="s">
        <v>25</v>
      </c>
      <c r="J42" s="10">
        <v>1</v>
      </c>
      <c r="K42" s="10">
        <v>1</v>
      </c>
      <c r="L42" s="84" t="s">
        <v>178</v>
      </c>
      <c r="M42" s="9" t="s">
        <v>29</v>
      </c>
      <c r="N42" s="9" t="s">
        <v>30</v>
      </c>
      <c r="O42" s="8"/>
    </row>
    <row r="43" spans="2:15" ht="45" customHeight="1" x14ac:dyDescent="0.4">
      <c r="B43" s="5">
        <v>40</v>
      </c>
      <c r="C43" s="9" t="s">
        <v>153</v>
      </c>
      <c r="D43" s="25" t="s">
        <v>9</v>
      </c>
      <c r="E43" s="7" t="s">
        <v>78</v>
      </c>
      <c r="F43" s="7" t="s">
        <v>289</v>
      </c>
      <c r="G43" s="7" t="s">
        <v>147</v>
      </c>
      <c r="H43" s="9" t="s">
        <v>121</v>
      </c>
      <c r="I43" s="9" t="s">
        <v>25</v>
      </c>
      <c r="J43" s="10">
        <v>0.95</v>
      </c>
      <c r="K43" s="10">
        <v>1</v>
      </c>
      <c r="L43" s="84" t="s">
        <v>196</v>
      </c>
      <c r="M43" s="9" t="s">
        <v>29</v>
      </c>
      <c r="N43" s="9" t="s">
        <v>30</v>
      </c>
      <c r="O43" s="8"/>
    </row>
    <row r="44" spans="2:15" ht="45" customHeight="1" x14ac:dyDescent="0.4">
      <c r="B44" s="5">
        <v>41</v>
      </c>
      <c r="C44" s="9" t="s">
        <v>153</v>
      </c>
      <c r="D44" s="25" t="s">
        <v>9</v>
      </c>
      <c r="E44" s="7" t="s">
        <v>236</v>
      </c>
      <c r="F44" s="91" t="s">
        <v>326</v>
      </c>
      <c r="G44" s="7" t="s">
        <v>147</v>
      </c>
      <c r="H44" s="9" t="s">
        <v>121</v>
      </c>
      <c r="I44" s="9" t="s">
        <v>33</v>
      </c>
      <c r="J44" s="10">
        <v>0.95</v>
      </c>
      <c r="K44" s="53" t="s">
        <v>164</v>
      </c>
      <c r="L44" s="87" t="s">
        <v>177</v>
      </c>
      <c r="M44" s="9" t="s">
        <v>29</v>
      </c>
      <c r="N44" s="9" t="s">
        <v>30</v>
      </c>
      <c r="O44" s="12" t="s">
        <v>80</v>
      </c>
    </row>
    <row r="45" spans="2:15" ht="45" customHeight="1" x14ac:dyDescent="0.4">
      <c r="B45" s="5">
        <v>42</v>
      </c>
      <c r="C45" s="9" t="s">
        <v>153</v>
      </c>
      <c r="D45" s="25" t="s">
        <v>9</v>
      </c>
      <c r="E45" s="7" t="s">
        <v>81</v>
      </c>
      <c r="F45" s="7" t="s">
        <v>327</v>
      </c>
      <c r="G45" s="7" t="s">
        <v>147</v>
      </c>
      <c r="H45" s="9" t="s">
        <v>121</v>
      </c>
      <c r="I45" s="9" t="s">
        <v>33</v>
      </c>
      <c r="J45" s="10">
        <v>0.95</v>
      </c>
      <c r="K45" s="10">
        <v>1</v>
      </c>
      <c r="L45" s="84" t="s">
        <v>197</v>
      </c>
      <c r="M45" s="9" t="s">
        <v>29</v>
      </c>
      <c r="N45" s="9" t="s">
        <v>30</v>
      </c>
      <c r="O45" s="8"/>
    </row>
    <row r="46" spans="2:15" ht="121.5" customHeight="1" x14ac:dyDescent="0.4">
      <c r="B46" s="5">
        <v>43</v>
      </c>
      <c r="C46" s="9" t="s">
        <v>153</v>
      </c>
      <c r="D46" s="25" t="s">
        <v>10</v>
      </c>
      <c r="E46" s="7" t="s">
        <v>82</v>
      </c>
      <c r="F46" s="7" t="s">
        <v>290</v>
      </c>
      <c r="G46" s="7" t="s">
        <v>147</v>
      </c>
      <c r="H46" s="9" t="s">
        <v>121</v>
      </c>
      <c r="I46" s="9" t="s">
        <v>83</v>
      </c>
      <c r="J46" s="10">
        <v>1</v>
      </c>
      <c r="K46" s="10">
        <v>1</v>
      </c>
      <c r="L46" s="87" t="s">
        <v>237</v>
      </c>
      <c r="M46" s="9" t="s">
        <v>29</v>
      </c>
      <c r="N46" s="9" t="s">
        <v>30</v>
      </c>
      <c r="O46" s="8"/>
    </row>
    <row r="47" spans="2:15" ht="87.75" customHeight="1" x14ac:dyDescent="0.4">
      <c r="B47" s="5">
        <v>44</v>
      </c>
      <c r="C47" s="9" t="s">
        <v>153</v>
      </c>
      <c r="D47" s="25" t="s">
        <v>10</v>
      </c>
      <c r="E47" s="7" t="s">
        <v>84</v>
      </c>
      <c r="F47" s="7" t="s">
        <v>291</v>
      </c>
      <c r="G47" s="7" t="s">
        <v>147</v>
      </c>
      <c r="H47" s="9" t="s">
        <v>121</v>
      </c>
      <c r="I47" s="9" t="s">
        <v>83</v>
      </c>
      <c r="J47" s="15">
        <v>8</v>
      </c>
      <c r="K47" s="11">
        <f>8/8*100%</f>
        <v>1</v>
      </c>
      <c r="L47" s="84" t="s">
        <v>238</v>
      </c>
      <c r="M47" s="9" t="s">
        <v>29</v>
      </c>
      <c r="N47" s="8" t="s">
        <v>85</v>
      </c>
      <c r="O47" s="12" t="s">
        <v>47</v>
      </c>
    </row>
    <row r="48" spans="2:15" ht="111.75" customHeight="1" x14ac:dyDescent="0.4">
      <c r="B48" s="5">
        <v>45</v>
      </c>
      <c r="C48" s="9" t="s">
        <v>153</v>
      </c>
      <c r="D48" s="25" t="s">
        <v>10</v>
      </c>
      <c r="E48" s="29" t="s">
        <v>86</v>
      </c>
      <c r="F48" s="29" t="s">
        <v>292</v>
      </c>
      <c r="G48" s="29" t="s">
        <v>147</v>
      </c>
      <c r="H48" s="27" t="s">
        <v>121</v>
      </c>
      <c r="I48" s="27" t="s">
        <v>33</v>
      </c>
      <c r="J48" s="51">
        <v>0.2</v>
      </c>
      <c r="K48" s="11">
        <v>1</v>
      </c>
      <c r="L48" s="87" t="s">
        <v>239</v>
      </c>
      <c r="M48" s="9" t="s">
        <v>29</v>
      </c>
      <c r="N48" s="9" t="s">
        <v>40</v>
      </c>
      <c r="O48" s="12" t="s">
        <v>47</v>
      </c>
    </row>
    <row r="49" spans="2:15" ht="79.5" customHeight="1" x14ac:dyDescent="0.4">
      <c r="B49" s="5">
        <v>46</v>
      </c>
      <c r="C49" s="9" t="s">
        <v>153</v>
      </c>
      <c r="D49" s="25" t="s">
        <v>10</v>
      </c>
      <c r="E49" s="7" t="s">
        <v>87</v>
      </c>
      <c r="F49" s="7" t="s">
        <v>328</v>
      </c>
      <c r="G49" s="7" t="s">
        <v>147</v>
      </c>
      <c r="H49" s="9" t="s">
        <v>121</v>
      </c>
      <c r="I49" s="9" t="s">
        <v>83</v>
      </c>
      <c r="J49" s="9">
        <v>95</v>
      </c>
      <c r="K49" s="11">
        <v>0.96</v>
      </c>
      <c r="L49" s="87" t="s">
        <v>240</v>
      </c>
      <c r="M49" s="9" t="s">
        <v>29</v>
      </c>
      <c r="N49" s="8" t="s">
        <v>85</v>
      </c>
      <c r="O49" s="12" t="s">
        <v>47</v>
      </c>
    </row>
    <row r="50" spans="2:15" ht="79.5" customHeight="1" x14ac:dyDescent="0.4">
      <c r="B50" s="5">
        <v>47</v>
      </c>
      <c r="C50" s="9" t="s">
        <v>153</v>
      </c>
      <c r="D50" s="25" t="s">
        <v>10</v>
      </c>
      <c r="E50" s="7" t="s">
        <v>88</v>
      </c>
      <c r="F50" s="7" t="s">
        <v>293</v>
      </c>
      <c r="G50" s="7" t="s">
        <v>147</v>
      </c>
      <c r="H50" s="9" t="s">
        <v>121</v>
      </c>
      <c r="I50" s="9" t="s">
        <v>33</v>
      </c>
      <c r="J50" s="10">
        <v>1</v>
      </c>
      <c r="K50" s="10">
        <v>1</v>
      </c>
      <c r="L50" s="84" t="s">
        <v>241</v>
      </c>
      <c r="M50" s="9" t="s">
        <v>29</v>
      </c>
      <c r="N50" s="9" t="s">
        <v>30</v>
      </c>
      <c r="O50" s="8"/>
    </row>
    <row r="51" spans="2:15" ht="61.5" customHeight="1" x14ac:dyDescent="0.4">
      <c r="B51" s="5">
        <v>48</v>
      </c>
      <c r="C51" s="9" t="s">
        <v>153</v>
      </c>
      <c r="D51" s="25" t="s">
        <v>10</v>
      </c>
      <c r="E51" s="7" t="s">
        <v>89</v>
      </c>
      <c r="F51" s="7" t="s">
        <v>294</v>
      </c>
      <c r="G51" s="7" t="s">
        <v>147</v>
      </c>
      <c r="H51" s="9" t="s">
        <v>121</v>
      </c>
      <c r="I51" s="9" t="s">
        <v>33</v>
      </c>
      <c r="J51" s="10">
        <v>0.9</v>
      </c>
      <c r="K51" s="10">
        <v>1</v>
      </c>
      <c r="L51" s="87" t="s">
        <v>198</v>
      </c>
      <c r="M51" s="9" t="s">
        <v>29</v>
      </c>
      <c r="N51" s="9" t="s">
        <v>30</v>
      </c>
      <c r="O51" s="12" t="s">
        <v>90</v>
      </c>
    </row>
    <row r="52" spans="2:15" ht="45" customHeight="1" x14ac:dyDescent="0.4">
      <c r="B52" s="5">
        <v>49</v>
      </c>
      <c r="C52" s="9" t="s">
        <v>153</v>
      </c>
      <c r="D52" s="25" t="s">
        <v>11</v>
      </c>
      <c r="E52" s="7" t="s">
        <v>91</v>
      </c>
      <c r="F52" s="7" t="s">
        <v>329</v>
      </c>
      <c r="G52" s="7" t="s">
        <v>147</v>
      </c>
      <c r="H52" s="8" t="s">
        <v>121</v>
      </c>
      <c r="I52" s="9" t="s">
        <v>25</v>
      </c>
      <c r="J52" s="10">
        <v>1</v>
      </c>
      <c r="K52" s="11">
        <v>1</v>
      </c>
      <c r="L52" s="84" t="s">
        <v>199</v>
      </c>
      <c r="M52" s="9" t="s">
        <v>29</v>
      </c>
      <c r="N52" s="9" t="s">
        <v>39</v>
      </c>
      <c r="O52" s="12" t="s">
        <v>242</v>
      </c>
    </row>
    <row r="53" spans="2:15" ht="45" customHeight="1" x14ac:dyDescent="0.4">
      <c r="B53" s="5">
        <v>50</v>
      </c>
      <c r="C53" s="9" t="s">
        <v>153</v>
      </c>
      <c r="D53" s="25" t="s">
        <v>11</v>
      </c>
      <c r="E53" s="7" t="s">
        <v>243</v>
      </c>
      <c r="F53" s="7" t="s">
        <v>330</v>
      </c>
      <c r="G53" s="7" t="s">
        <v>147</v>
      </c>
      <c r="H53" s="8" t="s">
        <v>121</v>
      </c>
      <c r="I53" s="9" t="s">
        <v>33</v>
      </c>
      <c r="J53" s="10">
        <v>1</v>
      </c>
      <c r="K53" s="11">
        <v>1</v>
      </c>
      <c r="L53" s="84" t="s">
        <v>244</v>
      </c>
      <c r="M53" s="9" t="s">
        <v>29</v>
      </c>
      <c r="N53" s="9" t="s">
        <v>40</v>
      </c>
      <c r="O53" s="12" t="s">
        <v>242</v>
      </c>
    </row>
    <row r="54" spans="2:15" ht="45" customHeight="1" x14ac:dyDescent="0.4">
      <c r="B54" s="5">
        <v>51</v>
      </c>
      <c r="C54" s="9" t="s">
        <v>153</v>
      </c>
      <c r="D54" s="25" t="s">
        <v>12</v>
      </c>
      <c r="E54" s="7" t="s">
        <v>93</v>
      </c>
      <c r="F54" s="7" t="s">
        <v>295</v>
      </c>
      <c r="G54" s="7" t="s">
        <v>147</v>
      </c>
      <c r="H54" s="8" t="s">
        <v>121</v>
      </c>
      <c r="I54" s="9" t="s">
        <v>25</v>
      </c>
      <c r="J54" s="10">
        <v>1</v>
      </c>
      <c r="K54" s="10">
        <v>1</v>
      </c>
      <c r="L54" s="84" t="s">
        <v>200</v>
      </c>
      <c r="M54" s="9" t="s">
        <v>29</v>
      </c>
      <c r="N54" s="9" t="s">
        <v>39</v>
      </c>
      <c r="O54" s="12" t="s">
        <v>140</v>
      </c>
    </row>
    <row r="55" spans="2:15" ht="142.5" customHeight="1" x14ac:dyDescent="0.4">
      <c r="B55" s="5">
        <v>52</v>
      </c>
      <c r="C55" s="9" t="s">
        <v>153</v>
      </c>
      <c r="D55" s="25" t="s">
        <v>12</v>
      </c>
      <c r="E55" s="7" t="s">
        <v>94</v>
      </c>
      <c r="F55" s="7" t="s">
        <v>296</v>
      </c>
      <c r="G55" s="7" t="s">
        <v>147</v>
      </c>
      <c r="H55" s="8" t="s">
        <v>121</v>
      </c>
      <c r="I55" s="9" t="s">
        <v>25</v>
      </c>
      <c r="J55" s="24">
        <v>1</v>
      </c>
      <c r="K55" s="11">
        <v>1</v>
      </c>
      <c r="L55" s="84" t="s">
        <v>245</v>
      </c>
      <c r="M55" s="9" t="s">
        <v>29</v>
      </c>
      <c r="N55" s="9" t="s">
        <v>39</v>
      </c>
      <c r="O55" s="12" t="s">
        <v>246</v>
      </c>
    </row>
    <row r="56" spans="2:15" ht="45" customHeight="1" x14ac:dyDescent="0.4">
      <c r="B56" s="5">
        <v>53</v>
      </c>
      <c r="C56" s="9" t="s">
        <v>153</v>
      </c>
      <c r="D56" s="25" t="s">
        <v>12</v>
      </c>
      <c r="E56" s="7" t="s">
        <v>95</v>
      </c>
      <c r="F56" s="7" t="s">
        <v>297</v>
      </c>
      <c r="G56" s="7" t="s">
        <v>147</v>
      </c>
      <c r="H56" s="8" t="s">
        <v>121</v>
      </c>
      <c r="I56" s="9" t="s">
        <v>83</v>
      </c>
      <c r="J56" s="10">
        <v>1</v>
      </c>
      <c r="K56" s="10">
        <v>0.9</v>
      </c>
      <c r="L56" s="84" t="s">
        <v>201</v>
      </c>
      <c r="M56" s="9" t="s">
        <v>29</v>
      </c>
      <c r="N56" s="9" t="s">
        <v>30</v>
      </c>
      <c r="O56" s="8"/>
    </row>
    <row r="57" spans="2:15" ht="45" customHeight="1" x14ac:dyDescent="0.4">
      <c r="B57" s="5">
        <v>54</v>
      </c>
      <c r="C57" s="9" t="s">
        <v>153</v>
      </c>
      <c r="D57" s="25" t="s">
        <v>12</v>
      </c>
      <c r="E57" s="7" t="s">
        <v>247</v>
      </c>
      <c r="F57" s="7" t="s">
        <v>331</v>
      </c>
      <c r="G57" s="7" t="s">
        <v>147</v>
      </c>
      <c r="H57" s="8" t="s">
        <v>121</v>
      </c>
      <c r="I57" s="9" t="s">
        <v>83</v>
      </c>
      <c r="J57" s="10">
        <v>1</v>
      </c>
      <c r="K57" s="10">
        <v>1</v>
      </c>
      <c r="L57" s="84" t="s">
        <v>202</v>
      </c>
      <c r="M57" s="9" t="s">
        <v>29</v>
      </c>
      <c r="N57" s="9" t="s">
        <v>30</v>
      </c>
      <c r="O57" s="8"/>
    </row>
    <row r="58" spans="2:15" ht="45" customHeight="1" x14ac:dyDescent="0.4">
      <c r="B58" s="5">
        <v>55</v>
      </c>
      <c r="C58" s="9" t="s">
        <v>153</v>
      </c>
      <c r="D58" s="25" t="s">
        <v>12</v>
      </c>
      <c r="E58" s="7" t="s">
        <v>97</v>
      </c>
      <c r="F58" s="7" t="s">
        <v>332</v>
      </c>
      <c r="G58" s="7" t="s">
        <v>147</v>
      </c>
      <c r="H58" s="8" t="s">
        <v>121</v>
      </c>
      <c r="I58" s="9" t="s">
        <v>83</v>
      </c>
      <c r="J58" s="9">
        <v>0.9</v>
      </c>
      <c r="K58" s="10">
        <v>0.61</v>
      </c>
      <c r="L58" s="84" t="s">
        <v>203</v>
      </c>
      <c r="M58" s="9" t="s">
        <v>29</v>
      </c>
      <c r="N58" s="9" t="s">
        <v>30</v>
      </c>
      <c r="O58" s="8"/>
    </row>
    <row r="59" spans="2:15" ht="45" customHeight="1" x14ac:dyDescent="0.4">
      <c r="B59" s="5">
        <v>56</v>
      </c>
      <c r="C59" s="9" t="s">
        <v>151</v>
      </c>
      <c r="D59" s="25" t="s">
        <v>13</v>
      </c>
      <c r="E59" s="7" t="s">
        <v>98</v>
      </c>
      <c r="F59" s="7" t="s">
        <v>298</v>
      </c>
      <c r="G59" s="7" t="s">
        <v>144</v>
      </c>
      <c r="H59" s="8" t="s">
        <v>121</v>
      </c>
      <c r="I59" s="9" t="s">
        <v>25</v>
      </c>
      <c r="J59" s="10">
        <v>1</v>
      </c>
      <c r="K59" s="10">
        <v>1</v>
      </c>
      <c r="L59" s="84" t="s">
        <v>204</v>
      </c>
      <c r="M59" s="9" t="s">
        <v>29</v>
      </c>
      <c r="N59" s="9" t="s">
        <v>30</v>
      </c>
      <c r="O59" s="25"/>
    </row>
    <row r="60" spans="2:15" ht="45" customHeight="1" x14ac:dyDescent="0.4">
      <c r="B60" s="5">
        <v>57</v>
      </c>
      <c r="C60" s="9" t="s">
        <v>20</v>
      </c>
      <c r="D60" s="25" t="s">
        <v>14</v>
      </c>
      <c r="E60" s="25" t="s">
        <v>122</v>
      </c>
      <c r="F60" s="7" t="s">
        <v>299</v>
      </c>
      <c r="G60" s="7" t="s">
        <v>147</v>
      </c>
      <c r="H60" s="9" t="s">
        <v>121</v>
      </c>
      <c r="I60" s="9" t="s">
        <v>33</v>
      </c>
      <c r="J60" s="10">
        <v>0.9</v>
      </c>
      <c r="K60" s="10">
        <v>0.97099999999999997</v>
      </c>
      <c r="L60" s="88" t="s">
        <v>205</v>
      </c>
      <c r="M60" s="9" t="s">
        <v>29</v>
      </c>
      <c r="N60" s="9" t="s">
        <v>30</v>
      </c>
      <c r="O60" s="25"/>
    </row>
    <row r="61" spans="2:15" ht="45" customHeight="1" x14ac:dyDescent="0.4">
      <c r="B61" s="5">
        <v>58</v>
      </c>
      <c r="C61" s="9" t="s">
        <v>20</v>
      </c>
      <c r="D61" s="25" t="s">
        <v>14</v>
      </c>
      <c r="E61" s="25" t="s">
        <v>123</v>
      </c>
      <c r="F61" s="7" t="s">
        <v>300</v>
      </c>
      <c r="G61" s="7" t="s">
        <v>147</v>
      </c>
      <c r="H61" s="9" t="s">
        <v>121</v>
      </c>
      <c r="I61" s="9" t="s">
        <v>124</v>
      </c>
      <c r="J61" s="10">
        <v>0.05</v>
      </c>
      <c r="K61" s="10">
        <v>0.8</v>
      </c>
      <c r="L61" s="86" t="s">
        <v>206</v>
      </c>
      <c r="M61" s="9" t="s">
        <v>29</v>
      </c>
      <c r="N61" s="9" t="s">
        <v>30</v>
      </c>
      <c r="O61" s="25"/>
    </row>
    <row r="62" spans="2:15" ht="45" customHeight="1" outlineLevel="1" x14ac:dyDescent="0.4">
      <c r="B62" s="5">
        <v>59</v>
      </c>
      <c r="C62" s="9" t="s">
        <v>152</v>
      </c>
      <c r="D62" s="25" t="s">
        <v>16</v>
      </c>
      <c r="E62" s="25" t="s">
        <v>99</v>
      </c>
      <c r="F62" s="7" t="s">
        <v>301</v>
      </c>
      <c r="G62" s="7" t="s">
        <v>144</v>
      </c>
      <c r="H62" s="9" t="s">
        <v>125</v>
      </c>
      <c r="I62" s="9" t="s">
        <v>33</v>
      </c>
      <c r="J62" s="14">
        <v>1</v>
      </c>
      <c r="K62" s="53" t="s">
        <v>164</v>
      </c>
      <c r="L62" s="87" t="s">
        <v>179</v>
      </c>
      <c r="M62" s="9" t="s">
        <v>29</v>
      </c>
      <c r="N62" s="9" t="s">
        <v>40</v>
      </c>
      <c r="O62" s="25"/>
    </row>
    <row r="63" spans="2:15" ht="77.25" customHeight="1" outlineLevel="1" x14ac:dyDescent="0.4">
      <c r="B63" s="5">
        <v>60</v>
      </c>
      <c r="C63" s="9" t="s">
        <v>152</v>
      </c>
      <c r="D63" s="25" t="s">
        <v>16</v>
      </c>
      <c r="E63" s="25" t="s">
        <v>100</v>
      </c>
      <c r="F63" s="7" t="s">
        <v>302</v>
      </c>
      <c r="G63" s="7" t="s">
        <v>144</v>
      </c>
      <c r="H63" s="9" t="s">
        <v>125</v>
      </c>
      <c r="I63" s="9" t="s">
        <v>33</v>
      </c>
      <c r="J63" s="14">
        <v>1</v>
      </c>
      <c r="K63" s="11">
        <v>1</v>
      </c>
      <c r="L63" s="87" t="s">
        <v>248</v>
      </c>
      <c r="M63" s="9" t="s">
        <v>29</v>
      </c>
      <c r="N63" s="9" t="s">
        <v>40</v>
      </c>
      <c r="O63" s="25"/>
    </row>
    <row r="64" spans="2:15" ht="45" customHeight="1" outlineLevel="1" x14ac:dyDescent="0.4">
      <c r="B64" s="5">
        <v>61</v>
      </c>
      <c r="C64" s="9" t="s">
        <v>152</v>
      </c>
      <c r="D64" s="25" t="s">
        <v>16</v>
      </c>
      <c r="E64" s="25" t="s">
        <v>101</v>
      </c>
      <c r="F64" s="7" t="s">
        <v>303</v>
      </c>
      <c r="G64" s="7" t="s">
        <v>146</v>
      </c>
      <c r="H64" s="9" t="s">
        <v>121</v>
      </c>
      <c r="I64" s="9" t="s">
        <v>33</v>
      </c>
      <c r="J64" s="14">
        <v>1</v>
      </c>
      <c r="K64" s="11">
        <v>0.86670000000000003</v>
      </c>
      <c r="L64" s="85" t="s">
        <v>207</v>
      </c>
      <c r="M64" s="9" t="s">
        <v>29</v>
      </c>
      <c r="N64" s="9" t="s">
        <v>40</v>
      </c>
      <c r="O64" s="25"/>
    </row>
    <row r="65" spans="2:15" ht="87" customHeight="1" outlineLevel="1" x14ac:dyDescent="0.4">
      <c r="B65" s="5">
        <v>62</v>
      </c>
      <c r="C65" s="9" t="s">
        <v>152</v>
      </c>
      <c r="D65" s="25" t="s">
        <v>16</v>
      </c>
      <c r="E65" s="52" t="s">
        <v>102</v>
      </c>
      <c r="F65" s="29" t="s">
        <v>333</v>
      </c>
      <c r="G65" s="7" t="s">
        <v>146</v>
      </c>
      <c r="H65" s="9" t="s">
        <v>121</v>
      </c>
      <c r="I65" s="9" t="s">
        <v>33</v>
      </c>
      <c r="J65" s="14">
        <v>1</v>
      </c>
      <c r="K65" s="53" t="s">
        <v>164</v>
      </c>
      <c r="L65" s="87" t="s">
        <v>249</v>
      </c>
      <c r="M65" s="9" t="s">
        <v>29</v>
      </c>
      <c r="N65" s="9" t="s">
        <v>40</v>
      </c>
      <c r="O65" s="25"/>
    </row>
    <row r="66" spans="2:15" ht="102.75" customHeight="1" outlineLevel="1" x14ac:dyDescent="0.4">
      <c r="B66" s="5">
        <v>63</v>
      </c>
      <c r="C66" s="9" t="s">
        <v>152</v>
      </c>
      <c r="D66" s="25" t="s">
        <v>16</v>
      </c>
      <c r="E66" s="25" t="s">
        <v>103</v>
      </c>
      <c r="F66" s="7" t="s">
        <v>304</v>
      </c>
      <c r="G66" s="7" t="s">
        <v>144</v>
      </c>
      <c r="H66" s="9" t="s">
        <v>121</v>
      </c>
      <c r="I66" s="9" t="s">
        <v>25</v>
      </c>
      <c r="J66" s="10">
        <v>0.9</v>
      </c>
      <c r="K66" s="10">
        <v>1</v>
      </c>
      <c r="L66" s="84" t="s">
        <v>250</v>
      </c>
      <c r="M66" s="9" t="s">
        <v>29</v>
      </c>
      <c r="N66" s="9" t="s">
        <v>30</v>
      </c>
      <c r="O66" s="25"/>
    </row>
    <row r="67" spans="2:15" ht="60.75" customHeight="1" outlineLevel="1" x14ac:dyDescent="0.4">
      <c r="B67" s="5">
        <v>64</v>
      </c>
      <c r="C67" s="9" t="s">
        <v>152</v>
      </c>
      <c r="D67" s="25" t="s">
        <v>16</v>
      </c>
      <c r="E67" s="52" t="s">
        <v>104</v>
      </c>
      <c r="F67" s="29" t="s">
        <v>305</v>
      </c>
      <c r="G67" s="7" t="s">
        <v>146</v>
      </c>
      <c r="H67" s="9" t="s">
        <v>121</v>
      </c>
      <c r="I67" s="9" t="s">
        <v>33</v>
      </c>
      <c r="J67" s="14">
        <v>0.7</v>
      </c>
      <c r="K67" s="53" t="s">
        <v>164</v>
      </c>
      <c r="L67" s="87" t="s">
        <v>180</v>
      </c>
      <c r="M67" s="9" t="s">
        <v>29</v>
      </c>
      <c r="N67" s="9" t="s">
        <v>40</v>
      </c>
      <c r="O67" s="25"/>
    </row>
    <row r="68" spans="2:15" ht="60" customHeight="1" outlineLevel="1" x14ac:dyDescent="0.4">
      <c r="B68" s="5">
        <v>65</v>
      </c>
      <c r="C68" s="9" t="s">
        <v>152</v>
      </c>
      <c r="D68" s="25" t="s">
        <v>16</v>
      </c>
      <c r="E68" s="25" t="s">
        <v>105</v>
      </c>
      <c r="F68" s="7" t="s">
        <v>306</v>
      </c>
      <c r="G68" s="7" t="s">
        <v>146</v>
      </c>
      <c r="H68" s="9" t="s">
        <v>121</v>
      </c>
      <c r="I68" s="9" t="s">
        <v>33</v>
      </c>
      <c r="J68" s="9" t="s">
        <v>30</v>
      </c>
      <c r="K68" s="53" t="s">
        <v>164</v>
      </c>
      <c r="L68" s="87" t="s">
        <v>181</v>
      </c>
      <c r="M68" s="9" t="s">
        <v>29</v>
      </c>
      <c r="N68" s="9" t="s">
        <v>40</v>
      </c>
      <c r="O68" s="25"/>
    </row>
    <row r="69" spans="2:15" ht="84.75" customHeight="1" x14ac:dyDescent="0.4">
      <c r="B69" s="5">
        <v>66</v>
      </c>
      <c r="C69" s="9" t="s">
        <v>152</v>
      </c>
      <c r="D69" s="25" t="s">
        <v>15</v>
      </c>
      <c r="E69" s="25" t="s">
        <v>106</v>
      </c>
      <c r="F69" s="7" t="s">
        <v>307</v>
      </c>
      <c r="G69" s="7" t="s">
        <v>146</v>
      </c>
      <c r="H69" s="9" t="s">
        <v>121</v>
      </c>
      <c r="I69" s="9" t="s">
        <v>33</v>
      </c>
      <c r="J69" s="10">
        <v>1</v>
      </c>
      <c r="K69" s="11">
        <v>1</v>
      </c>
      <c r="L69" s="84" t="s">
        <v>251</v>
      </c>
      <c r="M69" s="9" t="s">
        <v>29</v>
      </c>
      <c r="N69" s="9" t="s">
        <v>40</v>
      </c>
      <c r="O69" s="25"/>
    </row>
    <row r="70" spans="2:15" ht="84.75" customHeight="1" x14ac:dyDescent="0.4">
      <c r="B70" s="5">
        <v>67</v>
      </c>
      <c r="C70" s="9" t="s">
        <v>152</v>
      </c>
      <c r="D70" s="25" t="s">
        <v>15</v>
      </c>
      <c r="E70" s="25" t="s">
        <v>107</v>
      </c>
      <c r="F70" s="7" t="s">
        <v>308</v>
      </c>
      <c r="G70" s="7" t="s">
        <v>146</v>
      </c>
      <c r="H70" s="9" t="s">
        <v>126</v>
      </c>
      <c r="I70" s="9" t="s">
        <v>25</v>
      </c>
      <c r="J70" s="10">
        <v>1</v>
      </c>
      <c r="K70" s="11">
        <v>1</v>
      </c>
      <c r="L70" s="87" t="s">
        <v>252</v>
      </c>
      <c r="M70" s="9" t="s">
        <v>29</v>
      </c>
      <c r="N70" s="9" t="s">
        <v>39</v>
      </c>
      <c r="O70" s="25"/>
    </row>
    <row r="71" spans="2:15" ht="45" customHeight="1" x14ac:dyDescent="0.4">
      <c r="B71" s="5">
        <v>68</v>
      </c>
      <c r="C71" s="9" t="s">
        <v>152</v>
      </c>
      <c r="D71" s="25" t="s">
        <v>15</v>
      </c>
      <c r="E71" s="25" t="s">
        <v>108</v>
      </c>
      <c r="F71" s="7" t="s">
        <v>309</v>
      </c>
      <c r="G71" s="7" t="s">
        <v>144</v>
      </c>
      <c r="H71" s="9" t="s">
        <v>121</v>
      </c>
      <c r="I71" s="9" t="s">
        <v>31</v>
      </c>
      <c r="J71" s="24">
        <v>0.9</v>
      </c>
      <c r="K71" s="11">
        <v>1</v>
      </c>
      <c r="L71" s="84" t="s">
        <v>208</v>
      </c>
      <c r="M71" s="9" t="s">
        <v>29</v>
      </c>
      <c r="N71" s="9">
        <v>2023</v>
      </c>
      <c r="O71" s="25"/>
    </row>
    <row r="72" spans="2:15" ht="45" customHeight="1" x14ac:dyDescent="0.4">
      <c r="B72" s="5">
        <v>69</v>
      </c>
      <c r="C72" s="9" t="s">
        <v>152</v>
      </c>
      <c r="D72" s="25" t="s">
        <v>15</v>
      </c>
      <c r="E72" s="25" t="s">
        <v>109</v>
      </c>
      <c r="F72" s="7" t="s">
        <v>310</v>
      </c>
      <c r="G72" s="7" t="s">
        <v>146</v>
      </c>
      <c r="H72" s="8" t="s">
        <v>125</v>
      </c>
      <c r="I72" s="9" t="s">
        <v>31</v>
      </c>
      <c r="J72" s="10">
        <v>0</v>
      </c>
      <c r="K72" s="11">
        <v>1</v>
      </c>
      <c r="L72" s="87" t="s">
        <v>209</v>
      </c>
      <c r="M72" s="9" t="s">
        <v>29</v>
      </c>
      <c r="N72" s="9">
        <v>2023</v>
      </c>
      <c r="O72" s="25"/>
    </row>
    <row r="73" spans="2:15" ht="45" customHeight="1" x14ac:dyDescent="0.4">
      <c r="B73" s="5">
        <v>70</v>
      </c>
      <c r="C73" s="9" t="s">
        <v>152</v>
      </c>
      <c r="D73" s="25" t="s">
        <v>17</v>
      </c>
      <c r="E73" s="25" t="s">
        <v>253</v>
      </c>
      <c r="F73" s="7" t="s">
        <v>311</v>
      </c>
      <c r="G73" s="7" t="s">
        <v>144</v>
      </c>
      <c r="H73" s="9" t="s">
        <v>125</v>
      </c>
      <c r="I73" s="9" t="s">
        <v>33</v>
      </c>
      <c r="J73" s="9">
        <v>3</v>
      </c>
      <c r="K73" s="10">
        <v>1</v>
      </c>
      <c r="L73" s="84" t="s">
        <v>210</v>
      </c>
      <c r="M73" s="9" t="s">
        <v>29</v>
      </c>
      <c r="N73" s="9" t="s">
        <v>30</v>
      </c>
      <c r="O73" s="25"/>
    </row>
    <row r="74" spans="2:15" ht="45" customHeight="1" x14ac:dyDescent="0.4">
      <c r="B74" s="5">
        <v>71</v>
      </c>
      <c r="C74" s="9" t="s">
        <v>152</v>
      </c>
      <c r="D74" s="25" t="s">
        <v>17</v>
      </c>
      <c r="E74" s="25" t="s">
        <v>111</v>
      </c>
      <c r="F74" s="7" t="s">
        <v>312</v>
      </c>
      <c r="G74" s="7" t="s">
        <v>146</v>
      </c>
      <c r="H74" s="9" t="s">
        <v>126</v>
      </c>
      <c r="I74" s="9" t="s">
        <v>25</v>
      </c>
      <c r="J74" s="10">
        <v>0</v>
      </c>
      <c r="K74" s="13" t="s">
        <v>164</v>
      </c>
      <c r="L74" s="87" t="s">
        <v>254</v>
      </c>
      <c r="M74" s="9" t="s">
        <v>29</v>
      </c>
      <c r="N74" s="9" t="s">
        <v>30</v>
      </c>
      <c r="O74" s="25" t="s">
        <v>112</v>
      </c>
    </row>
    <row r="75" spans="2:15" ht="45" customHeight="1" x14ac:dyDescent="0.4">
      <c r="B75" s="5">
        <v>72</v>
      </c>
      <c r="C75" s="9" t="s">
        <v>152</v>
      </c>
      <c r="D75" s="25" t="s">
        <v>17</v>
      </c>
      <c r="E75" s="25" t="s">
        <v>113</v>
      </c>
      <c r="F75" s="7" t="s">
        <v>313</v>
      </c>
      <c r="G75" s="7" t="s">
        <v>144</v>
      </c>
      <c r="H75" s="9" t="s">
        <v>121</v>
      </c>
      <c r="I75" s="9" t="s">
        <v>33</v>
      </c>
      <c r="J75" s="24">
        <v>0.7</v>
      </c>
      <c r="K75" s="11">
        <v>1</v>
      </c>
      <c r="L75" s="87" t="s">
        <v>255</v>
      </c>
      <c r="M75" s="9" t="s">
        <v>29</v>
      </c>
      <c r="N75" s="8" t="s">
        <v>61</v>
      </c>
      <c r="O75" s="25" t="s">
        <v>134</v>
      </c>
    </row>
    <row r="76" spans="2:15" ht="45" customHeight="1" x14ac:dyDescent="0.4">
      <c r="B76" s="5">
        <v>73</v>
      </c>
      <c r="C76" s="9" t="s">
        <v>152</v>
      </c>
      <c r="D76" s="25" t="s">
        <v>17</v>
      </c>
      <c r="E76" s="25" t="s">
        <v>114</v>
      </c>
      <c r="F76" s="7" t="s">
        <v>314</v>
      </c>
      <c r="G76" s="7" t="s">
        <v>144</v>
      </c>
      <c r="H76" s="9" t="s">
        <v>125</v>
      </c>
      <c r="I76" s="9" t="s">
        <v>33</v>
      </c>
      <c r="J76" s="24">
        <v>1</v>
      </c>
      <c r="K76" s="11">
        <v>1</v>
      </c>
      <c r="L76" s="87" t="s">
        <v>256</v>
      </c>
      <c r="M76" s="9" t="s">
        <v>29</v>
      </c>
      <c r="N76" s="9" t="s">
        <v>40</v>
      </c>
      <c r="O76" s="25" t="s">
        <v>134</v>
      </c>
    </row>
    <row r="77" spans="2:15" ht="45" customHeight="1" x14ac:dyDescent="0.4">
      <c r="B77" s="5">
        <v>74</v>
      </c>
      <c r="C77" s="9" t="s">
        <v>152</v>
      </c>
      <c r="D77" s="25" t="s">
        <v>17</v>
      </c>
      <c r="E77" s="25" t="s">
        <v>115</v>
      </c>
      <c r="F77" s="7" t="s">
        <v>315</v>
      </c>
      <c r="G77" s="7" t="s">
        <v>144</v>
      </c>
      <c r="H77" s="9" t="s">
        <v>125</v>
      </c>
      <c r="I77" s="9" t="s">
        <v>31</v>
      </c>
      <c r="J77" s="10">
        <v>1</v>
      </c>
      <c r="K77" s="10">
        <v>1</v>
      </c>
      <c r="L77" s="84" t="s">
        <v>211</v>
      </c>
      <c r="M77" s="9" t="s">
        <v>29</v>
      </c>
      <c r="N77" s="9" t="s">
        <v>30</v>
      </c>
      <c r="O77" s="25"/>
    </row>
    <row r="78" spans="2:15" ht="45" customHeight="1" x14ac:dyDescent="0.4">
      <c r="B78" s="5">
        <v>75</v>
      </c>
      <c r="C78" s="9" t="s">
        <v>153</v>
      </c>
      <c r="D78" s="25" t="s">
        <v>18</v>
      </c>
      <c r="E78" s="25" t="s">
        <v>116</v>
      </c>
      <c r="F78" s="7" t="s">
        <v>316</v>
      </c>
      <c r="G78" s="7" t="s">
        <v>145</v>
      </c>
      <c r="H78" s="9" t="s">
        <v>121</v>
      </c>
      <c r="I78" s="9" t="s">
        <v>33</v>
      </c>
      <c r="J78" s="10">
        <v>1</v>
      </c>
      <c r="K78" s="10">
        <v>0.9</v>
      </c>
      <c r="L78" s="87" t="s">
        <v>212</v>
      </c>
      <c r="M78" s="9" t="s">
        <v>29</v>
      </c>
      <c r="N78" s="9" t="s">
        <v>30</v>
      </c>
      <c r="O78" s="25"/>
    </row>
    <row r="79" spans="2:15" ht="72" customHeight="1" x14ac:dyDescent="0.4">
      <c r="B79" s="5">
        <v>76</v>
      </c>
      <c r="C79" s="9" t="s">
        <v>153</v>
      </c>
      <c r="D79" s="25" t="s">
        <v>18</v>
      </c>
      <c r="E79" s="25" t="s">
        <v>117</v>
      </c>
      <c r="F79" s="7" t="s">
        <v>317</v>
      </c>
      <c r="G79" s="7" t="s">
        <v>145</v>
      </c>
      <c r="H79" s="9" t="s">
        <v>121</v>
      </c>
      <c r="I79" s="9" t="s">
        <v>31</v>
      </c>
      <c r="J79" s="10">
        <v>1</v>
      </c>
      <c r="K79" s="10">
        <v>0.90200000000000002</v>
      </c>
      <c r="L79" s="89" t="s">
        <v>213</v>
      </c>
      <c r="M79" s="9" t="s">
        <v>29</v>
      </c>
      <c r="N79" s="9" t="s">
        <v>30</v>
      </c>
      <c r="O79" s="25"/>
    </row>
    <row r="80" spans="2:15" ht="75.75" customHeight="1" x14ac:dyDescent="0.4">
      <c r="B80" s="5">
        <v>77</v>
      </c>
      <c r="C80" s="9" t="s">
        <v>153</v>
      </c>
      <c r="D80" s="25" t="s">
        <v>18</v>
      </c>
      <c r="E80" s="25" t="s">
        <v>118</v>
      </c>
      <c r="F80" s="7" t="s">
        <v>334</v>
      </c>
      <c r="G80" s="7" t="s">
        <v>145</v>
      </c>
      <c r="H80" s="9" t="s">
        <v>121</v>
      </c>
      <c r="I80" s="9" t="s">
        <v>31</v>
      </c>
      <c r="J80" s="10">
        <v>0.8</v>
      </c>
      <c r="K80" s="10">
        <v>0.72</v>
      </c>
      <c r="L80" s="87" t="s">
        <v>214</v>
      </c>
      <c r="M80" s="9" t="s">
        <v>29</v>
      </c>
      <c r="N80" s="9" t="s">
        <v>30</v>
      </c>
      <c r="O80" s="25"/>
    </row>
    <row r="82" spans="11:12" x14ac:dyDescent="0.4">
      <c r="L82" s="104"/>
    </row>
    <row r="83" spans="11:12" x14ac:dyDescent="0.4">
      <c r="K83" s="105"/>
    </row>
    <row r="84" spans="11:12" x14ac:dyDescent="0.4">
      <c r="K84" s="104"/>
    </row>
    <row r="89" spans="11:12" x14ac:dyDescent="0.4">
      <c r="L89" s="104"/>
    </row>
  </sheetData>
  <autoFilter ref="A3:O80" xr:uid="{938FE389-A0AE-4D67-85C2-8A4EDBB67B8A}"/>
  <mergeCells count="1">
    <mergeCell ref="M2:O2"/>
  </mergeCells>
  <conditionalFormatting sqref="M4:M80">
    <cfRule type="cellIs" dxfId="2" priority="1" operator="equal">
      <formula>"EN CURSO"</formula>
    </cfRule>
    <cfRule type="cellIs" dxfId="1" priority="2" operator="equal">
      <formula>"AL DÍA"</formula>
    </cfRule>
    <cfRule type="cellIs" dxfId="0" priority="3" operator="equal">
      <formula>"PENDIENTE"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16802-85CA-48FC-B6F3-1726DFEC4067}">
  <dimension ref="A2:AG301"/>
  <sheetViews>
    <sheetView zoomScale="85" zoomScaleNormal="85" workbookViewId="0">
      <selection activeCell="M21" sqref="A21:M21"/>
    </sheetView>
  </sheetViews>
  <sheetFormatPr baseColWidth="10" defaultColWidth="11.44140625" defaultRowHeight="16.8" x14ac:dyDescent="0.4"/>
  <cols>
    <col min="1" max="1" width="4.109375" style="2" customWidth="1"/>
    <col min="2" max="2" width="50" style="2" customWidth="1"/>
    <col min="3" max="3" width="17" style="1" customWidth="1"/>
    <col min="4" max="4" width="17.33203125" style="1" customWidth="1"/>
    <col min="5" max="7" width="13.33203125" style="2" customWidth="1"/>
    <col min="8" max="8" width="16.6640625" style="2" customWidth="1"/>
    <col min="9" max="9" width="20.33203125" style="2" customWidth="1"/>
    <col min="10" max="10" width="19.5546875" style="2" customWidth="1"/>
    <col min="11" max="11" width="7.88671875" style="2" customWidth="1"/>
    <col min="12" max="12" width="9.109375" style="2" customWidth="1"/>
    <col min="13" max="13" width="12.44140625" style="2" customWidth="1"/>
    <col min="14" max="18" width="11.44140625" style="2"/>
    <col min="19" max="19" width="4.109375" style="2" customWidth="1"/>
    <col min="20" max="20" width="36.33203125" style="2" customWidth="1"/>
    <col min="21" max="21" width="11.44140625" style="2"/>
    <col min="22" max="25" width="13.33203125" style="2" customWidth="1"/>
    <col min="26" max="30" width="11.44140625" style="2"/>
    <col min="31" max="31" width="26.6640625" style="2" customWidth="1"/>
    <col min="32" max="16384" width="11.44140625" style="2"/>
  </cols>
  <sheetData>
    <row r="2" spans="2:33" ht="43.5" customHeight="1" x14ac:dyDescent="0.4">
      <c r="B2" s="39" t="s">
        <v>162</v>
      </c>
      <c r="C2" s="40" t="s">
        <v>161</v>
      </c>
      <c r="D2" s="40" t="s">
        <v>160</v>
      </c>
      <c r="E2" s="56" t="s">
        <v>156</v>
      </c>
      <c r="F2" s="57" t="s">
        <v>157</v>
      </c>
      <c r="G2" s="58" t="s">
        <v>158</v>
      </c>
      <c r="H2" s="59" t="s">
        <v>159</v>
      </c>
      <c r="I2" s="64" t="s">
        <v>167</v>
      </c>
      <c r="J2" s="64" t="s">
        <v>164</v>
      </c>
      <c r="T2" s="39" t="s">
        <v>162</v>
      </c>
      <c r="U2" s="40" t="s">
        <v>160</v>
      </c>
    </row>
    <row r="3" spans="2:33" x14ac:dyDescent="0.4">
      <c r="B3" s="34" t="s">
        <v>3</v>
      </c>
      <c r="C3" s="35">
        <v>5</v>
      </c>
      <c r="D3" s="36">
        <v>0.65920000000000001</v>
      </c>
      <c r="E3" s="49">
        <v>1</v>
      </c>
      <c r="F3" s="35">
        <v>1</v>
      </c>
      <c r="G3" s="35">
        <v>0</v>
      </c>
      <c r="H3" s="35">
        <v>2</v>
      </c>
      <c r="I3" s="35"/>
      <c r="J3" s="35">
        <v>1</v>
      </c>
      <c r="K3" s="50">
        <f>SUM(E3:J3)</f>
        <v>5</v>
      </c>
      <c r="L3" s="1"/>
      <c r="M3" s="62"/>
      <c r="T3" s="34" t="s">
        <v>27</v>
      </c>
      <c r="U3" s="36">
        <v>0.61899999999999999</v>
      </c>
      <c r="AE3" s="54" t="s">
        <v>153</v>
      </c>
      <c r="AF3" s="1">
        <v>36</v>
      </c>
      <c r="AG3" s="33">
        <v>0.88953124999999988</v>
      </c>
    </row>
    <row r="4" spans="2:33" x14ac:dyDescent="0.4">
      <c r="B4" s="6" t="s">
        <v>27</v>
      </c>
      <c r="C4" s="9">
        <v>2</v>
      </c>
      <c r="D4" s="24">
        <v>0.61899999999999999</v>
      </c>
      <c r="E4" s="50">
        <v>1</v>
      </c>
      <c r="F4" s="9">
        <v>0</v>
      </c>
      <c r="G4" s="9">
        <v>1</v>
      </c>
      <c r="H4" s="9">
        <v>0</v>
      </c>
      <c r="I4" s="9"/>
      <c r="J4" s="9"/>
      <c r="K4" s="50">
        <f t="shared" ref="K4:K23" si="0">SUM(E4:J4)</f>
        <v>2</v>
      </c>
      <c r="L4" s="1"/>
      <c r="M4" s="62"/>
      <c r="T4" s="34" t="s">
        <v>3</v>
      </c>
      <c r="U4" s="36">
        <v>0.65920000000000001</v>
      </c>
      <c r="AE4" s="54" t="s">
        <v>151</v>
      </c>
      <c r="AF4" s="1">
        <v>8</v>
      </c>
      <c r="AG4" s="33">
        <v>0.79625714285714289</v>
      </c>
    </row>
    <row r="5" spans="2:33" x14ac:dyDescent="0.4">
      <c r="B5" s="34" t="s">
        <v>169</v>
      </c>
      <c r="C5" s="35">
        <v>2</v>
      </c>
      <c r="D5" s="103">
        <v>1</v>
      </c>
      <c r="E5" s="49">
        <v>0</v>
      </c>
      <c r="F5" s="35">
        <v>0</v>
      </c>
      <c r="G5" s="35">
        <v>0</v>
      </c>
      <c r="H5" s="35">
        <v>2</v>
      </c>
      <c r="I5" s="35"/>
      <c r="J5" s="35"/>
      <c r="K5" s="50">
        <f t="shared" si="0"/>
        <v>2</v>
      </c>
      <c r="L5" s="1"/>
      <c r="M5" s="62"/>
      <c r="T5" s="34" t="s">
        <v>225</v>
      </c>
      <c r="U5" s="36">
        <v>0.66</v>
      </c>
      <c r="AE5" s="54" t="s">
        <v>20</v>
      </c>
      <c r="AF5" s="1">
        <v>6</v>
      </c>
      <c r="AG5" s="33">
        <v>0.83906666666666663</v>
      </c>
    </row>
    <row r="6" spans="2:33" x14ac:dyDescent="0.4">
      <c r="B6" s="6" t="s">
        <v>5</v>
      </c>
      <c r="C6" s="9">
        <v>2</v>
      </c>
      <c r="D6" s="24">
        <v>0.96849999999999992</v>
      </c>
      <c r="E6" s="50">
        <v>0</v>
      </c>
      <c r="F6" s="9">
        <v>0</v>
      </c>
      <c r="G6" s="9">
        <v>0</v>
      </c>
      <c r="H6" s="9">
        <v>2</v>
      </c>
      <c r="I6" s="9"/>
      <c r="J6" s="9"/>
      <c r="K6" s="50">
        <f t="shared" si="0"/>
        <v>2</v>
      </c>
      <c r="L6" s="1"/>
      <c r="M6" s="62"/>
      <c r="T6" s="34" t="s">
        <v>6</v>
      </c>
      <c r="U6" s="36">
        <v>0.74446666666666672</v>
      </c>
      <c r="AE6" s="54" t="s">
        <v>152</v>
      </c>
      <c r="AF6" s="1">
        <v>27</v>
      </c>
      <c r="AG6" s="33">
        <v>0.91647727272727275</v>
      </c>
    </row>
    <row r="7" spans="2:33" x14ac:dyDescent="0.4">
      <c r="B7" s="34" t="s">
        <v>19</v>
      </c>
      <c r="C7" s="35">
        <v>1</v>
      </c>
      <c r="D7" s="36">
        <v>0.95440000000000003</v>
      </c>
      <c r="E7" s="49">
        <v>0</v>
      </c>
      <c r="F7" s="35">
        <v>0</v>
      </c>
      <c r="G7" s="35">
        <v>1</v>
      </c>
      <c r="H7" s="35">
        <v>0</v>
      </c>
      <c r="I7" s="35"/>
      <c r="J7" s="35"/>
      <c r="K7" s="50">
        <f t="shared" si="0"/>
        <v>1</v>
      </c>
      <c r="L7" s="1"/>
      <c r="M7" s="62"/>
      <c r="T7" s="34" t="s">
        <v>20</v>
      </c>
      <c r="U7" s="36">
        <v>0.81584999999999996</v>
      </c>
      <c r="AE7" s="101" t="s">
        <v>131</v>
      </c>
      <c r="AF7" s="3">
        <f>SUM(AF3:AF6)</f>
        <v>77</v>
      </c>
      <c r="AG7" s="37">
        <f>AVERAGE(AG3:AG6)</f>
        <v>0.86033308306277056</v>
      </c>
    </row>
    <row r="8" spans="2:33" x14ac:dyDescent="0.4">
      <c r="B8" s="17" t="s">
        <v>20</v>
      </c>
      <c r="C8" s="9">
        <v>4</v>
      </c>
      <c r="D8" s="24">
        <v>0.81584999999999996</v>
      </c>
      <c r="E8" s="50">
        <v>1</v>
      </c>
      <c r="F8" s="9">
        <v>1</v>
      </c>
      <c r="G8" s="9">
        <v>0</v>
      </c>
      <c r="H8" s="9">
        <v>2</v>
      </c>
      <c r="I8" s="9"/>
      <c r="J8" s="9"/>
      <c r="K8" s="50">
        <f t="shared" si="0"/>
        <v>4</v>
      </c>
      <c r="L8" s="1"/>
      <c r="M8" s="62"/>
      <c r="T8" s="34" t="s">
        <v>8</v>
      </c>
      <c r="U8" s="36">
        <v>0.83255555555555549</v>
      </c>
    </row>
    <row r="9" spans="2:33" x14ac:dyDescent="0.4">
      <c r="B9" s="34" t="s">
        <v>21</v>
      </c>
      <c r="C9" s="35">
        <v>3</v>
      </c>
      <c r="D9" s="36">
        <v>0.95666666666666667</v>
      </c>
      <c r="E9" s="49">
        <v>0</v>
      </c>
      <c r="F9" s="35">
        <v>0</v>
      </c>
      <c r="G9" s="35">
        <v>1</v>
      </c>
      <c r="H9" s="35">
        <v>2</v>
      </c>
      <c r="I9" s="35"/>
      <c r="J9" s="35"/>
      <c r="K9" s="50">
        <f t="shared" si="0"/>
        <v>3</v>
      </c>
      <c r="L9" s="1"/>
      <c r="M9" s="62"/>
      <c r="T9" s="34" t="s">
        <v>18</v>
      </c>
      <c r="U9" s="36">
        <v>0.84066666666666678</v>
      </c>
    </row>
    <row r="10" spans="2:33" x14ac:dyDescent="0.4">
      <c r="B10" s="17" t="s">
        <v>22</v>
      </c>
      <c r="C10" s="9">
        <v>2</v>
      </c>
      <c r="D10" s="103">
        <v>1</v>
      </c>
      <c r="E10" s="50">
        <v>0</v>
      </c>
      <c r="F10" s="9">
        <v>0</v>
      </c>
      <c r="G10" s="9">
        <v>0</v>
      </c>
      <c r="H10" s="9">
        <v>1</v>
      </c>
      <c r="I10" s="9"/>
      <c r="J10" s="9">
        <v>1</v>
      </c>
      <c r="K10" s="50">
        <f t="shared" si="0"/>
        <v>2</v>
      </c>
      <c r="L10" s="1"/>
      <c r="M10" s="62"/>
      <c r="T10" s="34" t="s">
        <v>14</v>
      </c>
      <c r="U10" s="36">
        <v>0.89</v>
      </c>
    </row>
    <row r="11" spans="2:33" x14ac:dyDescent="0.4">
      <c r="B11" s="34" t="s">
        <v>6</v>
      </c>
      <c r="C11" s="35">
        <v>3</v>
      </c>
      <c r="D11" s="36">
        <v>0.74446666666666672</v>
      </c>
      <c r="E11" s="49">
        <v>1</v>
      </c>
      <c r="F11" s="35">
        <v>0</v>
      </c>
      <c r="G11" s="35">
        <v>1</v>
      </c>
      <c r="H11" s="35">
        <v>1</v>
      </c>
      <c r="I11" s="35"/>
      <c r="J11" s="35"/>
      <c r="K11" s="50">
        <f t="shared" si="0"/>
        <v>3</v>
      </c>
      <c r="L11" s="1"/>
      <c r="M11" s="62"/>
      <c r="T11" s="34" t="s">
        <v>12</v>
      </c>
      <c r="U11" s="36">
        <v>0.90199999999999991</v>
      </c>
    </row>
    <row r="12" spans="2:33" x14ac:dyDescent="0.4">
      <c r="B12" s="17" t="s">
        <v>225</v>
      </c>
      <c r="C12" s="9">
        <v>4</v>
      </c>
      <c r="D12" s="24">
        <v>0.66</v>
      </c>
      <c r="E12" s="50">
        <v>1</v>
      </c>
      <c r="F12" s="9">
        <v>0</v>
      </c>
      <c r="G12" s="9">
        <v>1</v>
      </c>
      <c r="H12" s="9">
        <v>1</v>
      </c>
      <c r="I12" s="9"/>
      <c r="J12" s="9">
        <v>1</v>
      </c>
      <c r="K12" s="50">
        <f t="shared" si="0"/>
        <v>4</v>
      </c>
      <c r="L12" s="1"/>
      <c r="M12" s="62"/>
      <c r="T12" s="34" t="s">
        <v>19</v>
      </c>
      <c r="U12" s="36">
        <v>0.95440000000000003</v>
      </c>
    </row>
    <row r="13" spans="2:33" x14ac:dyDescent="0.4">
      <c r="B13" s="34" t="s">
        <v>8</v>
      </c>
      <c r="C13" s="35">
        <v>10</v>
      </c>
      <c r="D13" s="36">
        <v>0.83255555555555549</v>
      </c>
      <c r="E13" s="49">
        <v>1</v>
      </c>
      <c r="F13" s="35">
        <v>1</v>
      </c>
      <c r="G13" s="35">
        <v>2</v>
      </c>
      <c r="H13" s="35">
        <v>5</v>
      </c>
      <c r="I13" s="35">
        <v>1</v>
      </c>
      <c r="J13" s="35"/>
      <c r="K13" s="50">
        <f t="shared" si="0"/>
        <v>10</v>
      </c>
      <c r="L13" s="1"/>
      <c r="M13" s="62"/>
      <c r="T13" s="34" t="s">
        <v>16</v>
      </c>
      <c r="U13" s="36">
        <v>0.95556666666666656</v>
      </c>
    </row>
    <row r="14" spans="2:33" x14ac:dyDescent="0.4">
      <c r="B14" s="17" t="s">
        <v>9</v>
      </c>
      <c r="C14" s="9">
        <v>4</v>
      </c>
      <c r="D14" s="103">
        <v>1</v>
      </c>
      <c r="E14" s="50">
        <v>0</v>
      </c>
      <c r="F14" s="9">
        <v>0</v>
      </c>
      <c r="G14" s="9">
        <v>0</v>
      </c>
      <c r="H14" s="9">
        <v>3</v>
      </c>
      <c r="I14" s="9"/>
      <c r="J14" s="9">
        <v>1</v>
      </c>
      <c r="K14" s="50">
        <f t="shared" si="0"/>
        <v>4</v>
      </c>
      <c r="L14" s="1"/>
      <c r="M14" s="62"/>
      <c r="T14" s="34" t="s">
        <v>21</v>
      </c>
      <c r="U14" s="36">
        <v>0.95666666666666667</v>
      </c>
    </row>
    <row r="15" spans="2:33" x14ac:dyDescent="0.4">
      <c r="B15" s="34" t="s">
        <v>10</v>
      </c>
      <c r="C15" s="35">
        <v>6</v>
      </c>
      <c r="D15" s="36">
        <v>0.99333333333333329</v>
      </c>
      <c r="E15" s="49">
        <v>0</v>
      </c>
      <c r="F15" s="35">
        <v>0</v>
      </c>
      <c r="G15" s="35">
        <v>0</v>
      </c>
      <c r="H15" s="35">
        <v>6</v>
      </c>
      <c r="I15" s="35"/>
      <c r="J15" s="35"/>
      <c r="K15" s="50">
        <f t="shared" si="0"/>
        <v>6</v>
      </c>
      <c r="L15" s="1"/>
      <c r="M15" s="62"/>
      <c r="T15" s="34" t="s">
        <v>5</v>
      </c>
      <c r="U15" s="36">
        <v>0.96849999999999992</v>
      </c>
    </row>
    <row r="16" spans="2:33" x14ac:dyDescent="0.4">
      <c r="B16" s="17" t="s">
        <v>11</v>
      </c>
      <c r="C16" s="9">
        <v>2</v>
      </c>
      <c r="D16" s="103">
        <v>1</v>
      </c>
      <c r="E16" s="50">
        <v>0</v>
      </c>
      <c r="F16" s="9">
        <v>0</v>
      </c>
      <c r="G16" s="9">
        <v>0</v>
      </c>
      <c r="H16" s="9">
        <v>2</v>
      </c>
      <c r="I16" s="9"/>
      <c r="J16" s="9"/>
      <c r="K16" s="50">
        <f t="shared" si="0"/>
        <v>2</v>
      </c>
      <c r="L16" s="1"/>
      <c r="M16" s="62"/>
      <c r="T16" s="34" t="s">
        <v>10</v>
      </c>
      <c r="U16" s="36">
        <v>0.99333333333333329</v>
      </c>
    </row>
    <row r="17" spans="1:33" x14ac:dyDescent="0.4">
      <c r="B17" s="34" t="s">
        <v>12</v>
      </c>
      <c r="C17" s="35">
        <v>5</v>
      </c>
      <c r="D17" s="36">
        <v>0.90199999999999991</v>
      </c>
      <c r="E17" s="49">
        <v>0</v>
      </c>
      <c r="F17" s="35">
        <v>1</v>
      </c>
      <c r="G17" s="35">
        <v>1</v>
      </c>
      <c r="H17" s="35">
        <v>3</v>
      </c>
      <c r="I17" s="35"/>
      <c r="J17" s="35"/>
      <c r="K17" s="50">
        <f t="shared" si="0"/>
        <v>5</v>
      </c>
      <c r="L17" s="1"/>
      <c r="M17" s="62"/>
      <c r="T17" s="34" t="s">
        <v>169</v>
      </c>
      <c r="U17" s="36">
        <v>1</v>
      </c>
    </row>
    <row r="18" spans="1:33" ht="32.4" x14ac:dyDescent="0.4">
      <c r="B18" s="6" t="s">
        <v>13</v>
      </c>
      <c r="C18" s="9">
        <v>1</v>
      </c>
      <c r="D18" s="103">
        <v>1</v>
      </c>
      <c r="E18" s="50">
        <v>0</v>
      </c>
      <c r="F18" s="9">
        <v>0</v>
      </c>
      <c r="G18" s="9">
        <v>0</v>
      </c>
      <c r="H18" s="9">
        <v>1</v>
      </c>
      <c r="I18" s="9"/>
      <c r="J18" s="9"/>
      <c r="K18" s="50">
        <f t="shared" si="0"/>
        <v>1</v>
      </c>
      <c r="L18" s="1"/>
      <c r="M18" s="62"/>
      <c r="T18" s="34" t="s">
        <v>22</v>
      </c>
      <c r="U18" s="36">
        <v>1</v>
      </c>
      <c r="AE18" s="56" t="s">
        <v>156</v>
      </c>
      <c r="AF18" s="63">
        <f>E24</f>
        <v>7</v>
      </c>
      <c r="AG18" s="38">
        <f>+E25</f>
        <v>9.0909090909090912E-2</v>
      </c>
    </row>
    <row r="19" spans="1:33" ht="32.4" x14ac:dyDescent="0.4">
      <c r="B19" s="34" t="s">
        <v>14</v>
      </c>
      <c r="C19" s="35">
        <v>2</v>
      </c>
      <c r="D19" s="36">
        <v>0.89</v>
      </c>
      <c r="E19" s="49">
        <v>1</v>
      </c>
      <c r="F19" s="35">
        <v>0</v>
      </c>
      <c r="G19" s="35">
        <v>0</v>
      </c>
      <c r="H19" s="35">
        <v>1</v>
      </c>
      <c r="I19" s="35"/>
      <c r="J19" s="35"/>
      <c r="K19" s="50">
        <f t="shared" si="0"/>
        <v>2</v>
      </c>
      <c r="L19" s="1"/>
      <c r="M19" s="62"/>
      <c r="T19" s="34" t="s">
        <v>9</v>
      </c>
      <c r="U19" s="36">
        <v>1</v>
      </c>
      <c r="AE19" s="57" t="s">
        <v>157</v>
      </c>
      <c r="AF19" s="63">
        <f>+F24</f>
        <v>5</v>
      </c>
      <c r="AG19" s="38">
        <f>+F25</f>
        <v>6.4935064935064929E-2</v>
      </c>
    </row>
    <row r="20" spans="1:33" ht="32.4" x14ac:dyDescent="0.4">
      <c r="B20" s="6" t="s">
        <v>16</v>
      </c>
      <c r="C20" s="9">
        <v>7</v>
      </c>
      <c r="D20" s="24">
        <v>0.95556666666666656</v>
      </c>
      <c r="E20" s="50">
        <v>0</v>
      </c>
      <c r="F20" s="9">
        <v>0</v>
      </c>
      <c r="G20" s="9">
        <v>1</v>
      </c>
      <c r="H20" s="9">
        <v>2</v>
      </c>
      <c r="I20" s="9"/>
      <c r="J20" s="9">
        <v>4</v>
      </c>
      <c r="K20" s="50">
        <f t="shared" si="0"/>
        <v>7</v>
      </c>
      <c r="L20" s="1"/>
      <c r="M20" s="62"/>
      <c r="T20" s="34" t="s">
        <v>11</v>
      </c>
      <c r="U20" s="36">
        <v>1</v>
      </c>
      <c r="AE20" s="58" t="s">
        <v>158</v>
      </c>
      <c r="AF20" s="63">
        <f>+G24</f>
        <v>11</v>
      </c>
      <c r="AG20" s="38">
        <f>+G25</f>
        <v>0.14285714285714285</v>
      </c>
    </row>
    <row r="21" spans="1:33" ht="32.4" x14ac:dyDescent="0.4">
      <c r="B21" s="34" t="s">
        <v>15</v>
      </c>
      <c r="C21" s="35">
        <v>4</v>
      </c>
      <c r="D21" s="103">
        <v>1</v>
      </c>
      <c r="E21" s="49">
        <v>0</v>
      </c>
      <c r="F21" s="35">
        <v>0</v>
      </c>
      <c r="G21" s="35">
        <v>0</v>
      </c>
      <c r="H21" s="35">
        <v>4</v>
      </c>
      <c r="I21" s="35"/>
      <c r="J21" s="35"/>
      <c r="K21" s="50">
        <f t="shared" si="0"/>
        <v>4</v>
      </c>
      <c r="L21" s="1"/>
      <c r="M21" s="62"/>
      <c r="T21" s="34" t="s">
        <v>13</v>
      </c>
      <c r="U21" s="36">
        <v>1</v>
      </c>
      <c r="AE21" s="59" t="s">
        <v>159</v>
      </c>
      <c r="AF21" s="63">
        <f>+H24</f>
        <v>44</v>
      </c>
      <c r="AG21" s="38">
        <f>+H25</f>
        <v>0.5714285714285714</v>
      </c>
    </row>
    <row r="22" spans="1:33" ht="32.4" x14ac:dyDescent="0.4">
      <c r="B22" s="6" t="s">
        <v>17</v>
      </c>
      <c r="C22" s="9">
        <v>5</v>
      </c>
      <c r="D22" s="103">
        <v>1</v>
      </c>
      <c r="E22" s="50">
        <v>0</v>
      </c>
      <c r="F22" s="9">
        <v>0</v>
      </c>
      <c r="G22" s="9">
        <v>0</v>
      </c>
      <c r="H22" s="9">
        <v>4</v>
      </c>
      <c r="I22" s="9"/>
      <c r="J22" s="9">
        <v>1</v>
      </c>
      <c r="K22" s="50">
        <f t="shared" si="0"/>
        <v>5</v>
      </c>
      <c r="L22" s="1"/>
      <c r="M22" s="62"/>
      <c r="T22" s="34" t="s">
        <v>15</v>
      </c>
      <c r="U22" s="36">
        <v>1</v>
      </c>
      <c r="AE22" s="64" t="s">
        <v>167</v>
      </c>
      <c r="AF22" s="63">
        <f>I24</f>
        <v>1</v>
      </c>
      <c r="AG22" s="38">
        <f>+I25</f>
        <v>1.2987012987012988E-2</v>
      </c>
    </row>
    <row r="23" spans="1:33" ht="32.4" x14ac:dyDescent="0.4">
      <c r="B23" s="34" t="s">
        <v>18</v>
      </c>
      <c r="C23" s="35">
        <v>3</v>
      </c>
      <c r="D23" s="36">
        <v>0.84066666666666678</v>
      </c>
      <c r="E23" s="49">
        <v>0</v>
      </c>
      <c r="F23" s="35">
        <v>1</v>
      </c>
      <c r="G23" s="35">
        <v>2</v>
      </c>
      <c r="H23" s="35">
        <v>0</v>
      </c>
      <c r="I23" s="35"/>
      <c r="J23" s="35"/>
      <c r="K23" s="50">
        <f t="shared" si="0"/>
        <v>3</v>
      </c>
      <c r="L23" s="1"/>
      <c r="M23" s="62"/>
      <c r="T23" s="34" t="s">
        <v>17</v>
      </c>
      <c r="U23" s="36">
        <v>1</v>
      </c>
      <c r="AE23" s="64" t="s">
        <v>164</v>
      </c>
      <c r="AF23" s="63">
        <f>J24</f>
        <v>9</v>
      </c>
      <c r="AG23" s="38">
        <f>+J25</f>
        <v>0.11688311688311688</v>
      </c>
    </row>
    <row r="24" spans="1:33" x14ac:dyDescent="0.4">
      <c r="C24" s="1">
        <f>SUM(C3:C23)</f>
        <v>77</v>
      </c>
      <c r="D24" s="37">
        <f>AVERAGE(D3:D23)</f>
        <v>0.89486693121693117</v>
      </c>
      <c r="E24" s="63">
        <f>SUM(E3:E23)</f>
        <v>7</v>
      </c>
      <c r="F24" s="63">
        <f t="shared" ref="F24:J24" si="1">SUM(F3:F23)</f>
        <v>5</v>
      </c>
      <c r="G24" s="63">
        <f t="shared" si="1"/>
        <v>11</v>
      </c>
      <c r="H24" s="63">
        <f t="shared" si="1"/>
        <v>44</v>
      </c>
      <c r="I24" s="63">
        <f t="shared" si="1"/>
        <v>1</v>
      </c>
      <c r="J24" s="63">
        <f t="shared" si="1"/>
        <v>9</v>
      </c>
      <c r="K24" s="63">
        <f>SUM(K3:K23)</f>
        <v>77</v>
      </c>
      <c r="T24"/>
      <c r="U24" s="109">
        <v>0.89486693121693117</v>
      </c>
      <c r="AF24" s="62">
        <f>SUM(AF18:AF23)</f>
        <v>77</v>
      </c>
      <c r="AG24" s="102">
        <f>SUM(AG18:AG23)</f>
        <v>1</v>
      </c>
    </row>
    <row r="25" spans="1:33" x14ac:dyDescent="0.4">
      <c r="E25" s="38">
        <f>E24*100%/$C$24</f>
        <v>9.0909090909090912E-2</v>
      </c>
      <c r="F25" s="38">
        <f t="shared" ref="F25:J25" si="2">F24*100%/$C$24</f>
        <v>6.4935064935064929E-2</v>
      </c>
      <c r="G25" s="38">
        <f t="shared" si="2"/>
        <v>0.14285714285714285</v>
      </c>
      <c r="H25" s="38">
        <f t="shared" si="2"/>
        <v>0.5714285714285714</v>
      </c>
      <c r="I25" s="38">
        <f t="shared" si="2"/>
        <v>1.2987012987012988E-2</v>
      </c>
      <c r="J25" s="38">
        <f t="shared" si="2"/>
        <v>0.11688311688311688</v>
      </c>
      <c r="K25" s="102">
        <f>SUM(E25:J25)</f>
        <v>1</v>
      </c>
    </row>
    <row r="31" spans="1:33" ht="19.5" customHeight="1" x14ac:dyDescent="0.4">
      <c r="A31" s="126" t="str">
        <f>+B3</f>
        <v>Comunicación Estratégica</v>
      </c>
      <c r="B31" s="126"/>
      <c r="C31" s="126"/>
      <c r="D31" s="128" t="s">
        <v>156</v>
      </c>
      <c r="E31" s="129" t="s">
        <v>157</v>
      </c>
      <c r="F31" s="130" t="s">
        <v>158</v>
      </c>
      <c r="G31" s="123" t="s">
        <v>159</v>
      </c>
      <c r="H31" s="131" t="s">
        <v>164</v>
      </c>
    </row>
    <row r="32" spans="1:33" x14ac:dyDescent="0.4">
      <c r="A32" s="41" t="s">
        <v>119</v>
      </c>
      <c r="B32" s="42" t="s">
        <v>154</v>
      </c>
      <c r="C32" s="42" t="s">
        <v>155</v>
      </c>
      <c r="D32" s="128"/>
      <c r="E32" s="129"/>
      <c r="F32" s="130"/>
      <c r="G32" s="123"/>
      <c r="H32" s="132"/>
    </row>
    <row r="33" spans="1:10" ht="27" customHeight="1" x14ac:dyDescent="0.4">
      <c r="A33" s="43">
        <v>1</v>
      </c>
      <c r="B33" s="6" t="s">
        <v>44</v>
      </c>
      <c r="C33" s="79" t="s">
        <v>164</v>
      </c>
      <c r="D33" s="9">
        <v>0</v>
      </c>
      <c r="E33" s="9">
        <v>0</v>
      </c>
      <c r="F33" s="9">
        <v>0</v>
      </c>
      <c r="G33" s="9">
        <v>0</v>
      </c>
      <c r="H33" s="9">
        <v>1</v>
      </c>
    </row>
    <row r="34" spans="1:10" x14ac:dyDescent="0.4">
      <c r="A34" s="43">
        <v>2</v>
      </c>
      <c r="B34" s="6" t="s">
        <v>45</v>
      </c>
      <c r="C34" s="24">
        <v>1</v>
      </c>
      <c r="D34" s="9">
        <v>0</v>
      </c>
      <c r="E34" s="9">
        <v>0</v>
      </c>
      <c r="F34" s="9">
        <v>0</v>
      </c>
      <c r="G34" s="9">
        <v>1</v>
      </c>
      <c r="H34" s="9">
        <v>0</v>
      </c>
    </row>
    <row r="35" spans="1:10" x14ac:dyDescent="0.4">
      <c r="A35" s="43">
        <v>3</v>
      </c>
      <c r="B35" s="6" t="s">
        <v>43</v>
      </c>
      <c r="C35" s="24">
        <v>0.60760000000000003</v>
      </c>
      <c r="D35" s="9">
        <v>0</v>
      </c>
      <c r="E35" s="9">
        <v>1</v>
      </c>
      <c r="F35" s="9">
        <v>0</v>
      </c>
      <c r="G35" s="9">
        <v>0</v>
      </c>
      <c r="H35" s="9">
        <v>0</v>
      </c>
    </row>
    <row r="36" spans="1:10" x14ac:dyDescent="0.4">
      <c r="A36" s="43">
        <v>4</v>
      </c>
      <c r="B36" s="6" t="s">
        <v>42</v>
      </c>
      <c r="C36" s="24">
        <v>0.97919999999999996</v>
      </c>
      <c r="D36" s="9">
        <v>0</v>
      </c>
      <c r="E36" s="9">
        <v>0</v>
      </c>
      <c r="F36" s="9">
        <v>0</v>
      </c>
      <c r="G36" s="9">
        <v>1</v>
      </c>
      <c r="H36" s="9">
        <v>0</v>
      </c>
    </row>
    <row r="37" spans="1:10" x14ac:dyDescent="0.4">
      <c r="A37" s="43">
        <v>5</v>
      </c>
      <c r="B37" s="6" t="s">
        <v>37</v>
      </c>
      <c r="C37" s="24">
        <v>0.05</v>
      </c>
      <c r="D37" s="9">
        <v>1</v>
      </c>
      <c r="E37" s="9">
        <v>0</v>
      </c>
      <c r="F37" s="9">
        <v>0</v>
      </c>
      <c r="G37" s="9">
        <v>0</v>
      </c>
      <c r="H37" s="9">
        <v>0</v>
      </c>
    </row>
    <row r="38" spans="1:10" x14ac:dyDescent="0.4">
      <c r="A38" s="44"/>
      <c r="B38" s="45" t="s">
        <v>163</v>
      </c>
      <c r="C38" s="80">
        <f>AVERAGE(C33:C37)</f>
        <v>0.65920000000000001</v>
      </c>
      <c r="D38" s="1">
        <f>SUM(D33:D37)</f>
        <v>1</v>
      </c>
      <c r="E38" s="1">
        <f t="shared" ref="E38:G38" si="3">SUM(E33:E37)</f>
        <v>1</v>
      </c>
      <c r="F38" s="1">
        <f t="shared" si="3"/>
        <v>0</v>
      </c>
      <c r="G38" s="1">
        <f t="shared" si="3"/>
        <v>2</v>
      </c>
      <c r="H38" s="1">
        <f t="shared" ref="H38" si="4">SUM(H33:H37)</f>
        <v>1</v>
      </c>
    </row>
    <row r="39" spans="1:10" x14ac:dyDescent="0.4">
      <c r="A39" s="78"/>
      <c r="B39" s="78"/>
      <c r="C39" s="77">
        <f>100%-C38</f>
        <v>0.34079999999999999</v>
      </c>
      <c r="D39" s="48">
        <f>D38*100%/$A$37</f>
        <v>0.2</v>
      </c>
      <c r="E39" s="48">
        <f t="shared" ref="E39:H39" si="5">E38*100%/$A$37</f>
        <v>0.2</v>
      </c>
      <c r="F39" s="48">
        <f t="shared" si="5"/>
        <v>0</v>
      </c>
      <c r="G39" s="48">
        <f t="shared" si="5"/>
        <v>0.4</v>
      </c>
      <c r="H39" s="48">
        <f t="shared" si="5"/>
        <v>0.2</v>
      </c>
      <c r="J39" s="81">
        <f>SUM(D39:H39)</f>
        <v>1</v>
      </c>
    </row>
    <row r="45" spans="1:10" ht="19.5" customHeight="1" x14ac:dyDescent="0.4">
      <c r="A45" s="126" t="str">
        <f>+B4</f>
        <v>Conceptos Técnicos</v>
      </c>
      <c r="B45" s="126"/>
      <c r="C45" s="126"/>
      <c r="D45" s="128" t="s">
        <v>156</v>
      </c>
      <c r="E45" s="129" t="s">
        <v>157</v>
      </c>
      <c r="F45" s="130" t="s">
        <v>158</v>
      </c>
      <c r="G45" s="123" t="s">
        <v>159</v>
      </c>
    </row>
    <row r="46" spans="1:10" x14ac:dyDescent="0.4">
      <c r="A46" s="41" t="s">
        <v>119</v>
      </c>
      <c r="B46" s="42" t="s">
        <v>154</v>
      </c>
      <c r="C46" s="42" t="s">
        <v>155</v>
      </c>
      <c r="D46" s="128"/>
      <c r="E46" s="129"/>
      <c r="F46" s="130"/>
      <c r="G46" s="123"/>
    </row>
    <row r="47" spans="1:10" ht="71.25" customHeight="1" x14ac:dyDescent="0.4">
      <c r="A47" s="43">
        <v>1</v>
      </c>
      <c r="B47" s="82" t="s">
        <v>28</v>
      </c>
      <c r="C47" s="10">
        <v>0.46</v>
      </c>
      <c r="D47" s="9">
        <v>1</v>
      </c>
      <c r="E47" s="9">
        <v>0</v>
      </c>
      <c r="F47" s="9">
        <v>0</v>
      </c>
      <c r="G47" s="9">
        <v>0</v>
      </c>
    </row>
    <row r="48" spans="1:10" ht="63.75" customHeight="1" x14ac:dyDescent="0.4">
      <c r="A48" s="43">
        <v>2</v>
      </c>
      <c r="B48" s="82" t="s">
        <v>46</v>
      </c>
      <c r="C48" s="10">
        <v>0.69</v>
      </c>
      <c r="D48" s="9">
        <v>0</v>
      </c>
      <c r="E48" s="9">
        <v>0</v>
      </c>
      <c r="F48" s="9">
        <v>1</v>
      </c>
      <c r="G48" s="9">
        <v>0</v>
      </c>
    </row>
    <row r="49" spans="1:10" x14ac:dyDescent="0.4">
      <c r="A49" s="43"/>
      <c r="B49" s="45" t="s">
        <v>163</v>
      </c>
      <c r="C49" s="80">
        <f ca="1">AVERAGE(C47:C50)</f>
        <v>0.57499999999999996</v>
      </c>
      <c r="D49" s="9">
        <f>SUM(D47:D48)</f>
        <v>1</v>
      </c>
      <c r="E49" s="9">
        <f t="shared" ref="E49:G49" si="6">SUM(E47:E48)</f>
        <v>0</v>
      </c>
      <c r="F49" s="9">
        <f t="shared" si="6"/>
        <v>1</v>
      </c>
      <c r="G49" s="9">
        <f t="shared" si="6"/>
        <v>0</v>
      </c>
    </row>
    <row r="50" spans="1:10" x14ac:dyDescent="0.4">
      <c r="A50" s="43"/>
      <c r="B50" s="47"/>
      <c r="C50" s="46">
        <f ca="1">100%-C49</f>
        <v>0.42500000000000004</v>
      </c>
      <c r="D50" s="10">
        <f>D49*100%/$A$48</f>
        <v>0.5</v>
      </c>
      <c r="E50" s="10">
        <f t="shared" ref="E50:G50" si="7">E49*100%/$A$48</f>
        <v>0</v>
      </c>
      <c r="F50" s="10">
        <f t="shared" si="7"/>
        <v>0.5</v>
      </c>
      <c r="G50" s="10">
        <f t="shared" si="7"/>
        <v>0</v>
      </c>
      <c r="J50" s="81">
        <f>SUM(D50:H50)</f>
        <v>1</v>
      </c>
    </row>
    <row r="54" spans="1:10" ht="25.5" customHeight="1" x14ac:dyDescent="0.4">
      <c r="A54" s="126" t="str">
        <f>+B5</f>
        <v>Demanda y Prospectiva Energética</v>
      </c>
      <c r="B54" s="126"/>
      <c r="C54" s="126"/>
      <c r="D54" s="117" t="s">
        <v>156</v>
      </c>
      <c r="E54" s="119" t="s">
        <v>157</v>
      </c>
      <c r="F54" s="121" t="s">
        <v>158</v>
      </c>
      <c r="G54" s="124" t="s">
        <v>159</v>
      </c>
    </row>
    <row r="55" spans="1:10" x14ac:dyDescent="0.4">
      <c r="A55" s="41" t="s">
        <v>119</v>
      </c>
      <c r="B55" s="42" t="s">
        <v>154</v>
      </c>
      <c r="C55" s="42" t="s">
        <v>155</v>
      </c>
      <c r="D55" s="118"/>
      <c r="E55" s="120"/>
      <c r="F55" s="122"/>
      <c r="G55" s="125"/>
    </row>
    <row r="56" spans="1:10" ht="42.75" customHeight="1" x14ac:dyDescent="0.4">
      <c r="A56" s="43">
        <v>1</v>
      </c>
      <c r="B56" s="12" t="s">
        <v>48</v>
      </c>
      <c r="C56" s="10">
        <v>1</v>
      </c>
      <c r="D56" s="9">
        <v>0</v>
      </c>
      <c r="E56" s="9">
        <v>0</v>
      </c>
      <c r="F56" s="9">
        <v>0</v>
      </c>
      <c r="G56" s="9">
        <v>1</v>
      </c>
    </row>
    <row r="57" spans="1:10" ht="45.75" customHeight="1" x14ac:dyDescent="0.4">
      <c r="A57" s="43">
        <v>2</v>
      </c>
      <c r="B57" s="82" t="s">
        <v>36</v>
      </c>
      <c r="C57" s="10">
        <v>1</v>
      </c>
      <c r="D57" s="9">
        <v>0</v>
      </c>
      <c r="E57" s="9">
        <v>0</v>
      </c>
      <c r="F57" s="9">
        <v>0</v>
      </c>
      <c r="G57" s="9">
        <v>1</v>
      </c>
    </row>
    <row r="58" spans="1:10" x14ac:dyDescent="0.4">
      <c r="A58" s="44"/>
      <c r="B58" s="45" t="s">
        <v>163</v>
      </c>
      <c r="C58" s="80">
        <f>AVERAGE(C56:C57)</f>
        <v>1</v>
      </c>
      <c r="D58" s="1">
        <f>SUM(D56:D57)</f>
        <v>0</v>
      </c>
      <c r="E58" s="1">
        <f>SUM(E56:E57)</f>
        <v>0</v>
      </c>
      <c r="F58" s="1">
        <f>SUM(F56:F57)</f>
        <v>0</v>
      </c>
      <c r="G58" s="1">
        <f>SUM(G56:G57)</f>
        <v>2</v>
      </c>
    </row>
    <row r="59" spans="1:10" x14ac:dyDescent="0.4">
      <c r="A59" s="44"/>
      <c r="B59" s="47"/>
      <c r="C59" s="46">
        <f>100%-C58</f>
        <v>0</v>
      </c>
      <c r="D59" s="48">
        <f>D58*100%/$A$57</f>
        <v>0</v>
      </c>
      <c r="E59" s="48">
        <f t="shared" ref="E59:G59" si="8">E58*100%/$A$57</f>
        <v>0</v>
      </c>
      <c r="F59" s="48">
        <f t="shared" si="8"/>
        <v>0</v>
      </c>
      <c r="G59" s="48">
        <f t="shared" si="8"/>
        <v>1</v>
      </c>
      <c r="J59" s="92">
        <f>SUM(D59:G59)</f>
        <v>1</v>
      </c>
    </row>
    <row r="60" spans="1:10" x14ac:dyDescent="0.4">
      <c r="D60" s="2"/>
    </row>
    <row r="61" spans="1:10" x14ac:dyDescent="0.4">
      <c r="D61" s="2"/>
    </row>
    <row r="62" spans="1:10" x14ac:dyDescent="0.4">
      <c r="D62" s="2"/>
    </row>
    <row r="64" spans="1:10" ht="25.5" customHeight="1" x14ac:dyDescent="0.4">
      <c r="A64" s="126" t="str">
        <f>+B6</f>
        <v>Direccionamiento Estratégico</v>
      </c>
      <c r="B64" s="126"/>
      <c r="C64" s="126"/>
      <c r="D64" s="117" t="s">
        <v>156</v>
      </c>
      <c r="E64" s="119" t="s">
        <v>157</v>
      </c>
      <c r="F64" s="121" t="s">
        <v>158</v>
      </c>
      <c r="G64" s="124" t="s">
        <v>159</v>
      </c>
    </row>
    <row r="65" spans="1:10" x14ac:dyDescent="0.4">
      <c r="A65" s="41" t="s">
        <v>119</v>
      </c>
      <c r="B65" s="42" t="s">
        <v>154</v>
      </c>
      <c r="C65" s="42" t="s">
        <v>155</v>
      </c>
      <c r="D65" s="118"/>
      <c r="E65" s="120"/>
      <c r="F65" s="122"/>
      <c r="G65" s="125"/>
    </row>
    <row r="66" spans="1:10" ht="19.5" customHeight="1" x14ac:dyDescent="0.4">
      <c r="A66" s="43">
        <v>1</v>
      </c>
      <c r="B66" s="67" t="s">
        <v>32</v>
      </c>
      <c r="C66" s="10">
        <v>0.97</v>
      </c>
      <c r="D66" s="9">
        <v>0</v>
      </c>
      <c r="E66" s="18">
        <v>0</v>
      </c>
      <c r="F66" s="18">
        <v>0</v>
      </c>
      <c r="G66" s="18">
        <v>1</v>
      </c>
    </row>
    <row r="67" spans="1:10" x14ac:dyDescent="0.4">
      <c r="A67" s="43">
        <v>2</v>
      </c>
      <c r="B67" s="67" t="s">
        <v>49</v>
      </c>
      <c r="C67" s="10">
        <v>0.97</v>
      </c>
      <c r="D67" s="9">
        <v>0</v>
      </c>
      <c r="E67" s="18">
        <v>0</v>
      </c>
      <c r="F67" s="18">
        <v>0</v>
      </c>
      <c r="G67" s="18">
        <v>1</v>
      </c>
    </row>
    <row r="68" spans="1:10" x14ac:dyDescent="0.4">
      <c r="A68" s="44"/>
      <c r="B68" s="45" t="s">
        <v>163</v>
      </c>
      <c r="C68" s="80">
        <f>AVERAGE(C66:C67)</f>
        <v>0.97</v>
      </c>
      <c r="D68" s="1">
        <f>SUM(D66:D67)</f>
        <v>0</v>
      </c>
      <c r="E68" s="1">
        <f>SUM(E66:E67)</f>
        <v>0</v>
      </c>
      <c r="F68" s="1">
        <f>SUM(F66:F67)</f>
        <v>0</v>
      </c>
      <c r="G68" s="1">
        <f>SUM(G66:G67)</f>
        <v>2</v>
      </c>
    </row>
    <row r="69" spans="1:10" x14ac:dyDescent="0.4">
      <c r="A69" s="44"/>
      <c r="B69" s="47"/>
      <c r="C69" s="46">
        <f>100%-C68</f>
        <v>3.0000000000000027E-2</v>
      </c>
      <c r="D69" s="48">
        <f>D68*100%/$A$67</f>
        <v>0</v>
      </c>
      <c r="E69" s="48">
        <f t="shared" ref="E69:G69" si="9">E68*100%/$A$67</f>
        <v>0</v>
      </c>
      <c r="F69" s="48">
        <f t="shared" si="9"/>
        <v>0</v>
      </c>
      <c r="G69" s="48">
        <f t="shared" si="9"/>
        <v>1</v>
      </c>
      <c r="J69" s="81">
        <f>SUM(D69:G69)</f>
        <v>1</v>
      </c>
    </row>
    <row r="70" spans="1:10" x14ac:dyDescent="0.4">
      <c r="D70" s="2"/>
    </row>
    <row r="71" spans="1:10" x14ac:dyDescent="0.4">
      <c r="D71" s="2"/>
    </row>
    <row r="72" spans="1:10" x14ac:dyDescent="0.4">
      <c r="D72" s="2"/>
    </row>
    <row r="73" spans="1:10" x14ac:dyDescent="0.4">
      <c r="D73" s="2"/>
    </row>
    <row r="75" spans="1:10" ht="25.5" customHeight="1" x14ac:dyDescent="0.4">
      <c r="A75" s="126" t="str">
        <f>+B7</f>
        <v>Divulgación e información Minero Energética</v>
      </c>
      <c r="B75" s="126"/>
      <c r="C75" s="126"/>
      <c r="D75" s="117" t="s">
        <v>156</v>
      </c>
      <c r="E75" s="119" t="s">
        <v>157</v>
      </c>
      <c r="F75" s="121" t="s">
        <v>158</v>
      </c>
      <c r="G75" s="124" t="s">
        <v>159</v>
      </c>
    </row>
    <row r="76" spans="1:10" x14ac:dyDescent="0.4">
      <c r="A76" s="41" t="s">
        <v>119</v>
      </c>
      <c r="B76" s="42" t="s">
        <v>154</v>
      </c>
      <c r="C76" s="42" t="s">
        <v>155</v>
      </c>
      <c r="D76" s="118"/>
      <c r="E76" s="120"/>
      <c r="F76" s="122"/>
      <c r="G76" s="125"/>
    </row>
    <row r="77" spans="1:10" ht="19.5" customHeight="1" x14ac:dyDescent="0.4">
      <c r="A77" s="43">
        <v>1</v>
      </c>
      <c r="B77" s="67" t="s">
        <v>34</v>
      </c>
      <c r="C77" s="10">
        <v>0.95</v>
      </c>
      <c r="D77" s="9">
        <v>0</v>
      </c>
      <c r="E77" s="18">
        <v>0</v>
      </c>
      <c r="F77" s="18">
        <v>1</v>
      </c>
      <c r="G77" s="18">
        <v>0</v>
      </c>
    </row>
    <row r="78" spans="1:10" x14ac:dyDescent="0.4">
      <c r="A78" s="43"/>
      <c r="B78" s="6"/>
      <c r="C78" s="10"/>
      <c r="D78" s="9"/>
      <c r="E78" s="18"/>
      <c r="F78" s="18"/>
      <c r="G78" s="18"/>
    </row>
    <row r="79" spans="1:10" x14ac:dyDescent="0.4">
      <c r="A79" s="44"/>
      <c r="B79" s="45" t="s">
        <v>163</v>
      </c>
      <c r="C79" s="80">
        <f>AVERAGE(C77:C78)</f>
        <v>0.95</v>
      </c>
      <c r="D79" s="1">
        <f>SUM(D77:D78)</f>
        <v>0</v>
      </c>
      <c r="E79" s="1">
        <f>SUM(E77:E78)</f>
        <v>0</v>
      </c>
      <c r="F79" s="1">
        <f>SUM(F77:F78)</f>
        <v>1</v>
      </c>
      <c r="G79" s="1">
        <f>SUM(G77:G78)</f>
        <v>0</v>
      </c>
    </row>
    <row r="80" spans="1:10" x14ac:dyDescent="0.4">
      <c r="A80" s="44"/>
      <c r="B80" s="47"/>
      <c r="C80" s="46">
        <f>100%-C79</f>
        <v>5.0000000000000044E-2</v>
      </c>
      <c r="D80" s="48">
        <f>D79*100%/$A$77</f>
        <v>0</v>
      </c>
      <c r="E80" s="48">
        <f t="shared" ref="E80:G80" si="10">E79*100%/$A$77</f>
        <v>0</v>
      </c>
      <c r="F80" s="48">
        <f t="shared" si="10"/>
        <v>1</v>
      </c>
      <c r="G80" s="48">
        <f t="shared" si="10"/>
        <v>0</v>
      </c>
      <c r="J80" s="81">
        <f>SUM(D80:H80)</f>
        <v>1</v>
      </c>
    </row>
    <row r="81" spans="1:10" x14ac:dyDescent="0.4">
      <c r="D81" s="2"/>
    </row>
    <row r="82" spans="1:10" x14ac:dyDescent="0.4">
      <c r="D82" s="2"/>
    </row>
    <row r="83" spans="1:10" x14ac:dyDescent="0.4">
      <c r="D83" s="2"/>
    </row>
    <row r="84" spans="1:10" x14ac:dyDescent="0.4">
      <c r="D84" s="2"/>
    </row>
    <row r="85" spans="1:10" x14ac:dyDescent="0.4">
      <c r="D85" s="2"/>
    </row>
    <row r="86" spans="1:10" x14ac:dyDescent="0.4">
      <c r="D86" s="2"/>
    </row>
    <row r="88" spans="1:10" ht="25.5" customHeight="1" x14ac:dyDescent="0.4">
      <c r="A88" s="126" t="str">
        <f>+B8</f>
        <v>Evaluación y Control</v>
      </c>
      <c r="B88" s="126"/>
      <c r="C88" s="126"/>
      <c r="D88" s="117" t="s">
        <v>156</v>
      </c>
      <c r="E88" s="119" t="s">
        <v>157</v>
      </c>
      <c r="F88" s="121" t="s">
        <v>158</v>
      </c>
      <c r="G88" s="124" t="s">
        <v>159</v>
      </c>
    </row>
    <row r="89" spans="1:10" x14ac:dyDescent="0.4">
      <c r="A89" s="41" t="s">
        <v>119</v>
      </c>
      <c r="B89" s="42" t="s">
        <v>154</v>
      </c>
      <c r="C89" s="42" t="s">
        <v>155</v>
      </c>
      <c r="D89" s="118"/>
      <c r="E89" s="120"/>
      <c r="F89" s="122"/>
      <c r="G89" s="125"/>
    </row>
    <row r="90" spans="1:10" ht="36" customHeight="1" x14ac:dyDescent="0.4">
      <c r="A90" s="43">
        <v>1</v>
      </c>
      <c r="B90" s="12" t="s">
        <v>50</v>
      </c>
      <c r="C90" s="10">
        <v>0.68</v>
      </c>
      <c r="D90" s="9">
        <v>0</v>
      </c>
      <c r="E90" s="9">
        <v>0</v>
      </c>
      <c r="F90" s="9">
        <v>0</v>
      </c>
      <c r="G90" s="9">
        <v>1</v>
      </c>
    </row>
    <row r="91" spans="1:10" ht="42.75" customHeight="1" x14ac:dyDescent="0.4">
      <c r="A91" s="43">
        <v>2</v>
      </c>
      <c r="B91" s="12" t="s">
        <v>135</v>
      </c>
      <c r="C91" s="10">
        <v>1</v>
      </c>
      <c r="D91" s="9">
        <v>0</v>
      </c>
      <c r="E91" s="9">
        <v>1</v>
      </c>
      <c r="F91" s="9">
        <v>0</v>
      </c>
      <c r="G91" s="9">
        <v>0</v>
      </c>
    </row>
    <row r="92" spans="1:10" ht="36.75" customHeight="1" x14ac:dyDescent="0.4">
      <c r="A92" s="43">
        <v>3</v>
      </c>
      <c r="B92" s="12" t="s">
        <v>38</v>
      </c>
      <c r="C92" s="10">
        <v>1.31</v>
      </c>
      <c r="D92" s="9">
        <v>0</v>
      </c>
      <c r="E92" s="9">
        <v>0</v>
      </c>
      <c r="F92" s="9">
        <v>0</v>
      </c>
      <c r="G92" s="9">
        <v>1</v>
      </c>
    </row>
    <row r="93" spans="1:10" ht="39.75" customHeight="1" x14ac:dyDescent="0.4">
      <c r="A93" s="43">
        <v>4</v>
      </c>
      <c r="B93" s="12" t="s">
        <v>51</v>
      </c>
      <c r="C93" s="10">
        <v>0.28000000000000003</v>
      </c>
      <c r="D93" s="9">
        <v>1</v>
      </c>
      <c r="E93" s="9">
        <v>0</v>
      </c>
      <c r="F93" s="9">
        <v>0</v>
      </c>
      <c r="G93" s="9">
        <v>0</v>
      </c>
    </row>
    <row r="94" spans="1:10" x14ac:dyDescent="0.4">
      <c r="A94" s="44"/>
      <c r="B94" s="45" t="s">
        <v>163</v>
      </c>
      <c r="C94" s="80">
        <f>AVERAGE(C90:C93)</f>
        <v>0.81750000000000012</v>
      </c>
      <c r="D94" s="1">
        <f>SUM(D90:D93)</f>
        <v>1</v>
      </c>
      <c r="E94" s="1">
        <f>SUM(E90:E93)</f>
        <v>1</v>
      </c>
      <c r="F94" s="1">
        <f>SUM(F90:F93)</f>
        <v>0</v>
      </c>
      <c r="G94" s="1">
        <f>SUM(G90:G93)</f>
        <v>2</v>
      </c>
    </row>
    <row r="95" spans="1:10" x14ac:dyDescent="0.4">
      <c r="A95" s="44"/>
      <c r="B95" s="47"/>
      <c r="C95" s="46">
        <f>100%-C94</f>
        <v>0.18249999999999988</v>
      </c>
      <c r="D95" s="48">
        <f>D94*100%/$A$93</f>
        <v>0.25</v>
      </c>
      <c r="E95" s="48">
        <f t="shared" ref="E95:G95" si="11">E94*100%/$A$93</f>
        <v>0.25</v>
      </c>
      <c r="F95" s="48">
        <f t="shared" si="11"/>
        <v>0</v>
      </c>
      <c r="G95" s="48">
        <f t="shared" si="11"/>
        <v>0.5</v>
      </c>
      <c r="J95" s="81">
        <f>SUM(D95:G95)</f>
        <v>1</v>
      </c>
    </row>
    <row r="96" spans="1:10" x14ac:dyDescent="0.4">
      <c r="D96" s="2"/>
    </row>
    <row r="97" spans="1:10" x14ac:dyDescent="0.4">
      <c r="D97" s="2"/>
    </row>
    <row r="98" spans="1:10" x14ac:dyDescent="0.4">
      <c r="D98" s="2"/>
    </row>
    <row r="99" spans="1:10" x14ac:dyDescent="0.4">
      <c r="D99" s="2"/>
    </row>
    <row r="101" spans="1:10" ht="25.5" customHeight="1" x14ac:dyDescent="0.4">
      <c r="A101" s="126" t="str">
        <f>+B9</f>
        <v>Fondos Energéticos y proyectos para cobertura</v>
      </c>
      <c r="B101" s="126"/>
      <c r="C101" s="126"/>
      <c r="D101" s="117" t="s">
        <v>156</v>
      </c>
      <c r="E101" s="119" t="s">
        <v>157</v>
      </c>
      <c r="F101" s="121" t="s">
        <v>158</v>
      </c>
      <c r="G101" s="124" t="s">
        <v>159</v>
      </c>
    </row>
    <row r="102" spans="1:10" x14ac:dyDescent="0.4">
      <c r="A102" s="41" t="s">
        <v>119</v>
      </c>
      <c r="B102" s="42" t="s">
        <v>154</v>
      </c>
      <c r="C102" s="42" t="s">
        <v>155</v>
      </c>
      <c r="D102" s="118"/>
      <c r="E102" s="120"/>
      <c r="F102" s="122"/>
      <c r="G102" s="125"/>
    </row>
    <row r="103" spans="1:10" ht="19.5" customHeight="1" x14ac:dyDescent="0.4">
      <c r="A103" s="43">
        <v>1</v>
      </c>
      <c r="B103" s="6" t="s">
        <v>41</v>
      </c>
      <c r="C103" s="10">
        <v>1</v>
      </c>
      <c r="D103" s="9">
        <v>0</v>
      </c>
      <c r="E103" s="9">
        <v>0</v>
      </c>
      <c r="F103" s="9">
        <v>0</v>
      </c>
      <c r="G103" s="9">
        <v>1</v>
      </c>
    </row>
    <row r="104" spans="1:10" x14ac:dyDescent="0.4">
      <c r="A104" s="43">
        <v>2</v>
      </c>
      <c r="B104" s="6" t="s">
        <v>53</v>
      </c>
      <c r="C104" s="10">
        <v>1</v>
      </c>
      <c r="D104" s="9">
        <v>0</v>
      </c>
      <c r="E104" s="9">
        <v>0</v>
      </c>
      <c r="F104" s="9">
        <v>0</v>
      </c>
      <c r="G104" s="9">
        <v>1</v>
      </c>
    </row>
    <row r="105" spans="1:10" x14ac:dyDescent="0.4">
      <c r="A105" s="43">
        <v>3</v>
      </c>
      <c r="B105" s="6" t="s">
        <v>52</v>
      </c>
      <c r="C105" s="10">
        <v>0.87</v>
      </c>
      <c r="D105" s="9">
        <v>0</v>
      </c>
      <c r="E105" s="9">
        <v>0</v>
      </c>
      <c r="F105" s="9">
        <v>1</v>
      </c>
      <c r="G105" s="9">
        <v>0</v>
      </c>
    </row>
    <row r="106" spans="1:10" x14ac:dyDescent="0.4">
      <c r="A106" s="44"/>
      <c r="B106" s="45" t="s">
        <v>163</v>
      </c>
      <c r="C106" s="80">
        <f>AVERAGE(C103:C105)</f>
        <v>0.95666666666666667</v>
      </c>
      <c r="D106" s="1">
        <f>SUM(D103:D105)</f>
        <v>0</v>
      </c>
      <c r="E106" s="1">
        <f>SUM(E103:E105)</f>
        <v>0</v>
      </c>
      <c r="F106" s="1">
        <f>SUM(F103:F105)</f>
        <v>1</v>
      </c>
      <c r="G106" s="1">
        <f>SUM(G103:G105)</f>
        <v>2</v>
      </c>
    </row>
    <row r="107" spans="1:10" x14ac:dyDescent="0.4">
      <c r="A107" s="44"/>
      <c r="B107" s="47"/>
      <c r="C107" s="46">
        <f>100%-C106</f>
        <v>4.3333333333333335E-2</v>
      </c>
      <c r="D107" s="48">
        <f>D106*100%/$A$105</f>
        <v>0</v>
      </c>
      <c r="E107" s="48">
        <f t="shared" ref="E107:G107" si="12">E106*100%/$A$105</f>
        <v>0</v>
      </c>
      <c r="F107" s="48">
        <f t="shared" si="12"/>
        <v>0.33333333333333331</v>
      </c>
      <c r="G107" s="48">
        <f t="shared" si="12"/>
        <v>0.66666666666666663</v>
      </c>
      <c r="J107" s="81">
        <f>SUM(D107:H107)</f>
        <v>1</v>
      </c>
    </row>
    <row r="108" spans="1:10" x14ac:dyDescent="0.4">
      <c r="D108" s="2"/>
    </row>
    <row r="109" spans="1:10" x14ac:dyDescent="0.4">
      <c r="D109" s="2"/>
    </row>
    <row r="110" spans="1:10" x14ac:dyDescent="0.4">
      <c r="D110" s="2"/>
    </row>
    <row r="111" spans="1:10" x14ac:dyDescent="0.4">
      <c r="D111" s="2"/>
    </row>
    <row r="113" spans="1:10" ht="25.5" customHeight="1" x14ac:dyDescent="0.4">
      <c r="A113" s="126" t="str">
        <f>+B10</f>
        <v>Gestión Contractual</v>
      </c>
      <c r="B113" s="126"/>
      <c r="C113" s="126"/>
      <c r="D113" s="117" t="s">
        <v>156</v>
      </c>
      <c r="E113" s="119" t="s">
        <v>157</v>
      </c>
      <c r="F113" s="121" t="s">
        <v>158</v>
      </c>
      <c r="G113" s="124" t="s">
        <v>159</v>
      </c>
      <c r="H113" s="133" t="s">
        <v>164</v>
      </c>
    </row>
    <row r="114" spans="1:10" x14ac:dyDescent="0.4">
      <c r="A114" s="41" t="s">
        <v>119</v>
      </c>
      <c r="B114" s="42" t="s">
        <v>154</v>
      </c>
      <c r="C114" s="42" t="s">
        <v>155</v>
      </c>
      <c r="D114" s="118"/>
      <c r="E114" s="120"/>
      <c r="F114" s="122"/>
      <c r="G114" s="125"/>
      <c r="H114" s="133"/>
    </row>
    <row r="115" spans="1:10" ht="31.5" customHeight="1" x14ac:dyDescent="0.4">
      <c r="A115" s="43">
        <v>1</v>
      </c>
      <c r="B115" s="6" t="s">
        <v>54</v>
      </c>
      <c r="C115" s="79" t="s">
        <v>164</v>
      </c>
      <c r="D115" s="9">
        <v>0</v>
      </c>
      <c r="E115" s="9">
        <v>0</v>
      </c>
      <c r="F115" s="9">
        <v>0</v>
      </c>
      <c r="G115" s="9">
        <v>0</v>
      </c>
      <c r="H115" s="9">
        <v>1</v>
      </c>
    </row>
    <row r="116" spans="1:10" x14ac:dyDescent="0.4">
      <c r="A116" s="43">
        <v>2</v>
      </c>
      <c r="B116" s="6" t="s">
        <v>55</v>
      </c>
      <c r="C116" s="10">
        <v>1</v>
      </c>
      <c r="D116" s="9">
        <v>0</v>
      </c>
      <c r="E116" s="9">
        <v>0</v>
      </c>
      <c r="F116" s="9">
        <v>0</v>
      </c>
      <c r="G116" s="9">
        <v>1</v>
      </c>
      <c r="H116" s="9">
        <v>0</v>
      </c>
    </row>
    <row r="117" spans="1:10" x14ac:dyDescent="0.4">
      <c r="A117" s="44"/>
      <c r="B117" s="45" t="s">
        <v>163</v>
      </c>
      <c r="C117" s="80">
        <f>AVERAGE(C115:C116)</f>
        <v>1</v>
      </c>
      <c r="D117" s="1">
        <f>SUM(D115:D116)</f>
        <v>0</v>
      </c>
      <c r="E117" s="1">
        <f>SUM(E115:E116)</f>
        <v>0</v>
      </c>
      <c r="F117" s="1">
        <f>SUM(F115:F116)</f>
        <v>0</v>
      </c>
      <c r="G117" s="1">
        <f>SUM(G115:G116)</f>
        <v>1</v>
      </c>
      <c r="H117" s="1">
        <f>SUM(H115:H116)</f>
        <v>1</v>
      </c>
    </row>
    <row r="118" spans="1:10" x14ac:dyDescent="0.4">
      <c r="A118" s="44"/>
      <c r="B118" s="47"/>
      <c r="C118" s="46">
        <f>100%-C117</f>
        <v>0</v>
      </c>
      <c r="D118" s="48">
        <f>D117*100%/$A$116</f>
        <v>0</v>
      </c>
      <c r="E118" s="48">
        <f t="shared" ref="E118:H118" si="13">E117*100%/$A$116</f>
        <v>0</v>
      </c>
      <c r="F118" s="48">
        <f t="shared" si="13"/>
        <v>0</v>
      </c>
      <c r="G118" s="48">
        <f t="shared" si="13"/>
        <v>0.5</v>
      </c>
      <c r="H118" s="48">
        <f t="shared" si="13"/>
        <v>0.5</v>
      </c>
      <c r="J118" s="81">
        <f>SUM(D118:H118)</f>
        <v>1</v>
      </c>
    </row>
    <row r="124" spans="1:10" ht="25.5" customHeight="1" x14ac:dyDescent="0.4">
      <c r="A124" s="126" t="str">
        <f>+B11</f>
        <v>Gestión de Convocatorias</v>
      </c>
      <c r="B124" s="126"/>
      <c r="C124" s="126"/>
      <c r="D124" s="117" t="s">
        <v>156</v>
      </c>
      <c r="E124" s="119" t="s">
        <v>157</v>
      </c>
      <c r="F124" s="121" t="s">
        <v>158</v>
      </c>
      <c r="G124" s="124" t="s">
        <v>159</v>
      </c>
    </row>
    <row r="125" spans="1:10" x14ac:dyDescent="0.4">
      <c r="A125" s="41" t="s">
        <v>119</v>
      </c>
      <c r="B125" s="42" t="s">
        <v>154</v>
      </c>
      <c r="C125" s="42" t="s">
        <v>155</v>
      </c>
      <c r="D125" s="118"/>
      <c r="E125" s="120"/>
      <c r="F125" s="122"/>
      <c r="G125" s="125"/>
    </row>
    <row r="126" spans="1:10" ht="19.5" customHeight="1" x14ac:dyDescent="0.4">
      <c r="A126" s="43">
        <v>1</v>
      </c>
      <c r="B126" s="6" t="s">
        <v>56</v>
      </c>
      <c r="C126" s="10">
        <v>1.2222</v>
      </c>
      <c r="D126" s="9">
        <v>1</v>
      </c>
      <c r="E126" s="9">
        <v>0</v>
      </c>
      <c r="F126" s="9">
        <v>0</v>
      </c>
      <c r="G126" s="9">
        <v>0</v>
      </c>
    </row>
    <row r="127" spans="1:10" x14ac:dyDescent="0.4">
      <c r="A127" s="43">
        <v>2</v>
      </c>
      <c r="B127" s="6" t="s">
        <v>58</v>
      </c>
      <c r="C127" s="10">
        <v>5.8799999999999998E-2</v>
      </c>
      <c r="D127" s="9">
        <v>0</v>
      </c>
      <c r="E127" s="9">
        <v>0</v>
      </c>
      <c r="F127" s="9">
        <v>0</v>
      </c>
      <c r="G127" s="9">
        <v>1</v>
      </c>
    </row>
    <row r="128" spans="1:10" x14ac:dyDescent="0.4">
      <c r="A128" s="43">
        <v>3</v>
      </c>
      <c r="B128" s="6" t="s">
        <v>59</v>
      </c>
      <c r="C128" s="10">
        <v>0.95240000000000002</v>
      </c>
      <c r="D128" s="9">
        <v>0</v>
      </c>
      <c r="E128" s="9">
        <v>0</v>
      </c>
      <c r="F128" s="9">
        <v>1</v>
      </c>
      <c r="G128" s="9">
        <v>0</v>
      </c>
    </row>
    <row r="129" spans="1:10" x14ac:dyDescent="0.4">
      <c r="A129" s="44"/>
      <c r="B129" s="45" t="s">
        <v>163</v>
      </c>
      <c r="C129" s="80">
        <f>AVERAGE(C126:C128)</f>
        <v>0.74446666666666672</v>
      </c>
      <c r="D129" s="1">
        <f>SUM(D126:D128)</f>
        <v>1</v>
      </c>
      <c r="E129" s="1">
        <f>SUM(E126:E128)</f>
        <v>0</v>
      </c>
      <c r="F129" s="1">
        <f>SUM(F126:F128)</f>
        <v>1</v>
      </c>
      <c r="G129" s="1">
        <f>SUM(G126:G128)</f>
        <v>1</v>
      </c>
    </row>
    <row r="130" spans="1:10" x14ac:dyDescent="0.4">
      <c r="A130" s="44"/>
      <c r="B130" s="47"/>
      <c r="C130" s="46">
        <f>100%-C129</f>
        <v>0.25553333333333328</v>
      </c>
      <c r="D130" s="48">
        <f>D129*100%/$A$128</f>
        <v>0.33333333333333331</v>
      </c>
      <c r="E130" s="48">
        <f t="shared" ref="E130:G130" si="14">E129*100%/$A$128</f>
        <v>0</v>
      </c>
      <c r="F130" s="48">
        <f t="shared" si="14"/>
        <v>0.33333333333333331</v>
      </c>
      <c r="G130" s="48">
        <f t="shared" si="14"/>
        <v>0.33333333333333331</v>
      </c>
      <c r="J130" s="81">
        <f>SUM(D130:G130)</f>
        <v>1</v>
      </c>
    </row>
    <row r="131" spans="1:10" x14ac:dyDescent="0.4">
      <c r="D131" s="2"/>
    </row>
    <row r="132" spans="1:10" x14ac:dyDescent="0.4">
      <c r="D132" s="2"/>
    </row>
    <row r="133" spans="1:10" x14ac:dyDescent="0.4">
      <c r="D133" s="2"/>
    </row>
    <row r="134" spans="1:10" x14ac:dyDescent="0.4">
      <c r="D134" s="2"/>
    </row>
    <row r="136" spans="1:10" ht="25.5" customHeight="1" x14ac:dyDescent="0.4">
      <c r="A136" s="126" t="str">
        <f>+B12</f>
        <v>Gestión de Servicios Administrativos</v>
      </c>
      <c r="B136" s="126"/>
      <c r="C136" s="126"/>
      <c r="D136" s="117" t="s">
        <v>156</v>
      </c>
      <c r="E136" s="119" t="s">
        <v>157</v>
      </c>
      <c r="F136" s="121" t="s">
        <v>158</v>
      </c>
      <c r="G136" s="124" t="s">
        <v>159</v>
      </c>
      <c r="H136" s="133" t="s">
        <v>164</v>
      </c>
    </row>
    <row r="137" spans="1:10" ht="18" customHeight="1" x14ac:dyDescent="0.4">
      <c r="A137" s="41" t="s">
        <v>119</v>
      </c>
      <c r="B137" s="42" t="s">
        <v>154</v>
      </c>
      <c r="C137" s="42" t="s">
        <v>155</v>
      </c>
      <c r="D137" s="118"/>
      <c r="E137" s="120"/>
      <c r="F137" s="122"/>
      <c r="G137" s="125"/>
      <c r="H137" s="133"/>
    </row>
    <row r="138" spans="1:10" ht="19.5" customHeight="1" x14ac:dyDescent="0.4">
      <c r="A138" s="43">
        <v>1</v>
      </c>
      <c r="B138" s="6" t="s">
        <v>62</v>
      </c>
      <c r="C138" s="10">
        <v>0.03</v>
      </c>
      <c r="D138" s="9">
        <v>1</v>
      </c>
      <c r="E138" s="9">
        <v>0</v>
      </c>
      <c r="F138" s="9">
        <v>0</v>
      </c>
      <c r="G138" s="9">
        <v>0</v>
      </c>
      <c r="H138" s="9">
        <v>0</v>
      </c>
    </row>
    <row r="139" spans="1:10" ht="43.2" x14ac:dyDescent="0.4">
      <c r="A139" s="43">
        <v>2</v>
      </c>
      <c r="B139" s="6" t="s">
        <v>60</v>
      </c>
      <c r="C139" s="93" t="s">
        <v>164</v>
      </c>
      <c r="D139" s="9">
        <v>0</v>
      </c>
      <c r="E139" s="9">
        <v>0</v>
      </c>
      <c r="F139" s="9">
        <v>0</v>
      </c>
      <c r="G139" s="9">
        <v>0</v>
      </c>
      <c r="H139" s="9">
        <v>1</v>
      </c>
    </row>
    <row r="140" spans="1:10" x14ac:dyDescent="0.4">
      <c r="A140" s="43">
        <v>3</v>
      </c>
      <c r="B140" s="6" t="s">
        <v>63</v>
      </c>
      <c r="C140" s="10">
        <v>1</v>
      </c>
      <c r="D140" s="9">
        <v>0</v>
      </c>
      <c r="E140" s="9">
        <v>0</v>
      </c>
      <c r="F140" s="9">
        <v>0</v>
      </c>
      <c r="G140" s="9">
        <v>1</v>
      </c>
      <c r="H140" s="9">
        <v>0</v>
      </c>
    </row>
    <row r="141" spans="1:10" x14ac:dyDescent="0.4">
      <c r="A141" s="43">
        <v>4</v>
      </c>
      <c r="B141" s="6" t="s">
        <v>64</v>
      </c>
      <c r="C141" s="10">
        <v>0.95</v>
      </c>
      <c r="D141" s="9">
        <v>0</v>
      </c>
      <c r="E141" s="9">
        <v>0</v>
      </c>
      <c r="F141" s="9">
        <v>1</v>
      </c>
      <c r="G141" s="9">
        <v>0</v>
      </c>
      <c r="H141" s="18">
        <v>0</v>
      </c>
    </row>
    <row r="142" spans="1:10" x14ac:dyDescent="0.4">
      <c r="A142" s="44"/>
      <c r="B142" s="45" t="s">
        <v>163</v>
      </c>
      <c r="C142" s="80">
        <f>AVERAGE(C138:C141)</f>
        <v>0.66</v>
      </c>
      <c r="D142" s="1">
        <f>SUM(D138:D141)</f>
        <v>1</v>
      </c>
      <c r="E142" s="1">
        <f>SUM(E138:E141)</f>
        <v>0</v>
      </c>
      <c r="F142" s="1">
        <f>SUM(F138:F141)</f>
        <v>1</v>
      </c>
      <c r="G142" s="1">
        <f>SUM(G138:G141)</f>
        <v>1</v>
      </c>
      <c r="H142" s="1">
        <f>SUM(H138:H141)</f>
        <v>1</v>
      </c>
    </row>
    <row r="143" spans="1:10" x14ac:dyDescent="0.4">
      <c r="A143" s="44"/>
      <c r="B143" s="47"/>
      <c r="C143" s="46">
        <f>100%-C142</f>
        <v>0.33999999999999997</v>
      </c>
      <c r="D143" s="48">
        <f>D142*100%/$A$141</f>
        <v>0.25</v>
      </c>
      <c r="E143" s="48">
        <f t="shared" ref="E143:H143" si="15">E142*100%/$A$141</f>
        <v>0</v>
      </c>
      <c r="F143" s="48">
        <f t="shared" si="15"/>
        <v>0.25</v>
      </c>
      <c r="G143" s="48">
        <f t="shared" si="15"/>
        <v>0.25</v>
      </c>
      <c r="H143" s="48">
        <f t="shared" si="15"/>
        <v>0.25</v>
      </c>
      <c r="J143" s="81">
        <f>SUM(D143:H143)</f>
        <v>1</v>
      </c>
    </row>
    <row r="144" spans="1:10" x14ac:dyDescent="0.4">
      <c r="D144" s="2"/>
    </row>
    <row r="145" spans="1:8" x14ac:dyDescent="0.4">
      <c r="D145" s="2"/>
    </row>
    <row r="146" spans="1:8" x14ac:dyDescent="0.4">
      <c r="D146" s="48"/>
      <c r="E146" s="48"/>
      <c r="F146" s="48"/>
      <c r="G146" s="48"/>
    </row>
    <row r="147" spans="1:8" x14ac:dyDescent="0.4">
      <c r="D147" s="48"/>
      <c r="E147" s="48"/>
      <c r="F147" s="48"/>
      <c r="G147" s="48"/>
    </row>
    <row r="148" spans="1:8" x14ac:dyDescent="0.4">
      <c r="D148" s="48"/>
      <c r="E148" s="48"/>
      <c r="F148" s="48"/>
      <c r="G148" s="48"/>
    </row>
    <row r="150" spans="1:8" ht="25.5" customHeight="1" x14ac:dyDescent="0.4">
      <c r="A150" s="126" t="str">
        <f>+B13</f>
        <v>Gestión del Talento Humano</v>
      </c>
      <c r="B150" s="126"/>
      <c r="C150" s="126"/>
      <c r="D150" s="117" t="s">
        <v>156</v>
      </c>
      <c r="E150" s="119" t="s">
        <v>157</v>
      </c>
      <c r="F150" s="121" t="s">
        <v>158</v>
      </c>
      <c r="G150" s="124" t="s">
        <v>159</v>
      </c>
      <c r="H150" s="133" t="s">
        <v>167</v>
      </c>
    </row>
    <row r="151" spans="1:8" x14ac:dyDescent="0.4">
      <c r="A151" s="41" t="s">
        <v>119</v>
      </c>
      <c r="B151" s="42" t="s">
        <v>154</v>
      </c>
      <c r="C151" s="42" t="s">
        <v>155</v>
      </c>
      <c r="D151" s="118"/>
      <c r="E151" s="120"/>
      <c r="F151" s="122"/>
      <c r="G151" s="125"/>
      <c r="H151" s="133"/>
    </row>
    <row r="152" spans="1:8" ht="19.5" customHeight="1" x14ac:dyDescent="0.4">
      <c r="A152" s="43">
        <v>1</v>
      </c>
      <c r="B152" s="6" t="s">
        <v>68</v>
      </c>
      <c r="C152" s="10">
        <v>0.79220000000000002</v>
      </c>
      <c r="D152" s="9">
        <v>0</v>
      </c>
      <c r="E152" s="9">
        <v>0</v>
      </c>
      <c r="F152" s="9">
        <v>1</v>
      </c>
      <c r="G152" s="9">
        <v>0</v>
      </c>
      <c r="H152" s="9">
        <v>0</v>
      </c>
    </row>
    <row r="153" spans="1:8" x14ac:dyDescent="0.4">
      <c r="A153" s="43">
        <v>2</v>
      </c>
      <c r="B153" s="6" t="s">
        <v>75</v>
      </c>
      <c r="C153" s="10">
        <v>0.85</v>
      </c>
      <c r="D153" s="9">
        <v>0</v>
      </c>
      <c r="E153" s="9">
        <v>0</v>
      </c>
      <c r="F153" s="9">
        <v>1</v>
      </c>
      <c r="G153" s="9">
        <v>0</v>
      </c>
      <c r="H153" s="9">
        <v>0</v>
      </c>
    </row>
    <row r="154" spans="1:8" x14ac:dyDescent="0.4">
      <c r="A154" s="43">
        <v>3</v>
      </c>
      <c r="B154" s="6" t="s">
        <v>65</v>
      </c>
      <c r="C154" s="10">
        <v>1.0196000000000001</v>
      </c>
      <c r="D154" s="9">
        <v>0</v>
      </c>
      <c r="E154" s="9">
        <v>0</v>
      </c>
      <c r="F154" s="9">
        <v>0</v>
      </c>
      <c r="G154" s="9">
        <v>1</v>
      </c>
      <c r="H154" s="9">
        <v>0</v>
      </c>
    </row>
    <row r="155" spans="1:8" x14ac:dyDescent="0.4">
      <c r="A155" s="43">
        <v>4</v>
      </c>
      <c r="B155" s="6" t="s">
        <v>74</v>
      </c>
      <c r="C155" s="10">
        <v>1</v>
      </c>
      <c r="D155" s="9">
        <v>0</v>
      </c>
      <c r="E155" s="9">
        <v>0</v>
      </c>
      <c r="F155" s="9">
        <v>0</v>
      </c>
      <c r="G155" s="9">
        <v>1</v>
      </c>
      <c r="H155" s="9">
        <v>0</v>
      </c>
    </row>
    <row r="156" spans="1:8" x14ac:dyDescent="0.4">
      <c r="A156" s="43">
        <v>5</v>
      </c>
      <c r="B156" s="6" t="s">
        <v>67</v>
      </c>
      <c r="C156" s="10">
        <v>0.75</v>
      </c>
      <c r="D156" s="9">
        <v>0</v>
      </c>
      <c r="E156" s="9">
        <v>1</v>
      </c>
      <c r="F156" s="9">
        <v>0</v>
      </c>
      <c r="G156" s="9">
        <v>0</v>
      </c>
      <c r="H156" s="9">
        <v>0</v>
      </c>
    </row>
    <row r="157" spans="1:8" x14ac:dyDescent="0.4">
      <c r="A157" s="43">
        <v>6</v>
      </c>
      <c r="B157" s="6" t="s">
        <v>69</v>
      </c>
      <c r="C157" s="10">
        <v>1</v>
      </c>
      <c r="D157" s="9">
        <v>0</v>
      </c>
      <c r="E157" s="9">
        <v>0</v>
      </c>
      <c r="F157" s="9">
        <v>0</v>
      </c>
      <c r="G157" s="9">
        <v>1</v>
      </c>
      <c r="H157" s="9">
        <v>0</v>
      </c>
    </row>
    <row r="158" spans="1:8" ht="32.25" customHeight="1" x14ac:dyDescent="0.4">
      <c r="A158" s="43">
        <v>7</v>
      </c>
      <c r="B158" s="6" t="s">
        <v>71</v>
      </c>
      <c r="C158" s="94" t="s">
        <v>167</v>
      </c>
      <c r="D158" s="9">
        <v>0</v>
      </c>
      <c r="E158" s="9">
        <v>0</v>
      </c>
      <c r="F158" s="9">
        <v>0</v>
      </c>
      <c r="G158" s="9">
        <v>0</v>
      </c>
      <c r="H158" s="9">
        <v>1</v>
      </c>
    </row>
    <row r="159" spans="1:8" x14ac:dyDescent="0.4">
      <c r="A159" s="43">
        <v>8</v>
      </c>
      <c r="B159" s="6" t="s">
        <v>66</v>
      </c>
      <c r="C159" s="10">
        <v>1</v>
      </c>
      <c r="D159" s="9">
        <v>0</v>
      </c>
      <c r="E159" s="9">
        <v>0</v>
      </c>
      <c r="F159" s="9">
        <v>0</v>
      </c>
      <c r="G159" s="9">
        <v>1</v>
      </c>
      <c r="H159" s="9">
        <v>0</v>
      </c>
    </row>
    <row r="160" spans="1:8" x14ac:dyDescent="0.4">
      <c r="A160" s="43">
        <v>9</v>
      </c>
      <c r="B160" s="6" t="s">
        <v>76</v>
      </c>
      <c r="C160" s="10">
        <v>1</v>
      </c>
      <c r="D160" s="9">
        <v>0</v>
      </c>
      <c r="E160" s="9">
        <v>0</v>
      </c>
      <c r="F160" s="9">
        <v>0</v>
      </c>
      <c r="G160" s="9">
        <v>1</v>
      </c>
      <c r="H160" s="9">
        <v>0</v>
      </c>
    </row>
    <row r="161" spans="1:10" x14ac:dyDescent="0.4">
      <c r="A161" s="43">
        <v>10</v>
      </c>
      <c r="B161" s="6" t="s">
        <v>70</v>
      </c>
      <c r="C161" s="10">
        <v>8.1199999999999994E-2</v>
      </c>
      <c r="D161" s="9">
        <v>1</v>
      </c>
      <c r="E161" s="9">
        <v>0</v>
      </c>
      <c r="F161" s="9">
        <v>0</v>
      </c>
      <c r="G161" s="9">
        <v>0</v>
      </c>
      <c r="H161" s="9">
        <v>0</v>
      </c>
    </row>
    <row r="162" spans="1:10" x14ac:dyDescent="0.4">
      <c r="A162" s="44"/>
      <c r="B162" s="45" t="s">
        <v>163</v>
      </c>
      <c r="C162" s="80">
        <f>AVERAGE(C152:C161)</f>
        <v>0.83255555555555549</v>
      </c>
      <c r="D162" s="1">
        <f>SUM(D152:D161)</f>
        <v>1</v>
      </c>
      <c r="E162" s="1">
        <f t="shared" ref="E162" si="16">SUM(E152:E161)</f>
        <v>1</v>
      </c>
      <c r="F162" s="1">
        <f t="shared" ref="F162" si="17">SUM(F152:F161)</f>
        <v>2</v>
      </c>
      <c r="G162" s="1">
        <f t="shared" ref="G162:H162" si="18">SUM(G152:G161)</f>
        <v>5</v>
      </c>
      <c r="H162" s="1">
        <f t="shared" si="18"/>
        <v>1</v>
      </c>
    </row>
    <row r="163" spans="1:10" x14ac:dyDescent="0.4">
      <c r="A163" s="44"/>
      <c r="B163" s="47"/>
      <c r="C163" s="46">
        <f>100%-C162</f>
        <v>0.16744444444444451</v>
      </c>
      <c r="D163" s="48">
        <f>D162*100%/$A$161</f>
        <v>0.1</v>
      </c>
      <c r="E163" s="48">
        <f t="shared" ref="E163:H163" si="19">E162*100%/$A$161</f>
        <v>0.1</v>
      </c>
      <c r="F163" s="48">
        <f t="shared" si="19"/>
        <v>0.2</v>
      </c>
      <c r="G163" s="48">
        <f t="shared" si="19"/>
        <v>0.5</v>
      </c>
      <c r="H163" s="48">
        <f t="shared" si="19"/>
        <v>0.1</v>
      </c>
      <c r="J163" s="81">
        <f>SUM(D163:H163)</f>
        <v>1</v>
      </c>
    </row>
    <row r="168" spans="1:10" ht="25.5" customHeight="1" x14ac:dyDescent="0.4">
      <c r="A168" s="126" t="str">
        <f>+B14</f>
        <v>Gestión Documental</v>
      </c>
      <c r="B168" s="126"/>
      <c r="C168" s="127"/>
      <c r="D168" s="117" t="s">
        <v>156</v>
      </c>
      <c r="E168" s="119" t="s">
        <v>157</v>
      </c>
      <c r="F168" s="121" t="s">
        <v>158</v>
      </c>
      <c r="G168" s="124" t="s">
        <v>159</v>
      </c>
      <c r="H168" s="133" t="s">
        <v>164</v>
      </c>
    </row>
    <row r="169" spans="1:10" x14ac:dyDescent="0.4">
      <c r="A169" s="41" t="s">
        <v>119</v>
      </c>
      <c r="B169" s="42" t="s">
        <v>154</v>
      </c>
      <c r="C169" s="42" t="s">
        <v>155</v>
      </c>
      <c r="D169" s="118"/>
      <c r="E169" s="120"/>
      <c r="F169" s="122"/>
      <c r="G169" s="125"/>
      <c r="H169" s="133"/>
    </row>
    <row r="170" spans="1:10" ht="18" customHeight="1" x14ac:dyDescent="0.4">
      <c r="A170" s="43">
        <v>1</v>
      </c>
      <c r="B170" s="6" t="s">
        <v>78</v>
      </c>
      <c r="C170" s="10">
        <v>1</v>
      </c>
      <c r="D170" s="9">
        <v>0</v>
      </c>
      <c r="E170" s="9">
        <v>0</v>
      </c>
      <c r="F170" s="9">
        <v>0</v>
      </c>
      <c r="G170" s="9">
        <v>1</v>
      </c>
      <c r="H170" s="18">
        <v>0</v>
      </c>
    </row>
    <row r="171" spans="1:10" x14ac:dyDescent="0.4">
      <c r="A171" s="43">
        <v>2</v>
      </c>
      <c r="B171" s="6" t="s">
        <v>77</v>
      </c>
      <c r="C171" s="10">
        <v>1</v>
      </c>
      <c r="D171" s="9">
        <v>0</v>
      </c>
      <c r="E171" s="9">
        <v>0</v>
      </c>
      <c r="F171" s="9">
        <v>0</v>
      </c>
      <c r="G171" s="9">
        <v>1</v>
      </c>
      <c r="H171" s="18">
        <v>0</v>
      </c>
    </row>
    <row r="172" spans="1:10" ht="30" customHeight="1" x14ac:dyDescent="0.4">
      <c r="A172" s="43">
        <v>3</v>
      </c>
      <c r="B172" s="6" t="s">
        <v>79</v>
      </c>
      <c r="C172" s="93" t="s">
        <v>164</v>
      </c>
      <c r="D172" s="9">
        <v>0</v>
      </c>
      <c r="E172" s="9">
        <v>0</v>
      </c>
      <c r="F172" s="9">
        <v>0</v>
      </c>
      <c r="G172" s="9">
        <v>0</v>
      </c>
      <c r="H172" s="18">
        <v>1</v>
      </c>
    </row>
    <row r="173" spans="1:10" x14ac:dyDescent="0.4">
      <c r="A173" s="43">
        <v>4</v>
      </c>
      <c r="B173" s="6" t="s">
        <v>81</v>
      </c>
      <c r="C173" s="10">
        <v>1</v>
      </c>
      <c r="D173" s="9">
        <v>0</v>
      </c>
      <c r="E173" s="9">
        <v>0</v>
      </c>
      <c r="F173" s="9">
        <v>0</v>
      </c>
      <c r="G173" s="9">
        <v>1</v>
      </c>
      <c r="H173" s="18">
        <v>0</v>
      </c>
    </row>
    <row r="174" spans="1:10" x14ac:dyDescent="0.4">
      <c r="A174" s="44"/>
      <c r="B174" s="45" t="s">
        <v>163</v>
      </c>
      <c r="C174" s="46">
        <f>AVERAGE(C170:C173)</f>
        <v>1</v>
      </c>
      <c r="D174" s="1">
        <f>SUM(D170:D173)</f>
        <v>0</v>
      </c>
      <c r="E174" s="1">
        <f>SUM(E170:E173)</f>
        <v>0</v>
      </c>
      <c r="F174" s="1">
        <f>SUM(F170:F173)</f>
        <v>0</v>
      </c>
      <c r="G174" s="1">
        <f>SUM(G170:G173)</f>
        <v>3</v>
      </c>
      <c r="H174" s="1">
        <f>SUM(H170:H173)</f>
        <v>1</v>
      </c>
    </row>
    <row r="175" spans="1:10" x14ac:dyDescent="0.4">
      <c r="A175" s="44"/>
      <c r="B175" s="47"/>
      <c r="C175" s="46">
        <f>100%-C174</f>
        <v>0</v>
      </c>
      <c r="D175" s="48">
        <f>D174*100%/$A$173</f>
        <v>0</v>
      </c>
      <c r="E175" s="48">
        <f t="shared" ref="E175:H175" si="20">E174*100%/$A$173</f>
        <v>0</v>
      </c>
      <c r="F175" s="48">
        <f t="shared" si="20"/>
        <v>0</v>
      </c>
      <c r="G175" s="48">
        <f t="shared" si="20"/>
        <v>0.75</v>
      </c>
      <c r="H175" s="48">
        <f t="shared" si="20"/>
        <v>0.25</v>
      </c>
      <c r="J175" s="81">
        <f>SUM(D175:H175)</f>
        <v>1</v>
      </c>
    </row>
    <row r="176" spans="1:10" x14ac:dyDescent="0.4">
      <c r="C176" s="2"/>
    </row>
    <row r="177" spans="1:10" x14ac:dyDescent="0.4">
      <c r="C177" s="2"/>
    </row>
    <row r="178" spans="1:10" x14ac:dyDescent="0.4">
      <c r="C178" s="2"/>
    </row>
    <row r="179" spans="1:10" x14ac:dyDescent="0.4">
      <c r="C179" s="2"/>
    </row>
    <row r="180" spans="1:10" x14ac:dyDescent="0.4">
      <c r="C180" s="2"/>
      <c r="E180" s="1"/>
    </row>
    <row r="181" spans="1:10" ht="25.5" customHeight="1" x14ac:dyDescent="0.4">
      <c r="A181" s="126" t="str">
        <f>+B15</f>
        <v>Gestión Financiera</v>
      </c>
      <c r="B181" s="126"/>
      <c r="C181" s="127"/>
      <c r="D181" s="117" t="s">
        <v>156</v>
      </c>
      <c r="E181" s="119" t="s">
        <v>157</v>
      </c>
      <c r="F181" s="121" t="s">
        <v>158</v>
      </c>
      <c r="G181" s="124" t="s">
        <v>159</v>
      </c>
    </row>
    <row r="182" spans="1:10" x14ac:dyDescent="0.4">
      <c r="A182" s="41" t="s">
        <v>119</v>
      </c>
      <c r="B182" s="42" t="s">
        <v>154</v>
      </c>
      <c r="C182" s="42" t="s">
        <v>155</v>
      </c>
      <c r="D182" s="118"/>
      <c r="E182" s="120"/>
      <c r="F182" s="122"/>
      <c r="G182" s="125"/>
    </row>
    <row r="183" spans="1:10" ht="18" customHeight="1" x14ac:dyDescent="0.4">
      <c r="A183" s="43">
        <v>1</v>
      </c>
      <c r="B183" s="96" t="s">
        <v>82</v>
      </c>
      <c r="C183" s="10">
        <v>1</v>
      </c>
      <c r="D183" s="9">
        <v>0</v>
      </c>
      <c r="E183" s="9">
        <v>0</v>
      </c>
      <c r="F183" s="9">
        <v>0</v>
      </c>
      <c r="G183" s="9">
        <v>1</v>
      </c>
    </row>
    <row r="184" spans="1:10" x14ac:dyDescent="0.4">
      <c r="A184" s="43">
        <v>2</v>
      </c>
      <c r="B184" s="96" t="s">
        <v>89</v>
      </c>
      <c r="C184" s="10">
        <v>1</v>
      </c>
      <c r="D184" s="9">
        <v>0</v>
      </c>
      <c r="E184" s="9">
        <v>0</v>
      </c>
      <c r="F184" s="9">
        <v>0</v>
      </c>
      <c r="G184" s="9">
        <v>1</v>
      </c>
    </row>
    <row r="185" spans="1:10" x14ac:dyDescent="0.4">
      <c r="A185" s="43">
        <v>3</v>
      </c>
      <c r="B185" s="96" t="s">
        <v>87</v>
      </c>
      <c r="C185" s="10">
        <v>0.96</v>
      </c>
      <c r="D185" s="9">
        <v>0</v>
      </c>
      <c r="E185" s="9">
        <v>0</v>
      </c>
      <c r="F185" s="9">
        <v>0</v>
      </c>
      <c r="G185" s="9">
        <v>1</v>
      </c>
    </row>
    <row r="186" spans="1:10" x14ac:dyDescent="0.4">
      <c r="A186" s="43">
        <v>4</v>
      </c>
      <c r="B186" s="96" t="s">
        <v>88</v>
      </c>
      <c r="C186" s="10">
        <v>1</v>
      </c>
      <c r="D186" s="9">
        <v>0</v>
      </c>
      <c r="E186" s="9">
        <v>0</v>
      </c>
      <c r="F186" s="9">
        <v>0</v>
      </c>
      <c r="G186" s="9">
        <v>1</v>
      </c>
    </row>
    <row r="187" spans="1:10" x14ac:dyDescent="0.4">
      <c r="A187" s="43">
        <v>5</v>
      </c>
      <c r="B187" s="96" t="s">
        <v>84</v>
      </c>
      <c r="C187" s="10">
        <v>1</v>
      </c>
      <c r="D187" s="9">
        <v>0</v>
      </c>
      <c r="E187" s="9">
        <v>0</v>
      </c>
      <c r="F187" s="9">
        <v>0</v>
      </c>
      <c r="G187" s="9">
        <v>1</v>
      </c>
    </row>
    <row r="188" spans="1:10" x14ac:dyDescent="0.4">
      <c r="A188" s="43">
        <v>6</v>
      </c>
      <c r="B188" s="96" t="s">
        <v>86</v>
      </c>
      <c r="C188" s="10">
        <v>1</v>
      </c>
      <c r="D188" s="9">
        <v>0</v>
      </c>
      <c r="E188" s="9">
        <v>0</v>
      </c>
      <c r="F188" s="9">
        <v>0</v>
      </c>
      <c r="G188" s="9">
        <v>1</v>
      </c>
    </row>
    <row r="189" spans="1:10" x14ac:dyDescent="0.4">
      <c r="B189" s="95" t="s">
        <v>163</v>
      </c>
      <c r="C189" s="38">
        <f>AVERAGE(C183:C188)</f>
        <v>0.99333333333333329</v>
      </c>
      <c r="D189" s="1">
        <f>SUM(D183:D188)</f>
        <v>0</v>
      </c>
      <c r="E189" s="1">
        <f>SUM(E183:E188)</f>
        <v>0</v>
      </c>
      <c r="F189" s="1">
        <f>SUM(F183:F188)</f>
        <v>0</v>
      </c>
      <c r="G189" s="1">
        <f>SUM(G183:G188)</f>
        <v>6</v>
      </c>
    </row>
    <row r="190" spans="1:10" x14ac:dyDescent="0.4">
      <c r="C190" s="38">
        <f>100%-C189</f>
        <v>6.6666666666667096E-3</v>
      </c>
      <c r="D190" s="38">
        <f>D189*100%/$A$188</f>
        <v>0</v>
      </c>
      <c r="E190" s="38">
        <f t="shared" ref="E190:F190" si="21">E189*100%/$A$188</f>
        <v>0</v>
      </c>
      <c r="F190" s="38">
        <f t="shared" si="21"/>
        <v>0</v>
      </c>
      <c r="G190" s="38">
        <f>G189*100%/$A$188</f>
        <v>1</v>
      </c>
      <c r="J190" s="81">
        <f>SUM(D190:H190)</f>
        <v>1</v>
      </c>
    </row>
    <row r="191" spans="1:10" x14ac:dyDescent="0.4">
      <c r="C191" s="2"/>
    </row>
    <row r="192" spans="1:10" x14ac:dyDescent="0.4">
      <c r="C192" s="2"/>
    </row>
    <row r="193" spans="1:10" x14ac:dyDescent="0.4">
      <c r="C193" s="2"/>
    </row>
    <row r="194" spans="1:10" x14ac:dyDescent="0.4">
      <c r="C194" s="2"/>
    </row>
    <row r="195" spans="1:10" x14ac:dyDescent="0.4">
      <c r="C195" s="2"/>
      <c r="D195" s="2"/>
    </row>
    <row r="196" spans="1:10" ht="25.5" customHeight="1" x14ac:dyDescent="0.4">
      <c r="A196" s="126" t="str">
        <f>+B16</f>
        <v>Gestión Jurídica</v>
      </c>
      <c r="B196" s="126"/>
      <c r="C196" s="127"/>
      <c r="D196" s="117" t="s">
        <v>156</v>
      </c>
      <c r="E196" s="119" t="s">
        <v>157</v>
      </c>
      <c r="F196" s="121" t="s">
        <v>158</v>
      </c>
      <c r="G196" s="124" t="s">
        <v>159</v>
      </c>
    </row>
    <row r="197" spans="1:10" x14ac:dyDescent="0.4">
      <c r="A197" s="41" t="s">
        <v>119</v>
      </c>
      <c r="B197" s="42" t="s">
        <v>154</v>
      </c>
      <c r="C197" s="42" t="s">
        <v>155</v>
      </c>
      <c r="D197" s="118"/>
      <c r="E197" s="120"/>
      <c r="F197" s="122"/>
      <c r="G197" s="125"/>
    </row>
    <row r="198" spans="1:10" ht="18" customHeight="1" x14ac:dyDescent="0.4">
      <c r="A198" s="43">
        <v>1</v>
      </c>
      <c r="B198" s="67" t="s">
        <v>92</v>
      </c>
      <c r="C198" s="10">
        <v>1</v>
      </c>
      <c r="D198" s="9">
        <v>0</v>
      </c>
      <c r="E198" s="9">
        <v>0</v>
      </c>
      <c r="F198" s="9">
        <v>0</v>
      </c>
      <c r="G198" s="9">
        <v>1</v>
      </c>
    </row>
    <row r="199" spans="1:10" x14ac:dyDescent="0.4">
      <c r="A199" s="43">
        <v>2</v>
      </c>
      <c r="B199" s="67" t="s">
        <v>91</v>
      </c>
      <c r="C199" s="10">
        <v>1</v>
      </c>
      <c r="D199" s="9">
        <v>0</v>
      </c>
      <c r="E199" s="9">
        <v>0</v>
      </c>
      <c r="F199" s="9">
        <v>0</v>
      </c>
      <c r="G199" s="9">
        <v>1</v>
      </c>
    </row>
    <row r="200" spans="1:10" x14ac:dyDescent="0.4">
      <c r="A200" s="44"/>
      <c r="B200" s="45" t="s">
        <v>163</v>
      </c>
      <c r="C200" s="46">
        <f>AVERAGE(C198:C199)</f>
        <v>1</v>
      </c>
      <c r="D200" s="1">
        <f>SUM(D198:D199)</f>
        <v>0</v>
      </c>
      <c r="E200" s="1">
        <f>SUM(E198:E199)</f>
        <v>0</v>
      </c>
      <c r="F200" s="1">
        <f>SUM(F198:F199)</f>
        <v>0</v>
      </c>
      <c r="G200" s="1">
        <f>SUM(G198:G199)</f>
        <v>2</v>
      </c>
    </row>
    <row r="201" spans="1:10" x14ac:dyDescent="0.4">
      <c r="A201" s="44"/>
      <c r="B201" s="47"/>
      <c r="C201" s="46">
        <f>100%-C200</f>
        <v>0</v>
      </c>
      <c r="D201" s="48">
        <f>D200*100%/$A$199</f>
        <v>0</v>
      </c>
      <c r="E201" s="48">
        <f t="shared" ref="E201:G201" si="22">E200*100%/$A$199</f>
        <v>0</v>
      </c>
      <c r="F201" s="48">
        <f t="shared" si="22"/>
        <v>0</v>
      </c>
      <c r="G201" s="48">
        <f t="shared" si="22"/>
        <v>1</v>
      </c>
      <c r="J201" s="81">
        <f>SUM(D201:G201)</f>
        <v>1</v>
      </c>
    </row>
    <row r="202" spans="1:10" x14ac:dyDescent="0.4">
      <c r="C202" s="2"/>
    </row>
    <row r="203" spans="1:10" x14ac:dyDescent="0.4">
      <c r="C203" s="2"/>
    </row>
    <row r="204" spans="1:10" x14ac:dyDescent="0.4">
      <c r="C204" s="2"/>
    </row>
    <row r="205" spans="1:10" x14ac:dyDescent="0.4">
      <c r="C205" s="2"/>
    </row>
    <row r="206" spans="1:10" x14ac:dyDescent="0.4">
      <c r="C206" s="2"/>
      <c r="D206" s="2"/>
    </row>
    <row r="207" spans="1:10" ht="25.5" customHeight="1" x14ac:dyDescent="0.4">
      <c r="A207" s="126" t="str">
        <f>+B17</f>
        <v>Gestión TIC´s</v>
      </c>
      <c r="B207" s="126"/>
      <c r="C207" s="127"/>
      <c r="D207" s="117" t="s">
        <v>156</v>
      </c>
      <c r="E207" s="119" t="s">
        <v>157</v>
      </c>
      <c r="F207" s="121" t="s">
        <v>158</v>
      </c>
      <c r="G207" s="124" t="s">
        <v>159</v>
      </c>
    </row>
    <row r="208" spans="1:10" x14ac:dyDescent="0.4">
      <c r="A208" s="41" t="s">
        <v>119</v>
      </c>
      <c r="B208" s="42" t="s">
        <v>154</v>
      </c>
      <c r="C208" s="42" t="s">
        <v>155</v>
      </c>
      <c r="D208" s="118"/>
      <c r="E208" s="120"/>
      <c r="F208" s="122"/>
      <c r="G208" s="125"/>
    </row>
    <row r="209" spans="1:10" ht="18" customHeight="1" x14ac:dyDescent="0.4">
      <c r="A209" s="43">
        <v>1</v>
      </c>
      <c r="B209" s="6" t="s">
        <v>97</v>
      </c>
      <c r="C209" s="10">
        <v>0.61</v>
      </c>
      <c r="D209" s="9">
        <v>0</v>
      </c>
      <c r="E209" s="9">
        <v>1</v>
      </c>
      <c r="F209" s="9">
        <v>0</v>
      </c>
      <c r="G209" s="9">
        <v>0</v>
      </c>
    </row>
    <row r="210" spans="1:10" x14ac:dyDescent="0.4">
      <c r="A210" s="43">
        <v>2</v>
      </c>
      <c r="B210" s="6" t="s">
        <v>95</v>
      </c>
      <c r="C210" s="10">
        <v>0.9</v>
      </c>
      <c r="D210" s="9">
        <v>0</v>
      </c>
      <c r="E210" s="9">
        <v>0</v>
      </c>
      <c r="F210" s="9">
        <v>1</v>
      </c>
      <c r="G210" s="9">
        <v>0</v>
      </c>
    </row>
    <row r="211" spans="1:10" x14ac:dyDescent="0.4">
      <c r="A211" s="43">
        <v>3</v>
      </c>
      <c r="B211" s="6" t="s">
        <v>96</v>
      </c>
      <c r="C211" s="10">
        <v>1</v>
      </c>
      <c r="D211" s="9">
        <v>0</v>
      </c>
      <c r="E211" s="9">
        <v>0</v>
      </c>
      <c r="F211" s="9">
        <v>0</v>
      </c>
      <c r="G211" s="9">
        <v>1</v>
      </c>
    </row>
    <row r="212" spans="1:10" x14ac:dyDescent="0.4">
      <c r="A212" s="43">
        <v>4</v>
      </c>
      <c r="B212" s="6" t="s">
        <v>94</v>
      </c>
      <c r="C212" s="10">
        <v>1</v>
      </c>
      <c r="D212" s="9">
        <v>0</v>
      </c>
      <c r="E212" s="9">
        <v>0</v>
      </c>
      <c r="F212" s="9">
        <v>0</v>
      </c>
      <c r="G212" s="9">
        <v>1</v>
      </c>
    </row>
    <row r="213" spans="1:10" x14ac:dyDescent="0.4">
      <c r="A213" s="43">
        <v>5</v>
      </c>
      <c r="B213" s="6" t="s">
        <v>93</v>
      </c>
      <c r="C213" s="10">
        <v>1</v>
      </c>
      <c r="D213" s="9">
        <v>0</v>
      </c>
      <c r="E213" s="9">
        <v>0</v>
      </c>
      <c r="F213" s="9">
        <v>0</v>
      </c>
      <c r="G213" s="9">
        <v>1</v>
      </c>
    </row>
    <row r="214" spans="1:10" x14ac:dyDescent="0.4">
      <c r="A214" s="44"/>
      <c r="B214" s="45" t="s">
        <v>163</v>
      </c>
      <c r="C214" s="80">
        <f>AVERAGE(C209:C213)</f>
        <v>0.90199999999999991</v>
      </c>
      <c r="D214" s="1">
        <f>SUM(D209:D213)</f>
        <v>0</v>
      </c>
      <c r="E214" s="1">
        <f t="shared" ref="E214" si="23">SUM(E209:E213)</f>
        <v>1</v>
      </c>
      <c r="F214" s="1">
        <f t="shared" ref="F214" si="24">SUM(F209:F213)</f>
        <v>1</v>
      </c>
      <c r="G214" s="1">
        <f t="shared" ref="G214" si="25">SUM(G209:G213)</f>
        <v>3</v>
      </c>
    </row>
    <row r="215" spans="1:10" x14ac:dyDescent="0.4">
      <c r="A215" s="44"/>
      <c r="B215" s="47"/>
      <c r="C215" s="46">
        <f>100%-C214</f>
        <v>9.8000000000000087E-2</v>
      </c>
      <c r="D215" s="48">
        <f>D214*100%/$A$213</f>
        <v>0</v>
      </c>
      <c r="E215" s="48">
        <f t="shared" ref="E215:G215" si="26">E214*100%/$A$213</f>
        <v>0.2</v>
      </c>
      <c r="F215" s="48">
        <f t="shared" si="26"/>
        <v>0.2</v>
      </c>
      <c r="G215" s="48">
        <f t="shared" si="26"/>
        <v>0.6</v>
      </c>
      <c r="J215" s="81">
        <f>SUM(D215:G215)</f>
        <v>1</v>
      </c>
    </row>
    <row r="216" spans="1:10" x14ac:dyDescent="0.4">
      <c r="C216" s="2"/>
      <c r="D216" s="2"/>
    </row>
    <row r="217" spans="1:10" x14ac:dyDescent="0.4">
      <c r="C217" s="2"/>
      <c r="D217" s="2"/>
    </row>
    <row r="218" spans="1:10" x14ac:dyDescent="0.4">
      <c r="C218" s="2"/>
      <c r="D218" s="2"/>
    </row>
    <row r="219" spans="1:10" x14ac:dyDescent="0.4">
      <c r="C219" s="2"/>
      <c r="D219" s="2"/>
    </row>
    <row r="220" spans="1:10" x14ac:dyDescent="0.4">
      <c r="C220" s="2"/>
      <c r="D220" s="2"/>
    </row>
    <row r="221" spans="1:10" ht="25.5" customHeight="1" x14ac:dyDescent="0.4">
      <c r="A221" s="126" t="str">
        <f>+B18</f>
        <v>Información Sectorial</v>
      </c>
      <c r="B221" s="126"/>
      <c r="C221" s="127"/>
      <c r="D221" s="117" t="s">
        <v>156</v>
      </c>
      <c r="E221" s="119" t="s">
        <v>157</v>
      </c>
      <c r="F221" s="121" t="s">
        <v>158</v>
      </c>
      <c r="G221" s="124" t="s">
        <v>159</v>
      </c>
    </row>
    <row r="222" spans="1:10" x14ac:dyDescent="0.4">
      <c r="A222" s="41" t="s">
        <v>119</v>
      </c>
      <c r="B222" s="42" t="s">
        <v>154</v>
      </c>
      <c r="C222" s="42" t="s">
        <v>155</v>
      </c>
      <c r="D222" s="118"/>
      <c r="E222" s="120"/>
      <c r="F222" s="122"/>
      <c r="G222" s="125"/>
    </row>
    <row r="223" spans="1:10" ht="18" customHeight="1" x14ac:dyDescent="0.4">
      <c r="A223" s="43">
        <v>1</v>
      </c>
      <c r="B223" s="67" t="s">
        <v>98</v>
      </c>
      <c r="C223" s="10">
        <v>1</v>
      </c>
      <c r="D223" s="9">
        <v>0</v>
      </c>
      <c r="E223" s="9">
        <v>0</v>
      </c>
      <c r="F223" s="9">
        <v>0</v>
      </c>
      <c r="G223" s="9">
        <v>1</v>
      </c>
    </row>
    <row r="224" spans="1:10" x14ac:dyDescent="0.4">
      <c r="A224" s="44"/>
      <c r="B224" s="45" t="s">
        <v>163</v>
      </c>
      <c r="C224" s="80">
        <f>AVERAGE(C223:C223)</f>
        <v>1</v>
      </c>
      <c r="D224" s="1">
        <f>SUM(D223:D223)</f>
        <v>0</v>
      </c>
      <c r="E224" s="1">
        <f>SUM(E223:E223)</f>
        <v>0</v>
      </c>
      <c r="F224" s="1">
        <f>SUM(F223:F223)</f>
        <v>0</v>
      </c>
      <c r="G224" s="1">
        <f>SUM(G223:G223)</f>
        <v>1</v>
      </c>
    </row>
    <row r="225" spans="1:10" x14ac:dyDescent="0.4">
      <c r="A225" s="44"/>
      <c r="B225" s="47"/>
      <c r="C225" s="46">
        <f>100%-C224</f>
        <v>0</v>
      </c>
      <c r="D225" s="48">
        <f>D224*100%/$A$223</f>
        <v>0</v>
      </c>
      <c r="E225" s="48">
        <f t="shared" ref="E225:G225" si="27">E224*100%/$A$223</f>
        <v>0</v>
      </c>
      <c r="F225" s="48">
        <f t="shared" si="27"/>
        <v>0</v>
      </c>
      <c r="G225" s="48">
        <f t="shared" si="27"/>
        <v>1</v>
      </c>
      <c r="J225" s="81">
        <f>SUM(D225:G225)</f>
        <v>1</v>
      </c>
    </row>
    <row r="226" spans="1:10" x14ac:dyDescent="0.4">
      <c r="C226" s="2"/>
      <c r="D226" s="2"/>
    </row>
    <row r="227" spans="1:10" x14ac:dyDescent="0.4">
      <c r="C227" s="2"/>
      <c r="D227" s="2"/>
    </row>
    <row r="228" spans="1:10" x14ac:dyDescent="0.4">
      <c r="C228" s="2"/>
      <c r="D228" s="2"/>
    </row>
    <row r="229" spans="1:10" x14ac:dyDescent="0.4">
      <c r="C229" s="2"/>
      <c r="D229" s="2"/>
    </row>
    <row r="230" spans="1:10" x14ac:dyDescent="0.4">
      <c r="C230" s="2"/>
      <c r="D230" s="2"/>
    </row>
    <row r="231" spans="1:10" ht="25.5" customHeight="1" x14ac:dyDescent="0.4">
      <c r="A231" s="126" t="str">
        <f>+B19</f>
        <v>Mejora Continua</v>
      </c>
      <c r="B231" s="126"/>
      <c r="C231" s="127"/>
      <c r="D231" s="117" t="s">
        <v>156</v>
      </c>
      <c r="E231" s="119" t="s">
        <v>157</v>
      </c>
      <c r="F231" s="121" t="s">
        <v>158</v>
      </c>
      <c r="G231" s="124" t="s">
        <v>159</v>
      </c>
    </row>
    <row r="232" spans="1:10" x14ac:dyDescent="0.4">
      <c r="A232" s="41" t="s">
        <v>119</v>
      </c>
      <c r="B232" s="42" t="s">
        <v>154</v>
      </c>
      <c r="C232" s="42" t="s">
        <v>155</v>
      </c>
      <c r="D232" s="118"/>
      <c r="E232" s="120"/>
      <c r="F232" s="122"/>
      <c r="G232" s="125"/>
    </row>
    <row r="233" spans="1:10" ht="18" customHeight="1" x14ac:dyDescent="0.4">
      <c r="A233" s="43">
        <v>1</v>
      </c>
      <c r="B233" s="67" t="s">
        <v>122</v>
      </c>
      <c r="C233" s="10">
        <v>0.97099999999999997</v>
      </c>
      <c r="D233" s="9">
        <v>0</v>
      </c>
      <c r="E233" s="9">
        <v>0</v>
      </c>
      <c r="F233" s="9">
        <v>0</v>
      </c>
      <c r="G233" s="9">
        <v>1</v>
      </c>
    </row>
    <row r="234" spans="1:10" x14ac:dyDescent="0.4">
      <c r="A234" s="43">
        <v>2</v>
      </c>
      <c r="B234" s="67" t="s">
        <v>123</v>
      </c>
      <c r="C234" s="14">
        <v>0.8</v>
      </c>
      <c r="D234" s="9">
        <v>1</v>
      </c>
      <c r="E234" s="9">
        <v>0</v>
      </c>
      <c r="F234" s="9">
        <v>0</v>
      </c>
      <c r="G234" s="9">
        <v>0</v>
      </c>
    </row>
    <row r="235" spans="1:10" x14ac:dyDescent="0.4">
      <c r="A235" s="44"/>
      <c r="B235" s="45" t="s">
        <v>163</v>
      </c>
      <c r="C235" s="80">
        <f>AVERAGE(C233:C234)</f>
        <v>0.88549999999999995</v>
      </c>
      <c r="D235" s="1">
        <f>SUM(D233:D234)</f>
        <v>1</v>
      </c>
      <c r="E235" s="1">
        <f>SUM(E233:E234)</f>
        <v>0</v>
      </c>
      <c r="F235" s="1">
        <f>SUM(F233:F234)</f>
        <v>0</v>
      </c>
      <c r="G235" s="1">
        <f>SUM(G233:G234)</f>
        <v>1</v>
      </c>
    </row>
    <row r="236" spans="1:10" x14ac:dyDescent="0.4">
      <c r="A236" s="44"/>
      <c r="B236" s="47"/>
      <c r="C236" s="46">
        <f>100%-C235</f>
        <v>0.11450000000000005</v>
      </c>
      <c r="D236" s="48">
        <f>D235*100%/$A$234</f>
        <v>0.5</v>
      </c>
      <c r="E236" s="48">
        <f t="shared" ref="E236:G236" si="28">E235*100%/$A$234</f>
        <v>0</v>
      </c>
      <c r="F236" s="48">
        <f t="shared" si="28"/>
        <v>0</v>
      </c>
      <c r="G236" s="48">
        <f t="shared" si="28"/>
        <v>0.5</v>
      </c>
      <c r="J236" s="92">
        <f>SUM(D236:G236)</f>
        <v>1</v>
      </c>
    </row>
    <row r="237" spans="1:10" x14ac:dyDescent="0.4">
      <c r="C237" s="2"/>
      <c r="D237" s="2"/>
    </row>
    <row r="238" spans="1:10" x14ac:dyDescent="0.4">
      <c r="C238" s="2"/>
      <c r="D238" s="2"/>
    </row>
    <row r="239" spans="1:10" x14ac:dyDescent="0.4">
      <c r="C239" s="2"/>
      <c r="D239" s="2"/>
    </row>
    <row r="240" spans="1:10" x14ac:dyDescent="0.4">
      <c r="C240" s="2"/>
      <c r="D240" s="2"/>
    </row>
    <row r="241" spans="1:10" x14ac:dyDescent="0.4">
      <c r="C241" s="2"/>
      <c r="D241" s="2"/>
    </row>
    <row r="242" spans="1:10" ht="25.5" customHeight="1" x14ac:dyDescent="0.4">
      <c r="A242" s="126" t="str">
        <f>+B20</f>
        <v>Planeación Integral de Energía Eléctrica</v>
      </c>
      <c r="B242" s="126"/>
      <c r="C242" s="127"/>
      <c r="D242" s="117" t="s">
        <v>156</v>
      </c>
      <c r="E242" s="119" t="s">
        <v>157</v>
      </c>
      <c r="F242" s="121" t="s">
        <v>158</v>
      </c>
      <c r="G242" s="124" t="s">
        <v>159</v>
      </c>
      <c r="H242" s="133" t="s">
        <v>164</v>
      </c>
    </row>
    <row r="243" spans="1:10" x14ac:dyDescent="0.4">
      <c r="A243" s="41" t="s">
        <v>119</v>
      </c>
      <c r="B243" s="42" t="s">
        <v>154</v>
      </c>
      <c r="C243" s="42" t="s">
        <v>155</v>
      </c>
      <c r="D243" s="118"/>
      <c r="E243" s="120"/>
      <c r="F243" s="122"/>
      <c r="G243" s="125"/>
      <c r="H243" s="133"/>
    </row>
    <row r="244" spans="1:10" ht="18" customHeight="1" x14ac:dyDescent="0.4">
      <c r="A244" s="43">
        <v>1</v>
      </c>
      <c r="B244" s="98" t="s">
        <v>105</v>
      </c>
      <c r="C244" s="10">
        <v>1</v>
      </c>
      <c r="D244" s="9">
        <v>0</v>
      </c>
      <c r="E244" s="9">
        <v>0</v>
      </c>
      <c r="F244" s="9">
        <v>0</v>
      </c>
      <c r="G244" s="9">
        <v>0</v>
      </c>
      <c r="H244" s="9">
        <v>1</v>
      </c>
    </row>
    <row r="245" spans="1:10" ht="24" x14ac:dyDescent="0.4">
      <c r="A245" s="43">
        <v>2</v>
      </c>
      <c r="B245" s="98" t="s">
        <v>102</v>
      </c>
      <c r="C245" s="94" t="s">
        <v>164</v>
      </c>
      <c r="D245" s="9">
        <v>0</v>
      </c>
      <c r="E245" s="9">
        <v>0</v>
      </c>
      <c r="F245" s="9">
        <v>0</v>
      </c>
      <c r="G245" s="9">
        <v>0</v>
      </c>
      <c r="H245" s="9">
        <v>1</v>
      </c>
    </row>
    <row r="246" spans="1:10" ht="32.4" x14ac:dyDescent="0.4">
      <c r="A246" s="43">
        <v>3</v>
      </c>
      <c r="B246" s="98" t="s">
        <v>103</v>
      </c>
      <c r="C246" s="94" t="s">
        <v>164</v>
      </c>
      <c r="D246" s="9">
        <v>0</v>
      </c>
      <c r="E246" s="9">
        <v>0</v>
      </c>
      <c r="F246" s="9">
        <v>0</v>
      </c>
      <c r="G246" s="9">
        <v>1</v>
      </c>
      <c r="H246" s="9">
        <v>0</v>
      </c>
    </row>
    <row r="247" spans="1:10" ht="24" x14ac:dyDescent="0.4">
      <c r="A247" s="43">
        <v>4</v>
      </c>
      <c r="B247" s="98" t="s">
        <v>104</v>
      </c>
      <c r="C247" s="94" t="s">
        <v>164</v>
      </c>
      <c r="D247" s="9">
        <v>0</v>
      </c>
      <c r="E247" s="9">
        <v>0</v>
      </c>
      <c r="F247" s="9">
        <v>0</v>
      </c>
      <c r="G247" s="9">
        <v>0</v>
      </c>
      <c r="H247" s="9">
        <v>1</v>
      </c>
    </row>
    <row r="248" spans="1:10" x14ac:dyDescent="0.4">
      <c r="A248" s="43">
        <v>5</v>
      </c>
      <c r="B248" s="98" t="s">
        <v>101</v>
      </c>
      <c r="C248" s="10">
        <v>1</v>
      </c>
      <c r="D248" s="9">
        <v>0</v>
      </c>
      <c r="E248" s="9">
        <v>0</v>
      </c>
      <c r="F248" s="9">
        <v>1</v>
      </c>
      <c r="G248" s="9">
        <v>0</v>
      </c>
      <c r="H248" s="9">
        <v>0</v>
      </c>
    </row>
    <row r="249" spans="1:10" ht="32.4" x14ac:dyDescent="0.4">
      <c r="A249" s="43">
        <v>6</v>
      </c>
      <c r="B249" s="98" t="s">
        <v>100</v>
      </c>
      <c r="C249" s="94" t="s">
        <v>164</v>
      </c>
      <c r="D249" s="9">
        <v>0</v>
      </c>
      <c r="E249" s="9">
        <v>0</v>
      </c>
      <c r="F249" s="9">
        <v>0</v>
      </c>
      <c r="G249" s="9">
        <v>1</v>
      </c>
      <c r="H249" s="9">
        <v>0</v>
      </c>
    </row>
    <row r="250" spans="1:10" ht="32.4" x14ac:dyDescent="0.4">
      <c r="A250" s="43">
        <v>7</v>
      </c>
      <c r="B250" s="99" t="s">
        <v>99</v>
      </c>
      <c r="C250" s="46">
        <v>0.86670000000000003</v>
      </c>
      <c r="D250" s="9">
        <v>0</v>
      </c>
      <c r="E250" s="9">
        <v>0</v>
      </c>
      <c r="F250" s="9">
        <v>0</v>
      </c>
      <c r="G250" s="9">
        <v>0</v>
      </c>
      <c r="H250" s="9">
        <v>1</v>
      </c>
    </row>
    <row r="251" spans="1:10" x14ac:dyDescent="0.4">
      <c r="A251" s="44"/>
      <c r="B251" s="97" t="s">
        <v>163</v>
      </c>
      <c r="C251" s="80">
        <f>AVERAGE(C244:C250)</f>
        <v>0.95556666666666656</v>
      </c>
      <c r="D251" s="1">
        <f>SUM(D244:D250)</f>
        <v>0</v>
      </c>
      <c r="E251" s="1">
        <f t="shared" ref="E251:H251" si="29">SUM(E244:E250)</f>
        <v>0</v>
      </c>
      <c r="F251" s="1">
        <f t="shared" si="29"/>
        <v>1</v>
      </c>
      <c r="G251" s="1">
        <f t="shared" si="29"/>
        <v>2</v>
      </c>
      <c r="H251" s="1">
        <f t="shared" si="29"/>
        <v>4</v>
      </c>
    </row>
    <row r="252" spans="1:10" x14ac:dyDescent="0.4">
      <c r="A252" s="44"/>
      <c r="B252" s="47"/>
      <c r="C252" s="46">
        <f>100%-C251</f>
        <v>4.4433333333333436E-2</v>
      </c>
      <c r="D252" s="48">
        <f>D251*100%/$A$250</f>
        <v>0</v>
      </c>
      <c r="E252" s="48">
        <f t="shared" ref="E252:H252" si="30">E251*100%/$A$250</f>
        <v>0</v>
      </c>
      <c r="F252" s="48">
        <f t="shared" si="30"/>
        <v>0.14285714285714285</v>
      </c>
      <c r="G252" s="48">
        <f t="shared" si="30"/>
        <v>0.2857142857142857</v>
      </c>
      <c r="H252" s="48">
        <f t="shared" si="30"/>
        <v>0.5714285714285714</v>
      </c>
      <c r="J252" s="81">
        <f>SUM(D252:H252)</f>
        <v>1</v>
      </c>
    </row>
    <row r="253" spans="1:10" x14ac:dyDescent="0.4">
      <c r="C253" s="2"/>
      <c r="D253" s="2"/>
    </row>
    <row r="254" spans="1:10" x14ac:dyDescent="0.4">
      <c r="C254" s="2"/>
      <c r="D254" s="2"/>
    </row>
    <row r="255" spans="1:10" x14ac:dyDescent="0.4">
      <c r="C255" s="2"/>
      <c r="D255" s="2"/>
    </row>
    <row r="256" spans="1:10" x14ac:dyDescent="0.4">
      <c r="C256" s="2"/>
      <c r="D256" s="2"/>
    </row>
    <row r="257" spans="1:10" x14ac:dyDescent="0.4">
      <c r="C257" s="2"/>
      <c r="D257" s="2"/>
    </row>
    <row r="258" spans="1:10" ht="25.5" customHeight="1" x14ac:dyDescent="0.4">
      <c r="A258" s="126" t="str">
        <f>+B21</f>
        <v>Planeación Integral de Hidrocarburos</v>
      </c>
      <c r="B258" s="126"/>
      <c r="C258" s="127"/>
      <c r="D258" s="117" t="s">
        <v>156</v>
      </c>
      <c r="E258" s="119" t="s">
        <v>157</v>
      </c>
      <c r="F258" s="121" t="s">
        <v>158</v>
      </c>
      <c r="G258" s="124" t="s">
        <v>159</v>
      </c>
    </row>
    <row r="259" spans="1:10" x14ac:dyDescent="0.4">
      <c r="A259" s="41" t="s">
        <v>119</v>
      </c>
      <c r="B259" s="42" t="s">
        <v>154</v>
      </c>
      <c r="C259" s="42" t="s">
        <v>155</v>
      </c>
      <c r="D259" s="118"/>
      <c r="E259" s="120"/>
      <c r="F259" s="122"/>
      <c r="G259" s="125"/>
    </row>
    <row r="260" spans="1:10" ht="18" customHeight="1" x14ac:dyDescent="0.4">
      <c r="A260" s="43">
        <v>1</v>
      </c>
      <c r="B260" s="25" t="s">
        <v>109</v>
      </c>
      <c r="C260" s="10">
        <v>1</v>
      </c>
      <c r="D260" s="9">
        <v>0</v>
      </c>
      <c r="E260" s="9">
        <v>0</v>
      </c>
      <c r="F260" s="9">
        <v>0</v>
      </c>
      <c r="G260" s="9">
        <v>1</v>
      </c>
    </row>
    <row r="261" spans="1:10" x14ac:dyDescent="0.4">
      <c r="A261" s="43">
        <v>2</v>
      </c>
      <c r="B261" s="25" t="s">
        <v>108</v>
      </c>
      <c r="C261" s="10">
        <v>1</v>
      </c>
      <c r="D261" s="9">
        <v>0</v>
      </c>
      <c r="E261" s="9">
        <v>0</v>
      </c>
      <c r="F261" s="9">
        <v>0</v>
      </c>
      <c r="G261" s="9">
        <v>1</v>
      </c>
    </row>
    <row r="262" spans="1:10" ht="50.4" x14ac:dyDescent="0.4">
      <c r="A262" s="43">
        <v>3</v>
      </c>
      <c r="B262" s="25" t="s">
        <v>106</v>
      </c>
      <c r="C262" s="10">
        <v>1</v>
      </c>
      <c r="D262" s="9">
        <v>0</v>
      </c>
      <c r="E262" s="9">
        <v>0</v>
      </c>
      <c r="F262" s="9">
        <v>0</v>
      </c>
      <c r="G262" s="9">
        <v>1</v>
      </c>
    </row>
    <row r="263" spans="1:10" ht="50.4" x14ac:dyDescent="0.4">
      <c r="A263" s="43">
        <v>4</v>
      </c>
      <c r="B263" s="25" t="s">
        <v>107</v>
      </c>
      <c r="C263" s="10">
        <v>1</v>
      </c>
      <c r="D263" s="9">
        <v>0</v>
      </c>
      <c r="E263" s="9">
        <v>0</v>
      </c>
      <c r="F263" s="9">
        <v>0</v>
      </c>
      <c r="G263" s="9">
        <v>1</v>
      </c>
    </row>
    <row r="264" spans="1:10" x14ac:dyDescent="0.4">
      <c r="A264" s="44"/>
      <c r="B264" s="45" t="s">
        <v>163</v>
      </c>
      <c r="C264" s="80">
        <f>AVERAGE(C260:C263)</f>
        <v>1</v>
      </c>
      <c r="D264" s="1">
        <f>SUM(D260:D263)</f>
        <v>0</v>
      </c>
      <c r="E264" s="1">
        <f>SUM(E260:E263)</f>
        <v>0</v>
      </c>
      <c r="F264" s="1">
        <f>SUM(F260:F263)</f>
        <v>0</v>
      </c>
      <c r="G264" s="1">
        <f>SUM(G260:G263)</f>
        <v>4</v>
      </c>
    </row>
    <row r="265" spans="1:10" x14ac:dyDescent="0.4">
      <c r="A265" s="44"/>
      <c r="B265" s="47"/>
      <c r="C265" s="46">
        <f>100%-C264</f>
        <v>0</v>
      </c>
      <c r="D265" s="48">
        <f>D264*100%/$A$263</f>
        <v>0</v>
      </c>
      <c r="E265" s="48">
        <f t="shared" ref="E265:G265" si="31">E264*100%/$A$263</f>
        <v>0</v>
      </c>
      <c r="F265" s="48">
        <f t="shared" si="31"/>
        <v>0</v>
      </c>
      <c r="G265" s="48">
        <f t="shared" si="31"/>
        <v>1</v>
      </c>
      <c r="J265" s="81">
        <f>SUM(D265:G265)</f>
        <v>1</v>
      </c>
    </row>
    <row r="266" spans="1:10" x14ac:dyDescent="0.4">
      <c r="C266" s="2"/>
      <c r="D266" s="2"/>
    </row>
    <row r="267" spans="1:10" x14ac:dyDescent="0.4">
      <c r="C267" s="2"/>
      <c r="D267" s="2"/>
    </row>
    <row r="268" spans="1:10" x14ac:dyDescent="0.4">
      <c r="C268" s="2"/>
      <c r="D268" s="2"/>
    </row>
    <row r="269" spans="1:10" x14ac:dyDescent="0.4">
      <c r="C269" s="2"/>
      <c r="D269" s="2"/>
    </row>
    <row r="270" spans="1:10" ht="25.5" customHeight="1" x14ac:dyDescent="0.4">
      <c r="A270" s="126" t="str">
        <f>+B22</f>
        <v>Planeación Integral de Minería</v>
      </c>
      <c r="B270" s="126"/>
      <c r="C270" s="127"/>
      <c r="D270" s="117" t="s">
        <v>156</v>
      </c>
      <c r="E270" s="119" t="s">
        <v>157</v>
      </c>
      <c r="F270" s="121" t="s">
        <v>158</v>
      </c>
      <c r="G270" s="123" t="s">
        <v>159</v>
      </c>
      <c r="H270" s="133" t="s">
        <v>164</v>
      </c>
    </row>
    <row r="271" spans="1:10" x14ac:dyDescent="0.4">
      <c r="A271" s="41" t="s">
        <v>119</v>
      </c>
      <c r="B271" s="42" t="s">
        <v>154</v>
      </c>
      <c r="C271" s="42" t="s">
        <v>155</v>
      </c>
      <c r="D271" s="118"/>
      <c r="E271" s="120"/>
      <c r="F271" s="122"/>
      <c r="G271" s="123"/>
      <c r="H271" s="133"/>
    </row>
    <row r="272" spans="1:10" ht="18" customHeight="1" x14ac:dyDescent="0.4">
      <c r="A272" s="43">
        <v>1</v>
      </c>
      <c r="B272" s="25" t="s">
        <v>110</v>
      </c>
      <c r="C272" s="10">
        <v>1</v>
      </c>
      <c r="D272" s="9">
        <v>0</v>
      </c>
      <c r="E272" s="9">
        <v>0</v>
      </c>
      <c r="F272" s="9">
        <v>0</v>
      </c>
      <c r="G272" s="18">
        <v>1</v>
      </c>
      <c r="H272" s="18">
        <v>0</v>
      </c>
    </row>
    <row r="273" spans="1:10" ht="50.4" x14ac:dyDescent="0.4">
      <c r="A273" s="43">
        <v>2</v>
      </c>
      <c r="B273" s="25" t="s">
        <v>115</v>
      </c>
      <c r="C273" s="10">
        <v>1</v>
      </c>
      <c r="D273" s="9">
        <v>0</v>
      </c>
      <c r="E273" s="9">
        <v>0</v>
      </c>
      <c r="F273" s="9">
        <v>0</v>
      </c>
      <c r="G273" s="9">
        <v>1</v>
      </c>
      <c r="H273" s="9">
        <v>0</v>
      </c>
    </row>
    <row r="274" spans="1:10" x14ac:dyDescent="0.4">
      <c r="A274" s="43">
        <v>3</v>
      </c>
      <c r="B274" s="25" t="s">
        <v>114</v>
      </c>
      <c r="C274" s="10">
        <v>1</v>
      </c>
      <c r="D274" s="9">
        <v>0</v>
      </c>
      <c r="E274" s="9">
        <v>0</v>
      </c>
      <c r="F274" s="9">
        <v>0</v>
      </c>
      <c r="G274" s="18">
        <v>1</v>
      </c>
      <c r="H274" s="18">
        <v>0</v>
      </c>
      <c r="J274" s="2" t="s">
        <v>336</v>
      </c>
    </row>
    <row r="275" spans="1:10" ht="33.6" x14ac:dyDescent="0.4">
      <c r="A275" s="43">
        <v>4</v>
      </c>
      <c r="B275" s="25" t="s">
        <v>113</v>
      </c>
      <c r="C275" s="10">
        <v>1</v>
      </c>
      <c r="D275" s="9">
        <v>0</v>
      </c>
      <c r="E275" s="9">
        <v>0</v>
      </c>
      <c r="F275" s="9">
        <v>0</v>
      </c>
      <c r="G275" s="9">
        <v>1</v>
      </c>
      <c r="H275" s="18">
        <v>0</v>
      </c>
    </row>
    <row r="276" spans="1:10" ht="43.2" x14ac:dyDescent="0.4">
      <c r="A276" s="43">
        <v>5</v>
      </c>
      <c r="B276" s="25" t="s">
        <v>111</v>
      </c>
      <c r="C276" s="100" t="s">
        <v>164</v>
      </c>
      <c r="D276" s="9">
        <v>0</v>
      </c>
      <c r="E276" s="9">
        <v>0</v>
      </c>
      <c r="F276" s="9">
        <v>0</v>
      </c>
      <c r="G276" s="9">
        <v>0</v>
      </c>
      <c r="H276" s="9">
        <v>1</v>
      </c>
    </row>
    <row r="277" spans="1:10" x14ac:dyDescent="0.4">
      <c r="A277" s="44"/>
      <c r="B277" s="45" t="s">
        <v>163</v>
      </c>
      <c r="C277" s="80">
        <f>AVERAGE(C272:C276)</f>
        <v>1</v>
      </c>
      <c r="D277" s="1">
        <f>SUM(D272:D276)</f>
        <v>0</v>
      </c>
      <c r="E277" s="1">
        <f>SUM(E272:E276)</f>
        <v>0</v>
      </c>
      <c r="F277" s="1">
        <f>SUM(F272:F276)</f>
        <v>0</v>
      </c>
      <c r="G277" s="1">
        <f>SUM(G272:G276)</f>
        <v>4</v>
      </c>
      <c r="H277" s="1">
        <f>SUM(H272:H276)</f>
        <v>1</v>
      </c>
    </row>
    <row r="278" spans="1:10" x14ac:dyDescent="0.4">
      <c r="A278" s="44"/>
      <c r="B278" s="47"/>
      <c r="C278" s="46">
        <f>100%-C277</f>
        <v>0</v>
      </c>
      <c r="D278" s="48">
        <f>D277*100%/$A$276</f>
        <v>0</v>
      </c>
      <c r="E278" s="48">
        <f t="shared" ref="E278:H278" si="32">E277*100%/$A$276</f>
        <v>0</v>
      </c>
      <c r="F278" s="48">
        <f t="shared" si="32"/>
        <v>0</v>
      </c>
      <c r="G278" s="48">
        <f t="shared" si="32"/>
        <v>0.8</v>
      </c>
      <c r="H278" s="48">
        <f t="shared" si="32"/>
        <v>0.2</v>
      </c>
      <c r="J278" s="81">
        <f>SUM(D278:H278)</f>
        <v>1</v>
      </c>
    </row>
    <row r="279" spans="1:10" x14ac:dyDescent="0.4">
      <c r="C279" s="2"/>
      <c r="D279" s="2"/>
    </row>
    <row r="280" spans="1:10" x14ac:dyDescent="0.4">
      <c r="C280" s="2"/>
      <c r="D280" s="2"/>
    </row>
    <row r="281" spans="1:10" x14ac:dyDescent="0.4">
      <c r="C281" s="2"/>
      <c r="D281" s="2"/>
    </row>
    <row r="282" spans="1:10" x14ac:dyDescent="0.4">
      <c r="C282" s="2"/>
      <c r="D282" s="2"/>
    </row>
    <row r="283" spans="1:10" x14ac:dyDescent="0.4">
      <c r="C283" s="2"/>
      <c r="D283" s="2"/>
    </row>
    <row r="284" spans="1:10" ht="25.5" customHeight="1" x14ac:dyDescent="0.4">
      <c r="A284" s="126" t="str">
        <f>+B23</f>
        <v>Servicio al Ciudadano</v>
      </c>
      <c r="B284" s="126"/>
      <c r="C284" s="127"/>
      <c r="D284" s="117" t="s">
        <v>156</v>
      </c>
      <c r="E284" s="119" t="s">
        <v>157</v>
      </c>
      <c r="F284" s="121" t="s">
        <v>158</v>
      </c>
      <c r="G284" s="124" t="s">
        <v>159</v>
      </c>
    </row>
    <row r="285" spans="1:10" x14ac:dyDescent="0.4">
      <c r="A285" s="41" t="s">
        <v>119</v>
      </c>
      <c r="B285" s="42" t="s">
        <v>154</v>
      </c>
      <c r="C285" s="42" t="s">
        <v>155</v>
      </c>
      <c r="D285" s="118"/>
      <c r="E285" s="120"/>
      <c r="F285" s="122"/>
      <c r="G285" s="125"/>
    </row>
    <row r="286" spans="1:10" ht="18" customHeight="1" x14ac:dyDescent="0.4">
      <c r="A286" s="43">
        <v>1</v>
      </c>
      <c r="B286" s="6" t="s">
        <v>116</v>
      </c>
      <c r="C286" s="10">
        <v>0.9</v>
      </c>
      <c r="D286" s="9">
        <v>0</v>
      </c>
      <c r="E286" s="9">
        <v>0</v>
      </c>
      <c r="F286" s="9">
        <v>1</v>
      </c>
      <c r="G286" s="9">
        <v>0</v>
      </c>
    </row>
    <row r="287" spans="1:10" x14ac:dyDescent="0.4">
      <c r="A287" s="43">
        <v>2</v>
      </c>
      <c r="B287" s="6" t="s">
        <v>118</v>
      </c>
      <c r="C287" s="10">
        <v>0.72</v>
      </c>
      <c r="D287" s="9">
        <v>0</v>
      </c>
      <c r="E287" s="9">
        <v>1</v>
      </c>
      <c r="F287" s="9">
        <v>0</v>
      </c>
      <c r="G287" s="9">
        <v>0</v>
      </c>
    </row>
    <row r="288" spans="1:10" x14ac:dyDescent="0.4">
      <c r="A288" s="43">
        <v>3</v>
      </c>
      <c r="B288" s="6" t="s">
        <v>117</v>
      </c>
      <c r="C288" s="10">
        <v>0.90200000000000002</v>
      </c>
      <c r="D288" s="9">
        <v>0</v>
      </c>
      <c r="E288" s="9">
        <v>0</v>
      </c>
      <c r="F288" s="9">
        <v>1</v>
      </c>
      <c r="G288" s="9">
        <v>0</v>
      </c>
    </row>
    <row r="289" spans="1:10" x14ac:dyDescent="0.4">
      <c r="A289" s="44"/>
      <c r="B289" s="45" t="s">
        <v>163</v>
      </c>
      <c r="C289" s="80">
        <f>AVERAGE(C286:C288)</f>
        <v>0.84066666666666678</v>
      </c>
      <c r="D289" s="1">
        <f>SUM(D286:D288)</f>
        <v>0</v>
      </c>
      <c r="E289" s="1">
        <f>SUM(E286:E288)</f>
        <v>1</v>
      </c>
      <c r="F289" s="1">
        <f>SUM(F286:F288)</f>
        <v>2</v>
      </c>
      <c r="G289" s="1">
        <f>SUM(G286:G288)</f>
        <v>0</v>
      </c>
    </row>
    <row r="290" spans="1:10" x14ac:dyDescent="0.4">
      <c r="A290" s="44"/>
      <c r="B290" s="47"/>
      <c r="C290" s="46">
        <f>100%-C289</f>
        <v>0.15933333333333322</v>
      </c>
      <c r="D290" s="48">
        <f>D289*100%/$A$288</f>
        <v>0</v>
      </c>
      <c r="E290" s="48">
        <f t="shared" ref="E290:G290" si="33">E289*100%/$A$288</f>
        <v>0.33333333333333331</v>
      </c>
      <c r="F290" s="48">
        <f t="shared" si="33"/>
        <v>0.66666666666666663</v>
      </c>
      <c r="G290" s="48">
        <f t="shared" si="33"/>
        <v>0</v>
      </c>
      <c r="J290" s="81">
        <f>SUM(D290:G290)</f>
        <v>1</v>
      </c>
    </row>
    <row r="291" spans="1:10" x14ac:dyDescent="0.4">
      <c r="C291" s="2"/>
    </row>
    <row r="292" spans="1:10" x14ac:dyDescent="0.4">
      <c r="C292" s="2"/>
      <c r="D292" s="2"/>
    </row>
    <row r="293" spans="1:10" x14ac:dyDescent="0.4">
      <c r="C293" s="2"/>
      <c r="D293" s="2"/>
    </row>
    <row r="294" spans="1:10" x14ac:dyDescent="0.4">
      <c r="C294" s="2"/>
      <c r="D294" s="2"/>
    </row>
    <row r="295" spans="1:10" x14ac:dyDescent="0.4">
      <c r="C295" s="2"/>
      <c r="D295" s="2"/>
    </row>
    <row r="296" spans="1:10" x14ac:dyDescent="0.4">
      <c r="C296" s="2"/>
      <c r="D296" s="2"/>
    </row>
    <row r="297" spans="1:10" x14ac:dyDescent="0.4">
      <c r="C297" s="2"/>
      <c r="D297" s="2"/>
    </row>
    <row r="298" spans="1:10" x14ac:dyDescent="0.4">
      <c r="C298" s="2"/>
      <c r="D298" s="2"/>
    </row>
    <row r="299" spans="1:10" x14ac:dyDescent="0.4">
      <c r="C299" s="2"/>
      <c r="D299" s="2"/>
    </row>
    <row r="300" spans="1:10" x14ac:dyDescent="0.4">
      <c r="D300" s="2"/>
    </row>
    <row r="301" spans="1:10" x14ac:dyDescent="0.4">
      <c r="D301" s="2"/>
    </row>
  </sheetData>
  <autoFilter ref="B2:K25" xr:uid="{4B016802-85CA-48FC-B6F3-1726DFEC4067}"/>
  <sortState xmlns:xlrd2="http://schemas.microsoft.com/office/spreadsheetml/2017/richdata2" ref="T3:U24">
    <sortCondition descending="1" ref="U3:U24"/>
  </sortState>
  <mergeCells count="112">
    <mergeCell ref="H270:H271"/>
    <mergeCell ref="H113:H114"/>
    <mergeCell ref="H136:H137"/>
    <mergeCell ref="H150:H151"/>
    <mergeCell ref="H168:H169"/>
    <mergeCell ref="A221:C221"/>
    <mergeCell ref="H242:H243"/>
    <mergeCell ref="F88:F89"/>
    <mergeCell ref="G88:G89"/>
    <mergeCell ref="D101:D102"/>
    <mergeCell ref="E101:E102"/>
    <mergeCell ref="F101:F102"/>
    <mergeCell ref="G101:G102"/>
    <mergeCell ref="D113:D114"/>
    <mergeCell ref="E113:E114"/>
    <mergeCell ref="F113:F114"/>
    <mergeCell ref="G113:G114"/>
    <mergeCell ref="A150:C150"/>
    <mergeCell ref="A124:C124"/>
    <mergeCell ref="D124:D125"/>
    <mergeCell ref="E124:E125"/>
    <mergeCell ref="F124:F125"/>
    <mergeCell ref="G124:G125"/>
    <mergeCell ref="A136:C136"/>
    <mergeCell ref="H31:H32"/>
    <mergeCell ref="A168:C168"/>
    <mergeCell ref="D181:D182"/>
    <mergeCell ref="E181:E182"/>
    <mergeCell ref="F181:F182"/>
    <mergeCell ref="G181:G182"/>
    <mergeCell ref="D196:D197"/>
    <mergeCell ref="E196:E197"/>
    <mergeCell ref="F196:F197"/>
    <mergeCell ref="G196:G197"/>
    <mergeCell ref="A181:C181"/>
    <mergeCell ref="A196:C196"/>
    <mergeCell ref="D168:D169"/>
    <mergeCell ref="E168:E169"/>
    <mergeCell ref="F168:F169"/>
    <mergeCell ref="G168:G169"/>
    <mergeCell ref="D150:D151"/>
    <mergeCell ref="E150:E151"/>
    <mergeCell ref="F150:F151"/>
    <mergeCell ref="A31:C31"/>
    <mergeCell ref="D31:D32"/>
    <mergeCell ref="E31:E32"/>
    <mergeCell ref="F31:F32"/>
    <mergeCell ref="G31:G32"/>
    <mergeCell ref="A45:C45"/>
    <mergeCell ref="D45:D46"/>
    <mergeCell ref="E45:E46"/>
    <mergeCell ref="F45:F46"/>
    <mergeCell ref="G45:G46"/>
    <mergeCell ref="A54:C54"/>
    <mergeCell ref="A64:C64"/>
    <mergeCell ref="A101:C101"/>
    <mergeCell ref="A113:C113"/>
    <mergeCell ref="A75:C75"/>
    <mergeCell ref="D75:D76"/>
    <mergeCell ref="E75:E76"/>
    <mergeCell ref="F75:F76"/>
    <mergeCell ref="G75:G76"/>
    <mergeCell ref="A88:C88"/>
    <mergeCell ref="E54:E55"/>
    <mergeCell ref="F54:F55"/>
    <mergeCell ref="G54:G55"/>
    <mergeCell ref="D64:D65"/>
    <mergeCell ref="E64:E65"/>
    <mergeCell ref="F64:F65"/>
    <mergeCell ref="G64:G65"/>
    <mergeCell ref="D88:D89"/>
    <mergeCell ref="E88:E89"/>
    <mergeCell ref="D54:D55"/>
    <mergeCell ref="D207:D208"/>
    <mergeCell ref="E207:E208"/>
    <mergeCell ref="F207:F208"/>
    <mergeCell ref="G207:G208"/>
    <mergeCell ref="A207:C207"/>
    <mergeCell ref="G136:G137"/>
    <mergeCell ref="G150:G151"/>
    <mergeCell ref="D136:D137"/>
    <mergeCell ref="E136:E137"/>
    <mergeCell ref="F136:F137"/>
    <mergeCell ref="D221:D222"/>
    <mergeCell ref="E221:E222"/>
    <mergeCell ref="F221:F222"/>
    <mergeCell ref="G221:G222"/>
    <mergeCell ref="G231:G232"/>
    <mergeCell ref="F231:F232"/>
    <mergeCell ref="E231:E232"/>
    <mergeCell ref="D231:D232"/>
    <mergeCell ref="A231:C231"/>
    <mergeCell ref="D242:D243"/>
    <mergeCell ref="E242:E243"/>
    <mergeCell ref="F242:F243"/>
    <mergeCell ref="G242:G243"/>
    <mergeCell ref="G258:G259"/>
    <mergeCell ref="F258:F259"/>
    <mergeCell ref="E258:E259"/>
    <mergeCell ref="D258:D259"/>
    <mergeCell ref="A258:C258"/>
    <mergeCell ref="A242:C242"/>
    <mergeCell ref="D270:D271"/>
    <mergeCell ref="E270:E271"/>
    <mergeCell ref="F270:F271"/>
    <mergeCell ref="G270:G271"/>
    <mergeCell ref="G284:G285"/>
    <mergeCell ref="F284:F285"/>
    <mergeCell ref="E284:E285"/>
    <mergeCell ref="D284:D285"/>
    <mergeCell ref="A284:C284"/>
    <mergeCell ref="A270:C270"/>
  </mergeCells>
  <phoneticPr fontId="8" type="noConversion"/>
  <pageMargins left="0.7" right="0.7" top="0.75" bottom="0.75" header="0.3" footer="0.3"/>
  <ignoredErrors>
    <ignoredError sqref="K8:K23 K3 K1:K2 K4:K7" formulaRange="1"/>
  </ignoredErrors>
  <drawing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DDEEF-95F3-4F20-AD34-975797B01CED}">
  <dimension ref="A1:C54"/>
  <sheetViews>
    <sheetView workbookViewId="0">
      <selection activeCell="E9" sqref="E9"/>
    </sheetView>
  </sheetViews>
  <sheetFormatPr baseColWidth="10" defaultRowHeight="14.4" x14ac:dyDescent="0.3"/>
  <cols>
    <col min="1" max="1" width="42.88671875" bestFit="1" customWidth="1"/>
    <col min="2" max="2" width="17.77734375" style="22" bestFit="1" customWidth="1"/>
    <col min="3" max="3" width="11.109375" style="22" bestFit="1" customWidth="1"/>
    <col min="4" max="4" width="35.5546875" customWidth="1"/>
    <col min="5" max="5" width="5" bestFit="1" customWidth="1"/>
    <col min="6" max="7" width="7" bestFit="1" customWidth="1"/>
    <col min="8" max="8" width="6" bestFit="1" customWidth="1"/>
    <col min="9" max="9" width="5" bestFit="1" customWidth="1"/>
    <col min="10" max="11" width="7" bestFit="1" customWidth="1"/>
    <col min="12" max="15" width="5" bestFit="1" customWidth="1"/>
    <col min="16" max="16" width="7" bestFit="1" customWidth="1"/>
    <col min="17" max="17" width="4" bestFit="1" customWidth="1"/>
    <col min="18" max="18" width="5" bestFit="1" customWidth="1"/>
    <col min="19" max="19" width="7" bestFit="1" customWidth="1"/>
    <col min="20" max="20" width="5" bestFit="1" customWidth="1"/>
    <col min="21" max="21" width="4" bestFit="1" customWidth="1"/>
    <col min="22" max="22" width="6" bestFit="1" customWidth="1"/>
    <col min="23" max="23" width="5" bestFit="1" customWidth="1"/>
    <col min="24" max="24" width="6" bestFit="1" customWidth="1"/>
    <col min="25" max="25" width="5" bestFit="1" customWidth="1"/>
    <col min="26" max="26" width="6" bestFit="1" customWidth="1"/>
    <col min="27" max="27" width="5" bestFit="1" customWidth="1"/>
    <col min="28" max="28" width="6" bestFit="1" customWidth="1"/>
    <col min="29" max="29" width="7" bestFit="1" customWidth="1"/>
    <col min="30" max="30" width="3" bestFit="1" customWidth="1"/>
    <col min="31" max="31" width="7" bestFit="1" customWidth="1"/>
    <col min="32" max="32" width="5" bestFit="1" customWidth="1"/>
    <col min="33" max="33" width="4.88671875" bestFit="1" customWidth="1"/>
    <col min="34" max="34" width="34.44140625" bestFit="1" customWidth="1"/>
    <col min="35" max="35" width="11" bestFit="1" customWidth="1"/>
    <col min="37" max="37" width="7" bestFit="1" customWidth="1"/>
    <col min="38" max="39" width="5" bestFit="1" customWidth="1"/>
    <col min="40" max="41" width="7" bestFit="1" customWidth="1"/>
    <col min="42" max="42" width="6" bestFit="1" customWidth="1"/>
    <col min="43" max="43" width="5" bestFit="1" customWidth="1"/>
    <col min="44" max="45" width="7" bestFit="1" customWidth="1"/>
    <col min="46" max="49" width="5" bestFit="1" customWidth="1"/>
    <col min="50" max="50" width="7" bestFit="1" customWidth="1"/>
    <col min="51" max="51" width="4.5546875" bestFit="1" customWidth="1"/>
    <col min="52" max="52" width="5" bestFit="1" customWidth="1"/>
    <col min="53" max="53" width="7" bestFit="1" customWidth="1"/>
    <col min="54" max="54" width="5" bestFit="1" customWidth="1"/>
    <col min="55" max="55" width="4.5546875" bestFit="1" customWidth="1"/>
    <col min="56" max="56" width="6" bestFit="1" customWidth="1"/>
    <col min="57" max="57" width="5" bestFit="1" customWidth="1"/>
    <col min="58" max="58" width="6" bestFit="1" customWidth="1"/>
    <col min="59" max="59" width="5" bestFit="1" customWidth="1"/>
    <col min="60" max="60" width="6" bestFit="1" customWidth="1"/>
    <col min="61" max="61" width="5" bestFit="1" customWidth="1"/>
    <col min="62" max="62" width="6" bestFit="1" customWidth="1"/>
    <col min="63" max="63" width="7" bestFit="1" customWidth="1"/>
    <col min="64" max="64" width="5.5546875" bestFit="1" customWidth="1"/>
    <col min="65" max="65" width="7" bestFit="1" customWidth="1"/>
    <col min="66" max="66" width="5.5546875" bestFit="1" customWidth="1"/>
    <col min="67" max="67" width="8.44140625" bestFit="1" customWidth="1"/>
    <col min="68" max="68" width="34.44140625" bestFit="1" customWidth="1"/>
    <col min="69" max="69" width="11" bestFit="1" customWidth="1"/>
    <col min="70" max="70" width="38.109375" bestFit="1" customWidth="1"/>
    <col min="71" max="71" width="28.5546875" bestFit="1" customWidth="1"/>
  </cols>
  <sheetData>
    <row r="1" spans="1:3" x14ac:dyDescent="0.3">
      <c r="B1"/>
    </row>
    <row r="3" spans="1:3" ht="43.2" x14ac:dyDescent="0.3">
      <c r="A3" s="26" t="s">
        <v>130</v>
      </c>
      <c r="B3" s="55" t="s">
        <v>165</v>
      </c>
      <c r="C3" s="55" t="s">
        <v>149</v>
      </c>
    </row>
    <row r="4" spans="1:3" x14ac:dyDescent="0.3">
      <c r="A4" s="21" t="s">
        <v>3</v>
      </c>
      <c r="B4" s="22">
        <v>5</v>
      </c>
      <c r="C4" s="33">
        <v>0.65920000000000001</v>
      </c>
    </row>
    <row r="5" spans="1:3" x14ac:dyDescent="0.3">
      <c r="A5" s="21" t="s">
        <v>27</v>
      </c>
      <c r="B5" s="22">
        <v>2</v>
      </c>
      <c r="C5" s="33">
        <v>0.61899999999999999</v>
      </c>
    </row>
    <row r="6" spans="1:3" x14ac:dyDescent="0.3">
      <c r="A6" s="21" t="s">
        <v>4</v>
      </c>
      <c r="B6" s="22">
        <v>2</v>
      </c>
      <c r="C6" s="33">
        <v>1</v>
      </c>
    </row>
    <row r="7" spans="1:3" x14ac:dyDescent="0.3">
      <c r="A7" s="21" t="s">
        <v>5</v>
      </c>
      <c r="B7" s="22">
        <v>2</v>
      </c>
      <c r="C7" s="33">
        <v>0.96849999999999992</v>
      </c>
    </row>
    <row r="8" spans="1:3" x14ac:dyDescent="0.3">
      <c r="A8" s="21" t="s">
        <v>19</v>
      </c>
      <c r="B8" s="22">
        <v>1</v>
      </c>
      <c r="C8" s="33">
        <v>0.95440000000000003</v>
      </c>
    </row>
    <row r="9" spans="1:3" x14ac:dyDescent="0.3">
      <c r="A9" s="21" t="s">
        <v>20</v>
      </c>
      <c r="B9" s="22">
        <v>4</v>
      </c>
      <c r="C9" s="33">
        <v>0.81584999999999996</v>
      </c>
    </row>
    <row r="10" spans="1:3" x14ac:dyDescent="0.3">
      <c r="A10" s="21" t="s">
        <v>21</v>
      </c>
      <c r="B10" s="22">
        <v>3</v>
      </c>
      <c r="C10" s="33">
        <v>0.95666666666666667</v>
      </c>
    </row>
    <row r="11" spans="1:3" x14ac:dyDescent="0.3">
      <c r="A11" s="21" t="s">
        <v>22</v>
      </c>
      <c r="B11" s="22">
        <v>2</v>
      </c>
      <c r="C11" s="33">
        <v>1</v>
      </c>
    </row>
    <row r="12" spans="1:3" x14ac:dyDescent="0.3">
      <c r="A12" s="21" t="s">
        <v>6</v>
      </c>
      <c r="B12" s="22">
        <v>3</v>
      </c>
      <c r="C12" s="33">
        <v>0.74446666666666672</v>
      </c>
    </row>
    <row r="13" spans="1:3" x14ac:dyDescent="0.3">
      <c r="A13" s="21" t="s">
        <v>8</v>
      </c>
      <c r="B13" s="22">
        <v>10</v>
      </c>
      <c r="C13" s="33">
        <v>0.83255555555555549</v>
      </c>
    </row>
    <row r="14" spans="1:3" x14ac:dyDescent="0.3">
      <c r="A14" s="21" t="s">
        <v>9</v>
      </c>
      <c r="B14" s="22">
        <v>4</v>
      </c>
      <c r="C14" s="33">
        <v>1</v>
      </c>
    </row>
    <row r="15" spans="1:3" x14ac:dyDescent="0.3">
      <c r="A15" s="21" t="s">
        <v>10</v>
      </c>
      <c r="B15" s="22">
        <v>6</v>
      </c>
      <c r="C15" s="33">
        <v>0.99333333333333329</v>
      </c>
    </row>
    <row r="16" spans="1:3" x14ac:dyDescent="0.3">
      <c r="A16" s="21" t="s">
        <v>11</v>
      </c>
      <c r="B16" s="22">
        <v>2</v>
      </c>
      <c r="C16" s="33">
        <v>1</v>
      </c>
    </row>
    <row r="17" spans="1:3" x14ac:dyDescent="0.3">
      <c r="A17" s="21" t="s">
        <v>12</v>
      </c>
      <c r="B17" s="22">
        <v>5</v>
      </c>
      <c r="C17" s="33">
        <v>0.90199999999999991</v>
      </c>
    </row>
    <row r="18" spans="1:3" x14ac:dyDescent="0.3">
      <c r="A18" s="21" t="s">
        <v>13</v>
      </c>
      <c r="B18" s="22">
        <v>1</v>
      </c>
      <c r="C18" s="33">
        <v>1</v>
      </c>
    </row>
    <row r="19" spans="1:3" x14ac:dyDescent="0.3">
      <c r="A19" s="21" t="s">
        <v>14</v>
      </c>
      <c r="B19" s="22">
        <v>2</v>
      </c>
      <c r="C19" s="33">
        <v>0.88549999999999995</v>
      </c>
    </row>
    <row r="20" spans="1:3" x14ac:dyDescent="0.3">
      <c r="A20" s="21" t="s">
        <v>16</v>
      </c>
      <c r="B20" s="22">
        <v>7</v>
      </c>
      <c r="C20" s="33">
        <v>0.95556666666666656</v>
      </c>
    </row>
    <row r="21" spans="1:3" x14ac:dyDescent="0.3">
      <c r="A21" s="21" t="s">
        <v>15</v>
      </c>
      <c r="B21" s="22">
        <v>4</v>
      </c>
      <c r="C21" s="33">
        <v>1</v>
      </c>
    </row>
    <row r="22" spans="1:3" x14ac:dyDescent="0.3">
      <c r="A22" s="21" t="s">
        <v>17</v>
      </c>
      <c r="B22" s="22">
        <v>5</v>
      </c>
      <c r="C22" s="33">
        <v>1</v>
      </c>
    </row>
    <row r="23" spans="1:3" x14ac:dyDescent="0.3">
      <c r="A23" s="21" t="s">
        <v>18</v>
      </c>
      <c r="B23" s="22">
        <v>3</v>
      </c>
      <c r="C23" s="33">
        <v>0.84066666666666678</v>
      </c>
    </row>
    <row r="24" spans="1:3" x14ac:dyDescent="0.3">
      <c r="A24" s="21" t="s">
        <v>225</v>
      </c>
      <c r="B24" s="22">
        <v>4</v>
      </c>
      <c r="C24" s="33">
        <v>0.66</v>
      </c>
    </row>
    <row r="25" spans="1:3" x14ac:dyDescent="0.3">
      <c r="A25" s="21" t="s">
        <v>131</v>
      </c>
      <c r="B25" s="22">
        <v>77</v>
      </c>
      <c r="C25" s="33">
        <v>0.8841149253731343</v>
      </c>
    </row>
    <row r="26" spans="1:3" x14ac:dyDescent="0.3">
      <c r="B26"/>
      <c r="C26"/>
    </row>
    <row r="27" spans="1:3" x14ac:dyDescent="0.3">
      <c r="B27"/>
      <c r="C27"/>
    </row>
    <row r="28" spans="1:3" x14ac:dyDescent="0.3">
      <c r="B28"/>
      <c r="C28"/>
    </row>
    <row r="29" spans="1:3" x14ac:dyDescent="0.3">
      <c r="B29"/>
      <c r="C29"/>
    </row>
    <row r="30" spans="1:3" x14ac:dyDescent="0.3">
      <c r="B30"/>
      <c r="C30"/>
    </row>
    <row r="31" spans="1:3" x14ac:dyDescent="0.3">
      <c r="B31"/>
      <c r="C31"/>
    </row>
    <row r="32" spans="1:3" x14ac:dyDescent="0.3">
      <c r="B32"/>
      <c r="C32"/>
    </row>
    <row r="33" spans="2:3" x14ac:dyDescent="0.3">
      <c r="B33"/>
      <c r="C33"/>
    </row>
    <row r="34" spans="2:3" x14ac:dyDescent="0.3">
      <c r="B34"/>
      <c r="C34"/>
    </row>
    <row r="35" spans="2:3" x14ac:dyDescent="0.3">
      <c r="B35"/>
      <c r="C35"/>
    </row>
    <row r="36" spans="2:3" x14ac:dyDescent="0.3">
      <c r="B36"/>
      <c r="C36"/>
    </row>
    <row r="37" spans="2:3" x14ac:dyDescent="0.3">
      <c r="B37"/>
      <c r="C37"/>
    </row>
    <row r="38" spans="2:3" x14ac:dyDescent="0.3">
      <c r="B38"/>
      <c r="C38"/>
    </row>
    <row r="39" spans="2:3" x14ac:dyDescent="0.3">
      <c r="B39"/>
      <c r="C39"/>
    </row>
    <row r="40" spans="2:3" x14ac:dyDescent="0.3">
      <c r="B40"/>
      <c r="C40"/>
    </row>
    <row r="41" spans="2:3" x14ac:dyDescent="0.3">
      <c r="B41"/>
      <c r="C41"/>
    </row>
    <row r="42" spans="2:3" x14ac:dyDescent="0.3">
      <c r="B42"/>
      <c r="C42"/>
    </row>
    <row r="43" spans="2:3" x14ac:dyDescent="0.3">
      <c r="B43"/>
      <c r="C43"/>
    </row>
    <row r="44" spans="2:3" x14ac:dyDescent="0.3">
      <c r="B44"/>
      <c r="C44"/>
    </row>
    <row r="45" spans="2:3" x14ac:dyDescent="0.3">
      <c r="B45"/>
      <c r="C45"/>
    </row>
    <row r="46" spans="2:3" x14ac:dyDescent="0.3">
      <c r="B46"/>
      <c r="C46"/>
    </row>
    <row r="47" spans="2:3" x14ac:dyDescent="0.3">
      <c r="B47"/>
      <c r="C47"/>
    </row>
    <row r="48" spans="2:3" x14ac:dyDescent="0.3">
      <c r="B48"/>
      <c r="C48"/>
    </row>
    <row r="49" spans="2:3" x14ac:dyDescent="0.3">
      <c r="B49"/>
      <c r="C49"/>
    </row>
    <row r="50" spans="2:3" x14ac:dyDescent="0.3">
      <c r="B50"/>
      <c r="C50"/>
    </row>
    <row r="51" spans="2:3" x14ac:dyDescent="0.3">
      <c r="B51"/>
      <c r="C51"/>
    </row>
    <row r="52" spans="2:3" x14ac:dyDescent="0.3">
      <c r="B52"/>
      <c r="C52"/>
    </row>
    <row r="53" spans="2:3" x14ac:dyDescent="0.3">
      <c r="B53"/>
      <c r="C53"/>
    </row>
    <row r="54" spans="2:3" x14ac:dyDescent="0.3">
      <c r="B54"/>
      <c r="C5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7635F-5A6F-40BF-8D84-62DC538838D5}">
  <dimension ref="B2:AO81"/>
  <sheetViews>
    <sheetView zoomScaleNormal="100" workbookViewId="0">
      <selection activeCell="B4" sqref="B4"/>
    </sheetView>
  </sheetViews>
  <sheetFormatPr baseColWidth="10" defaultColWidth="11.44140625" defaultRowHeight="16.8" outlineLevelCol="2" x14ac:dyDescent="0.4"/>
  <cols>
    <col min="1" max="1" width="2.88671875" style="2" customWidth="1"/>
    <col min="2" max="2" width="38" style="54" customWidth="1"/>
    <col min="3" max="3" width="69.44140625" style="19" customWidth="1"/>
    <col min="4" max="8" width="5" style="2" customWidth="1" outlineLevel="1"/>
    <col min="9" max="9" width="5.77734375" style="2" customWidth="1" outlineLevel="1"/>
    <col min="10" max="10" width="6.109375" style="2" customWidth="1" outlineLevel="1"/>
    <col min="11" max="11" width="7.88671875" style="2" customWidth="1"/>
    <col min="12" max="16" width="5.6640625" style="2" hidden="1" customWidth="1" outlineLevel="1"/>
    <col min="17" max="17" width="7.6640625" style="2" customWidth="1" collapsed="1"/>
    <col min="18" max="27" width="5.33203125" style="2" hidden="1" customWidth="1" outlineLevel="2"/>
    <col min="28" max="28" width="7" style="2" customWidth="1" collapsed="1"/>
    <col min="29" max="33" width="5.5546875" style="2" hidden="1" customWidth="1" outlineLevel="1"/>
    <col min="34" max="35" width="6.109375" style="2" hidden="1" customWidth="1" outlineLevel="1"/>
    <col min="36" max="37" width="5.5546875" style="2" hidden="1" customWidth="1" outlineLevel="1"/>
    <col min="38" max="38" width="8.109375" style="2" customWidth="1" collapsed="1"/>
    <col min="39" max="40" width="12.77734375" style="1" customWidth="1"/>
    <col min="41" max="41" width="11.44140625" style="1"/>
    <col min="42" max="16384" width="11.44140625" style="2"/>
  </cols>
  <sheetData>
    <row r="2" spans="2:41" s="66" customFormat="1" ht="34.5" customHeight="1" x14ac:dyDescent="0.4">
      <c r="B2" s="137" t="s">
        <v>170</v>
      </c>
      <c r="C2" s="138" t="s">
        <v>171</v>
      </c>
      <c r="D2" s="139">
        <v>0.03</v>
      </c>
      <c r="E2" s="139">
        <v>0.05</v>
      </c>
      <c r="F2" s="139">
        <v>5.5599999999999997E-2</v>
      </c>
      <c r="G2" s="139">
        <v>5.8799999999999998E-2</v>
      </c>
      <c r="H2" s="139">
        <v>8.1199999999999994E-2</v>
      </c>
      <c r="I2" s="139">
        <v>0.28000000000000003</v>
      </c>
      <c r="J2" s="139">
        <v>0.43340000000000001</v>
      </c>
      <c r="K2" s="71" t="s">
        <v>168</v>
      </c>
      <c r="L2" s="72">
        <v>0.60760000000000003</v>
      </c>
      <c r="M2" s="72">
        <v>0.61</v>
      </c>
      <c r="N2" s="72">
        <v>0.67569999999999997</v>
      </c>
      <c r="O2" s="72">
        <v>0.72</v>
      </c>
      <c r="P2" s="72">
        <v>0.75</v>
      </c>
      <c r="Q2" s="72" t="s">
        <v>168</v>
      </c>
      <c r="R2" s="73">
        <v>0.79220000000000002</v>
      </c>
      <c r="S2" s="73">
        <v>0.80459999999999998</v>
      </c>
      <c r="T2" s="73">
        <v>0.85</v>
      </c>
      <c r="U2" s="73">
        <v>0.86670000000000003</v>
      </c>
      <c r="V2" s="73">
        <v>0.87</v>
      </c>
      <c r="W2" s="73">
        <v>0.9</v>
      </c>
      <c r="X2" s="73">
        <v>0.90200000000000002</v>
      </c>
      <c r="Y2" s="73">
        <v>0.95</v>
      </c>
      <c r="Z2" s="73">
        <v>0.95240000000000002</v>
      </c>
      <c r="AA2" s="73">
        <v>0.95440000000000003</v>
      </c>
      <c r="AB2" s="73" t="s">
        <v>168</v>
      </c>
      <c r="AC2" s="74">
        <v>0.96</v>
      </c>
      <c r="AD2" s="74">
        <v>0.96699999999999997</v>
      </c>
      <c r="AE2" s="74">
        <v>0.97</v>
      </c>
      <c r="AF2" s="74">
        <v>0.97099999999999997</v>
      </c>
      <c r="AG2" s="74">
        <v>0.97919999999999996</v>
      </c>
      <c r="AH2" s="74">
        <v>1</v>
      </c>
      <c r="AI2" s="74">
        <v>1.0196000000000001</v>
      </c>
      <c r="AJ2" s="74">
        <v>1.2222</v>
      </c>
      <c r="AK2" s="74">
        <v>1.3077000000000001</v>
      </c>
      <c r="AL2" s="74" t="s">
        <v>168</v>
      </c>
      <c r="AM2" s="75" t="s">
        <v>167</v>
      </c>
      <c r="AN2" s="75" t="s">
        <v>164</v>
      </c>
      <c r="AO2" s="76" t="s">
        <v>131</v>
      </c>
    </row>
    <row r="3" spans="2:41" x14ac:dyDescent="0.4">
      <c r="B3" s="140" t="s">
        <v>3</v>
      </c>
      <c r="C3" s="96" t="s">
        <v>44</v>
      </c>
      <c r="D3" s="9"/>
      <c r="E3" s="9"/>
      <c r="F3" s="9"/>
      <c r="G3" s="9"/>
      <c r="H3" s="9"/>
      <c r="I3" s="9"/>
      <c r="J3" s="9"/>
      <c r="K3" s="9">
        <f>SUM(D3:J3)</f>
        <v>0</v>
      </c>
      <c r="L3" s="9"/>
      <c r="M3" s="9"/>
      <c r="N3" s="9"/>
      <c r="O3" s="9"/>
      <c r="P3" s="9"/>
      <c r="Q3" s="9">
        <f>SUM(L3:P3)</f>
        <v>0</v>
      </c>
      <c r="R3" s="9"/>
      <c r="S3" s="9"/>
      <c r="T3" s="9"/>
      <c r="U3" s="9"/>
      <c r="V3" s="9"/>
      <c r="W3" s="9"/>
      <c r="X3" s="9"/>
      <c r="Y3" s="9"/>
      <c r="Z3" s="9"/>
      <c r="AA3" s="9"/>
      <c r="AB3" s="9">
        <f>SUM(R3:AA3)</f>
        <v>0</v>
      </c>
      <c r="AC3" s="9"/>
      <c r="AD3" s="9"/>
      <c r="AE3" s="9"/>
      <c r="AF3" s="9"/>
      <c r="AG3" s="9"/>
      <c r="AH3" s="9"/>
      <c r="AI3" s="9"/>
      <c r="AJ3" s="9"/>
      <c r="AK3" s="9"/>
      <c r="AL3" s="9">
        <f>SUM(AC3:AK3)</f>
        <v>0</v>
      </c>
      <c r="AM3" s="9"/>
      <c r="AN3" s="9">
        <v>1</v>
      </c>
      <c r="AO3" s="9">
        <v>1</v>
      </c>
    </row>
    <row r="4" spans="2:41" x14ac:dyDescent="0.4">
      <c r="B4" s="140" t="s">
        <v>3</v>
      </c>
      <c r="C4" s="96" t="s">
        <v>45</v>
      </c>
      <c r="D4" s="9"/>
      <c r="E4" s="9"/>
      <c r="F4" s="9"/>
      <c r="G4" s="9"/>
      <c r="H4" s="9"/>
      <c r="I4" s="9"/>
      <c r="J4" s="9"/>
      <c r="K4" s="9">
        <f t="shared" ref="K4:K67" si="0">SUM(D4:J4)</f>
        <v>0</v>
      </c>
      <c r="L4" s="9"/>
      <c r="M4" s="9"/>
      <c r="N4" s="9"/>
      <c r="O4" s="9"/>
      <c r="P4" s="9"/>
      <c r="Q4" s="9">
        <f t="shared" ref="Q4:Q67" si="1">SUM(L4:P4)</f>
        <v>0</v>
      </c>
      <c r="R4" s="9"/>
      <c r="S4" s="9"/>
      <c r="T4" s="9"/>
      <c r="U4" s="9"/>
      <c r="V4" s="9"/>
      <c r="W4" s="9"/>
      <c r="X4" s="9"/>
      <c r="Y4" s="9"/>
      <c r="Z4" s="9"/>
      <c r="AA4" s="9"/>
      <c r="AB4" s="9">
        <f t="shared" ref="AB4:AB67" si="2">SUM(R4:AA4)</f>
        <v>0</v>
      </c>
      <c r="AC4" s="9"/>
      <c r="AD4" s="9"/>
      <c r="AE4" s="9"/>
      <c r="AF4" s="9"/>
      <c r="AG4" s="9"/>
      <c r="AH4" s="9">
        <v>1</v>
      </c>
      <c r="AI4" s="9"/>
      <c r="AJ4" s="9"/>
      <c r="AK4" s="9"/>
      <c r="AL4" s="9">
        <f t="shared" ref="AL4:AL67" si="3">SUM(AC4:AK4)</f>
        <v>1</v>
      </c>
      <c r="AM4" s="9"/>
      <c r="AN4" s="9"/>
      <c r="AO4" s="9">
        <v>1</v>
      </c>
    </row>
    <row r="5" spans="2:41" x14ac:dyDescent="0.4">
      <c r="B5" s="140" t="s">
        <v>3</v>
      </c>
      <c r="C5" s="96" t="s">
        <v>43</v>
      </c>
      <c r="D5" s="9"/>
      <c r="E5" s="9"/>
      <c r="F5" s="9"/>
      <c r="G5" s="9"/>
      <c r="H5" s="9"/>
      <c r="I5" s="9"/>
      <c r="J5" s="9"/>
      <c r="K5" s="9">
        <f t="shared" si="0"/>
        <v>0</v>
      </c>
      <c r="L5" s="9">
        <v>1</v>
      </c>
      <c r="M5" s="9"/>
      <c r="N5" s="9"/>
      <c r="O5" s="9"/>
      <c r="P5" s="9"/>
      <c r="Q5" s="9">
        <f t="shared" si="1"/>
        <v>1</v>
      </c>
      <c r="R5" s="9"/>
      <c r="S5" s="9"/>
      <c r="T5" s="9"/>
      <c r="U5" s="9"/>
      <c r="V5" s="9"/>
      <c r="W5" s="9"/>
      <c r="X5" s="9"/>
      <c r="Y5" s="9"/>
      <c r="Z5" s="9"/>
      <c r="AA5" s="9"/>
      <c r="AB5" s="9">
        <f t="shared" si="2"/>
        <v>0</v>
      </c>
      <c r="AC5" s="9"/>
      <c r="AD5" s="9"/>
      <c r="AE5" s="9"/>
      <c r="AF5" s="9"/>
      <c r="AG5" s="9"/>
      <c r="AH5" s="9"/>
      <c r="AI5" s="9"/>
      <c r="AJ5" s="9"/>
      <c r="AK5" s="9"/>
      <c r="AL5" s="9">
        <f t="shared" si="3"/>
        <v>0</v>
      </c>
      <c r="AM5" s="9"/>
      <c r="AN5" s="9"/>
      <c r="AO5" s="9">
        <v>1</v>
      </c>
    </row>
    <row r="6" spans="2:41" x14ac:dyDescent="0.4">
      <c r="B6" s="140" t="s">
        <v>3</v>
      </c>
      <c r="C6" s="96" t="s">
        <v>42</v>
      </c>
      <c r="D6" s="9"/>
      <c r="E6" s="9"/>
      <c r="F6" s="9"/>
      <c r="G6" s="9"/>
      <c r="H6" s="9"/>
      <c r="I6" s="9"/>
      <c r="J6" s="9"/>
      <c r="K6" s="9">
        <f t="shared" si="0"/>
        <v>0</v>
      </c>
      <c r="L6" s="9"/>
      <c r="M6" s="9"/>
      <c r="N6" s="9"/>
      <c r="O6" s="9"/>
      <c r="P6" s="9"/>
      <c r="Q6" s="9">
        <f t="shared" si="1"/>
        <v>0</v>
      </c>
      <c r="R6" s="9"/>
      <c r="S6" s="9"/>
      <c r="T6" s="9"/>
      <c r="U6" s="9"/>
      <c r="V6" s="9"/>
      <c r="W6" s="9"/>
      <c r="X6" s="9"/>
      <c r="Y6" s="9"/>
      <c r="Z6" s="9"/>
      <c r="AA6" s="9"/>
      <c r="AB6" s="9">
        <f t="shared" si="2"/>
        <v>0</v>
      </c>
      <c r="AC6" s="9"/>
      <c r="AD6" s="9"/>
      <c r="AE6" s="9"/>
      <c r="AF6" s="9"/>
      <c r="AG6" s="9">
        <v>1</v>
      </c>
      <c r="AH6" s="9"/>
      <c r="AI6" s="9"/>
      <c r="AJ6" s="9"/>
      <c r="AK6" s="9"/>
      <c r="AL6" s="9">
        <f t="shared" si="3"/>
        <v>1</v>
      </c>
      <c r="AM6" s="9"/>
      <c r="AN6" s="9"/>
      <c r="AO6" s="9">
        <v>1</v>
      </c>
    </row>
    <row r="7" spans="2:41" x14ac:dyDescent="0.4">
      <c r="B7" s="140" t="s">
        <v>3</v>
      </c>
      <c r="C7" s="96" t="s">
        <v>37</v>
      </c>
      <c r="D7" s="9"/>
      <c r="E7" s="9">
        <v>1</v>
      </c>
      <c r="F7" s="9"/>
      <c r="G7" s="9"/>
      <c r="H7" s="9"/>
      <c r="I7" s="9"/>
      <c r="J7" s="9"/>
      <c r="K7" s="9">
        <f t="shared" si="0"/>
        <v>1</v>
      </c>
      <c r="L7" s="9"/>
      <c r="M7" s="9"/>
      <c r="N7" s="9"/>
      <c r="O7" s="9"/>
      <c r="P7" s="9"/>
      <c r="Q7" s="9">
        <f t="shared" si="1"/>
        <v>0</v>
      </c>
      <c r="R7" s="9"/>
      <c r="S7" s="9"/>
      <c r="T7" s="9"/>
      <c r="U7" s="9"/>
      <c r="V7" s="9"/>
      <c r="W7" s="9"/>
      <c r="X7" s="9"/>
      <c r="Y7" s="9"/>
      <c r="Z7" s="9"/>
      <c r="AA7" s="9"/>
      <c r="AB7" s="9">
        <f t="shared" si="2"/>
        <v>0</v>
      </c>
      <c r="AC7" s="9"/>
      <c r="AD7" s="9"/>
      <c r="AE7" s="9"/>
      <c r="AF7" s="9"/>
      <c r="AG7" s="9"/>
      <c r="AH7" s="9"/>
      <c r="AI7" s="9"/>
      <c r="AJ7" s="9"/>
      <c r="AK7" s="9"/>
      <c r="AL7" s="9">
        <f t="shared" si="3"/>
        <v>0</v>
      </c>
      <c r="AM7" s="9"/>
      <c r="AN7" s="9"/>
      <c r="AO7" s="9">
        <v>1</v>
      </c>
    </row>
    <row r="8" spans="2:41" ht="33.6" x14ac:dyDescent="0.4">
      <c r="B8" s="140" t="s">
        <v>27</v>
      </c>
      <c r="C8" s="96" t="s">
        <v>28</v>
      </c>
      <c r="D8" s="9"/>
      <c r="E8" s="9"/>
      <c r="F8" s="9"/>
      <c r="G8" s="9"/>
      <c r="H8" s="9"/>
      <c r="I8" s="9"/>
      <c r="J8" s="9">
        <v>1</v>
      </c>
      <c r="K8" s="9">
        <f t="shared" si="0"/>
        <v>1</v>
      </c>
      <c r="L8" s="9"/>
      <c r="M8" s="9"/>
      <c r="N8" s="9"/>
      <c r="O8" s="9"/>
      <c r="P8" s="9"/>
      <c r="Q8" s="9">
        <f t="shared" si="1"/>
        <v>0</v>
      </c>
      <c r="R8" s="9"/>
      <c r="S8" s="9"/>
      <c r="T8" s="9"/>
      <c r="U8" s="9"/>
      <c r="V8" s="9"/>
      <c r="W8" s="9"/>
      <c r="X8" s="9"/>
      <c r="Y8" s="9"/>
      <c r="Z8" s="9"/>
      <c r="AA8" s="9"/>
      <c r="AB8" s="9">
        <f t="shared" si="2"/>
        <v>0</v>
      </c>
      <c r="AC8" s="9"/>
      <c r="AD8" s="9"/>
      <c r="AE8" s="9"/>
      <c r="AF8" s="9"/>
      <c r="AG8" s="9"/>
      <c r="AH8" s="9"/>
      <c r="AI8" s="9"/>
      <c r="AJ8" s="9"/>
      <c r="AK8" s="9"/>
      <c r="AL8" s="9">
        <f t="shared" si="3"/>
        <v>0</v>
      </c>
      <c r="AM8" s="9"/>
      <c r="AN8" s="9"/>
      <c r="AO8" s="9">
        <v>1</v>
      </c>
    </row>
    <row r="9" spans="2:41" ht="33.6" x14ac:dyDescent="0.4">
      <c r="B9" s="140" t="s">
        <v>27</v>
      </c>
      <c r="C9" s="96" t="s">
        <v>46</v>
      </c>
      <c r="D9" s="9"/>
      <c r="E9" s="9"/>
      <c r="F9" s="9"/>
      <c r="G9" s="9"/>
      <c r="H9" s="9"/>
      <c r="I9" s="9"/>
      <c r="J9" s="9"/>
      <c r="K9" s="9">
        <f t="shared" si="0"/>
        <v>0</v>
      </c>
      <c r="L9" s="9"/>
      <c r="M9" s="9"/>
      <c r="N9" s="9"/>
      <c r="O9" s="9"/>
      <c r="P9" s="9"/>
      <c r="Q9" s="9">
        <f t="shared" si="1"/>
        <v>0</v>
      </c>
      <c r="R9" s="9"/>
      <c r="S9" s="9">
        <v>1</v>
      </c>
      <c r="T9" s="9"/>
      <c r="U9" s="9"/>
      <c r="V9" s="9"/>
      <c r="W9" s="9"/>
      <c r="X9" s="9"/>
      <c r="Y9" s="9"/>
      <c r="Z9" s="9"/>
      <c r="AA9" s="9"/>
      <c r="AB9" s="9">
        <f t="shared" si="2"/>
        <v>1</v>
      </c>
      <c r="AC9" s="9"/>
      <c r="AD9" s="9"/>
      <c r="AE9" s="9"/>
      <c r="AF9" s="9"/>
      <c r="AG9" s="9"/>
      <c r="AH9" s="9"/>
      <c r="AI9" s="9"/>
      <c r="AJ9" s="9"/>
      <c r="AK9" s="9"/>
      <c r="AL9" s="9">
        <f t="shared" si="3"/>
        <v>0</v>
      </c>
      <c r="AM9" s="9"/>
      <c r="AN9" s="9"/>
      <c r="AO9" s="9">
        <v>1</v>
      </c>
    </row>
    <row r="10" spans="2:41" ht="33.6" x14ac:dyDescent="0.4">
      <c r="B10" s="140" t="s">
        <v>4</v>
      </c>
      <c r="C10" s="96" t="s">
        <v>48</v>
      </c>
      <c r="D10" s="9"/>
      <c r="E10" s="9"/>
      <c r="F10" s="9"/>
      <c r="G10" s="9"/>
      <c r="H10" s="9"/>
      <c r="I10" s="9"/>
      <c r="J10" s="9"/>
      <c r="K10" s="9">
        <f t="shared" si="0"/>
        <v>0</v>
      </c>
      <c r="L10" s="9"/>
      <c r="M10" s="9"/>
      <c r="N10" s="9"/>
      <c r="O10" s="9"/>
      <c r="P10" s="9"/>
      <c r="Q10" s="9">
        <f t="shared" si="1"/>
        <v>0</v>
      </c>
      <c r="R10" s="9"/>
      <c r="S10" s="9"/>
      <c r="T10" s="9"/>
      <c r="U10" s="9"/>
      <c r="V10" s="9"/>
      <c r="W10" s="9"/>
      <c r="X10" s="9"/>
      <c r="Y10" s="9"/>
      <c r="Z10" s="9"/>
      <c r="AA10" s="9"/>
      <c r="AB10" s="9">
        <f t="shared" si="2"/>
        <v>0</v>
      </c>
      <c r="AC10" s="9"/>
      <c r="AD10" s="9"/>
      <c r="AE10" s="9"/>
      <c r="AF10" s="9"/>
      <c r="AG10" s="9"/>
      <c r="AH10" s="9">
        <v>1</v>
      </c>
      <c r="AI10" s="9"/>
      <c r="AJ10" s="9"/>
      <c r="AK10" s="9"/>
      <c r="AL10" s="9">
        <f t="shared" si="3"/>
        <v>1</v>
      </c>
      <c r="AM10" s="9"/>
      <c r="AN10" s="9"/>
      <c r="AO10" s="9">
        <v>1</v>
      </c>
    </row>
    <row r="11" spans="2:41" ht="33.6" x14ac:dyDescent="0.4">
      <c r="B11" s="140" t="s">
        <v>4</v>
      </c>
      <c r="C11" s="96" t="s">
        <v>36</v>
      </c>
      <c r="D11" s="9"/>
      <c r="E11" s="9"/>
      <c r="F11" s="9"/>
      <c r="G11" s="9"/>
      <c r="H11" s="9"/>
      <c r="I11" s="9"/>
      <c r="J11" s="9"/>
      <c r="K11" s="9">
        <f t="shared" si="0"/>
        <v>0</v>
      </c>
      <c r="L11" s="9"/>
      <c r="M11" s="9"/>
      <c r="N11" s="9"/>
      <c r="O11" s="9"/>
      <c r="P11" s="9"/>
      <c r="Q11" s="9">
        <f t="shared" si="1"/>
        <v>0</v>
      </c>
      <c r="R11" s="9"/>
      <c r="S11" s="9"/>
      <c r="T11" s="9"/>
      <c r="U11" s="9"/>
      <c r="V11" s="9"/>
      <c r="W11" s="9"/>
      <c r="X11" s="9"/>
      <c r="Y11" s="9"/>
      <c r="Z11" s="9"/>
      <c r="AA11" s="9"/>
      <c r="AB11" s="9">
        <f t="shared" si="2"/>
        <v>0</v>
      </c>
      <c r="AC11" s="9"/>
      <c r="AD11" s="9"/>
      <c r="AE11" s="9"/>
      <c r="AF11" s="9"/>
      <c r="AG11" s="9"/>
      <c r="AH11" s="9">
        <v>1</v>
      </c>
      <c r="AI11" s="9"/>
      <c r="AJ11" s="9"/>
      <c r="AK11" s="9"/>
      <c r="AL11" s="9">
        <f t="shared" si="3"/>
        <v>1</v>
      </c>
      <c r="AM11" s="9"/>
      <c r="AN11" s="9"/>
      <c r="AO11" s="9">
        <v>1</v>
      </c>
    </row>
    <row r="12" spans="2:41" x14ac:dyDescent="0.4">
      <c r="B12" s="140" t="s">
        <v>5</v>
      </c>
      <c r="C12" s="96" t="s">
        <v>32</v>
      </c>
      <c r="D12" s="9"/>
      <c r="E12" s="9"/>
      <c r="F12" s="9"/>
      <c r="G12" s="9"/>
      <c r="H12" s="9"/>
      <c r="I12" s="9"/>
      <c r="J12" s="9"/>
      <c r="K12" s="9">
        <f t="shared" si="0"/>
        <v>0</v>
      </c>
      <c r="L12" s="9"/>
      <c r="M12" s="9"/>
      <c r="N12" s="9"/>
      <c r="O12" s="9"/>
      <c r="P12" s="9"/>
      <c r="Q12" s="9">
        <f t="shared" si="1"/>
        <v>0</v>
      </c>
      <c r="R12" s="9"/>
      <c r="S12" s="9"/>
      <c r="T12" s="9"/>
      <c r="U12" s="9"/>
      <c r="V12" s="9"/>
      <c r="W12" s="9"/>
      <c r="X12" s="9"/>
      <c r="Y12" s="9"/>
      <c r="Z12" s="9"/>
      <c r="AA12" s="9"/>
      <c r="AB12" s="9">
        <f t="shared" si="2"/>
        <v>0</v>
      </c>
      <c r="AC12" s="9"/>
      <c r="AD12" s="9">
        <v>1</v>
      </c>
      <c r="AE12" s="9"/>
      <c r="AF12" s="9"/>
      <c r="AG12" s="9"/>
      <c r="AH12" s="9"/>
      <c r="AI12" s="9"/>
      <c r="AJ12" s="9"/>
      <c r="AK12" s="9"/>
      <c r="AL12" s="9">
        <f t="shared" si="3"/>
        <v>1</v>
      </c>
      <c r="AM12" s="9"/>
      <c r="AN12" s="9"/>
      <c r="AO12" s="9">
        <v>1</v>
      </c>
    </row>
    <row r="13" spans="2:41" x14ac:dyDescent="0.4">
      <c r="B13" s="140" t="s">
        <v>5</v>
      </c>
      <c r="C13" s="96" t="s">
        <v>49</v>
      </c>
      <c r="D13" s="9"/>
      <c r="E13" s="9"/>
      <c r="F13" s="9"/>
      <c r="G13" s="9"/>
      <c r="H13" s="9"/>
      <c r="I13" s="9"/>
      <c r="J13" s="9"/>
      <c r="K13" s="9">
        <f t="shared" si="0"/>
        <v>0</v>
      </c>
      <c r="L13" s="9"/>
      <c r="M13" s="9"/>
      <c r="N13" s="9"/>
      <c r="O13" s="9"/>
      <c r="P13" s="9"/>
      <c r="Q13" s="9">
        <f t="shared" si="1"/>
        <v>0</v>
      </c>
      <c r="R13" s="9"/>
      <c r="S13" s="9"/>
      <c r="T13" s="9"/>
      <c r="U13" s="9"/>
      <c r="V13" s="9"/>
      <c r="W13" s="9"/>
      <c r="X13" s="9"/>
      <c r="Y13" s="9"/>
      <c r="Z13" s="9"/>
      <c r="AA13" s="9"/>
      <c r="AB13" s="9">
        <f t="shared" si="2"/>
        <v>0</v>
      </c>
      <c r="AC13" s="9"/>
      <c r="AD13" s="9"/>
      <c r="AE13" s="9">
        <v>1</v>
      </c>
      <c r="AF13" s="9"/>
      <c r="AG13" s="9"/>
      <c r="AH13" s="9"/>
      <c r="AI13" s="9"/>
      <c r="AJ13" s="9"/>
      <c r="AK13" s="9"/>
      <c r="AL13" s="9">
        <f t="shared" si="3"/>
        <v>1</v>
      </c>
      <c r="AM13" s="9"/>
      <c r="AN13" s="9"/>
      <c r="AO13" s="9">
        <v>1</v>
      </c>
    </row>
    <row r="14" spans="2:41" x14ac:dyDescent="0.4">
      <c r="B14" s="140" t="s">
        <v>19</v>
      </c>
      <c r="C14" s="96" t="s">
        <v>34</v>
      </c>
      <c r="D14" s="9"/>
      <c r="E14" s="9"/>
      <c r="F14" s="9"/>
      <c r="G14" s="9"/>
      <c r="H14" s="9"/>
      <c r="I14" s="9"/>
      <c r="J14" s="9"/>
      <c r="K14" s="9">
        <f t="shared" si="0"/>
        <v>0</v>
      </c>
      <c r="L14" s="9"/>
      <c r="M14" s="9"/>
      <c r="N14" s="9"/>
      <c r="O14" s="9"/>
      <c r="P14" s="9"/>
      <c r="Q14" s="9">
        <f t="shared" si="1"/>
        <v>0</v>
      </c>
      <c r="R14" s="9"/>
      <c r="S14" s="9"/>
      <c r="T14" s="9"/>
      <c r="U14" s="9"/>
      <c r="V14" s="9"/>
      <c r="W14" s="9"/>
      <c r="X14" s="9"/>
      <c r="Y14" s="9"/>
      <c r="Z14" s="9"/>
      <c r="AA14" s="9">
        <v>1</v>
      </c>
      <c r="AB14" s="9">
        <f t="shared" si="2"/>
        <v>1</v>
      </c>
      <c r="AC14" s="9"/>
      <c r="AD14" s="9"/>
      <c r="AE14" s="9"/>
      <c r="AF14" s="9"/>
      <c r="AG14" s="9"/>
      <c r="AH14" s="9"/>
      <c r="AI14" s="9"/>
      <c r="AJ14" s="9"/>
      <c r="AK14" s="9"/>
      <c r="AL14" s="9">
        <f t="shared" si="3"/>
        <v>0</v>
      </c>
      <c r="AM14" s="9"/>
      <c r="AN14" s="9"/>
      <c r="AO14" s="9">
        <v>1</v>
      </c>
    </row>
    <row r="15" spans="2:41" x14ac:dyDescent="0.4">
      <c r="B15" s="140" t="s">
        <v>20</v>
      </c>
      <c r="C15" s="96" t="s">
        <v>50</v>
      </c>
      <c r="D15" s="9"/>
      <c r="E15" s="9"/>
      <c r="F15" s="9"/>
      <c r="G15" s="9"/>
      <c r="H15" s="9"/>
      <c r="I15" s="9"/>
      <c r="J15" s="9"/>
      <c r="K15" s="9">
        <f t="shared" si="0"/>
        <v>0</v>
      </c>
      <c r="L15" s="9"/>
      <c r="M15" s="9"/>
      <c r="N15" s="9"/>
      <c r="O15" s="9"/>
      <c r="P15" s="9"/>
      <c r="Q15" s="9">
        <f t="shared" si="1"/>
        <v>0</v>
      </c>
      <c r="R15" s="9"/>
      <c r="S15" s="9"/>
      <c r="T15" s="9"/>
      <c r="U15" s="9"/>
      <c r="V15" s="9"/>
      <c r="W15" s="9"/>
      <c r="X15" s="9"/>
      <c r="Y15" s="9"/>
      <c r="Z15" s="9"/>
      <c r="AA15" s="9"/>
      <c r="AB15" s="9">
        <f t="shared" si="2"/>
        <v>0</v>
      </c>
      <c r="AC15" s="9"/>
      <c r="AD15" s="9"/>
      <c r="AE15" s="9"/>
      <c r="AF15" s="9"/>
      <c r="AG15" s="9"/>
      <c r="AH15" s="9">
        <v>1</v>
      </c>
      <c r="AI15" s="9"/>
      <c r="AJ15" s="9"/>
      <c r="AK15" s="9"/>
      <c r="AL15" s="9">
        <f t="shared" si="3"/>
        <v>1</v>
      </c>
      <c r="AM15" s="9"/>
      <c r="AN15" s="9"/>
      <c r="AO15" s="9">
        <v>1</v>
      </c>
    </row>
    <row r="16" spans="2:41" ht="33.6" x14ac:dyDescent="0.4">
      <c r="B16" s="140" t="s">
        <v>20</v>
      </c>
      <c r="C16" s="96" t="s">
        <v>135</v>
      </c>
      <c r="D16" s="9"/>
      <c r="E16" s="9"/>
      <c r="F16" s="9"/>
      <c r="G16" s="9"/>
      <c r="H16" s="9"/>
      <c r="I16" s="9"/>
      <c r="J16" s="9"/>
      <c r="K16" s="9">
        <f t="shared" si="0"/>
        <v>0</v>
      </c>
      <c r="L16" s="9"/>
      <c r="M16" s="9"/>
      <c r="N16" s="9">
        <v>1</v>
      </c>
      <c r="O16" s="9"/>
      <c r="P16" s="9"/>
      <c r="Q16" s="9">
        <f t="shared" si="1"/>
        <v>1</v>
      </c>
      <c r="R16" s="9"/>
      <c r="S16" s="9"/>
      <c r="T16" s="9"/>
      <c r="U16" s="9"/>
      <c r="V16" s="9"/>
      <c r="W16" s="9"/>
      <c r="X16" s="9"/>
      <c r="Y16" s="9"/>
      <c r="Z16" s="9"/>
      <c r="AA16" s="9"/>
      <c r="AB16" s="9">
        <f t="shared" si="2"/>
        <v>0</v>
      </c>
      <c r="AC16" s="9"/>
      <c r="AD16" s="9"/>
      <c r="AE16" s="9"/>
      <c r="AF16" s="9"/>
      <c r="AG16" s="9"/>
      <c r="AH16" s="9"/>
      <c r="AI16" s="9"/>
      <c r="AJ16" s="9"/>
      <c r="AK16" s="9"/>
      <c r="AL16" s="9">
        <f t="shared" si="3"/>
        <v>0</v>
      </c>
      <c r="AM16" s="9"/>
      <c r="AN16" s="9"/>
      <c r="AO16" s="9">
        <v>1</v>
      </c>
    </row>
    <row r="17" spans="2:41" x14ac:dyDescent="0.4">
      <c r="B17" s="140" t="s">
        <v>20</v>
      </c>
      <c r="C17" s="96" t="s">
        <v>38</v>
      </c>
      <c r="D17" s="9"/>
      <c r="E17" s="9"/>
      <c r="F17" s="9"/>
      <c r="G17" s="9"/>
      <c r="H17" s="9"/>
      <c r="I17" s="9"/>
      <c r="J17" s="9"/>
      <c r="K17" s="9">
        <f t="shared" si="0"/>
        <v>0</v>
      </c>
      <c r="L17" s="9"/>
      <c r="M17" s="9"/>
      <c r="N17" s="9"/>
      <c r="O17" s="9"/>
      <c r="P17" s="9"/>
      <c r="Q17" s="9">
        <f t="shared" si="1"/>
        <v>0</v>
      </c>
      <c r="R17" s="9"/>
      <c r="S17" s="9"/>
      <c r="T17" s="9"/>
      <c r="U17" s="9"/>
      <c r="V17" s="9"/>
      <c r="W17" s="9"/>
      <c r="X17" s="9"/>
      <c r="Y17" s="9"/>
      <c r="Z17" s="9"/>
      <c r="AA17" s="9"/>
      <c r="AB17" s="9">
        <f t="shared" si="2"/>
        <v>0</v>
      </c>
      <c r="AC17" s="9"/>
      <c r="AD17" s="9"/>
      <c r="AE17" s="9"/>
      <c r="AF17" s="9"/>
      <c r="AG17" s="9"/>
      <c r="AH17" s="9"/>
      <c r="AI17" s="9"/>
      <c r="AJ17" s="9"/>
      <c r="AK17" s="9">
        <v>1</v>
      </c>
      <c r="AL17" s="9">
        <f t="shared" si="3"/>
        <v>1</v>
      </c>
      <c r="AM17" s="9"/>
      <c r="AN17" s="9"/>
      <c r="AO17" s="9">
        <v>1</v>
      </c>
    </row>
    <row r="18" spans="2:41" ht="33.6" x14ac:dyDescent="0.4">
      <c r="B18" s="140" t="s">
        <v>20</v>
      </c>
      <c r="C18" s="96" t="s">
        <v>51</v>
      </c>
      <c r="D18" s="9"/>
      <c r="E18" s="9"/>
      <c r="F18" s="9"/>
      <c r="G18" s="9"/>
      <c r="H18" s="9"/>
      <c r="I18" s="9">
        <v>1</v>
      </c>
      <c r="J18" s="9"/>
      <c r="K18" s="9">
        <f t="shared" si="0"/>
        <v>1</v>
      </c>
      <c r="L18" s="9"/>
      <c r="M18" s="9"/>
      <c r="N18" s="9"/>
      <c r="O18" s="9"/>
      <c r="P18" s="9"/>
      <c r="Q18" s="9">
        <f t="shared" si="1"/>
        <v>0</v>
      </c>
      <c r="R18" s="9"/>
      <c r="S18" s="9"/>
      <c r="T18" s="9"/>
      <c r="U18" s="9"/>
      <c r="V18" s="9"/>
      <c r="W18" s="9"/>
      <c r="X18" s="9"/>
      <c r="Y18" s="9"/>
      <c r="Z18" s="9"/>
      <c r="AA18" s="9"/>
      <c r="AB18" s="9">
        <f t="shared" si="2"/>
        <v>0</v>
      </c>
      <c r="AC18" s="9"/>
      <c r="AD18" s="9"/>
      <c r="AE18" s="9"/>
      <c r="AF18" s="9"/>
      <c r="AG18" s="9"/>
      <c r="AH18" s="9"/>
      <c r="AI18" s="9"/>
      <c r="AJ18" s="9"/>
      <c r="AK18" s="9"/>
      <c r="AL18" s="9">
        <f t="shared" si="3"/>
        <v>0</v>
      </c>
      <c r="AM18" s="9"/>
      <c r="AN18" s="9"/>
      <c r="AO18" s="9">
        <v>1</v>
      </c>
    </row>
    <row r="19" spans="2:41" x14ac:dyDescent="0.4">
      <c r="B19" s="140" t="s">
        <v>21</v>
      </c>
      <c r="C19" s="96" t="s">
        <v>41</v>
      </c>
      <c r="D19" s="9"/>
      <c r="E19" s="9"/>
      <c r="F19" s="9"/>
      <c r="G19" s="9"/>
      <c r="H19" s="9"/>
      <c r="I19" s="9"/>
      <c r="J19" s="9"/>
      <c r="K19" s="9">
        <f t="shared" si="0"/>
        <v>0</v>
      </c>
      <c r="L19" s="9"/>
      <c r="M19" s="9"/>
      <c r="N19" s="9"/>
      <c r="O19" s="9"/>
      <c r="P19" s="9"/>
      <c r="Q19" s="9">
        <f t="shared" si="1"/>
        <v>0</v>
      </c>
      <c r="R19" s="9"/>
      <c r="S19" s="9"/>
      <c r="T19" s="9"/>
      <c r="U19" s="9"/>
      <c r="V19" s="9"/>
      <c r="W19" s="9"/>
      <c r="X19" s="9"/>
      <c r="Y19" s="9"/>
      <c r="Z19" s="9"/>
      <c r="AA19" s="9"/>
      <c r="AB19" s="9">
        <f t="shared" si="2"/>
        <v>0</v>
      </c>
      <c r="AC19" s="9"/>
      <c r="AD19" s="9"/>
      <c r="AE19" s="9"/>
      <c r="AF19" s="9"/>
      <c r="AG19" s="9"/>
      <c r="AH19" s="9">
        <v>1</v>
      </c>
      <c r="AI19" s="9"/>
      <c r="AJ19" s="9"/>
      <c r="AK19" s="9"/>
      <c r="AL19" s="9">
        <f t="shared" si="3"/>
        <v>1</v>
      </c>
      <c r="AM19" s="9"/>
      <c r="AN19" s="9"/>
      <c r="AO19" s="9">
        <v>1</v>
      </c>
    </row>
    <row r="20" spans="2:41" ht="33.6" x14ac:dyDescent="0.4">
      <c r="B20" s="140" t="s">
        <v>21</v>
      </c>
      <c r="C20" s="96" t="s">
        <v>53</v>
      </c>
      <c r="D20" s="9"/>
      <c r="E20" s="9"/>
      <c r="F20" s="9"/>
      <c r="G20" s="9"/>
      <c r="H20" s="9"/>
      <c r="I20" s="9"/>
      <c r="J20" s="9"/>
      <c r="K20" s="9">
        <f t="shared" si="0"/>
        <v>0</v>
      </c>
      <c r="L20" s="9"/>
      <c r="M20" s="9"/>
      <c r="N20" s="9"/>
      <c r="O20" s="9"/>
      <c r="P20" s="9"/>
      <c r="Q20" s="9">
        <f t="shared" si="1"/>
        <v>0</v>
      </c>
      <c r="R20" s="9"/>
      <c r="S20" s="9"/>
      <c r="T20" s="9"/>
      <c r="U20" s="9"/>
      <c r="V20" s="9"/>
      <c r="W20" s="9"/>
      <c r="X20" s="9"/>
      <c r="Y20" s="9"/>
      <c r="Z20" s="9"/>
      <c r="AA20" s="9"/>
      <c r="AB20" s="9">
        <f t="shared" si="2"/>
        <v>0</v>
      </c>
      <c r="AC20" s="9"/>
      <c r="AD20" s="9"/>
      <c r="AE20" s="9"/>
      <c r="AF20" s="9"/>
      <c r="AG20" s="9"/>
      <c r="AH20" s="9">
        <v>1</v>
      </c>
      <c r="AI20" s="9"/>
      <c r="AJ20" s="9"/>
      <c r="AK20" s="9"/>
      <c r="AL20" s="9">
        <f t="shared" si="3"/>
        <v>1</v>
      </c>
      <c r="AM20" s="9"/>
      <c r="AN20" s="9"/>
      <c r="AO20" s="9">
        <v>1</v>
      </c>
    </row>
    <row r="21" spans="2:41" x14ac:dyDescent="0.4">
      <c r="B21" s="140" t="s">
        <v>21</v>
      </c>
      <c r="C21" s="96" t="s">
        <v>52</v>
      </c>
      <c r="D21" s="9"/>
      <c r="E21" s="9"/>
      <c r="F21" s="9"/>
      <c r="G21" s="9"/>
      <c r="H21" s="9"/>
      <c r="I21" s="9"/>
      <c r="J21" s="9"/>
      <c r="K21" s="9">
        <f t="shared" si="0"/>
        <v>0</v>
      </c>
      <c r="L21" s="9"/>
      <c r="M21" s="9"/>
      <c r="N21" s="9"/>
      <c r="O21" s="9"/>
      <c r="P21" s="9"/>
      <c r="Q21" s="9">
        <f t="shared" si="1"/>
        <v>0</v>
      </c>
      <c r="R21" s="9"/>
      <c r="S21" s="9"/>
      <c r="T21" s="9"/>
      <c r="U21" s="9"/>
      <c r="V21" s="9">
        <v>1</v>
      </c>
      <c r="W21" s="9"/>
      <c r="X21" s="9"/>
      <c r="Y21" s="9"/>
      <c r="Z21" s="9"/>
      <c r="AA21" s="9"/>
      <c r="AB21" s="9">
        <f t="shared" si="2"/>
        <v>1</v>
      </c>
      <c r="AC21" s="9"/>
      <c r="AD21" s="9"/>
      <c r="AE21" s="9"/>
      <c r="AF21" s="9"/>
      <c r="AG21" s="9"/>
      <c r="AH21" s="9"/>
      <c r="AI21" s="9"/>
      <c r="AJ21" s="9"/>
      <c r="AK21" s="9"/>
      <c r="AL21" s="9">
        <f t="shared" si="3"/>
        <v>0</v>
      </c>
      <c r="AM21" s="9"/>
      <c r="AN21" s="9"/>
      <c r="AO21" s="9">
        <v>1</v>
      </c>
    </row>
    <row r="22" spans="2:41" x14ac:dyDescent="0.4">
      <c r="B22" s="140" t="s">
        <v>22</v>
      </c>
      <c r="C22" s="96" t="s">
        <v>54</v>
      </c>
      <c r="D22" s="9"/>
      <c r="E22" s="9"/>
      <c r="F22" s="9"/>
      <c r="G22" s="9"/>
      <c r="H22" s="9"/>
      <c r="I22" s="9"/>
      <c r="J22" s="9"/>
      <c r="K22" s="9">
        <f t="shared" si="0"/>
        <v>0</v>
      </c>
      <c r="L22" s="9"/>
      <c r="M22" s="9"/>
      <c r="N22" s="9"/>
      <c r="O22" s="9"/>
      <c r="P22" s="9"/>
      <c r="Q22" s="9">
        <f t="shared" si="1"/>
        <v>0</v>
      </c>
      <c r="R22" s="9"/>
      <c r="S22" s="9"/>
      <c r="T22" s="9"/>
      <c r="U22" s="9"/>
      <c r="V22" s="9"/>
      <c r="W22" s="9"/>
      <c r="X22" s="9"/>
      <c r="Y22" s="9"/>
      <c r="Z22" s="9"/>
      <c r="AA22" s="9"/>
      <c r="AB22" s="9">
        <f t="shared" si="2"/>
        <v>0</v>
      </c>
      <c r="AC22" s="9"/>
      <c r="AD22" s="9"/>
      <c r="AE22" s="9"/>
      <c r="AF22" s="9"/>
      <c r="AG22" s="9"/>
      <c r="AH22" s="9"/>
      <c r="AI22" s="9"/>
      <c r="AJ22" s="9"/>
      <c r="AK22" s="9"/>
      <c r="AL22" s="9">
        <f t="shared" si="3"/>
        <v>0</v>
      </c>
      <c r="AM22" s="9"/>
      <c r="AN22" s="9">
        <v>1</v>
      </c>
      <c r="AO22" s="9">
        <v>1</v>
      </c>
    </row>
    <row r="23" spans="2:41" x14ac:dyDescent="0.4">
      <c r="B23" s="140" t="s">
        <v>22</v>
      </c>
      <c r="C23" s="96" t="s">
        <v>55</v>
      </c>
      <c r="D23" s="9"/>
      <c r="E23" s="9"/>
      <c r="F23" s="9"/>
      <c r="G23" s="9"/>
      <c r="H23" s="9"/>
      <c r="I23" s="9"/>
      <c r="J23" s="9"/>
      <c r="K23" s="9">
        <f t="shared" si="0"/>
        <v>0</v>
      </c>
      <c r="L23" s="9"/>
      <c r="M23" s="9"/>
      <c r="N23" s="9"/>
      <c r="O23" s="9"/>
      <c r="P23" s="9"/>
      <c r="Q23" s="9">
        <f t="shared" si="1"/>
        <v>0</v>
      </c>
      <c r="R23" s="9"/>
      <c r="S23" s="9"/>
      <c r="T23" s="9"/>
      <c r="U23" s="9"/>
      <c r="V23" s="9"/>
      <c r="W23" s="9"/>
      <c r="X23" s="9"/>
      <c r="Y23" s="9"/>
      <c r="Z23" s="9"/>
      <c r="AA23" s="9"/>
      <c r="AB23" s="9">
        <f t="shared" si="2"/>
        <v>0</v>
      </c>
      <c r="AC23" s="9"/>
      <c r="AD23" s="9"/>
      <c r="AE23" s="9"/>
      <c r="AF23" s="9"/>
      <c r="AG23" s="9"/>
      <c r="AH23" s="9">
        <v>1</v>
      </c>
      <c r="AI23" s="9"/>
      <c r="AJ23" s="9"/>
      <c r="AK23" s="9"/>
      <c r="AL23" s="9">
        <f t="shared" si="3"/>
        <v>1</v>
      </c>
      <c r="AM23" s="9"/>
      <c r="AN23" s="9"/>
      <c r="AO23" s="9">
        <v>1</v>
      </c>
    </row>
    <row r="24" spans="2:41" x14ac:dyDescent="0.4">
      <c r="B24" s="140" t="s">
        <v>6</v>
      </c>
      <c r="C24" s="96" t="s">
        <v>56</v>
      </c>
      <c r="D24" s="9"/>
      <c r="E24" s="9"/>
      <c r="F24" s="9"/>
      <c r="G24" s="9">
        <v>1</v>
      </c>
      <c r="H24" s="9"/>
      <c r="I24" s="9"/>
      <c r="J24" s="9"/>
      <c r="K24" s="9">
        <f t="shared" si="0"/>
        <v>1</v>
      </c>
      <c r="L24" s="9"/>
      <c r="M24" s="9"/>
      <c r="N24" s="9"/>
      <c r="O24" s="9"/>
      <c r="P24" s="9"/>
      <c r="Q24" s="9">
        <f t="shared" si="1"/>
        <v>0</v>
      </c>
      <c r="R24" s="9"/>
      <c r="S24" s="9"/>
      <c r="T24" s="9"/>
      <c r="U24" s="9"/>
      <c r="V24" s="9"/>
      <c r="W24" s="9"/>
      <c r="X24" s="9"/>
      <c r="Y24" s="9"/>
      <c r="Z24" s="9"/>
      <c r="AA24" s="9"/>
      <c r="AB24" s="9">
        <f t="shared" si="2"/>
        <v>0</v>
      </c>
      <c r="AC24" s="9"/>
      <c r="AD24" s="9"/>
      <c r="AE24" s="9"/>
      <c r="AF24" s="9"/>
      <c r="AG24" s="9"/>
      <c r="AH24" s="9"/>
      <c r="AI24" s="9"/>
      <c r="AJ24" s="9"/>
      <c r="AK24" s="9"/>
      <c r="AL24" s="9">
        <f t="shared" si="3"/>
        <v>0</v>
      </c>
      <c r="AM24" s="9"/>
      <c r="AN24" s="9"/>
      <c r="AO24" s="9">
        <v>1</v>
      </c>
    </row>
    <row r="25" spans="2:41" ht="33.6" x14ac:dyDescent="0.4">
      <c r="B25" s="140" t="s">
        <v>6</v>
      </c>
      <c r="C25" s="96" t="s">
        <v>58</v>
      </c>
      <c r="D25" s="9"/>
      <c r="E25" s="9"/>
      <c r="F25" s="9"/>
      <c r="G25" s="9"/>
      <c r="H25" s="9"/>
      <c r="I25" s="9"/>
      <c r="J25" s="9"/>
      <c r="K25" s="9">
        <f t="shared" si="0"/>
        <v>0</v>
      </c>
      <c r="L25" s="9"/>
      <c r="M25" s="9"/>
      <c r="N25" s="9"/>
      <c r="O25" s="9"/>
      <c r="P25" s="9"/>
      <c r="Q25" s="9">
        <f t="shared" si="1"/>
        <v>0</v>
      </c>
      <c r="R25" s="9"/>
      <c r="S25" s="9"/>
      <c r="T25" s="9"/>
      <c r="U25" s="9"/>
      <c r="V25" s="9"/>
      <c r="W25" s="9"/>
      <c r="X25" s="9"/>
      <c r="Y25" s="9"/>
      <c r="Z25" s="9"/>
      <c r="AA25" s="9"/>
      <c r="AB25" s="9">
        <f t="shared" si="2"/>
        <v>0</v>
      </c>
      <c r="AC25" s="9"/>
      <c r="AD25" s="9"/>
      <c r="AE25" s="9"/>
      <c r="AF25" s="9"/>
      <c r="AG25" s="9"/>
      <c r="AH25" s="9"/>
      <c r="AI25" s="9"/>
      <c r="AJ25" s="9">
        <v>1</v>
      </c>
      <c r="AK25" s="9"/>
      <c r="AL25" s="9">
        <f t="shared" si="3"/>
        <v>1</v>
      </c>
      <c r="AM25" s="9"/>
      <c r="AN25" s="9"/>
      <c r="AO25" s="9">
        <v>1</v>
      </c>
    </row>
    <row r="26" spans="2:41" ht="33.6" x14ac:dyDescent="0.4">
      <c r="B26" s="140" t="s">
        <v>6</v>
      </c>
      <c r="C26" s="96" t="s">
        <v>59</v>
      </c>
      <c r="D26" s="9"/>
      <c r="E26" s="9"/>
      <c r="F26" s="9"/>
      <c r="G26" s="9"/>
      <c r="H26" s="9"/>
      <c r="I26" s="9"/>
      <c r="J26" s="9"/>
      <c r="K26" s="9">
        <f t="shared" si="0"/>
        <v>0</v>
      </c>
      <c r="L26" s="9"/>
      <c r="M26" s="9"/>
      <c r="N26" s="9"/>
      <c r="O26" s="9"/>
      <c r="P26" s="9"/>
      <c r="Q26" s="9">
        <f t="shared" si="1"/>
        <v>0</v>
      </c>
      <c r="R26" s="9"/>
      <c r="S26" s="9"/>
      <c r="T26" s="9"/>
      <c r="U26" s="9"/>
      <c r="V26" s="9"/>
      <c r="W26" s="9"/>
      <c r="X26" s="9"/>
      <c r="Y26" s="9"/>
      <c r="Z26" s="9">
        <v>1</v>
      </c>
      <c r="AA26" s="9"/>
      <c r="AB26" s="9">
        <f t="shared" si="2"/>
        <v>1</v>
      </c>
      <c r="AC26" s="9"/>
      <c r="AD26" s="9"/>
      <c r="AE26" s="9"/>
      <c r="AF26" s="9"/>
      <c r="AG26" s="9"/>
      <c r="AH26" s="9"/>
      <c r="AI26" s="9"/>
      <c r="AJ26" s="9"/>
      <c r="AK26" s="9"/>
      <c r="AL26" s="9">
        <f t="shared" si="3"/>
        <v>0</v>
      </c>
      <c r="AM26" s="9"/>
      <c r="AN26" s="9"/>
      <c r="AO26" s="9">
        <v>1</v>
      </c>
    </row>
    <row r="27" spans="2:41" x14ac:dyDescent="0.4">
      <c r="B27" s="140" t="s">
        <v>7</v>
      </c>
      <c r="C27" s="96" t="s">
        <v>62</v>
      </c>
      <c r="D27" s="9">
        <v>1</v>
      </c>
      <c r="E27" s="9"/>
      <c r="F27" s="9"/>
      <c r="G27" s="9"/>
      <c r="H27" s="9"/>
      <c r="I27" s="9"/>
      <c r="J27" s="9"/>
      <c r="K27" s="9">
        <f t="shared" si="0"/>
        <v>1</v>
      </c>
      <c r="L27" s="9"/>
      <c r="M27" s="9"/>
      <c r="N27" s="9"/>
      <c r="O27" s="9"/>
      <c r="P27" s="9"/>
      <c r="Q27" s="9">
        <f t="shared" si="1"/>
        <v>0</v>
      </c>
      <c r="R27" s="9"/>
      <c r="S27" s="9"/>
      <c r="T27" s="9"/>
      <c r="U27" s="9"/>
      <c r="V27" s="9"/>
      <c r="W27" s="9"/>
      <c r="X27" s="9"/>
      <c r="Y27" s="9"/>
      <c r="Z27" s="9"/>
      <c r="AA27" s="9"/>
      <c r="AB27" s="9">
        <f t="shared" si="2"/>
        <v>0</v>
      </c>
      <c r="AC27" s="9"/>
      <c r="AD27" s="9"/>
      <c r="AE27" s="9"/>
      <c r="AF27" s="9"/>
      <c r="AG27" s="9"/>
      <c r="AH27" s="9"/>
      <c r="AI27" s="9"/>
      <c r="AJ27" s="9"/>
      <c r="AK27" s="9"/>
      <c r="AL27" s="9">
        <f t="shared" si="3"/>
        <v>0</v>
      </c>
      <c r="AM27" s="9"/>
      <c r="AN27" s="9"/>
      <c r="AO27" s="9">
        <v>1</v>
      </c>
    </row>
    <row r="28" spans="2:41" x14ac:dyDescent="0.4">
      <c r="B28" s="140" t="s">
        <v>7</v>
      </c>
      <c r="C28" s="96" t="s">
        <v>60</v>
      </c>
      <c r="D28" s="9"/>
      <c r="E28" s="9"/>
      <c r="F28" s="9"/>
      <c r="G28" s="9"/>
      <c r="H28" s="9"/>
      <c r="I28" s="9"/>
      <c r="J28" s="9"/>
      <c r="K28" s="9">
        <f t="shared" si="0"/>
        <v>0</v>
      </c>
      <c r="L28" s="9"/>
      <c r="M28" s="9"/>
      <c r="N28" s="9"/>
      <c r="O28" s="9"/>
      <c r="P28" s="9"/>
      <c r="Q28" s="9">
        <f t="shared" si="1"/>
        <v>0</v>
      </c>
      <c r="R28" s="9"/>
      <c r="S28" s="9"/>
      <c r="T28" s="9"/>
      <c r="U28" s="9"/>
      <c r="V28" s="9"/>
      <c r="W28" s="9"/>
      <c r="X28" s="9"/>
      <c r="Y28" s="9"/>
      <c r="Z28" s="9"/>
      <c r="AA28" s="9"/>
      <c r="AB28" s="9">
        <f t="shared" si="2"/>
        <v>0</v>
      </c>
      <c r="AC28" s="9"/>
      <c r="AD28" s="9"/>
      <c r="AE28" s="9"/>
      <c r="AF28" s="9"/>
      <c r="AG28" s="9"/>
      <c r="AH28" s="9"/>
      <c r="AI28" s="9"/>
      <c r="AJ28" s="9"/>
      <c r="AK28" s="9"/>
      <c r="AL28" s="9">
        <f t="shared" si="3"/>
        <v>0</v>
      </c>
      <c r="AM28" s="9"/>
      <c r="AN28" s="9">
        <v>1</v>
      </c>
      <c r="AO28" s="9">
        <v>1</v>
      </c>
    </row>
    <row r="29" spans="2:41" x14ac:dyDescent="0.4">
      <c r="B29" s="140" t="s">
        <v>7</v>
      </c>
      <c r="C29" s="96" t="s">
        <v>63</v>
      </c>
      <c r="D29" s="9"/>
      <c r="E29" s="9"/>
      <c r="F29" s="9"/>
      <c r="G29" s="9"/>
      <c r="H29" s="9"/>
      <c r="I29" s="9"/>
      <c r="J29" s="9"/>
      <c r="K29" s="9">
        <f t="shared" si="0"/>
        <v>0</v>
      </c>
      <c r="L29" s="9"/>
      <c r="M29" s="9"/>
      <c r="N29" s="9"/>
      <c r="O29" s="9"/>
      <c r="P29" s="9"/>
      <c r="Q29" s="9">
        <f t="shared" si="1"/>
        <v>0</v>
      </c>
      <c r="R29" s="9"/>
      <c r="S29" s="9"/>
      <c r="T29" s="9"/>
      <c r="U29" s="9"/>
      <c r="V29" s="9"/>
      <c r="W29" s="9"/>
      <c r="X29" s="9"/>
      <c r="Y29" s="9"/>
      <c r="Z29" s="9"/>
      <c r="AA29" s="9"/>
      <c r="AB29" s="9">
        <f t="shared" si="2"/>
        <v>0</v>
      </c>
      <c r="AC29" s="9"/>
      <c r="AD29" s="9"/>
      <c r="AE29" s="9"/>
      <c r="AF29" s="9"/>
      <c r="AG29" s="9"/>
      <c r="AH29" s="9">
        <v>1</v>
      </c>
      <c r="AI29" s="9"/>
      <c r="AJ29" s="9"/>
      <c r="AK29" s="9"/>
      <c r="AL29" s="9">
        <f t="shared" si="3"/>
        <v>1</v>
      </c>
      <c r="AM29" s="9"/>
      <c r="AN29" s="9"/>
      <c r="AO29" s="9">
        <v>1</v>
      </c>
    </row>
    <row r="30" spans="2:41" ht="33.6" x14ac:dyDescent="0.4">
      <c r="B30" s="140" t="s">
        <v>7</v>
      </c>
      <c r="C30" s="96" t="s">
        <v>64</v>
      </c>
      <c r="D30" s="9"/>
      <c r="E30" s="9"/>
      <c r="F30" s="9"/>
      <c r="G30" s="9"/>
      <c r="H30" s="9"/>
      <c r="I30" s="9"/>
      <c r="J30" s="9"/>
      <c r="K30" s="9">
        <f t="shared" si="0"/>
        <v>0</v>
      </c>
      <c r="L30" s="9"/>
      <c r="M30" s="9"/>
      <c r="N30" s="9"/>
      <c r="O30" s="9"/>
      <c r="P30" s="9"/>
      <c r="Q30" s="9">
        <f t="shared" si="1"/>
        <v>0</v>
      </c>
      <c r="R30" s="9"/>
      <c r="S30" s="9"/>
      <c r="T30" s="9"/>
      <c r="U30" s="9"/>
      <c r="V30" s="9"/>
      <c r="W30" s="9"/>
      <c r="X30" s="9"/>
      <c r="Y30" s="9">
        <v>1</v>
      </c>
      <c r="Z30" s="9"/>
      <c r="AA30" s="9"/>
      <c r="AB30" s="9">
        <f t="shared" si="2"/>
        <v>1</v>
      </c>
      <c r="AC30" s="9"/>
      <c r="AD30" s="9"/>
      <c r="AE30" s="9"/>
      <c r="AF30" s="9"/>
      <c r="AG30" s="9"/>
      <c r="AH30" s="9"/>
      <c r="AI30" s="9"/>
      <c r="AJ30" s="9"/>
      <c r="AK30" s="9"/>
      <c r="AL30" s="9">
        <f t="shared" si="3"/>
        <v>0</v>
      </c>
      <c r="AM30" s="9"/>
      <c r="AN30" s="9"/>
      <c r="AO30" s="9">
        <v>1</v>
      </c>
    </row>
    <row r="31" spans="2:41" x14ac:dyDescent="0.4">
      <c r="B31" s="140" t="s">
        <v>8</v>
      </c>
      <c r="C31" s="96" t="s">
        <v>68</v>
      </c>
      <c r="D31" s="9"/>
      <c r="E31" s="9"/>
      <c r="F31" s="9"/>
      <c r="G31" s="9"/>
      <c r="H31" s="9"/>
      <c r="I31" s="9"/>
      <c r="J31" s="9"/>
      <c r="K31" s="9">
        <f t="shared" si="0"/>
        <v>0</v>
      </c>
      <c r="L31" s="9"/>
      <c r="M31" s="9"/>
      <c r="N31" s="9"/>
      <c r="O31" s="9"/>
      <c r="P31" s="9"/>
      <c r="Q31" s="9">
        <f t="shared" si="1"/>
        <v>0</v>
      </c>
      <c r="R31" s="9">
        <v>1</v>
      </c>
      <c r="S31" s="9"/>
      <c r="T31" s="9"/>
      <c r="U31" s="9"/>
      <c r="V31" s="9"/>
      <c r="W31" s="9"/>
      <c r="X31" s="9"/>
      <c r="Y31" s="9"/>
      <c r="Z31" s="9"/>
      <c r="AA31" s="9"/>
      <c r="AB31" s="9">
        <f t="shared" si="2"/>
        <v>1</v>
      </c>
      <c r="AC31" s="9"/>
      <c r="AD31" s="9"/>
      <c r="AE31" s="9"/>
      <c r="AF31" s="9"/>
      <c r="AG31" s="9"/>
      <c r="AH31" s="9"/>
      <c r="AI31" s="9"/>
      <c r="AJ31" s="9"/>
      <c r="AK31" s="9"/>
      <c r="AL31" s="9">
        <f t="shared" si="3"/>
        <v>0</v>
      </c>
      <c r="AM31" s="9"/>
      <c r="AN31" s="9"/>
      <c r="AO31" s="9">
        <v>1</v>
      </c>
    </row>
    <row r="32" spans="2:41" x14ac:dyDescent="0.4">
      <c r="B32" s="140" t="s">
        <v>8</v>
      </c>
      <c r="C32" s="96" t="s">
        <v>75</v>
      </c>
      <c r="D32" s="9"/>
      <c r="E32" s="9"/>
      <c r="F32" s="9"/>
      <c r="G32" s="9"/>
      <c r="H32" s="9"/>
      <c r="I32" s="9"/>
      <c r="J32" s="9"/>
      <c r="K32" s="9">
        <f t="shared" si="0"/>
        <v>0</v>
      </c>
      <c r="L32" s="9"/>
      <c r="M32" s="9"/>
      <c r="N32" s="9"/>
      <c r="O32" s="9"/>
      <c r="P32" s="9"/>
      <c r="Q32" s="9">
        <f t="shared" si="1"/>
        <v>0</v>
      </c>
      <c r="R32" s="9"/>
      <c r="S32" s="9"/>
      <c r="T32" s="9">
        <v>1</v>
      </c>
      <c r="U32" s="9"/>
      <c r="V32" s="9"/>
      <c r="W32" s="9"/>
      <c r="X32" s="9"/>
      <c r="Y32" s="9"/>
      <c r="Z32" s="9"/>
      <c r="AA32" s="9"/>
      <c r="AB32" s="9">
        <f t="shared" si="2"/>
        <v>1</v>
      </c>
      <c r="AC32" s="9"/>
      <c r="AD32" s="9"/>
      <c r="AE32" s="9"/>
      <c r="AF32" s="9"/>
      <c r="AG32" s="9"/>
      <c r="AH32" s="9"/>
      <c r="AI32" s="9"/>
      <c r="AJ32" s="9"/>
      <c r="AK32" s="9"/>
      <c r="AL32" s="9">
        <f t="shared" si="3"/>
        <v>0</v>
      </c>
      <c r="AM32" s="9"/>
      <c r="AN32" s="9"/>
      <c r="AO32" s="9">
        <v>1</v>
      </c>
    </row>
    <row r="33" spans="2:41" x14ac:dyDescent="0.4">
      <c r="B33" s="140" t="s">
        <v>8</v>
      </c>
      <c r="C33" s="96" t="s">
        <v>65</v>
      </c>
      <c r="D33" s="9"/>
      <c r="E33" s="9"/>
      <c r="F33" s="9"/>
      <c r="G33" s="9"/>
      <c r="H33" s="9"/>
      <c r="I33" s="9"/>
      <c r="J33" s="9"/>
      <c r="K33" s="9">
        <f t="shared" si="0"/>
        <v>0</v>
      </c>
      <c r="L33" s="9"/>
      <c r="M33" s="9"/>
      <c r="N33" s="9"/>
      <c r="O33" s="9"/>
      <c r="P33" s="9"/>
      <c r="Q33" s="9">
        <f t="shared" si="1"/>
        <v>0</v>
      </c>
      <c r="R33" s="9"/>
      <c r="S33" s="9"/>
      <c r="T33" s="9"/>
      <c r="U33" s="9"/>
      <c r="V33" s="9"/>
      <c r="W33" s="9"/>
      <c r="X33" s="9"/>
      <c r="Y33" s="9"/>
      <c r="Z33" s="9"/>
      <c r="AA33" s="9"/>
      <c r="AB33" s="9">
        <f t="shared" si="2"/>
        <v>0</v>
      </c>
      <c r="AC33" s="9"/>
      <c r="AD33" s="9"/>
      <c r="AE33" s="9"/>
      <c r="AF33" s="9"/>
      <c r="AG33" s="9"/>
      <c r="AH33" s="9"/>
      <c r="AI33" s="9">
        <v>1</v>
      </c>
      <c r="AJ33" s="9"/>
      <c r="AK33" s="9"/>
      <c r="AL33" s="9">
        <f t="shared" si="3"/>
        <v>1</v>
      </c>
      <c r="AM33" s="9"/>
      <c r="AN33" s="9"/>
      <c r="AO33" s="9">
        <v>1</v>
      </c>
    </row>
    <row r="34" spans="2:41" x14ac:dyDescent="0.4">
      <c r="B34" s="140" t="s">
        <v>8</v>
      </c>
      <c r="C34" s="96" t="s">
        <v>74</v>
      </c>
      <c r="D34" s="9"/>
      <c r="E34" s="9"/>
      <c r="F34" s="9"/>
      <c r="G34" s="9"/>
      <c r="H34" s="9"/>
      <c r="I34" s="9"/>
      <c r="J34" s="9"/>
      <c r="K34" s="9">
        <f t="shared" si="0"/>
        <v>0</v>
      </c>
      <c r="L34" s="9"/>
      <c r="M34" s="9"/>
      <c r="N34" s="9"/>
      <c r="O34" s="9"/>
      <c r="P34" s="9"/>
      <c r="Q34" s="9">
        <f t="shared" si="1"/>
        <v>0</v>
      </c>
      <c r="R34" s="9"/>
      <c r="S34" s="9"/>
      <c r="T34" s="9"/>
      <c r="U34" s="9"/>
      <c r="V34" s="9"/>
      <c r="W34" s="9"/>
      <c r="X34" s="9"/>
      <c r="Y34" s="9"/>
      <c r="Z34" s="9"/>
      <c r="AA34" s="9"/>
      <c r="AB34" s="9">
        <f t="shared" si="2"/>
        <v>0</v>
      </c>
      <c r="AC34" s="9"/>
      <c r="AD34" s="9"/>
      <c r="AE34" s="9"/>
      <c r="AF34" s="9"/>
      <c r="AG34" s="9"/>
      <c r="AH34" s="9">
        <v>1</v>
      </c>
      <c r="AI34" s="9"/>
      <c r="AJ34" s="9"/>
      <c r="AK34" s="9"/>
      <c r="AL34" s="9">
        <f t="shared" si="3"/>
        <v>1</v>
      </c>
      <c r="AM34" s="9"/>
      <c r="AN34" s="9"/>
      <c r="AO34" s="9">
        <v>1</v>
      </c>
    </row>
    <row r="35" spans="2:41" x14ac:dyDescent="0.4">
      <c r="B35" s="140" t="s">
        <v>8</v>
      </c>
      <c r="C35" s="96" t="s">
        <v>67</v>
      </c>
      <c r="D35" s="9"/>
      <c r="E35" s="9"/>
      <c r="F35" s="9"/>
      <c r="G35" s="9"/>
      <c r="H35" s="9"/>
      <c r="I35" s="9"/>
      <c r="J35" s="9"/>
      <c r="K35" s="9">
        <f t="shared" si="0"/>
        <v>0</v>
      </c>
      <c r="L35" s="9"/>
      <c r="M35" s="9"/>
      <c r="N35" s="9"/>
      <c r="O35" s="9"/>
      <c r="P35" s="9">
        <v>1</v>
      </c>
      <c r="Q35" s="9">
        <f t="shared" si="1"/>
        <v>1</v>
      </c>
      <c r="R35" s="9"/>
      <c r="S35" s="9"/>
      <c r="T35" s="9"/>
      <c r="U35" s="9"/>
      <c r="V35" s="9"/>
      <c r="W35" s="9"/>
      <c r="X35" s="9"/>
      <c r="Y35" s="9"/>
      <c r="Z35" s="9"/>
      <c r="AA35" s="9"/>
      <c r="AB35" s="9">
        <f t="shared" si="2"/>
        <v>0</v>
      </c>
      <c r="AC35" s="9"/>
      <c r="AD35" s="9"/>
      <c r="AE35" s="9"/>
      <c r="AF35" s="9"/>
      <c r="AG35" s="9"/>
      <c r="AH35" s="9"/>
      <c r="AI35" s="9"/>
      <c r="AJ35" s="9"/>
      <c r="AK35" s="9"/>
      <c r="AL35" s="9">
        <f t="shared" si="3"/>
        <v>0</v>
      </c>
      <c r="AM35" s="9"/>
      <c r="AN35" s="9"/>
      <c r="AO35" s="9">
        <v>1</v>
      </c>
    </row>
    <row r="36" spans="2:41" x14ac:dyDescent="0.4">
      <c r="B36" s="140" t="s">
        <v>8</v>
      </c>
      <c r="C36" s="96" t="s">
        <v>69</v>
      </c>
      <c r="D36" s="9"/>
      <c r="E36" s="9"/>
      <c r="F36" s="9"/>
      <c r="G36" s="9"/>
      <c r="H36" s="9"/>
      <c r="I36" s="9"/>
      <c r="J36" s="9"/>
      <c r="K36" s="9">
        <f t="shared" si="0"/>
        <v>0</v>
      </c>
      <c r="L36" s="9"/>
      <c r="M36" s="9"/>
      <c r="N36" s="9"/>
      <c r="O36" s="9"/>
      <c r="P36" s="9"/>
      <c r="Q36" s="9">
        <f t="shared" si="1"/>
        <v>0</v>
      </c>
      <c r="R36" s="9"/>
      <c r="S36" s="9"/>
      <c r="T36" s="9"/>
      <c r="U36" s="9"/>
      <c r="V36" s="9"/>
      <c r="W36" s="9"/>
      <c r="X36" s="9"/>
      <c r="Y36" s="9"/>
      <c r="Z36" s="9"/>
      <c r="AA36" s="9"/>
      <c r="AB36" s="9">
        <f t="shared" si="2"/>
        <v>0</v>
      </c>
      <c r="AC36" s="9"/>
      <c r="AD36" s="9"/>
      <c r="AE36" s="9"/>
      <c r="AF36" s="9"/>
      <c r="AG36" s="9"/>
      <c r="AH36" s="9">
        <v>1</v>
      </c>
      <c r="AI36" s="9"/>
      <c r="AJ36" s="9"/>
      <c r="AK36" s="9"/>
      <c r="AL36" s="9">
        <f t="shared" si="3"/>
        <v>1</v>
      </c>
      <c r="AM36" s="9"/>
      <c r="AN36" s="9"/>
      <c r="AO36" s="9">
        <v>1</v>
      </c>
    </row>
    <row r="37" spans="2:41" x14ac:dyDescent="0.4">
      <c r="B37" s="140" t="s">
        <v>8</v>
      </c>
      <c r="C37" s="96" t="s">
        <v>71</v>
      </c>
      <c r="D37" s="9"/>
      <c r="E37" s="9"/>
      <c r="F37" s="9"/>
      <c r="G37" s="9"/>
      <c r="H37" s="9"/>
      <c r="I37" s="9"/>
      <c r="J37" s="9"/>
      <c r="K37" s="9">
        <f t="shared" si="0"/>
        <v>0</v>
      </c>
      <c r="L37" s="9"/>
      <c r="M37" s="9"/>
      <c r="N37" s="9"/>
      <c r="O37" s="9"/>
      <c r="P37" s="9"/>
      <c r="Q37" s="9">
        <f t="shared" si="1"/>
        <v>0</v>
      </c>
      <c r="R37" s="9"/>
      <c r="S37" s="9"/>
      <c r="T37" s="9"/>
      <c r="U37" s="9"/>
      <c r="V37" s="9"/>
      <c r="W37" s="9"/>
      <c r="X37" s="9"/>
      <c r="Y37" s="9"/>
      <c r="Z37" s="9"/>
      <c r="AA37" s="9"/>
      <c r="AB37" s="9">
        <f t="shared" si="2"/>
        <v>0</v>
      </c>
      <c r="AC37" s="9"/>
      <c r="AD37" s="9"/>
      <c r="AE37" s="9"/>
      <c r="AF37" s="9"/>
      <c r="AG37" s="9"/>
      <c r="AH37" s="9"/>
      <c r="AI37" s="9"/>
      <c r="AJ37" s="9"/>
      <c r="AK37" s="9"/>
      <c r="AL37" s="9">
        <f t="shared" si="3"/>
        <v>0</v>
      </c>
      <c r="AM37" s="9">
        <v>1</v>
      </c>
      <c r="AN37" s="9"/>
      <c r="AO37" s="9">
        <v>1</v>
      </c>
    </row>
    <row r="38" spans="2:41" x14ac:dyDescent="0.4">
      <c r="B38" s="140" t="s">
        <v>8</v>
      </c>
      <c r="C38" s="96" t="s">
        <v>66</v>
      </c>
      <c r="D38" s="9"/>
      <c r="E38" s="9"/>
      <c r="F38" s="9"/>
      <c r="G38" s="9"/>
      <c r="H38" s="9"/>
      <c r="I38" s="9"/>
      <c r="J38" s="9"/>
      <c r="K38" s="9">
        <f t="shared" si="0"/>
        <v>0</v>
      </c>
      <c r="L38" s="9"/>
      <c r="M38" s="9"/>
      <c r="N38" s="9"/>
      <c r="O38" s="9"/>
      <c r="P38" s="9"/>
      <c r="Q38" s="9">
        <f t="shared" si="1"/>
        <v>0</v>
      </c>
      <c r="R38" s="9"/>
      <c r="S38" s="9"/>
      <c r="T38" s="9"/>
      <c r="U38" s="9"/>
      <c r="V38" s="9"/>
      <c r="W38" s="9"/>
      <c r="X38" s="9"/>
      <c r="Y38" s="9"/>
      <c r="Z38" s="9"/>
      <c r="AA38" s="9"/>
      <c r="AB38" s="9">
        <f t="shared" si="2"/>
        <v>0</v>
      </c>
      <c r="AC38" s="9"/>
      <c r="AD38" s="9"/>
      <c r="AE38" s="9"/>
      <c r="AF38" s="9"/>
      <c r="AG38" s="9"/>
      <c r="AH38" s="9">
        <v>1</v>
      </c>
      <c r="AI38" s="9"/>
      <c r="AJ38" s="9"/>
      <c r="AK38" s="9"/>
      <c r="AL38" s="9">
        <f t="shared" si="3"/>
        <v>1</v>
      </c>
      <c r="AM38" s="9"/>
      <c r="AN38" s="9"/>
      <c r="AO38" s="9">
        <v>1</v>
      </c>
    </row>
    <row r="39" spans="2:41" x14ac:dyDescent="0.4">
      <c r="B39" s="140" t="s">
        <v>8</v>
      </c>
      <c r="C39" s="96" t="s">
        <v>76</v>
      </c>
      <c r="D39" s="9"/>
      <c r="E39" s="9"/>
      <c r="F39" s="9"/>
      <c r="G39" s="9"/>
      <c r="H39" s="9"/>
      <c r="I39" s="9"/>
      <c r="J39" s="9"/>
      <c r="K39" s="9">
        <f t="shared" si="0"/>
        <v>0</v>
      </c>
      <c r="L39" s="9"/>
      <c r="M39" s="9"/>
      <c r="N39" s="9"/>
      <c r="O39" s="9"/>
      <c r="P39" s="9"/>
      <c r="Q39" s="9">
        <f t="shared" si="1"/>
        <v>0</v>
      </c>
      <c r="R39" s="9"/>
      <c r="S39" s="9"/>
      <c r="T39" s="9"/>
      <c r="U39" s="9"/>
      <c r="V39" s="9"/>
      <c r="W39" s="9"/>
      <c r="X39" s="9"/>
      <c r="Y39" s="9"/>
      <c r="Z39" s="9"/>
      <c r="AA39" s="9"/>
      <c r="AB39" s="9">
        <f t="shared" si="2"/>
        <v>0</v>
      </c>
      <c r="AC39" s="9"/>
      <c r="AD39" s="9"/>
      <c r="AE39" s="9"/>
      <c r="AF39" s="9"/>
      <c r="AG39" s="9"/>
      <c r="AH39" s="9">
        <v>1</v>
      </c>
      <c r="AI39" s="9"/>
      <c r="AJ39" s="9"/>
      <c r="AK39" s="9"/>
      <c r="AL39" s="9">
        <f t="shared" si="3"/>
        <v>1</v>
      </c>
      <c r="AM39" s="9"/>
      <c r="AN39" s="9"/>
      <c r="AO39" s="9">
        <v>1</v>
      </c>
    </row>
    <row r="40" spans="2:41" x14ac:dyDescent="0.4">
      <c r="B40" s="140" t="s">
        <v>8</v>
      </c>
      <c r="C40" s="96" t="s">
        <v>70</v>
      </c>
      <c r="D40" s="9"/>
      <c r="E40" s="9"/>
      <c r="F40" s="9"/>
      <c r="G40" s="9"/>
      <c r="H40" s="9">
        <v>1</v>
      </c>
      <c r="I40" s="9"/>
      <c r="J40" s="9"/>
      <c r="K40" s="9">
        <f t="shared" si="0"/>
        <v>1</v>
      </c>
      <c r="L40" s="9"/>
      <c r="M40" s="9"/>
      <c r="N40" s="9"/>
      <c r="O40" s="9"/>
      <c r="P40" s="9"/>
      <c r="Q40" s="9">
        <f t="shared" si="1"/>
        <v>0</v>
      </c>
      <c r="R40" s="9"/>
      <c r="S40" s="9"/>
      <c r="T40" s="9"/>
      <c r="U40" s="9"/>
      <c r="V40" s="9"/>
      <c r="W40" s="9"/>
      <c r="X40" s="9"/>
      <c r="Y40" s="9"/>
      <c r="Z40" s="9"/>
      <c r="AA40" s="9"/>
      <c r="AB40" s="9">
        <f t="shared" si="2"/>
        <v>0</v>
      </c>
      <c r="AC40" s="9"/>
      <c r="AD40" s="9"/>
      <c r="AE40" s="9"/>
      <c r="AF40" s="9"/>
      <c r="AG40" s="9"/>
      <c r="AH40" s="9"/>
      <c r="AI40" s="9"/>
      <c r="AJ40" s="9"/>
      <c r="AK40" s="9"/>
      <c r="AL40" s="9">
        <f t="shared" si="3"/>
        <v>0</v>
      </c>
      <c r="AM40" s="9"/>
      <c r="AN40" s="9"/>
      <c r="AO40" s="9">
        <v>1</v>
      </c>
    </row>
    <row r="41" spans="2:41" x14ac:dyDescent="0.4">
      <c r="B41" s="140" t="s">
        <v>9</v>
      </c>
      <c r="C41" s="12" t="s">
        <v>78</v>
      </c>
      <c r="D41" s="9"/>
      <c r="E41" s="9"/>
      <c r="F41" s="9"/>
      <c r="G41" s="9"/>
      <c r="H41" s="9"/>
      <c r="I41" s="9"/>
      <c r="J41" s="9"/>
      <c r="K41" s="9">
        <f t="shared" si="0"/>
        <v>0</v>
      </c>
      <c r="L41" s="9"/>
      <c r="M41" s="9"/>
      <c r="N41" s="9"/>
      <c r="O41" s="9"/>
      <c r="P41" s="9"/>
      <c r="Q41" s="9">
        <f t="shared" si="1"/>
        <v>0</v>
      </c>
      <c r="R41" s="9"/>
      <c r="S41" s="9"/>
      <c r="T41" s="9"/>
      <c r="U41" s="9"/>
      <c r="V41" s="9"/>
      <c r="W41" s="9"/>
      <c r="X41" s="9"/>
      <c r="Y41" s="9"/>
      <c r="Z41" s="9"/>
      <c r="AA41" s="9"/>
      <c r="AB41" s="9">
        <f t="shared" si="2"/>
        <v>0</v>
      </c>
      <c r="AC41" s="9"/>
      <c r="AD41" s="9"/>
      <c r="AE41" s="9"/>
      <c r="AF41" s="9"/>
      <c r="AG41" s="9"/>
      <c r="AH41" s="9">
        <v>1</v>
      </c>
      <c r="AI41" s="9"/>
      <c r="AJ41" s="9"/>
      <c r="AK41" s="9"/>
      <c r="AL41" s="9">
        <f t="shared" si="3"/>
        <v>1</v>
      </c>
      <c r="AM41" s="9"/>
      <c r="AN41" s="9"/>
      <c r="AO41" s="9">
        <v>1</v>
      </c>
    </row>
    <row r="42" spans="2:41" x14ac:dyDescent="0.4">
      <c r="B42" s="140" t="s">
        <v>9</v>
      </c>
      <c r="C42" s="12" t="s">
        <v>77</v>
      </c>
      <c r="D42" s="9"/>
      <c r="E42" s="9"/>
      <c r="F42" s="9"/>
      <c r="G42" s="9"/>
      <c r="H42" s="9"/>
      <c r="I42" s="9"/>
      <c r="J42" s="9"/>
      <c r="K42" s="9">
        <f t="shared" si="0"/>
        <v>0</v>
      </c>
      <c r="L42" s="9"/>
      <c r="M42" s="9"/>
      <c r="N42" s="9"/>
      <c r="O42" s="9"/>
      <c r="P42" s="9"/>
      <c r="Q42" s="9">
        <f t="shared" si="1"/>
        <v>0</v>
      </c>
      <c r="R42" s="9"/>
      <c r="S42" s="9"/>
      <c r="T42" s="9"/>
      <c r="U42" s="9"/>
      <c r="V42" s="9"/>
      <c r="W42" s="9"/>
      <c r="X42" s="9"/>
      <c r="Y42" s="9"/>
      <c r="Z42" s="9"/>
      <c r="AA42" s="9"/>
      <c r="AB42" s="9">
        <f t="shared" si="2"/>
        <v>0</v>
      </c>
      <c r="AC42" s="9"/>
      <c r="AD42" s="9"/>
      <c r="AE42" s="9"/>
      <c r="AF42" s="9"/>
      <c r="AG42" s="9"/>
      <c r="AH42" s="9">
        <v>1</v>
      </c>
      <c r="AI42" s="9"/>
      <c r="AJ42" s="9"/>
      <c r="AK42" s="9"/>
      <c r="AL42" s="9">
        <f t="shared" si="3"/>
        <v>1</v>
      </c>
      <c r="AM42" s="9"/>
      <c r="AN42" s="9"/>
      <c r="AO42" s="9">
        <v>1</v>
      </c>
    </row>
    <row r="43" spans="2:41" x14ac:dyDescent="0.4">
      <c r="B43" s="140" t="s">
        <v>9</v>
      </c>
      <c r="C43" s="12" t="s">
        <v>79</v>
      </c>
      <c r="D43" s="9"/>
      <c r="E43" s="9"/>
      <c r="F43" s="9"/>
      <c r="G43" s="9"/>
      <c r="H43" s="9"/>
      <c r="I43" s="9"/>
      <c r="J43" s="9"/>
      <c r="K43" s="9">
        <f t="shared" si="0"/>
        <v>0</v>
      </c>
      <c r="L43" s="9"/>
      <c r="M43" s="9"/>
      <c r="N43" s="9"/>
      <c r="O43" s="9"/>
      <c r="P43" s="9"/>
      <c r="Q43" s="9">
        <f t="shared" si="1"/>
        <v>0</v>
      </c>
      <c r="R43" s="9"/>
      <c r="S43" s="9"/>
      <c r="T43" s="9"/>
      <c r="U43" s="9"/>
      <c r="V43" s="9"/>
      <c r="W43" s="9"/>
      <c r="X43" s="9"/>
      <c r="Y43" s="9"/>
      <c r="Z43" s="9"/>
      <c r="AA43" s="9"/>
      <c r="AB43" s="9">
        <f t="shared" si="2"/>
        <v>0</v>
      </c>
      <c r="AC43" s="9"/>
      <c r="AD43" s="9"/>
      <c r="AE43" s="9"/>
      <c r="AF43" s="9"/>
      <c r="AG43" s="9"/>
      <c r="AH43" s="9"/>
      <c r="AI43" s="9"/>
      <c r="AJ43" s="9"/>
      <c r="AK43" s="9"/>
      <c r="AL43" s="9">
        <f t="shared" si="3"/>
        <v>0</v>
      </c>
      <c r="AM43" s="9"/>
      <c r="AN43" s="9">
        <v>1</v>
      </c>
      <c r="AO43" s="9">
        <v>1</v>
      </c>
    </row>
    <row r="44" spans="2:41" x14ac:dyDescent="0.4">
      <c r="B44" s="140" t="s">
        <v>9</v>
      </c>
      <c r="C44" s="12" t="s">
        <v>81</v>
      </c>
      <c r="D44" s="9"/>
      <c r="E44" s="9"/>
      <c r="F44" s="9"/>
      <c r="G44" s="9"/>
      <c r="H44" s="9"/>
      <c r="I44" s="9"/>
      <c r="J44" s="9"/>
      <c r="K44" s="9">
        <f t="shared" si="0"/>
        <v>0</v>
      </c>
      <c r="L44" s="9"/>
      <c r="M44" s="9"/>
      <c r="N44" s="9"/>
      <c r="O44" s="9"/>
      <c r="P44" s="9"/>
      <c r="Q44" s="9">
        <f t="shared" si="1"/>
        <v>0</v>
      </c>
      <c r="R44" s="9"/>
      <c r="S44" s="9"/>
      <c r="T44" s="9"/>
      <c r="U44" s="9"/>
      <c r="V44" s="9"/>
      <c r="W44" s="9"/>
      <c r="X44" s="9"/>
      <c r="Y44" s="9"/>
      <c r="Z44" s="9"/>
      <c r="AA44" s="9"/>
      <c r="AB44" s="9">
        <f t="shared" si="2"/>
        <v>0</v>
      </c>
      <c r="AC44" s="9"/>
      <c r="AD44" s="9"/>
      <c r="AE44" s="9"/>
      <c r="AF44" s="9"/>
      <c r="AG44" s="9"/>
      <c r="AH44" s="9">
        <v>1</v>
      </c>
      <c r="AI44" s="9"/>
      <c r="AJ44" s="9"/>
      <c r="AK44" s="9"/>
      <c r="AL44" s="9">
        <f t="shared" si="3"/>
        <v>1</v>
      </c>
      <c r="AM44" s="9"/>
      <c r="AN44" s="9"/>
      <c r="AO44" s="9">
        <v>1</v>
      </c>
    </row>
    <row r="45" spans="2:41" x14ac:dyDescent="0.4">
      <c r="B45" s="140" t="s">
        <v>10</v>
      </c>
      <c r="C45" s="96" t="s">
        <v>82</v>
      </c>
      <c r="D45" s="9"/>
      <c r="E45" s="9"/>
      <c r="F45" s="9"/>
      <c r="G45" s="9"/>
      <c r="H45" s="9"/>
      <c r="I45" s="9"/>
      <c r="J45" s="9"/>
      <c r="K45" s="9">
        <f t="shared" si="0"/>
        <v>0</v>
      </c>
      <c r="L45" s="9"/>
      <c r="M45" s="9"/>
      <c r="N45" s="9"/>
      <c r="O45" s="9"/>
      <c r="P45" s="9"/>
      <c r="Q45" s="9">
        <f t="shared" si="1"/>
        <v>0</v>
      </c>
      <c r="R45" s="9"/>
      <c r="S45" s="9"/>
      <c r="T45" s="9"/>
      <c r="U45" s="9"/>
      <c r="V45" s="9"/>
      <c r="W45" s="9"/>
      <c r="X45" s="9"/>
      <c r="Y45" s="9"/>
      <c r="Z45" s="9"/>
      <c r="AA45" s="9"/>
      <c r="AB45" s="9">
        <f t="shared" si="2"/>
        <v>0</v>
      </c>
      <c r="AC45" s="9"/>
      <c r="AD45" s="9"/>
      <c r="AE45" s="9"/>
      <c r="AF45" s="9"/>
      <c r="AG45" s="9"/>
      <c r="AH45" s="9">
        <v>1</v>
      </c>
      <c r="AI45" s="9"/>
      <c r="AJ45" s="9"/>
      <c r="AK45" s="9"/>
      <c r="AL45" s="9">
        <f t="shared" si="3"/>
        <v>1</v>
      </c>
      <c r="AM45" s="9"/>
      <c r="AN45" s="9"/>
      <c r="AO45" s="9">
        <v>1</v>
      </c>
    </row>
    <row r="46" spans="2:41" x14ac:dyDescent="0.4">
      <c r="B46" s="140" t="s">
        <v>10</v>
      </c>
      <c r="C46" s="96" t="s">
        <v>89</v>
      </c>
      <c r="D46" s="9"/>
      <c r="E46" s="9"/>
      <c r="F46" s="9"/>
      <c r="G46" s="9"/>
      <c r="H46" s="9"/>
      <c r="I46" s="9"/>
      <c r="J46" s="9"/>
      <c r="K46" s="9">
        <f t="shared" si="0"/>
        <v>0</v>
      </c>
      <c r="L46" s="9"/>
      <c r="M46" s="9"/>
      <c r="N46" s="9"/>
      <c r="O46" s="9"/>
      <c r="P46" s="9"/>
      <c r="Q46" s="9">
        <f t="shared" si="1"/>
        <v>0</v>
      </c>
      <c r="R46" s="9"/>
      <c r="S46" s="9"/>
      <c r="T46" s="9"/>
      <c r="U46" s="9"/>
      <c r="V46" s="9"/>
      <c r="W46" s="9"/>
      <c r="X46" s="9"/>
      <c r="Y46" s="9"/>
      <c r="Z46" s="9"/>
      <c r="AA46" s="9"/>
      <c r="AB46" s="9">
        <f t="shared" si="2"/>
        <v>0</v>
      </c>
      <c r="AC46" s="9"/>
      <c r="AD46" s="9"/>
      <c r="AE46" s="9"/>
      <c r="AF46" s="9"/>
      <c r="AG46" s="9"/>
      <c r="AH46" s="9">
        <v>1</v>
      </c>
      <c r="AI46" s="9"/>
      <c r="AJ46" s="9"/>
      <c r="AK46" s="9"/>
      <c r="AL46" s="9">
        <f t="shared" si="3"/>
        <v>1</v>
      </c>
      <c r="AM46" s="9"/>
      <c r="AN46" s="9"/>
      <c r="AO46" s="9">
        <v>1</v>
      </c>
    </row>
    <row r="47" spans="2:41" x14ac:dyDescent="0.4">
      <c r="B47" s="140" t="s">
        <v>10</v>
      </c>
      <c r="C47" s="96" t="s">
        <v>87</v>
      </c>
      <c r="D47" s="9"/>
      <c r="E47" s="9"/>
      <c r="F47" s="9"/>
      <c r="G47" s="9"/>
      <c r="H47" s="9"/>
      <c r="I47" s="9"/>
      <c r="J47" s="9"/>
      <c r="K47" s="9">
        <f t="shared" si="0"/>
        <v>0</v>
      </c>
      <c r="L47" s="9"/>
      <c r="M47" s="9"/>
      <c r="N47" s="9"/>
      <c r="O47" s="9"/>
      <c r="P47" s="9"/>
      <c r="Q47" s="9">
        <f t="shared" si="1"/>
        <v>0</v>
      </c>
      <c r="R47" s="9"/>
      <c r="S47" s="9"/>
      <c r="T47" s="9"/>
      <c r="U47" s="9"/>
      <c r="V47" s="9"/>
      <c r="W47" s="9"/>
      <c r="X47" s="9"/>
      <c r="Y47" s="9"/>
      <c r="Z47" s="9"/>
      <c r="AA47" s="9"/>
      <c r="AB47" s="9">
        <f t="shared" si="2"/>
        <v>0</v>
      </c>
      <c r="AC47" s="9">
        <v>1</v>
      </c>
      <c r="AD47" s="9"/>
      <c r="AE47" s="9"/>
      <c r="AF47" s="9"/>
      <c r="AG47" s="9"/>
      <c r="AH47" s="9"/>
      <c r="AI47" s="9"/>
      <c r="AJ47" s="9"/>
      <c r="AK47" s="9"/>
      <c r="AL47" s="9">
        <f t="shared" si="3"/>
        <v>1</v>
      </c>
      <c r="AM47" s="9"/>
      <c r="AN47" s="9"/>
      <c r="AO47" s="9">
        <v>1</v>
      </c>
    </row>
    <row r="48" spans="2:41" x14ac:dyDescent="0.4">
      <c r="B48" s="140" t="s">
        <v>10</v>
      </c>
      <c r="C48" s="96" t="s">
        <v>88</v>
      </c>
      <c r="D48" s="9"/>
      <c r="E48" s="9"/>
      <c r="F48" s="9"/>
      <c r="G48" s="9"/>
      <c r="H48" s="9"/>
      <c r="I48" s="9"/>
      <c r="J48" s="9"/>
      <c r="K48" s="9">
        <f t="shared" si="0"/>
        <v>0</v>
      </c>
      <c r="L48" s="9"/>
      <c r="M48" s="9"/>
      <c r="N48" s="9"/>
      <c r="O48" s="9"/>
      <c r="P48" s="9"/>
      <c r="Q48" s="9">
        <f t="shared" si="1"/>
        <v>0</v>
      </c>
      <c r="R48" s="9"/>
      <c r="S48" s="9"/>
      <c r="T48" s="9"/>
      <c r="U48" s="9"/>
      <c r="V48" s="9"/>
      <c r="W48" s="9"/>
      <c r="X48" s="9"/>
      <c r="Y48" s="9"/>
      <c r="Z48" s="9"/>
      <c r="AA48" s="9"/>
      <c r="AB48" s="9">
        <f t="shared" si="2"/>
        <v>0</v>
      </c>
      <c r="AC48" s="9"/>
      <c r="AD48" s="9"/>
      <c r="AE48" s="9"/>
      <c r="AF48" s="9"/>
      <c r="AG48" s="9"/>
      <c r="AH48" s="9">
        <v>1</v>
      </c>
      <c r="AI48" s="9"/>
      <c r="AJ48" s="9"/>
      <c r="AK48" s="9"/>
      <c r="AL48" s="9">
        <f t="shared" si="3"/>
        <v>1</v>
      </c>
      <c r="AM48" s="9"/>
      <c r="AN48" s="9"/>
      <c r="AO48" s="9">
        <v>1</v>
      </c>
    </row>
    <row r="49" spans="2:41" x14ac:dyDescent="0.4">
      <c r="B49" s="140" t="s">
        <v>10</v>
      </c>
      <c r="C49" s="96" t="s">
        <v>84</v>
      </c>
      <c r="D49" s="9"/>
      <c r="E49" s="9"/>
      <c r="F49" s="9"/>
      <c r="G49" s="9"/>
      <c r="H49" s="9"/>
      <c r="I49" s="9"/>
      <c r="J49" s="9"/>
      <c r="K49" s="9">
        <f t="shared" si="0"/>
        <v>0</v>
      </c>
      <c r="L49" s="9"/>
      <c r="M49" s="9"/>
      <c r="N49" s="9"/>
      <c r="O49" s="9"/>
      <c r="P49" s="9"/>
      <c r="Q49" s="9">
        <f t="shared" si="1"/>
        <v>0</v>
      </c>
      <c r="R49" s="9"/>
      <c r="S49" s="9"/>
      <c r="T49" s="9"/>
      <c r="U49" s="9"/>
      <c r="V49" s="9"/>
      <c r="W49" s="9"/>
      <c r="X49" s="9"/>
      <c r="Y49" s="9"/>
      <c r="Z49" s="9"/>
      <c r="AA49" s="9"/>
      <c r="AB49" s="9">
        <f t="shared" si="2"/>
        <v>0</v>
      </c>
      <c r="AC49" s="9"/>
      <c r="AD49" s="9"/>
      <c r="AE49" s="9"/>
      <c r="AF49" s="9"/>
      <c r="AG49" s="9"/>
      <c r="AH49" s="9">
        <v>1</v>
      </c>
      <c r="AI49" s="9"/>
      <c r="AJ49" s="9"/>
      <c r="AK49" s="9"/>
      <c r="AL49" s="9">
        <f t="shared" si="3"/>
        <v>1</v>
      </c>
      <c r="AM49" s="9"/>
      <c r="AN49" s="9"/>
      <c r="AO49" s="9">
        <v>1</v>
      </c>
    </row>
    <row r="50" spans="2:41" x14ac:dyDescent="0.4">
      <c r="B50" s="140" t="s">
        <v>10</v>
      </c>
      <c r="C50" s="96" t="s">
        <v>86</v>
      </c>
      <c r="D50" s="9"/>
      <c r="E50" s="9"/>
      <c r="F50" s="9"/>
      <c r="G50" s="9"/>
      <c r="H50" s="9"/>
      <c r="I50" s="9"/>
      <c r="J50" s="9"/>
      <c r="K50" s="9">
        <f t="shared" si="0"/>
        <v>0</v>
      </c>
      <c r="L50" s="9"/>
      <c r="M50" s="9"/>
      <c r="N50" s="9"/>
      <c r="O50" s="9"/>
      <c r="P50" s="9"/>
      <c r="Q50" s="9">
        <f t="shared" si="1"/>
        <v>0</v>
      </c>
      <c r="R50" s="9"/>
      <c r="S50" s="9"/>
      <c r="T50" s="9"/>
      <c r="U50" s="9"/>
      <c r="V50" s="9"/>
      <c r="W50" s="9"/>
      <c r="X50" s="9"/>
      <c r="Y50" s="9"/>
      <c r="Z50" s="9"/>
      <c r="AA50" s="9"/>
      <c r="AB50" s="9">
        <f t="shared" si="2"/>
        <v>0</v>
      </c>
      <c r="AC50" s="9"/>
      <c r="AD50" s="9"/>
      <c r="AE50" s="9"/>
      <c r="AF50" s="9"/>
      <c r="AG50" s="9"/>
      <c r="AH50" s="9">
        <v>1</v>
      </c>
      <c r="AI50" s="9"/>
      <c r="AJ50" s="9"/>
      <c r="AK50" s="9"/>
      <c r="AL50" s="9">
        <f t="shared" si="3"/>
        <v>1</v>
      </c>
      <c r="AM50" s="9"/>
      <c r="AN50" s="9"/>
      <c r="AO50" s="9">
        <v>1</v>
      </c>
    </row>
    <row r="51" spans="2:41" x14ac:dyDescent="0.4">
      <c r="B51" s="140" t="s">
        <v>11</v>
      </c>
      <c r="C51" s="96" t="s">
        <v>92</v>
      </c>
      <c r="D51" s="9"/>
      <c r="E51" s="9"/>
      <c r="F51" s="9"/>
      <c r="G51" s="9"/>
      <c r="H51" s="9"/>
      <c r="I51" s="9"/>
      <c r="J51" s="9"/>
      <c r="K51" s="9">
        <f t="shared" si="0"/>
        <v>0</v>
      </c>
      <c r="L51" s="9"/>
      <c r="M51" s="9"/>
      <c r="N51" s="9"/>
      <c r="O51" s="9"/>
      <c r="P51" s="9"/>
      <c r="Q51" s="9">
        <f t="shared" si="1"/>
        <v>0</v>
      </c>
      <c r="R51" s="9"/>
      <c r="S51" s="9"/>
      <c r="T51" s="9"/>
      <c r="U51" s="9"/>
      <c r="V51" s="9"/>
      <c r="W51" s="9"/>
      <c r="X51" s="9"/>
      <c r="Y51" s="9"/>
      <c r="Z51" s="9"/>
      <c r="AA51" s="9"/>
      <c r="AB51" s="9">
        <f t="shared" si="2"/>
        <v>0</v>
      </c>
      <c r="AC51" s="9"/>
      <c r="AD51" s="9"/>
      <c r="AE51" s="9"/>
      <c r="AF51" s="9"/>
      <c r="AG51" s="9"/>
      <c r="AH51" s="9">
        <v>1</v>
      </c>
      <c r="AI51" s="9"/>
      <c r="AJ51" s="9"/>
      <c r="AK51" s="9"/>
      <c r="AL51" s="9">
        <f t="shared" si="3"/>
        <v>1</v>
      </c>
      <c r="AM51" s="9"/>
      <c r="AN51" s="9"/>
      <c r="AO51" s="9">
        <v>1</v>
      </c>
    </row>
    <row r="52" spans="2:41" x14ac:dyDescent="0.4">
      <c r="B52" s="140" t="s">
        <v>11</v>
      </c>
      <c r="C52" s="96" t="s">
        <v>91</v>
      </c>
      <c r="D52" s="9"/>
      <c r="E52" s="9"/>
      <c r="F52" s="9"/>
      <c r="G52" s="9"/>
      <c r="H52" s="9"/>
      <c r="I52" s="9"/>
      <c r="J52" s="9"/>
      <c r="K52" s="9">
        <f t="shared" si="0"/>
        <v>0</v>
      </c>
      <c r="L52" s="9"/>
      <c r="M52" s="9"/>
      <c r="N52" s="9"/>
      <c r="O52" s="9"/>
      <c r="P52" s="9"/>
      <c r="Q52" s="9">
        <f t="shared" si="1"/>
        <v>0</v>
      </c>
      <c r="R52" s="9"/>
      <c r="S52" s="9"/>
      <c r="T52" s="9"/>
      <c r="U52" s="9"/>
      <c r="V52" s="9"/>
      <c r="W52" s="9"/>
      <c r="X52" s="9"/>
      <c r="Y52" s="9"/>
      <c r="Z52" s="9"/>
      <c r="AA52" s="9"/>
      <c r="AB52" s="9">
        <f t="shared" si="2"/>
        <v>0</v>
      </c>
      <c r="AC52" s="9"/>
      <c r="AD52" s="9"/>
      <c r="AE52" s="9"/>
      <c r="AF52" s="9"/>
      <c r="AG52" s="9"/>
      <c r="AH52" s="9">
        <v>1</v>
      </c>
      <c r="AI52" s="9"/>
      <c r="AJ52" s="9"/>
      <c r="AK52" s="9"/>
      <c r="AL52" s="9">
        <f t="shared" si="3"/>
        <v>1</v>
      </c>
      <c r="AM52" s="9"/>
      <c r="AN52" s="9"/>
      <c r="AO52" s="9">
        <v>1</v>
      </c>
    </row>
    <row r="53" spans="2:41" x14ac:dyDescent="0.4">
      <c r="B53" s="140" t="s">
        <v>12</v>
      </c>
      <c r="C53" s="96" t="s">
        <v>97</v>
      </c>
      <c r="D53" s="9"/>
      <c r="E53" s="9"/>
      <c r="F53" s="9"/>
      <c r="G53" s="9"/>
      <c r="H53" s="9"/>
      <c r="I53" s="9"/>
      <c r="J53" s="9"/>
      <c r="K53" s="9">
        <f t="shared" si="0"/>
        <v>0</v>
      </c>
      <c r="L53" s="9"/>
      <c r="M53" s="9">
        <v>1</v>
      </c>
      <c r="N53" s="9"/>
      <c r="O53" s="9"/>
      <c r="P53" s="9"/>
      <c r="Q53" s="9">
        <f t="shared" si="1"/>
        <v>1</v>
      </c>
      <c r="R53" s="9"/>
      <c r="S53" s="9"/>
      <c r="T53" s="9"/>
      <c r="U53" s="9"/>
      <c r="V53" s="9"/>
      <c r="W53" s="9"/>
      <c r="X53" s="9"/>
      <c r="Y53" s="9"/>
      <c r="Z53" s="9"/>
      <c r="AA53" s="9"/>
      <c r="AB53" s="9">
        <f t="shared" si="2"/>
        <v>0</v>
      </c>
      <c r="AC53" s="9"/>
      <c r="AD53" s="9"/>
      <c r="AE53" s="9"/>
      <c r="AF53" s="9"/>
      <c r="AG53" s="9"/>
      <c r="AH53" s="9"/>
      <c r="AI53" s="9"/>
      <c r="AJ53" s="9"/>
      <c r="AK53" s="9"/>
      <c r="AL53" s="9">
        <f t="shared" si="3"/>
        <v>0</v>
      </c>
      <c r="AM53" s="9"/>
      <c r="AN53" s="9"/>
      <c r="AO53" s="9">
        <v>1</v>
      </c>
    </row>
    <row r="54" spans="2:41" ht="33.6" x14ac:dyDescent="0.4">
      <c r="B54" s="140" t="s">
        <v>12</v>
      </c>
      <c r="C54" s="96" t="s">
        <v>95</v>
      </c>
      <c r="D54" s="9"/>
      <c r="E54" s="9"/>
      <c r="F54" s="9"/>
      <c r="G54" s="9"/>
      <c r="H54" s="9"/>
      <c r="I54" s="9"/>
      <c r="J54" s="9"/>
      <c r="K54" s="9">
        <f t="shared" si="0"/>
        <v>0</v>
      </c>
      <c r="L54" s="9"/>
      <c r="M54" s="9"/>
      <c r="N54" s="9"/>
      <c r="O54" s="9"/>
      <c r="P54" s="9"/>
      <c r="Q54" s="9">
        <f t="shared" si="1"/>
        <v>0</v>
      </c>
      <c r="R54" s="9"/>
      <c r="S54" s="9"/>
      <c r="T54" s="9"/>
      <c r="U54" s="9"/>
      <c r="V54" s="9"/>
      <c r="W54" s="9">
        <v>1</v>
      </c>
      <c r="X54" s="9"/>
      <c r="Y54" s="9"/>
      <c r="Z54" s="9"/>
      <c r="AA54" s="9"/>
      <c r="AB54" s="9">
        <f t="shared" si="2"/>
        <v>1</v>
      </c>
      <c r="AC54" s="9"/>
      <c r="AD54" s="9"/>
      <c r="AE54" s="9"/>
      <c r="AF54" s="9"/>
      <c r="AG54" s="9"/>
      <c r="AH54" s="9"/>
      <c r="AI54" s="9"/>
      <c r="AJ54" s="9"/>
      <c r="AK54" s="9"/>
      <c r="AL54" s="9">
        <f t="shared" si="3"/>
        <v>0</v>
      </c>
      <c r="AM54" s="9"/>
      <c r="AN54" s="9"/>
      <c r="AO54" s="9">
        <v>1</v>
      </c>
    </row>
    <row r="55" spans="2:41" x14ac:dyDescent="0.4">
      <c r="B55" s="140" t="s">
        <v>12</v>
      </c>
      <c r="C55" s="96" t="s">
        <v>96</v>
      </c>
      <c r="D55" s="9"/>
      <c r="E55" s="9"/>
      <c r="F55" s="9"/>
      <c r="G55" s="9"/>
      <c r="H55" s="9"/>
      <c r="I55" s="9"/>
      <c r="J55" s="9"/>
      <c r="K55" s="9">
        <f t="shared" si="0"/>
        <v>0</v>
      </c>
      <c r="L55" s="9"/>
      <c r="M55" s="9"/>
      <c r="N55" s="9"/>
      <c r="O55" s="9"/>
      <c r="P55" s="9"/>
      <c r="Q55" s="9">
        <f t="shared" si="1"/>
        <v>0</v>
      </c>
      <c r="R55" s="9"/>
      <c r="S55" s="9"/>
      <c r="T55" s="9"/>
      <c r="U55" s="9"/>
      <c r="V55" s="9"/>
      <c r="W55" s="9"/>
      <c r="X55" s="9"/>
      <c r="Y55" s="9"/>
      <c r="Z55" s="9"/>
      <c r="AA55" s="9"/>
      <c r="AB55" s="9">
        <f t="shared" si="2"/>
        <v>0</v>
      </c>
      <c r="AC55" s="9"/>
      <c r="AD55" s="9"/>
      <c r="AE55" s="9"/>
      <c r="AF55" s="9"/>
      <c r="AG55" s="9"/>
      <c r="AH55" s="9">
        <v>1</v>
      </c>
      <c r="AI55" s="9"/>
      <c r="AJ55" s="9"/>
      <c r="AK55" s="9"/>
      <c r="AL55" s="9">
        <f t="shared" si="3"/>
        <v>1</v>
      </c>
      <c r="AM55" s="9"/>
      <c r="AN55" s="9"/>
      <c r="AO55" s="9">
        <v>1</v>
      </c>
    </row>
    <row r="56" spans="2:41" x14ac:dyDescent="0.4">
      <c r="B56" s="140" t="s">
        <v>12</v>
      </c>
      <c r="C56" s="96" t="s">
        <v>94</v>
      </c>
      <c r="D56" s="9"/>
      <c r="E56" s="9"/>
      <c r="F56" s="9"/>
      <c r="G56" s="9"/>
      <c r="H56" s="9"/>
      <c r="I56" s="9"/>
      <c r="J56" s="9"/>
      <c r="K56" s="9">
        <f t="shared" si="0"/>
        <v>0</v>
      </c>
      <c r="L56" s="9"/>
      <c r="M56" s="9"/>
      <c r="N56" s="9"/>
      <c r="O56" s="9"/>
      <c r="P56" s="9"/>
      <c r="Q56" s="9">
        <f t="shared" si="1"/>
        <v>0</v>
      </c>
      <c r="R56" s="9"/>
      <c r="S56" s="9"/>
      <c r="T56" s="9"/>
      <c r="U56" s="9"/>
      <c r="V56" s="9"/>
      <c r="W56" s="9"/>
      <c r="X56" s="9"/>
      <c r="Y56" s="9"/>
      <c r="Z56" s="9"/>
      <c r="AA56" s="9"/>
      <c r="AB56" s="9">
        <f t="shared" si="2"/>
        <v>0</v>
      </c>
      <c r="AC56" s="9"/>
      <c r="AD56" s="9"/>
      <c r="AE56" s="9"/>
      <c r="AF56" s="9"/>
      <c r="AG56" s="9"/>
      <c r="AH56" s="9">
        <v>1</v>
      </c>
      <c r="AI56" s="9"/>
      <c r="AJ56" s="9"/>
      <c r="AK56" s="9"/>
      <c r="AL56" s="9">
        <f t="shared" si="3"/>
        <v>1</v>
      </c>
      <c r="AM56" s="9"/>
      <c r="AN56" s="9"/>
      <c r="AO56" s="9">
        <v>1</v>
      </c>
    </row>
    <row r="57" spans="2:41" ht="33.6" x14ac:dyDescent="0.4">
      <c r="B57" s="140" t="s">
        <v>12</v>
      </c>
      <c r="C57" s="96" t="s">
        <v>93</v>
      </c>
      <c r="D57" s="9"/>
      <c r="E57" s="9"/>
      <c r="F57" s="9"/>
      <c r="G57" s="9"/>
      <c r="H57" s="9"/>
      <c r="I57" s="9"/>
      <c r="J57" s="9"/>
      <c r="K57" s="9">
        <f t="shared" si="0"/>
        <v>0</v>
      </c>
      <c r="L57" s="9"/>
      <c r="M57" s="9"/>
      <c r="N57" s="9"/>
      <c r="O57" s="9"/>
      <c r="P57" s="9"/>
      <c r="Q57" s="9">
        <f t="shared" si="1"/>
        <v>0</v>
      </c>
      <c r="R57" s="9"/>
      <c r="S57" s="9"/>
      <c r="T57" s="9"/>
      <c r="U57" s="9"/>
      <c r="V57" s="9"/>
      <c r="W57" s="9"/>
      <c r="X57" s="9"/>
      <c r="Y57" s="9"/>
      <c r="Z57" s="9"/>
      <c r="AA57" s="9"/>
      <c r="AB57" s="9">
        <f t="shared" si="2"/>
        <v>0</v>
      </c>
      <c r="AC57" s="9"/>
      <c r="AD57" s="9"/>
      <c r="AE57" s="9"/>
      <c r="AF57" s="9"/>
      <c r="AG57" s="9"/>
      <c r="AH57" s="9">
        <v>1</v>
      </c>
      <c r="AI57" s="9"/>
      <c r="AJ57" s="9"/>
      <c r="AK57" s="9"/>
      <c r="AL57" s="9">
        <f t="shared" si="3"/>
        <v>1</v>
      </c>
      <c r="AM57" s="9"/>
      <c r="AN57" s="9"/>
      <c r="AO57" s="9">
        <v>1</v>
      </c>
    </row>
    <row r="58" spans="2:41" x14ac:dyDescent="0.4">
      <c r="B58" s="140" t="s">
        <v>13</v>
      </c>
      <c r="C58" s="96" t="s">
        <v>98</v>
      </c>
      <c r="D58" s="9"/>
      <c r="E58" s="9"/>
      <c r="F58" s="9"/>
      <c r="G58" s="9"/>
      <c r="H58" s="9"/>
      <c r="I58" s="9"/>
      <c r="J58" s="9"/>
      <c r="K58" s="9">
        <f t="shared" si="0"/>
        <v>0</v>
      </c>
      <c r="L58" s="9"/>
      <c r="M58" s="9"/>
      <c r="N58" s="9"/>
      <c r="O58" s="9"/>
      <c r="P58" s="9"/>
      <c r="Q58" s="9">
        <f t="shared" si="1"/>
        <v>0</v>
      </c>
      <c r="R58" s="9"/>
      <c r="S58" s="9"/>
      <c r="T58" s="9"/>
      <c r="U58" s="9"/>
      <c r="V58" s="9"/>
      <c r="W58" s="9"/>
      <c r="X58" s="9"/>
      <c r="Y58" s="9"/>
      <c r="Z58" s="9"/>
      <c r="AA58" s="9"/>
      <c r="AB58" s="9">
        <f t="shared" si="2"/>
        <v>0</v>
      </c>
      <c r="AC58" s="9"/>
      <c r="AD58" s="9"/>
      <c r="AE58" s="9"/>
      <c r="AF58" s="9"/>
      <c r="AG58" s="9"/>
      <c r="AH58" s="9">
        <v>1</v>
      </c>
      <c r="AI58" s="9"/>
      <c r="AJ58" s="9"/>
      <c r="AK58" s="9"/>
      <c r="AL58" s="9">
        <f t="shared" si="3"/>
        <v>1</v>
      </c>
      <c r="AM58" s="9"/>
      <c r="AN58" s="9"/>
      <c r="AO58" s="9">
        <v>1</v>
      </c>
    </row>
    <row r="59" spans="2:41" x14ac:dyDescent="0.4">
      <c r="B59" s="140" t="s">
        <v>14</v>
      </c>
      <c r="C59" s="96" t="s">
        <v>122</v>
      </c>
      <c r="D59" s="9"/>
      <c r="E59" s="9"/>
      <c r="F59" s="9"/>
      <c r="G59" s="9"/>
      <c r="H59" s="9"/>
      <c r="I59" s="9"/>
      <c r="J59" s="9"/>
      <c r="K59" s="9">
        <f t="shared" si="0"/>
        <v>0</v>
      </c>
      <c r="L59" s="9"/>
      <c r="M59" s="9"/>
      <c r="N59" s="9"/>
      <c r="O59" s="9"/>
      <c r="P59" s="9"/>
      <c r="Q59" s="9">
        <f t="shared" si="1"/>
        <v>0</v>
      </c>
      <c r="R59" s="9"/>
      <c r="S59" s="9"/>
      <c r="T59" s="9"/>
      <c r="U59" s="9"/>
      <c r="V59" s="9"/>
      <c r="W59" s="9"/>
      <c r="X59" s="9"/>
      <c r="Y59" s="9"/>
      <c r="Z59" s="9"/>
      <c r="AA59" s="9"/>
      <c r="AB59" s="9">
        <f t="shared" si="2"/>
        <v>0</v>
      </c>
      <c r="AC59" s="9"/>
      <c r="AD59" s="9"/>
      <c r="AE59" s="9"/>
      <c r="AF59" s="9">
        <v>1</v>
      </c>
      <c r="AG59" s="9"/>
      <c r="AH59" s="9"/>
      <c r="AI59" s="9"/>
      <c r="AJ59" s="9"/>
      <c r="AK59" s="9"/>
      <c r="AL59" s="9">
        <f t="shared" si="3"/>
        <v>1</v>
      </c>
      <c r="AM59" s="9"/>
      <c r="AN59" s="9"/>
      <c r="AO59" s="9">
        <v>1</v>
      </c>
    </row>
    <row r="60" spans="2:41" x14ac:dyDescent="0.4">
      <c r="B60" s="140" t="s">
        <v>14</v>
      </c>
      <c r="C60" s="96" t="s">
        <v>123</v>
      </c>
      <c r="D60" s="9"/>
      <c r="E60" s="9"/>
      <c r="F60" s="9">
        <v>1</v>
      </c>
      <c r="G60" s="9"/>
      <c r="H60" s="9"/>
      <c r="I60" s="9"/>
      <c r="J60" s="9"/>
      <c r="K60" s="9">
        <f t="shared" si="0"/>
        <v>1</v>
      </c>
      <c r="L60" s="9"/>
      <c r="M60" s="9"/>
      <c r="N60" s="9"/>
      <c r="O60" s="9"/>
      <c r="P60" s="9"/>
      <c r="Q60" s="9">
        <f t="shared" si="1"/>
        <v>0</v>
      </c>
      <c r="R60" s="9"/>
      <c r="S60" s="9"/>
      <c r="T60" s="9"/>
      <c r="U60" s="9"/>
      <c r="V60" s="9"/>
      <c r="W60" s="9"/>
      <c r="X60" s="9"/>
      <c r="Y60" s="9"/>
      <c r="Z60" s="9"/>
      <c r="AA60" s="9"/>
      <c r="AB60" s="9">
        <f t="shared" si="2"/>
        <v>0</v>
      </c>
      <c r="AC60" s="9"/>
      <c r="AD60" s="9"/>
      <c r="AE60" s="9"/>
      <c r="AF60" s="9"/>
      <c r="AG60" s="9"/>
      <c r="AH60" s="9"/>
      <c r="AI60" s="9"/>
      <c r="AJ60" s="9"/>
      <c r="AK60" s="9"/>
      <c r="AL60" s="9">
        <f t="shared" si="3"/>
        <v>0</v>
      </c>
      <c r="AM60" s="9"/>
      <c r="AN60" s="9"/>
      <c r="AO60" s="9">
        <v>1</v>
      </c>
    </row>
    <row r="61" spans="2:41" x14ac:dyDescent="0.4">
      <c r="B61" s="140" t="s">
        <v>16</v>
      </c>
      <c r="C61" s="96" t="s">
        <v>105</v>
      </c>
      <c r="D61" s="9"/>
      <c r="E61" s="9"/>
      <c r="F61" s="9"/>
      <c r="G61" s="9"/>
      <c r="H61" s="9"/>
      <c r="I61" s="9"/>
      <c r="J61" s="9"/>
      <c r="K61" s="9">
        <f t="shared" si="0"/>
        <v>0</v>
      </c>
      <c r="L61" s="9"/>
      <c r="M61" s="9"/>
      <c r="N61" s="9"/>
      <c r="O61" s="9"/>
      <c r="P61" s="9"/>
      <c r="Q61" s="9">
        <f t="shared" si="1"/>
        <v>0</v>
      </c>
      <c r="R61" s="9"/>
      <c r="S61" s="9"/>
      <c r="T61" s="9"/>
      <c r="U61" s="9"/>
      <c r="V61" s="9"/>
      <c r="W61" s="9"/>
      <c r="X61" s="9"/>
      <c r="Y61" s="9"/>
      <c r="Z61" s="9"/>
      <c r="AA61" s="9"/>
      <c r="AB61" s="9">
        <f t="shared" si="2"/>
        <v>0</v>
      </c>
      <c r="AC61" s="9"/>
      <c r="AD61" s="9"/>
      <c r="AE61" s="9"/>
      <c r="AF61" s="9"/>
      <c r="AG61" s="9"/>
      <c r="AH61" s="9"/>
      <c r="AI61" s="9"/>
      <c r="AJ61" s="9"/>
      <c r="AK61" s="9"/>
      <c r="AL61" s="9">
        <f t="shared" si="3"/>
        <v>0</v>
      </c>
      <c r="AM61" s="9"/>
      <c r="AN61" s="9">
        <v>1</v>
      </c>
      <c r="AO61" s="9">
        <v>1</v>
      </c>
    </row>
    <row r="62" spans="2:41" x14ac:dyDescent="0.4">
      <c r="B62" s="140" t="s">
        <v>16</v>
      </c>
      <c r="C62" s="96" t="s">
        <v>102</v>
      </c>
      <c r="D62" s="9"/>
      <c r="E62" s="9"/>
      <c r="F62" s="9"/>
      <c r="G62" s="9"/>
      <c r="H62" s="9"/>
      <c r="I62" s="9"/>
      <c r="J62" s="9"/>
      <c r="K62" s="9">
        <f t="shared" si="0"/>
        <v>0</v>
      </c>
      <c r="L62" s="9"/>
      <c r="M62" s="9"/>
      <c r="N62" s="9"/>
      <c r="O62" s="9"/>
      <c r="P62" s="9"/>
      <c r="Q62" s="9">
        <f t="shared" si="1"/>
        <v>0</v>
      </c>
      <c r="R62" s="9"/>
      <c r="S62" s="9"/>
      <c r="T62" s="9"/>
      <c r="U62" s="9"/>
      <c r="V62" s="9"/>
      <c r="W62" s="9"/>
      <c r="X62" s="9"/>
      <c r="Y62" s="9"/>
      <c r="Z62" s="9"/>
      <c r="AA62" s="9"/>
      <c r="AB62" s="9">
        <f t="shared" si="2"/>
        <v>0</v>
      </c>
      <c r="AC62" s="9"/>
      <c r="AD62" s="9"/>
      <c r="AE62" s="9"/>
      <c r="AF62" s="9"/>
      <c r="AG62" s="9"/>
      <c r="AH62" s="9"/>
      <c r="AI62" s="9"/>
      <c r="AJ62" s="9"/>
      <c r="AK62" s="9"/>
      <c r="AL62" s="9">
        <f t="shared" si="3"/>
        <v>0</v>
      </c>
      <c r="AM62" s="9"/>
      <c r="AN62" s="9">
        <v>1</v>
      </c>
      <c r="AO62" s="9">
        <v>1</v>
      </c>
    </row>
    <row r="63" spans="2:41" ht="33.6" x14ac:dyDescent="0.4">
      <c r="B63" s="140" t="s">
        <v>16</v>
      </c>
      <c r="C63" s="96" t="s">
        <v>103</v>
      </c>
      <c r="D63" s="9"/>
      <c r="E63" s="9"/>
      <c r="F63" s="9"/>
      <c r="G63" s="9"/>
      <c r="H63" s="9"/>
      <c r="I63" s="9"/>
      <c r="J63" s="9"/>
      <c r="K63" s="9">
        <f t="shared" si="0"/>
        <v>0</v>
      </c>
      <c r="L63" s="9"/>
      <c r="M63" s="9"/>
      <c r="N63" s="9"/>
      <c r="O63" s="9"/>
      <c r="P63" s="9"/>
      <c r="Q63" s="9">
        <f t="shared" si="1"/>
        <v>0</v>
      </c>
      <c r="R63" s="9"/>
      <c r="S63" s="9"/>
      <c r="T63" s="9"/>
      <c r="U63" s="9"/>
      <c r="V63" s="9"/>
      <c r="W63" s="9"/>
      <c r="X63" s="9"/>
      <c r="Y63" s="9"/>
      <c r="Z63" s="9"/>
      <c r="AA63" s="9"/>
      <c r="AB63" s="9">
        <f t="shared" si="2"/>
        <v>0</v>
      </c>
      <c r="AC63" s="9"/>
      <c r="AD63" s="9"/>
      <c r="AE63" s="9"/>
      <c r="AF63" s="9"/>
      <c r="AG63" s="9"/>
      <c r="AH63" s="9">
        <v>1</v>
      </c>
      <c r="AI63" s="9"/>
      <c r="AJ63" s="9"/>
      <c r="AK63" s="9"/>
      <c r="AL63" s="9">
        <f t="shared" si="3"/>
        <v>1</v>
      </c>
      <c r="AM63" s="9"/>
      <c r="AN63" s="9"/>
      <c r="AO63" s="9">
        <v>1</v>
      </c>
    </row>
    <row r="64" spans="2:41" x14ac:dyDescent="0.4">
      <c r="B64" s="140" t="s">
        <v>16</v>
      </c>
      <c r="C64" s="96" t="s">
        <v>104</v>
      </c>
      <c r="D64" s="9"/>
      <c r="E64" s="9"/>
      <c r="F64" s="9"/>
      <c r="G64" s="9"/>
      <c r="H64" s="9"/>
      <c r="I64" s="9"/>
      <c r="J64" s="9"/>
      <c r="K64" s="9">
        <f t="shared" si="0"/>
        <v>0</v>
      </c>
      <c r="L64" s="9"/>
      <c r="M64" s="9"/>
      <c r="N64" s="9"/>
      <c r="O64" s="9"/>
      <c r="P64" s="9"/>
      <c r="Q64" s="9">
        <f t="shared" si="1"/>
        <v>0</v>
      </c>
      <c r="R64" s="9"/>
      <c r="S64" s="9"/>
      <c r="T64" s="9"/>
      <c r="U64" s="9"/>
      <c r="V64" s="9"/>
      <c r="W64" s="9"/>
      <c r="X64" s="9"/>
      <c r="Y64" s="9"/>
      <c r="Z64" s="9"/>
      <c r="AA64" s="9"/>
      <c r="AB64" s="9">
        <f t="shared" si="2"/>
        <v>0</v>
      </c>
      <c r="AC64" s="9"/>
      <c r="AD64" s="9"/>
      <c r="AE64" s="9"/>
      <c r="AF64" s="9"/>
      <c r="AG64" s="9"/>
      <c r="AH64" s="9"/>
      <c r="AI64" s="9"/>
      <c r="AJ64" s="9"/>
      <c r="AK64" s="9"/>
      <c r="AL64" s="9">
        <f t="shared" si="3"/>
        <v>0</v>
      </c>
      <c r="AM64" s="9"/>
      <c r="AN64" s="9">
        <v>1</v>
      </c>
      <c r="AO64" s="9">
        <v>1</v>
      </c>
    </row>
    <row r="65" spans="2:41" x14ac:dyDescent="0.4">
      <c r="B65" s="140" t="s">
        <v>16</v>
      </c>
      <c r="C65" s="96" t="s">
        <v>101</v>
      </c>
      <c r="D65" s="9"/>
      <c r="E65" s="9"/>
      <c r="F65" s="9"/>
      <c r="G65" s="9"/>
      <c r="H65" s="9"/>
      <c r="I65" s="9"/>
      <c r="J65" s="9"/>
      <c r="K65" s="9">
        <f t="shared" si="0"/>
        <v>0</v>
      </c>
      <c r="L65" s="9"/>
      <c r="M65" s="9"/>
      <c r="N65" s="9"/>
      <c r="O65" s="9"/>
      <c r="P65" s="9"/>
      <c r="Q65" s="9">
        <f t="shared" si="1"/>
        <v>0</v>
      </c>
      <c r="R65" s="9"/>
      <c r="S65" s="9"/>
      <c r="T65" s="9"/>
      <c r="U65" s="9">
        <v>1</v>
      </c>
      <c r="V65" s="9"/>
      <c r="W65" s="9"/>
      <c r="X65" s="9"/>
      <c r="Y65" s="9"/>
      <c r="Z65" s="9"/>
      <c r="AA65" s="9"/>
      <c r="AB65" s="9">
        <f t="shared" si="2"/>
        <v>1</v>
      </c>
      <c r="AC65" s="9"/>
      <c r="AD65" s="9"/>
      <c r="AE65" s="9"/>
      <c r="AF65" s="9"/>
      <c r="AG65" s="9"/>
      <c r="AH65" s="9"/>
      <c r="AI65" s="9"/>
      <c r="AJ65" s="9"/>
      <c r="AK65" s="9"/>
      <c r="AL65" s="9">
        <f t="shared" si="3"/>
        <v>0</v>
      </c>
      <c r="AM65" s="9"/>
      <c r="AN65" s="9"/>
      <c r="AO65" s="9">
        <v>1</v>
      </c>
    </row>
    <row r="66" spans="2:41" x14ac:dyDescent="0.4">
      <c r="B66" s="140" t="s">
        <v>16</v>
      </c>
      <c r="C66" s="96" t="s">
        <v>100</v>
      </c>
      <c r="D66" s="9"/>
      <c r="E66" s="9"/>
      <c r="F66" s="9"/>
      <c r="G66" s="9"/>
      <c r="H66" s="9"/>
      <c r="I66" s="9"/>
      <c r="J66" s="9"/>
      <c r="K66" s="9">
        <f t="shared" si="0"/>
        <v>0</v>
      </c>
      <c r="L66" s="9"/>
      <c r="M66" s="9"/>
      <c r="N66" s="9"/>
      <c r="O66" s="9"/>
      <c r="P66" s="9"/>
      <c r="Q66" s="9">
        <f t="shared" si="1"/>
        <v>0</v>
      </c>
      <c r="R66" s="9"/>
      <c r="S66" s="9"/>
      <c r="T66" s="9"/>
      <c r="U66" s="9"/>
      <c r="V66" s="9"/>
      <c r="W66" s="9"/>
      <c r="X66" s="9"/>
      <c r="Y66" s="9"/>
      <c r="Z66" s="9"/>
      <c r="AA66" s="9"/>
      <c r="AB66" s="9">
        <f t="shared" si="2"/>
        <v>0</v>
      </c>
      <c r="AC66" s="9"/>
      <c r="AD66" s="9"/>
      <c r="AE66" s="9"/>
      <c r="AF66" s="9"/>
      <c r="AG66" s="9"/>
      <c r="AH66" s="9">
        <v>1</v>
      </c>
      <c r="AI66" s="9"/>
      <c r="AJ66" s="9"/>
      <c r="AK66" s="9"/>
      <c r="AL66" s="9">
        <f t="shared" si="3"/>
        <v>1</v>
      </c>
      <c r="AM66" s="9"/>
      <c r="AN66" s="9"/>
      <c r="AO66" s="9">
        <v>1</v>
      </c>
    </row>
    <row r="67" spans="2:41" x14ac:dyDescent="0.4">
      <c r="B67" s="140" t="s">
        <v>16</v>
      </c>
      <c r="C67" s="96" t="s">
        <v>99</v>
      </c>
      <c r="D67" s="9"/>
      <c r="E67" s="9"/>
      <c r="F67" s="9"/>
      <c r="G67" s="9"/>
      <c r="H67" s="9"/>
      <c r="I67" s="9"/>
      <c r="J67" s="9"/>
      <c r="K67" s="9">
        <f t="shared" si="0"/>
        <v>0</v>
      </c>
      <c r="L67" s="9"/>
      <c r="M67" s="9"/>
      <c r="N67" s="9"/>
      <c r="O67" s="9"/>
      <c r="P67" s="9"/>
      <c r="Q67" s="9">
        <f t="shared" si="1"/>
        <v>0</v>
      </c>
      <c r="R67" s="9"/>
      <c r="S67" s="9"/>
      <c r="T67" s="9"/>
      <c r="U67" s="9"/>
      <c r="V67" s="9"/>
      <c r="W67" s="9"/>
      <c r="X67" s="9"/>
      <c r="Y67" s="9"/>
      <c r="Z67" s="9"/>
      <c r="AA67" s="9"/>
      <c r="AB67" s="9">
        <f t="shared" si="2"/>
        <v>0</v>
      </c>
      <c r="AC67" s="9"/>
      <c r="AD67" s="9"/>
      <c r="AE67" s="9"/>
      <c r="AF67" s="9"/>
      <c r="AG67" s="9"/>
      <c r="AH67" s="9"/>
      <c r="AI67" s="9"/>
      <c r="AJ67" s="9"/>
      <c r="AK67" s="9"/>
      <c r="AL67" s="9">
        <f t="shared" si="3"/>
        <v>0</v>
      </c>
      <c r="AM67" s="9"/>
      <c r="AN67" s="9">
        <v>1</v>
      </c>
      <c r="AO67" s="9">
        <v>1</v>
      </c>
    </row>
    <row r="68" spans="2:41" x14ac:dyDescent="0.4">
      <c r="B68" s="140" t="s">
        <v>15</v>
      </c>
      <c r="C68" s="96" t="s">
        <v>108</v>
      </c>
      <c r="D68" s="9"/>
      <c r="E68" s="9"/>
      <c r="F68" s="9"/>
      <c r="G68" s="9"/>
      <c r="H68" s="9"/>
      <c r="I68" s="9"/>
      <c r="J68" s="9"/>
      <c r="K68" s="9">
        <f t="shared" ref="K68:K80" si="4">SUM(D68:J68)</f>
        <v>0</v>
      </c>
      <c r="L68" s="9"/>
      <c r="M68" s="9"/>
      <c r="N68" s="9"/>
      <c r="O68" s="9"/>
      <c r="P68" s="9"/>
      <c r="Q68" s="9">
        <f t="shared" ref="Q68:Q80" si="5">SUM(L68:P68)</f>
        <v>0</v>
      </c>
      <c r="R68" s="9"/>
      <c r="S68" s="9"/>
      <c r="T68" s="9"/>
      <c r="U68" s="9"/>
      <c r="V68" s="9"/>
      <c r="W68" s="9"/>
      <c r="X68" s="9"/>
      <c r="Y68" s="9"/>
      <c r="Z68" s="9"/>
      <c r="AA68" s="9"/>
      <c r="AB68" s="9">
        <f t="shared" ref="AB68:AB80" si="6">SUM(R68:AA68)</f>
        <v>0</v>
      </c>
      <c r="AC68" s="9"/>
      <c r="AD68" s="9"/>
      <c r="AE68" s="9"/>
      <c r="AF68" s="9"/>
      <c r="AG68" s="9"/>
      <c r="AH68" s="9">
        <v>1</v>
      </c>
      <c r="AI68" s="9"/>
      <c r="AJ68" s="9"/>
      <c r="AK68" s="9"/>
      <c r="AL68" s="9">
        <f t="shared" ref="AL68:AL80" si="7">SUM(AC68:AK68)</f>
        <v>1</v>
      </c>
      <c r="AM68" s="9"/>
      <c r="AN68" s="9"/>
      <c r="AO68" s="9">
        <v>1</v>
      </c>
    </row>
    <row r="69" spans="2:41" ht="33.6" x14ac:dyDescent="0.4">
      <c r="B69" s="140" t="s">
        <v>15</v>
      </c>
      <c r="C69" s="96" t="s">
        <v>106</v>
      </c>
      <c r="D69" s="9"/>
      <c r="E69" s="9"/>
      <c r="F69" s="9"/>
      <c r="G69" s="9"/>
      <c r="H69" s="9"/>
      <c r="I69" s="9"/>
      <c r="J69" s="9"/>
      <c r="K69" s="9">
        <f t="shared" si="4"/>
        <v>0</v>
      </c>
      <c r="L69" s="9"/>
      <c r="M69" s="9"/>
      <c r="N69" s="9"/>
      <c r="O69" s="9"/>
      <c r="P69" s="9"/>
      <c r="Q69" s="9">
        <f t="shared" si="5"/>
        <v>0</v>
      </c>
      <c r="R69" s="9"/>
      <c r="S69" s="9"/>
      <c r="T69" s="9"/>
      <c r="U69" s="9"/>
      <c r="V69" s="9"/>
      <c r="W69" s="9"/>
      <c r="X69" s="9"/>
      <c r="Y69" s="9"/>
      <c r="Z69" s="9"/>
      <c r="AA69" s="9"/>
      <c r="AB69" s="9">
        <f t="shared" si="6"/>
        <v>0</v>
      </c>
      <c r="AC69" s="9"/>
      <c r="AD69" s="9"/>
      <c r="AE69" s="9"/>
      <c r="AF69" s="9"/>
      <c r="AG69" s="9"/>
      <c r="AH69" s="9">
        <v>1</v>
      </c>
      <c r="AI69" s="9"/>
      <c r="AJ69" s="9"/>
      <c r="AK69" s="9"/>
      <c r="AL69" s="9">
        <f t="shared" si="7"/>
        <v>1</v>
      </c>
      <c r="AM69" s="9"/>
      <c r="AN69" s="9"/>
      <c r="AO69" s="9">
        <v>1</v>
      </c>
    </row>
    <row r="70" spans="2:41" ht="33.6" x14ac:dyDescent="0.4">
      <c r="B70" s="140" t="s">
        <v>15</v>
      </c>
      <c r="C70" s="96" t="s">
        <v>109</v>
      </c>
      <c r="D70" s="9"/>
      <c r="E70" s="9"/>
      <c r="F70" s="9"/>
      <c r="G70" s="9"/>
      <c r="H70" s="9"/>
      <c r="I70" s="9"/>
      <c r="J70" s="9"/>
      <c r="K70" s="9">
        <f t="shared" si="4"/>
        <v>0</v>
      </c>
      <c r="L70" s="9"/>
      <c r="M70" s="9"/>
      <c r="N70" s="9"/>
      <c r="O70" s="9"/>
      <c r="P70" s="9"/>
      <c r="Q70" s="9">
        <f t="shared" si="5"/>
        <v>0</v>
      </c>
      <c r="R70" s="9"/>
      <c r="S70" s="9"/>
      <c r="T70" s="9"/>
      <c r="U70" s="9"/>
      <c r="V70" s="9"/>
      <c r="W70" s="9"/>
      <c r="X70" s="9"/>
      <c r="Y70" s="9"/>
      <c r="Z70" s="9"/>
      <c r="AA70" s="9"/>
      <c r="AB70" s="9">
        <f t="shared" si="6"/>
        <v>0</v>
      </c>
      <c r="AC70" s="9"/>
      <c r="AD70" s="9"/>
      <c r="AE70" s="9"/>
      <c r="AF70" s="9"/>
      <c r="AG70" s="9"/>
      <c r="AH70" s="9">
        <v>1</v>
      </c>
      <c r="AI70" s="9"/>
      <c r="AJ70" s="9"/>
      <c r="AK70" s="9"/>
      <c r="AL70" s="9">
        <f t="shared" si="7"/>
        <v>1</v>
      </c>
      <c r="AM70" s="9"/>
      <c r="AN70" s="9"/>
      <c r="AO70" s="9">
        <v>1</v>
      </c>
    </row>
    <row r="71" spans="2:41" ht="33.6" x14ac:dyDescent="0.4">
      <c r="B71" s="140" t="s">
        <v>15</v>
      </c>
      <c r="C71" s="96" t="s">
        <v>107</v>
      </c>
      <c r="D71" s="9"/>
      <c r="E71" s="9"/>
      <c r="F71" s="9"/>
      <c r="G71" s="9"/>
      <c r="H71" s="9"/>
      <c r="I71" s="9"/>
      <c r="J71" s="9"/>
      <c r="K71" s="9">
        <f t="shared" si="4"/>
        <v>0</v>
      </c>
      <c r="L71" s="9"/>
      <c r="M71" s="9"/>
      <c r="N71" s="9"/>
      <c r="O71" s="9"/>
      <c r="P71" s="9"/>
      <c r="Q71" s="9">
        <f t="shared" si="5"/>
        <v>0</v>
      </c>
      <c r="R71" s="9"/>
      <c r="S71" s="9"/>
      <c r="T71" s="9"/>
      <c r="U71" s="9"/>
      <c r="V71" s="9"/>
      <c r="W71" s="9"/>
      <c r="X71" s="9"/>
      <c r="Y71" s="9"/>
      <c r="Z71" s="9"/>
      <c r="AA71" s="9"/>
      <c r="AB71" s="9">
        <f t="shared" si="6"/>
        <v>0</v>
      </c>
      <c r="AC71" s="9"/>
      <c r="AD71" s="9"/>
      <c r="AE71" s="9"/>
      <c r="AF71" s="9"/>
      <c r="AG71" s="9"/>
      <c r="AH71" s="9">
        <v>1</v>
      </c>
      <c r="AI71" s="9"/>
      <c r="AJ71" s="9"/>
      <c r="AK71" s="9"/>
      <c r="AL71" s="9">
        <f t="shared" si="7"/>
        <v>1</v>
      </c>
      <c r="AM71" s="9"/>
      <c r="AN71" s="9"/>
      <c r="AO71" s="9">
        <v>1</v>
      </c>
    </row>
    <row r="72" spans="2:41" ht="33.6" x14ac:dyDescent="0.4">
      <c r="B72" s="140" t="s">
        <v>17</v>
      </c>
      <c r="C72" s="96" t="s">
        <v>110</v>
      </c>
      <c r="D72" s="9"/>
      <c r="E72" s="9"/>
      <c r="F72" s="9"/>
      <c r="G72" s="9"/>
      <c r="H72" s="9"/>
      <c r="I72" s="9"/>
      <c r="J72" s="9"/>
      <c r="K72" s="9">
        <f t="shared" si="4"/>
        <v>0</v>
      </c>
      <c r="L72" s="9"/>
      <c r="M72" s="9"/>
      <c r="N72" s="9"/>
      <c r="O72" s="9"/>
      <c r="P72" s="9"/>
      <c r="Q72" s="9">
        <f t="shared" si="5"/>
        <v>0</v>
      </c>
      <c r="R72" s="9"/>
      <c r="S72" s="9"/>
      <c r="T72" s="9"/>
      <c r="U72" s="9"/>
      <c r="V72" s="9"/>
      <c r="W72" s="9"/>
      <c r="X72" s="9"/>
      <c r="Y72" s="9"/>
      <c r="Z72" s="9"/>
      <c r="AA72" s="9"/>
      <c r="AB72" s="9">
        <f t="shared" si="6"/>
        <v>0</v>
      </c>
      <c r="AC72" s="9"/>
      <c r="AD72" s="9"/>
      <c r="AE72" s="9"/>
      <c r="AF72" s="9"/>
      <c r="AG72" s="9"/>
      <c r="AH72" s="9">
        <v>1</v>
      </c>
      <c r="AI72" s="9"/>
      <c r="AJ72" s="9"/>
      <c r="AK72" s="9"/>
      <c r="AL72" s="9">
        <f t="shared" si="7"/>
        <v>1</v>
      </c>
      <c r="AM72" s="9"/>
      <c r="AN72" s="9"/>
      <c r="AO72" s="9">
        <v>1</v>
      </c>
    </row>
    <row r="73" spans="2:41" x14ac:dyDescent="0.4">
      <c r="B73" s="140" t="s">
        <v>17</v>
      </c>
      <c r="C73" s="96" t="s">
        <v>111</v>
      </c>
      <c r="D73" s="9"/>
      <c r="E73" s="9"/>
      <c r="F73" s="9"/>
      <c r="G73" s="9"/>
      <c r="H73" s="9"/>
      <c r="I73" s="9"/>
      <c r="J73" s="9"/>
      <c r="K73" s="9">
        <f t="shared" si="4"/>
        <v>0</v>
      </c>
      <c r="L73" s="9"/>
      <c r="M73" s="9"/>
      <c r="N73" s="9"/>
      <c r="O73" s="9"/>
      <c r="P73" s="9"/>
      <c r="Q73" s="9">
        <f t="shared" si="5"/>
        <v>0</v>
      </c>
      <c r="R73" s="9"/>
      <c r="S73" s="9"/>
      <c r="T73" s="9"/>
      <c r="U73" s="9"/>
      <c r="V73" s="9"/>
      <c r="W73" s="9"/>
      <c r="X73" s="9"/>
      <c r="Y73" s="9"/>
      <c r="Z73" s="9"/>
      <c r="AA73" s="9"/>
      <c r="AB73" s="9">
        <f t="shared" si="6"/>
        <v>0</v>
      </c>
      <c r="AC73" s="9"/>
      <c r="AD73" s="9"/>
      <c r="AE73" s="9"/>
      <c r="AF73" s="9"/>
      <c r="AG73" s="9"/>
      <c r="AH73" s="9"/>
      <c r="AI73" s="9"/>
      <c r="AJ73" s="9"/>
      <c r="AK73" s="9"/>
      <c r="AL73" s="9">
        <f t="shared" si="7"/>
        <v>0</v>
      </c>
      <c r="AM73" s="9"/>
      <c r="AN73" s="9">
        <v>1</v>
      </c>
      <c r="AO73" s="9">
        <v>1</v>
      </c>
    </row>
    <row r="74" spans="2:41" ht="33.6" x14ac:dyDescent="0.4">
      <c r="B74" s="140" t="s">
        <v>17</v>
      </c>
      <c r="C74" s="96" t="s">
        <v>115</v>
      </c>
      <c r="D74" s="9"/>
      <c r="E74" s="9"/>
      <c r="F74" s="9"/>
      <c r="G74" s="9"/>
      <c r="H74" s="9"/>
      <c r="I74" s="9"/>
      <c r="J74" s="9"/>
      <c r="K74" s="9">
        <f t="shared" si="4"/>
        <v>0</v>
      </c>
      <c r="L74" s="9"/>
      <c r="M74" s="9"/>
      <c r="N74" s="9"/>
      <c r="O74" s="9"/>
      <c r="P74" s="9"/>
      <c r="Q74" s="9">
        <f t="shared" si="5"/>
        <v>0</v>
      </c>
      <c r="R74" s="9"/>
      <c r="S74" s="9"/>
      <c r="T74" s="9"/>
      <c r="U74" s="9"/>
      <c r="V74" s="9"/>
      <c r="W74" s="9"/>
      <c r="X74" s="9"/>
      <c r="Y74" s="9"/>
      <c r="Z74" s="9"/>
      <c r="AA74" s="9"/>
      <c r="AB74" s="9">
        <f t="shared" si="6"/>
        <v>0</v>
      </c>
      <c r="AC74" s="9"/>
      <c r="AD74" s="9"/>
      <c r="AE74" s="9"/>
      <c r="AF74" s="9"/>
      <c r="AG74" s="9"/>
      <c r="AH74" s="9">
        <v>1</v>
      </c>
      <c r="AI74" s="9"/>
      <c r="AJ74" s="9"/>
      <c r="AK74" s="9"/>
      <c r="AL74" s="9">
        <f t="shared" si="7"/>
        <v>1</v>
      </c>
      <c r="AM74" s="9"/>
      <c r="AN74" s="9"/>
      <c r="AO74" s="9">
        <v>1</v>
      </c>
    </row>
    <row r="75" spans="2:41" x14ac:dyDescent="0.4">
      <c r="B75" s="140" t="s">
        <v>17</v>
      </c>
      <c r="C75" s="96" t="s">
        <v>114</v>
      </c>
      <c r="D75" s="9"/>
      <c r="E75" s="9"/>
      <c r="F75" s="9"/>
      <c r="G75" s="9"/>
      <c r="H75" s="9"/>
      <c r="I75" s="9"/>
      <c r="J75" s="9"/>
      <c r="K75" s="9">
        <f t="shared" si="4"/>
        <v>0</v>
      </c>
      <c r="L75" s="9"/>
      <c r="M75" s="9"/>
      <c r="N75" s="9"/>
      <c r="O75" s="9"/>
      <c r="P75" s="9"/>
      <c r="Q75" s="9">
        <f t="shared" si="5"/>
        <v>0</v>
      </c>
      <c r="R75" s="9"/>
      <c r="S75" s="9"/>
      <c r="T75" s="9"/>
      <c r="U75" s="9"/>
      <c r="V75" s="9"/>
      <c r="W75" s="9"/>
      <c r="X75" s="9"/>
      <c r="Y75" s="9"/>
      <c r="Z75" s="9"/>
      <c r="AA75" s="9"/>
      <c r="AB75" s="9">
        <f t="shared" si="6"/>
        <v>0</v>
      </c>
      <c r="AC75" s="9"/>
      <c r="AD75" s="9"/>
      <c r="AE75" s="9"/>
      <c r="AF75" s="9"/>
      <c r="AG75" s="9"/>
      <c r="AH75" s="9">
        <v>1</v>
      </c>
      <c r="AI75" s="9"/>
      <c r="AJ75" s="9"/>
      <c r="AK75" s="9"/>
      <c r="AL75" s="9">
        <f t="shared" si="7"/>
        <v>1</v>
      </c>
      <c r="AM75" s="9"/>
      <c r="AN75" s="9"/>
      <c r="AO75" s="9">
        <v>1</v>
      </c>
    </row>
    <row r="76" spans="2:41" ht="33.6" x14ac:dyDescent="0.4">
      <c r="B76" s="140" t="s">
        <v>17</v>
      </c>
      <c r="C76" s="96" t="s">
        <v>113</v>
      </c>
      <c r="D76" s="9"/>
      <c r="E76" s="9"/>
      <c r="F76" s="9"/>
      <c r="G76" s="9"/>
      <c r="H76" s="9"/>
      <c r="I76" s="9"/>
      <c r="J76" s="9"/>
      <c r="K76" s="9">
        <f t="shared" si="4"/>
        <v>0</v>
      </c>
      <c r="L76" s="9"/>
      <c r="M76" s="9"/>
      <c r="N76" s="9"/>
      <c r="O76" s="9"/>
      <c r="P76" s="9"/>
      <c r="Q76" s="9">
        <f t="shared" si="5"/>
        <v>0</v>
      </c>
      <c r="R76" s="9"/>
      <c r="S76" s="9"/>
      <c r="T76" s="9"/>
      <c r="U76" s="9"/>
      <c r="V76" s="9"/>
      <c r="W76" s="9"/>
      <c r="X76" s="9"/>
      <c r="Y76" s="9"/>
      <c r="Z76" s="9"/>
      <c r="AA76" s="9"/>
      <c r="AB76" s="9">
        <f t="shared" si="6"/>
        <v>0</v>
      </c>
      <c r="AC76" s="9"/>
      <c r="AD76" s="9"/>
      <c r="AE76" s="9"/>
      <c r="AF76" s="9"/>
      <c r="AG76" s="9"/>
      <c r="AH76" s="9">
        <v>1</v>
      </c>
      <c r="AI76" s="9"/>
      <c r="AJ76" s="9"/>
      <c r="AK76" s="9"/>
      <c r="AL76" s="9">
        <f t="shared" si="7"/>
        <v>1</v>
      </c>
      <c r="AM76" s="9"/>
      <c r="AN76" s="9"/>
      <c r="AO76" s="9">
        <v>1</v>
      </c>
    </row>
    <row r="77" spans="2:41" x14ac:dyDescent="0.4">
      <c r="B77" s="140" t="s">
        <v>18</v>
      </c>
      <c r="C77" s="96" t="s">
        <v>116</v>
      </c>
      <c r="D77" s="9"/>
      <c r="E77" s="9"/>
      <c r="F77" s="9"/>
      <c r="G77" s="9"/>
      <c r="H77" s="9"/>
      <c r="I77" s="9"/>
      <c r="J77" s="9"/>
      <c r="K77" s="9">
        <f t="shared" si="4"/>
        <v>0</v>
      </c>
      <c r="L77" s="9"/>
      <c r="M77" s="9"/>
      <c r="N77" s="9"/>
      <c r="O77" s="9"/>
      <c r="P77" s="9"/>
      <c r="Q77" s="9">
        <f t="shared" si="5"/>
        <v>0</v>
      </c>
      <c r="R77" s="9"/>
      <c r="S77" s="9"/>
      <c r="T77" s="9"/>
      <c r="U77" s="9"/>
      <c r="V77" s="9"/>
      <c r="W77" s="9">
        <v>1</v>
      </c>
      <c r="X77" s="9"/>
      <c r="Y77" s="9"/>
      <c r="Z77" s="9"/>
      <c r="AA77" s="9"/>
      <c r="AB77" s="9">
        <f t="shared" si="6"/>
        <v>1</v>
      </c>
      <c r="AC77" s="9"/>
      <c r="AD77" s="9"/>
      <c r="AE77" s="9"/>
      <c r="AF77" s="9"/>
      <c r="AG77" s="9"/>
      <c r="AH77" s="9"/>
      <c r="AI77" s="9"/>
      <c r="AJ77" s="9"/>
      <c r="AK77" s="9"/>
      <c r="AL77" s="9">
        <f t="shared" si="7"/>
        <v>0</v>
      </c>
      <c r="AM77" s="9"/>
      <c r="AN77" s="9"/>
      <c r="AO77" s="9">
        <v>1</v>
      </c>
    </row>
    <row r="78" spans="2:41" x14ac:dyDescent="0.4">
      <c r="B78" s="140" t="s">
        <v>18</v>
      </c>
      <c r="C78" s="96" t="s">
        <v>118</v>
      </c>
      <c r="D78" s="9"/>
      <c r="E78" s="9"/>
      <c r="F78" s="9"/>
      <c r="G78" s="9"/>
      <c r="H78" s="9"/>
      <c r="I78" s="9"/>
      <c r="J78" s="9"/>
      <c r="K78" s="9">
        <f t="shared" si="4"/>
        <v>0</v>
      </c>
      <c r="L78" s="9"/>
      <c r="M78" s="9"/>
      <c r="N78" s="9"/>
      <c r="O78" s="9">
        <v>1</v>
      </c>
      <c r="P78" s="9"/>
      <c r="Q78" s="9">
        <f t="shared" si="5"/>
        <v>1</v>
      </c>
      <c r="R78" s="9"/>
      <c r="S78" s="9"/>
      <c r="T78" s="9"/>
      <c r="U78" s="9"/>
      <c r="V78" s="9"/>
      <c r="W78" s="9"/>
      <c r="X78" s="9"/>
      <c r="Y78" s="9"/>
      <c r="Z78" s="9"/>
      <c r="AA78" s="9"/>
      <c r="AB78" s="9">
        <f t="shared" si="6"/>
        <v>0</v>
      </c>
      <c r="AC78" s="9"/>
      <c r="AD78" s="9"/>
      <c r="AE78" s="9"/>
      <c r="AF78" s="9"/>
      <c r="AG78" s="9"/>
      <c r="AH78" s="9"/>
      <c r="AI78" s="9"/>
      <c r="AJ78" s="9"/>
      <c r="AK78" s="9"/>
      <c r="AL78" s="9">
        <f t="shared" si="7"/>
        <v>0</v>
      </c>
      <c r="AM78" s="9"/>
      <c r="AN78" s="9"/>
      <c r="AO78" s="9">
        <v>1</v>
      </c>
    </row>
    <row r="79" spans="2:41" x14ac:dyDescent="0.4">
      <c r="B79" s="140" t="s">
        <v>18</v>
      </c>
      <c r="C79" s="96" t="s">
        <v>117</v>
      </c>
      <c r="D79" s="9"/>
      <c r="E79" s="9"/>
      <c r="F79" s="9"/>
      <c r="G79" s="9"/>
      <c r="H79" s="9"/>
      <c r="I79" s="9"/>
      <c r="J79" s="9"/>
      <c r="K79" s="9">
        <f t="shared" si="4"/>
        <v>0</v>
      </c>
      <c r="L79" s="9"/>
      <c r="M79" s="9"/>
      <c r="N79" s="9"/>
      <c r="O79" s="9"/>
      <c r="P79" s="9"/>
      <c r="Q79" s="9">
        <f t="shared" si="5"/>
        <v>0</v>
      </c>
      <c r="R79" s="9"/>
      <c r="S79" s="9"/>
      <c r="T79" s="9"/>
      <c r="U79" s="9"/>
      <c r="V79" s="9"/>
      <c r="W79" s="9"/>
      <c r="X79" s="9">
        <v>1</v>
      </c>
      <c r="Y79" s="9"/>
      <c r="Z79" s="9"/>
      <c r="AA79" s="9"/>
      <c r="AB79" s="9">
        <f t="shared" si="6"/>
        <v>1</v>
      </c>
      <c r="AC79" s="9"/>
      <c r="AD79" s="9"/>
      <c r="AE79" s="9"/>
      <c r="AF79" s="9"/>
      <c r="AG79" s="9"/>
      <c r="AH79" s="9"/>
      <c r="AI79" s="9"/>
      <c r="AJ79" s="9"/>
      <c r="AK79" s="9"/>
      <c r="AL79" s="9">
        <f t="shared" si="7"/>
        <v>0</v>
      </c>
      <c r="AM79" s="9"/>
      <c r="AN79" s="9"/>
      <c r="AO79" s="9">
        <v>1</v>
      </c>
    </row>
    <row r="80" spans="2:41" x14ac:dyDescent="0.4">
      <c r="B80" s="140" t="s">
        <v>131</v>
      </c>
      <c r="C80" s="16"/>
      <c r="D80" s="9">
        <v>1</v>
      </c>
      <c r="E80" s="9">
        <v>1</v>
      </c>
      <c r="F80" s="9">
        <v>1</v>
      </c>
      <c r="G80" s="9">
        <v>1</v>
      </c>
      <c r="H80" s="9">
        <v>1</v>
      </c>
      <c r="I80" s="9">
        <v>1</v>
      </c>
      <c r="J80" s="9">
        <v>1</v>
      </c>
      <c r="K80" s="9">
        <f t="shared" si="4"/>
        <v>7</v>
      </c>
      <c r="L80" s="9">
        <v>1</v>
      </c>
      <c r="M80" s="9">
        <v>1</v>
      </c>
      <c r="N80" s="9">
        <v>1</v>
      </c>
      <c r="O80" s="9">
        <v>1</v>
      </c>
      <c r="P80" s="9">
        <v>1</v>
      </c>
      <c r="Q80" s="9">
        <f t="shared" si="5"/>
        <v>5</v>
      </c>
      <c r="R80" s="9">
        <v>1</v>
      </c>
      <c r="S80" s="9">
        <v>1</v>
      </c>
      <c r="T80" s="9">
        <v>1</v>
      </c>
      <c r="U80" s="9">
        <v>1</v>
      </c>
      <c r="V80" s="9">
        <v>1</v>
      </c>
      <c r="W80" s="9">
        <v>2</v>
      </c>
      <c r="X80" s="9">
        <v>1</v>
      </c>
      <c r="Y80" s="9">
        <v>1</v>
      </c>
      <c r="Z80" s="9">
        <v>1</v>
      </c>
      <c r="AA80" s="9">
        <v>1</v>
      </c>
      <c r="AB80" s="9">
        <f t="shared" si="6"/>
        <v>11</v>
      </c>
      <c r="AC80" s="9">
        <v>1</v>
      </c>
      <c r="AD80" s="9">
        <v>1</v>
      </c>
      <c r="AE80" s="9">
        <v>1</v>
      </c>
      <c r="AF80" s="9">
        <v>1</v>
      </c>
      <c r="AG80" s="9">
        <v>1</v>
      </c>
      <c r="AH80" s="9">
        <v>36</v>
      </c>
      <c r="AI80" s="9">
        <v>1</v>
      </c>
      <c r="AJ80" s="9">
        <v>1</v>
      </c>
      <c r="AK80" s="9">
        <v>1</v>
      </c>
      <c r="AL80" s="9">
        <f t="shared" si="7"/>
        <v>44</v>
      </c>
      <c r="AM80" s="9">
        <v>1</v>
      </c>
      <c r="AN80" s="9">
        <v>9</v>
      </c>
      <c r="AO80" s="9">
        <v>77</v>
      </c>
    </row>
    <row r="81" spans="4:38" x14ac:dyDescent="0.4">
      <c r="D81" s="134">
        <f>SUM(D3:J80)</f>
        <v>14</v>
      </c>
      <c r="E81" s="134"/>
      <c r="F81" s="134"/>
      <c r="G81" s="134"/>
      <c r="H81" s="134"/>
      <c r="I81" s="134"/>
      <c r="J81" s="134"/>
      <c r="K81" s="68">
        <f>SUM(K3:K80)</f>
        <v>14</v>
      </c>
      <c r="L81" s="141">
        <f>SUM(L3:P80)</f>
        <v>10</v>
      </c>
      <c r="M81" s="141"/>
      <c r="N81" s="141"/>
      <c r="O81" s="141"/>
      <c r="P81" s="141"/>
      <c r="Q81" s="69">
        <f>SUM(Q3:Q80)</f>
        <v>10</v>
      </c>
      <c r="R81" s="142">
        <f>SUM(R3:AA80)</f>
        <v>22</v>
      </c>
      <c r="S81" s="142"/>
      <c r="T81" s="142"/>
      <c r="U81" s="142"/>
      <c r="V81" s="142"/>
      <c r="W81" s="142"/>
      <c r="X81" s="142"/>
      <c r="Y81" s="142"/>
      <c r="Z81" s="142"/>
      <c r="AA81" s="142"/>
      <c r="AB81" s="70">
        <f>SUM(AB3:AB80)</f>
        <v>22</v>
      </c>
      <c r="AC81" s="143">
        <f>SUM(AC3:AK80)</f>
        <v>88</v>
      </c>
      <c r="AD81" s="143"/>
      <c r="AE81" s="143"/>
      <c r="AF81" s="143"/>
      <c r="AG81" s="143"/>
      <c r="AH81" s="143"/>
      <c r="AI81" s="143"/>
      <c r="AJ81" s="143"/>
      <c r="AK81" s="143"/>
      <c r="AL81" s="5">
        <f>SUM(AL3:AL80)</f>
        <v>88</v>
      </c>
    </row>
  </sheetData>
  <autoFilter ref="B2:AO81" xr:uid="{2C27635F-5A6F-40BF-8D84-62DC538838D5}"/>
  <mergeCells count="4">
    <mergeCell ref="D81:J81"/>
    <mergeCell ref="L81:P81"/>
    <mergeCell ref="R81:AA81"/>
    <mergeCell ref="AC81:AK8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0ADB7-67B0-464C-B855-858E84973EAD}">
  <dimension ref="A3:E8"/>
  <sheetViews>
    <sheetView workbookViewId="0">
      <selection activeCell="B19" sqref="B19"/>
    </sheetView>
  </sheetViews>
  <sheetFormatPr baseColWidth="10" defaultRowHeight="14.4" x14ac:dyDescent="0.3"/>
  <cols>
    <col min="1" max="1" width="19" bestFit="1" customWidth="1"/>
    <col min="2" max="2" width="28.33203125" style="22" bestFit="1" customWidth="1"/>
    <col min="3" max="3" width="23.5546875" bestFit="1" customWidth="1"/>
    <col min="4" max="6" width="7" bestFit="1" customWidth="1"/>
    <col min="7" max="7" width="5" bestFit="1" customWidth="1"/>
    <col min="8" max="8" width="9.33203125" bestFit="1" customWidth="1"/>
    <col min="9" max="9" width="7" bestFit="1" customWidth="1"/>
    <col min="10" max="10" width="5" bestFit="1" customWidth="1"/>
    <col min="11" max="11" width="7" bestFit="1" customWidth="1"/>
    <col min="12" max="13" width="5" bestFit="1" customWidth="1"/>
    <col min="14" max="15" width="7" bestFit="1" customWidth="1"/>
    <col min="16" max="16" width="5" bestFit="1" customWidth="1"/>
    <col min="17" max="17" width="7" bestFit="1" customWidth="1"/>
    <col min="18" max="18" width="5" bestFit="1" customWidth="1"/>
    <col min="19" max="19" width="4" bestFit="1" customWidth="1"/>
    <col min="20" max="20" width="6" bestFit="1" customWidth="1"/>
    <col min="21" max="21" width="5" bestFit="1" customWidth="1"/>
    <col min="22" max="23" width="7" bestFit="1" customWidth="1"/>
    <col min="24" max="24" width="5" bestFit="1" customWidth="1"/>
    <col min="25" max="25" width="6" bestFit="1" customWidth="1"/>
    <col min="26" max="26" width="5" bestFit="1" customWidth="1"/>
    <col min="27" max="27" width="6" bestFit="1" customWidth="1"/>
    <col min="28" max="28" width="7" bestFit="1" customWidth="1"/>
    <col min="29" max="29" width="3" bestFit="1" customWidth="1"/>
    <col min="30" max="32" width="7" bestFit="1" customWidth="1"/>
    <col min="33" max="33" width="35.44140625" bestFit="1" customWidth="1"/>
    <col min="34" max="34" width="34.44140625" bestFit="1" customWidth="1"/>
    <col min="35" max="35" width="12.5546875" bestFit="1" customWidth="1"/>
  </cols>
  <sheetData>
    <row r="3" spans="1:5" x14ac:dyDescent="0.3">
      <c r="A3" s="20" t="s">
        <v>130</v>
      </c>
      <c r="B3" s="22" t="s">
        <v>335</v>
      </c>
      <c r="C3" t="s">
        <v>149</v>
      </c>
    </row>
    <row r="4" spans="1:5" x14ac:dyDescent="0.3">
      <c r="A4" s="21" t="s">
        <v>153</v>
      </c>
      <c r="B4" s="22">
        <v>36</v>
      </c>
      <c r="C4" s="33">
        <v>0.88953124999999988</v>
      </c>
      <c r="E4" s="33">
        <v>0.88953124999999988</v>
      </c>
    </row>
    <row r="5" spans="1:5" x14ac:dyDescent="0.3">
      <c r="A5" s="21" t="s">
        <v>151</v>
      </c>
      <c r="B5" s="22">
        <v>8</v>
      </c>
      <c r="C5" s="33">
        <v>0.79625714285714289</v>
      </c>
      <c r="E5" s="33">
        <v>0.79625714285714289</v>
      </c>
    </row>
    <row r="6" spans="1:5" x14ac:dyDescent="0.3">
      <c r="A6" s="21" t="s">
        <v>20</v>
      </c>
      <c r="B6" s="22">
        <v>6</v>
      </c>
      <c r="C6" s="33">
        <v>0.83906666666666663</v>
      </c>
      <c r="E6" s="33">
        <v>0.71499999999999997</v>
      </c>
    </row>
    <row r="7" spans="1:5" x14ac:dyDescent="0.3">
      <c r="A7" s="21" t="s">
        <v>152</v>
      </c>
      <c r="B7" s="22">
        <v>27</v>
      </c>
      <c r="C7" s="33">
        <v>0.91647727272727275</v>
      </c>
      <c r="E7" s="33">
        <v>0.91647727272727275</v>
      </c>
    </row>
    <row r="8" spans="1:5" x14ac:dyDescent="0.3">
      <c r="A8" s="21" t="s">
        <v>131</v>
      </c>
      <c r="B8" s="22">
        <v>77</v>
      </c>
      <c r="C8" s="33">
        <v>0.88411492537313408</v>
      </c>
      <c r="E8" s="31">
        <f>AVERAGE(E4:E7)</f>
        <v>0.82931641639610387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6F30E-5BFE-4AE8-9B35-0739D9A237BA}">
  <dimension ref="A3:C18"/>
  <sheetViews>
    <sheetView workbookViewId="0">
      <selection activeCell="C4" sqref="C4"/>
    </sheetView>
  </sheetViews>
  <sheetFormatPr baseColWidth="10" defaultRowHeight="14.4" x14ac:dyDescent="0.3"/>
  <cols>
    <col min="1" max="1" width="119.6640625" bestFit="1" customWidth="1"/>
    <col min="2" max="2" width="32.44140625" style="22" bestFit="1" customWidth="1"/>
    <col min="3" max="3" width="23.5546875" style="22" bestFit="1" customWidth="1"/>
  </cols>
  <sheetData>
    <row r="3" spans="1:3" x14ac:dyDescent="0.3">
      <c r="A3" s="20" t="s">
        <v>130</v>
      </c>
      <c r="B3" s="22" t="s">
        <v>148</v>
      </c>
      <c r="C3" s="22" t="s">
        <v>149</v>
      </c>
    </row>
    <row r="4" spans="1:3" x14ac:dyDescent="0.3">
      <c r="A4" s="21" t="s">
        <v>144</v>
      </c>
      <c r="B4" s="22">
        <v>14</v>
      </c>
      <c r="C4" s="33">
        <v>0.8843333333333333</v>
      </c>
    </row>
    <row r="5" spans="1:3" x14ac:dyDescent="0.3">
      <c r="A5" s="21" t="s">
        <v>147</v>
      </c>
      <c r="B5" s="22">
        <v>40</v>
      </c>
      <c r="C5" s="33">
        <v>0.88734444444444449</v>
      </c>
    </row>
    <row r="6" spans="1:3" x14ac:dyDescent="0.3">
      <c r="A6" s="21" t="s">
        <v>146</v>
      </c>
      <c r="B6" s="22">
        <v>11</v>
      </c>
      <c r="C6" s="33">
        <v>0.87209999999999999</v>
      </c>
    </row>
    <row r="7" spans="1:3" x14ac:dyDescent="0.3">
      <c r="A7" s="21" t="s">
        <v>145</v>
      </c>
      <c r="B7" s="22">
        <v>12</v>
      </c>
      <c r="C7" s="33">
        <v>0.88121666666666665</v>
      </c>
    </row>
    <row r="8" spans="1:3" x14ac:dyDescent="0.3">
      <c r="A8" s="21" t="s">
        <v>131</v>
      </c>
      <c r="B8" s="22">
        <v>77</v>
      </c>
      <c r="C8" s="33">
        <v>0.88411492537313408</v>
      </c>
    </row>
    <row r="9" spans="1:3" x14ac:dyDescent="0.3">
      <c r="B9"/>
      <c r="C9"/>
    </row>
    <row r="10" spans="1:3" x14ac:dyDescent="0.3">
      <c r="B10"/>
      <c r="C10"/>
    </row>
    <row r="11" spans="1:3" x14ac:dyDescent="0.3">
      <c r="B11"/>
      <c r="C11"/>
    </row>
    <row r="12" spans="1:3" x14ac:dyDescent="0.3">
      <c r="B12"/>
      <c r="C12"/>
    </row>
    <row r="13" spans="1:3" x14ac:dyDescent="0.3">
      <c r="B13"/>
      <c r="C13"/>
    </row>
    <row r="14" spans="1:3" x14ac:dyDescent="0.3">
      <c r="B14"/>
      <c r="C14"/>
    </row>
    <row r="15" spans="1:3" x14ac:dyDescent="0.3">
      <c r="B15"/>
      <c r="C15"/>
    </row>
    <row r="16" spans="1:3" x14ac:dyDescent="0.3">
      <c r="B16"/>
      <c r="C16"/>
    </row>
    <row r="17" spans="2:3" x14ac:dyDescent="0.3">
      <c r="B17"/>
      <c r="C17"/>
    </row>
    <row r="18" spans="2:3" x14ac:dyDescent="0.3">
      <c r="C1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448C7-8936-42F9-8B22-D385F85EDCC5}">
  <dimension ref="A3:AI8"/>
  <sheetViews>
    <sheetView workbookViewId="0">
      <selection activeCell="AB17" sqref="M14:AB17"/>
    </sheetView>
  </sheetViews>
  <sheetFormatPr baseColWidth="10" defaultRowHeight="14.4" x14ac:dyDescent="0.3"/>
  <cols>
    <col min="1" max="1" width="21" bestFit="1" customWidth="1"/>
    <col min="2" max="6" width="4.33203125" customWidth="1"/>
    <col min="7" max="28" width="4.5546875" bestFit="1" customWidth="1"/>
    <col min="29" max="32" width="5.5546875" bestFit="1" customWidth="1"/>
    <col min="33" max="34" width="11.6640625" customWidth="1"/>
    <col min="35" max="35" width="9" customWidth="1"/>
  </cols>
  <sheetData>
    <row r="3" spans="1:35" x14ac:dyDescent="0.3">
      <c r="A3" s="20" t="s">
        <v>166</v>
      </c>
      <c r="B3" s="20" t="s">
        <v>132</v>
      </c>
    </row>
    <row r="4" spans="1:35" ht="64.5" customHeight="1" x14ac:dyDescent="0.3">
      <c r="A4" s="20" t="s">
        <v>130</v>
      </c>
      <c r="B4" s="106">
        <v>0.03</v>
      </c>
      <c r="C4" s="106">
        <v>0.05</v>
      </c>
      <c r="D4" s="106">
        <v>5.8799999999999998E-2</v>
      </c>
      <c r="E4" s="106">
        <v>8.1199999999999994E-2</v>
      </c>
      <c r="F4" s="106">
        <v>0.28000000000000003</v>
      </c>
      <c r="G4" s="106">
        <v>0.43340000000000001</v>
      </c>
      <c r="H4" s="60">
        <v>0.60760000000000003</v>
      </c>
      <c r="I4" s="60">
        <v>0.61</v>
      </c>
      <c r="J4" s="60">
        <v>0.67569999999999997</v>
      </c>
      <c r="K4" s="60">
        <v>0.72</v>
      </c>
      <c r="L4" s="60">
        <v>0.75</v>
      </c>
      <c r="M4" s="61">
        <v>0.79220000000000002</v>
      </c>
      <c r="N4" s="61">
        <v>0.8</v>
      </c>
      <c r="O4" s="61">
        <v>0.80459999999999998</v>
      </c>
      <c r="P4" s="61">
        <v>0.85</v>
      </c>
      <c r="Q4" s="61">
        <v>0.86670000000000003</v>
      </c>
      <c r="R4" s="61">
        <v>0.87</v>
      </c>
      <c r="S4" s="61">
        <v>0.9</v>
      </c>
      <c r="T4" s="61">
        <v>0.90200000000000002</v>
      </c>
      <c r="U4" s="61">
        <v>0.95</v>
      </c>
      <c r="V4" s="61">
        <v>0.95240000000000002</v>
      </c>
      <c r="W4" s="61">
        <v>0.95440000000000003</v>
      </c>
      <c r="X4" s="107">
        <v>0.96</v>
      </c>
      <c r="Y4" s="107">
        <v>0.96699999999999997</v>
      </c>
      <c r="Z4" s="107">
        <v>0.97</v>
      </c>
      <c r="AA4" s="107">
        <v>0.97099999999999997</v>
      </c>
      <c r="AB4" s="107">
        <v>0.97919999999999996</v>
      </c>
      <c r="AC4" s="107">
        <v>1</v>
      </c>
      <c r="AD4" s="107">
        <v>1.0196000000000001</v>
      </c>
      <c r="AE4" s="107">
        <v>1.2222</v>
      </c>
      <c r="AF4" s="107">
        <v>1.3077000000000001</v>
      </c>
      <c r="AG4" s="110" t="s">
        <v>167</v>
      </c>
      <c r="AH4" s="110" t="s">
        <v>164</v>
      </c>
      <c r="AI4" s="110" t="s">
        <v>131</v>
      </c>
    </row>
    <row r="5" spans="1:35" x14ac:dyDescent="0.3">
      <c r="A5" s="21" t="s">
        <v>125</v>
      </c>
      <c r="J5">
        <v>1</v>
      </c>
      <c r="AC5">
        <v>5</v>
      </c>
      <c r="AE5">
        <v>1</v>
      </c>
      <c r="AH5">
        <v>1</v>
      </c>
      <c r="AI5">
        <v>8</v>
      </c>
    </row>
    <row r="6" spans="1:35" x14ac:dyDescent="0.3">
      <c r="A6" s="21" t="s">
        <v>121</v>
      </c>
      <c r="B6">
        <v>1</v>
      </c>
      <c r="C6">
        <v>1</v>
      </c>
      <c r="D6">
        <v>1</v>
      </c>
      <c r="E6">
        <v>1</v>
      </c>
      <c r="F6">
        <v>1</v>
      </c>
      <c r="G6">
        <v>1</v>
      </c>
      <c r="H6">
        <v>1</v>
      </c>
      <c r="I6">
        <v>1</v>
      </c>
      <c r="K6">
        <v>1</v>
      </c>
      <c r="L6">
        <v>1</v>
      </c>
      <c r="M6">
        <v>1</v>
      </c>
      <c r="N6">
        <v>1</v>
      </c>
      <c r="O6">
        <v>1</v>
      </c>
      <c r="P6">
        <v>1</v>
      </c>
      <c r="Q6">
        <v>1</v>
      </c>
      <c r="R6">
        <v>1</v>
      </c>
      <c r="S6">
        <v>2</v>
      </c>
      <c r="T6">
        <v>1</v>
      </c>
      <c r="U6">
        <v>1</v>
      </c>
      <c r="W6">
        <v>1</v>
      </c>
      <c r="X6">
        <v>1</v>
      </c>
      <c r="Y6">
        <v>1</v>
      </c>
      <c r="Z6">
        <v>1</v>
      </c>
      <c r="AA6">
        <v>1</v>
      </c>
      <c r="AB6">
        <v>1</v>
      </c>
      <c r="AC6">
        <v>30</v>
      </c>
      <c r="AD6">
        <v>1</v>
      </c>
      <c r="AF6">
        <v>1</v>
      </c>
      <c r="AG6">
        <v>1</v>
      </c>
      <c r="AH6">
        <v>7</v>
      </c>
      <c r="AI6">
        <v>66</v>
      </c>
    </row>
    <row r="7" spans="1:35" x14ac:dyDescent="0.3">
      <c r="A7" s="21" t="s">
        <v>126</v>
      </c>
      <c r="V7">
        <v>1</v>
      </c>
      <c r="AC7">
        <v>1</v>
      </c>
      <c r="AH7">
        <v>1</v>
      </c>
      <c r="AI7">
        <v>3</v>
      </c>
    </row>
    <row r="8" spans="1:35" x14ac:dyDescent="0.3">
      <c r="A8" s="21" t="s">
        <v>131</v>
      </c>
      <c r="B8">
        <v>1</v>
      </c>
      <c r="C8">
        <v>1</v>
      </c>
      <c r="D8">
        <v>1</v>
      </c>
      <c r="E8">
        <v>1</v>
      </c>
      <c r="F8">
        <v>1</v>
      </c>
      <c r="G8">
        <v>1</v>
      </c>
      <c r="H8">
        <v>1</v>
      </c>
      <c r="I8">
        <v>1</v>
      </c>
      <c r="J8">
        <v>1</v>
      </c>
      <c r="K8">
        <v>1</v>
      </c>
      <c r="L8">
        <v>1</v>
      </c>
      <c r="M8">
        <v>1</v>
      </c>
      <c r="N8">
        <v>1</v>
      </c>
      <c r="O8">
        <v>1</v>
      </c>
      <c r="P8">
        <v>1</v>
      </c>
      <c r="Q8">
        <v>1</v>
      </c>
      <c r="R8">
        <v>1</v>
      </c>
      <c r="S8">
        <v>2</v>
      </c>
      <c r="T8">
        <v>1</v>
      </c>
      <c r="U8">
        <v>1</v>
      </c>
      <c r="V8">
        <v>1</v>
      </c>
      <c r="W8">
        <v>1</v>
      </c>
      <c r="X8">
        <v>1</v>
      </c>
      <c r="Y8">
        <v>1</v>
      </c>
      <c r="Z8">
        <v>1</v>
      </c>
      <c r="AA8">
        <v>1</v>
      </c>
      <c r="AB8">
        <v>1</v>
      </c>
      <c r="AC8">
        <v>36</v>
      </c>
      <c r="AD8">
        <v>1</v>
      </c>
      <c r="AE8">
        <v>1</v>
      </c>
      <c r="AF8">
        <v>1</v>
      </c>
      <c r="AG8">
        <v>1</v>
      </c>
      <c r="AH8">
        <v>9</v>
      </c>
      <c r="AI8">
        <v>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90D89-6FE4-44EC-B752-1DF81AF6AD12}">
  <dimension ref="A1:BQ9"/>
  <sheetViews>
    <sheetView workbookViewId="0">
      <selection activeCell="F15" sqref="F15"/>
    </sheetView>
  </sheetViews>
  <sheetFormatPr baseColWidth="10" defaultRowHeight="14.4" x14ac:dyDescent="0.3"/>
  <cols>
    <col min="1" max="1" width="17.5546875" bestFit="1" customWidth="1"/>
    <col min="2" max="2" width="21" style="22" bestFit="1" customWidth="1"/>
    <col min="3" max="3" width="23.5546875" style="22" bestFit="1" customWidth="1"/>
    <col min="4" max="6" width="7.44140625" style="22" customWidth="1"/>
    <col min="7" max="11" width="7.109375" style="108" customWidth="1"/>
    <col min="12" max="39" width="16.5546875" customWidth="1"/>
    <col min="40" max="41" width="7" bestFit="1" customWidth="1"/>
    <col min="42" max="42" width="5" bestFit="1" customWidth="1"/>
    <col min="43" max="43" width="7" bestFit="1" customWidth="1"/>
    <col min="44" max="45" width="5" bestFit="1" customWidth="1"/>
    <col min="46" max="46" width="7" bestFit="1" customWidth="1"/>
    <col min="47" max="47" width="4.5546875" bestFit="1" customWidth="1"/>
    <col min="48" max="48" width="7" bestFit="1" customWidth="1"/>
    <col min="49" max="49" width="5" bestFit="1" customWidth="1"/>
    <col min="50" max="50" width="7" bestFit="1" customWidth="1"/>
    <col min="51" max="51" width="5" bestFit="1" customWidth="1"/>
    <col min="52" max="52" width="4.5546875" bestFit="1" customWidth="1"/>
    <col min="53" max="53" width="6" bestFit="1" customWidth="1"/>
    <col min="54" max="54" width="5" bestFit="1" customWidth="1"/>
    <col min="55" max="56" width="7" bestFit="1" customWidth="1"/>
    <col min="57" max="57" width="5" bestFit="1" customWidth="1"/>
    <col min="58" max="58" width="6" bestFit="1" customWidth="1"/>
    <col min="59" max="59" width="5" bestFit="1" customWidth="1"/>
    <col min="60" max="60" width="6" bestFit="1" customWidth="1"/>
    <col min="61" max="61" width="7" bestFit="1" customWidth="1"/>
    <col min="62" max="62" width="5.5546875" bestFit="1" customWidth="1"/>
    <col min="63" max="65" width="7" bestFit="1" customWidth="1"/>
    <col min="66" max="66" width="35.44140625" bestFit="1" customWidth="1"/>
    <col min="67" max="67" width="34.44140625" bestFit="1" customWidth="1"/>
    <col min="68" max="68" width="26" bestFit="1" customWidth="1"/>
    <col min="69" max="69" width="28.5546875" bestFit="1" customWidth="1"/>
  </cols>
  <sheetData>
    <row r="1" spans="1:69" x14ac:dyDescent="0.3">
      <c r="B1"/>
    </row>
    <row r="3" spans="1:69" x14ac:dyDescent="0.3">
      <c r="A3" s="20" t="s">
        <v>130</v>
      </c>
      <c r="B3" s="22" t="s">
        <v>166</v>
      </c>
      <c r="C3" s="22" t="s">
        <v>149</v>
      </c>
      <c r="D3"/>
      <c r="E3"/>
      <c r="F3"/>
      <c r="G3"/>
      <c r="H3"/>
      <c r="I3"/>
      <c r="J3"/>
      <c r="K3"/>
    </row>
    <row r="4" spans="1:69" x14ac:dyDescent="0.3">
      <c r="A4" s="21" t="s">
        <v>125</v>
      </c>
      <c r="B4" s="111">
        <v>8</v>
      </c>
      <c r="C4" s="33">
        <v>0.98541428571428569</v>
      </c>
      <c r="D4"/>
      <c r="E4"/>
      <c r="F4"/>
      <c r="G4"/>
      <c r="H4"/>
      <c r="I4"/>
      <c r="J4"/>
      <c r="K4"/>
    </row>
    <row r="5" spans="1:69" s="65" customFormat="1" x14ac:dyDescent="0.3">
      <c r="A5" s="21" t="s">
        <v>121</v>
      </c>
      <c r="B5" s="111">
        <v>66</v>
      </c>
      <c r="C5" s="33">
        <v>0.8687137931034481</v>
      </c>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row>
    <row r="6" spans="1:69" x14ac:dyDescent="0.3">
      <c r="A6" s="21" t="s">
        <v>126</v>
      </c>
      <c r="B6" s="111">
        <v>3</v>
      </c>
      <c r="C6" s="33">
        <v>0.97619999999999996</v>
      </c>
      <c r="D6"/>
      <c r="E6"/>
      <c r="F6"/>
      <c r="G6"/>
      <c r="H6"/>
      <c r="I6"/>
      <c r="J6"/>
      <c r="K6"/>
    </row>
    <row r="7" spans="1:69" x14ac:dyDescent="0.3">
      <c r="A7" s="21" t="s">
        <v>131</v>
      </c>
      <c r="B7" s="111">
        <v>77</v>
      </c>
      <c r="C7" s="33">
        <v>0.8841149253731343</v>
      </c>
      <c r="D7"/>
      <c r="E7"/>
      <c r="F7"/>
      <c r="G7"/>
      <c r="H7"/>
      <c r="I7"/>
      <c r="J7"/>
      <c r="K7"/>
    </row>
    <row r="8" spans="1:69" x14ac:dyDescent="0.3">
      <c r="B8"/>
      <c r="C8"/>
      <c r="D8"/>
      <c r="E8"/>
      <c r="F8"/>
      <c r="G8"/>
      <c r="H8"/>
      <c r="I8"/>
      <c r="J8"/>
      <c r="K8"/>
    </row>
    <row r="9" spans="1:69" x14ac:dyDescent="0.3">
      <c r="B9"/>
      <c r="C9"/>
      <c r="D9"/>
      <c r="E9"/>
      <c r="F9"/>
      <c r="G9"/>
      <c r="H9"/>
      <c r="I9"/>
      <c r="J9"/>
      <c r="K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60244-C35D-4C5B-9C08-EBC5D53DF643}">
  <dimension ref="A1:E139"/>
  <sheetViews>
    <sheetView zoomScale="95" zoomScaleNormal="95" workbookViewId="0">
      <selection activeCell="A6" sqref="A6"/>
    </sheetView>
  </sheetViews>
  <sheetFormatPr baseColWidth="10" defaultRowHeight="14.4" x14ac:dyDescent="0.3"/>
  <cols>
    <col min="1" max="1" width="16.5546875" style="115" bestFit="1" customWidth="1"/>
    <col min="2" max="2" width="20.21875" style="112" bestFit="1" customWidth="1"/>
    <col min="3" max="3" width="22.5546875" style="112" bestFit="1" customWidth="1"/>
    <col min="4" max="5" width="7" style="112" bestFit="1" customWidth="1"/>
    <col min="6" max="6" width="5" bestFit="1" customWidth="1"/>
    <col min="7" max="8" width="7" bestFit="1" customWidth="1"/>
    <col min="9" max="9" width="5" bestFit="1" customWidth="1"/>
    <col min="10" max="10" width="7" bestFit="1" customWidth="1"/>
    <col min="11" max="12" width="5" bestFit="1" customWidth="1"/>
    <col min="13" max="13" width="7" bestFit="1" customWidth="1"/>
    <col min="14" max="14" width="4" bestFit="1" customWidth="1"/>
    <col min="15" max="15" width="7" bestFit="1" customWidth="1"/>
    <col min="16" max="16" width="5" bestFit="1" customWidth="1"/>
    <col min="17" max="17" width="7" bestFit="1" customWidth="1"/>
    <col min="18" max="18" width="5" bestFit="1" customWidth="1"/>
    <col min="19" max="19" width="4" bestFit="1" customWidth="1"/>
    <col min="20" max="20" width="6" bestFit="1" customWidth="1"/>
    <col min="21" max="21" width="5" bestFit="1" customWidth="1"/>
    <col min="22" max="23" width="7" bestFit="1" customWidth="1"/>
    <col min="24" max="24" width="5" bestFit="1" customWidth="1"/>
    <col min="25" max="25" width="6" bestFit="1" customWidth="1"/>
    <col min="26" max="26" width="5" bestFit="1" customWidth="1"/>
    <col min="27" max="27" width="6" bestFit="1" customWidth="1"/>
    <col min="28" max="28" width="7" bestFit="1" customWidth="1"/>
    <col min="29" max="29" width="2" bestFit="1" customWidth="1"/>
    <col min="30" max="32" width="7" bestFit="1" customWidth="1"/>
    <col min="33" max="33" width="35.44140625" bestFit="1" customWidth="1"/>
    <col min="34" max="34" width="34.44140625" bestFit="1" customWidth="1"/>
    <col min="35" max="35" width="12.5546875" bestFit="1" customWidth="1"/>
    <col min="36" max="36" width="34.44140625" bestFit="1" customWidth="1"/>
    <col min="37" max="37" width="12.44140625" bestFit="1" customWidth="1"/>
    <col min="38" max="38" width="11.33203125" bestFit="1" customWidth="1"/>
    <col min="39" max="39" width="2" bestFit="1" customWidth="1"/>
    <col min="40" max="40" width="34.44140625" bestFit="1" customWidth="1"/>
    <col min="41" max="41" width="14.33203125" bestFit="1" customWidth="1"/>
    <col min="42" max="42" width="12.5546875" bestFit="1" customWidth="1"/>
  </cols>
  <sheetData>
    <row r="1" spans="1:5" x14ac:dyDescent="0.3">
      <c r="A1" s="114"/>
      <c r="B1"/>
    </row>
    <row r="3" spans="1:5" x14ac:dyDescent="0.3">
      <c r="A3" s="113" t="s">
        <v>130</v>
      </c>
      <c r="B3" s="22" t="s">
        <v>166</v>
      </c>
      <c r="C3" s="22" t="s">
        <v>149</v>
      </c>
      <c r="D3"/>
      <c r="E3"/>
    </row>
    <row r="4" spans="1:5" x14ac:dyDescent="0.3">
      <c r="A4" s="114" t="s">
        <v>125</v>
      </c>
      <c r="B4" s="144">
        <v>8</v>
      </c>
      <c r="C4" s="33">
        <v>0.98541428571428569</v>
      </c>
      <c r="D4"/>
      <c r="E4"/>
    </row>
    <row r="5" spans="1:5" x14ac:dyDescent="0.3">
      <c r="A5" s="114" t="s">
        <v>121</v>
      </c>
      <c r="B5" s="144">
        <v>66</v>
      </c>
      <c r="C5" s="33">
        <v>0.8687137931034481</v>
      </c>
      <c r="D5"/>
      <c r="E5"/>
    </row>
    <row r="6" spans="1:5" x14ac:dyDescent="0.3">
      <c r="A6" s="114" t="s">
        <v>126</v>
      </c>
      <c r="B6" s="144">
        <v>3</v>
      </c>
      <c r="C6" s="33">
        <v>0.97619999999999996</v>
      </c>
      <c r="D6" s="135">
        <f>AVERAGE(C6:C11)</f>
        <v>0.93015746268656718</v>
      </c>
      <c r="E6"/>
    </row>
    <row r="7" spans="1:5" x14ac:dyDescent="0.3">
      <c r="A7" s="114" t="s">
        <v>131</v>
      </c>
      <c r="B7" s="144">
        <v>77</v>
      </c>
      <c r="C7" s="144">
        <v>0.8841149253731343</v>
      </c>
      <c r="D7" s="136"/>
      <c r="E7"/>
    </row>
    <row r="8" spans="1:5" x14ac:dyDescent="0.3">
      <c r="A8"/>
      <c r="B8"/>
      <c r="C8"/>
      <c r="D8" s="136"/>
      <c r="E8"/>
    </row>
    <row r="9" spans="1:5" x14ac:dyDescent="0.3">
      <c r="A9"/>
      <c r="B9"/>
      <c r="C9"/>
      <c r="D9" s="136"/>
      <c r="E9"/>
    </row>
    <row r="10" spans="1:5" x14ac:dyDescent="0.3">
      <c r="A10"/>
      <c r="B10"/>
      <c r="C10"/>
      <c r="D10" s="136"/>
      <c r="E10"/>
    </row>
    <row r="11" spans="1:5" x14ac:dyDescent="0.3">
      <c r="A11"/>
      <c r="B11"/>
      <c r="C11"/>
      <c r="D11" s="136"/>
      <c r="E11"/>
    </row>
    <row r="12" spans="1:5" x14ac:dyDescent="0.3">
      <c r="A12"/>
      <c r="B12"/>
      <c r="C12"/>
      <c r="D12"/>
      <c r="E12"/>
    </row>
    <row r="13" spans="1:5" x14ac:dyDescent="0.3">
      <c r="A13"/>
      <c r="B13"/>
      <c r="C13"/>
      <c r="D13"/>
      <c r="E13"/>
    </row>
    <row r="14" spans="1:5" x14ac:dyDescent="0.3">
      <c r="A14"/>
      <c r="B14"/>
      <c r="C14"/>
      <c r="D14"/>
      <c r="E14"/>
    </row>
    <row r="15" spans="1:5" x14ac:dyDescent="0.3">
      <c r="A15"/>
      <c r="B15"/>
      <c r="C15"/>
      <c r="D15"/>
      <c r="E15"/>
    </row>
    <row r="16" spans="1:5" x14ac:dyDescent="0.3">
      <c r="A16"/>
      <c r="B16"/>
      <c r="C16"/>
      <c r="D16"/>
      <c r="E16"/>
    </row>
    <row r="17" customFormat="1" x14ac:dyDescent="0.3"/>
    <row r="18" customFormat="1" x14ac:dyDescent="0.3"/>
    <row r="19" customFormat="1" x14ac:dyDescent="0.3"/>
    <row r="20" customFormat="1" x14ac:dyDescent="0.3"/>
    <row r="21" customFormat="1" x14ac:dyDescent="0.3"/>
    <row r="22" customFormat="1" x14ac:dyDescent="0.3"/>
    <row r="23" customFormat="1" x14ac:dyDescent="0.3"/>
    <row r="24" customFormat="1" x14ac:dyDescent="0.3"/>
    <row r="25" customFormat="1" x14ac:dyDescent="0.3"/>
    <row r="26" customFormat="1" x14ac:dyDescent="0.3"/>
    <row r="27" customFormat="1" x14ac:dyDescent="0.3"/>
    <row r="28" customFormat="1" x14ac:dyDescent="0.3"/>
    <row r="29" customFormat="1" x14ac:dyDescent="0.3"/>
    <row r="30" customFormat="1" x14ac:dyDescent="0.3"/>
    <row r="31" customFormat="1" x14ac:dyDescent="0.3"/>
    <row r="32" customFormat="1" x14ac:dyDescent="0.3"/>
    <row r="33" spans="1:3" customFormat="1" x14ac:dyDescent="0.3"/>
    <row r="34" spans="1:3" customFormat="1" x14ac:dyDescent="0.3"/>
    <row r="35" spans="1:3" customFormat="1" x14ac:dyDescent="0.3"/>
    <row r="36" spans="1:3" customFormat="1" x14ac:dyDescent="0.3"/>
    <row r="37" spans="1:3" customFormat="1" x14ac:dyDescent="0.3"/>
    <row r="38" spans="1:3" customFormat="1" x14ac:dyDescent="0.3"/>
    <row r="39" spans="1:3" x14ac:dyDescent="0.3">
      <c r="A39"/>
      <c r="B39"/>
      <c r="C39"/>
    </row>
    <row r="40" spans="1:3" x14ac:dyDescent="0.3">
      <c r="A40"/>
      <c r="B40"/>
      <c r="C40"/>
    </row>
    <row r="41" spans="1:3" x14ac:dyDescent="0.3">
      <c r="A41"/>
      <c r="B41"/>
      <c r="C41"/>
    </row>
    <row r="42" spans="1:3" x14ac:dyDescent="0.3">
      <c r="A42"/>
      <c r="B42"/>
      <c r="C42"/>
    </row>
    <row r="43" spans="1:3" x14ac:dyDescent="0.3">
      <c r="A43"/>
      <c r="B43"/>
      <c r="C43"/>
    </row>
    <row r="44" spans="1:3" x14ac:dyDescent="0.3">
      <c r="A44"/>
      <c r="B44"/>
      <c r="C44"/>
    </row>
    <row r="45" spans="1:3" x14ac:dyDescent="0.3">
      <c r="A45"/>
      <c r="B45"/>
      <c r="C45"/>
    </row>
    <row r="46" spans="1:3" x14ac:dyDescent="0.3">
      <c r="A46"/>
      <c r="B46"/>
      <c r="C46"/>
    </row>
    <row r="47" spans="1:3" x14ac:dyDescent="0.3">
      <c r="A47"/>
      <c r="B47"/>
      <c r="C47"/>
    </row>
    <row r="48" spans="1:3" x14ac:dyDescent="0.3">
      <c r="A48"/>
      <c r="B48"/>
      <c r="C48"/>
    </row>
    <row r="49" spans="1:3" x14ac:dyDescent="0.3">
      <c r="A49"/>
      <c r="B49"/>
      <c r="C49"/>
    </row>
    <row r="50" spans="1:3" x14ac:dyDescent="0.3">
      <c r="A50"/>
      <c r="B50"/>
      <c r="C50"/>
    </row>
    <row r="51" spans="1:3" x14ac:dyDescent="0.3">
      <c r="A51"/>
      <c r="B51"/>
      <c r="C51"/>
    </row>
    <row r="52" spans="1:3" x14ac:dyDescent="0.3">
      <c r="A52"/>
      <c r="B52"/>
      <c r="C52"/>
    </row>
    <row r="53" spans="1:3" x14ac:dyDescent="0.3">
      <c r="A53"/>
      <c r="B53"/>
      <c r="C53"/>
    </row>
    <row r="54" spans="1:3" x14ac:dyDescent="0.3">
      <c r="A54"/>
      <c r="B54"/>
      <c r="C54"/>
    </row>
    <row r="55" spans="1:3" x14ac:dyDescent="0.3">
      <c r="A55"/>
      <c r="B55"/>
      <c r="C55"/>
    </row>
    <row r="56" spans="1:3" x14ac:dyDescent="0.3">
      <c r="A56"/>
      <c r="B56"/>
      <c r="C56"/>
    </row>
    <row r="57" spans="1:3" x14ac:dyDescent="0.3">
      <c r="A57"/>
      <c r="B57"/>
      <c r="C57"/>
    </row>
    <row r="58" spans="1:3" x14ac:dyDescent="0.3">
      <c r="A58"/>
      <c r="B58"/>
      <c r="C58"/>
    </row>
    <row r="59" spans="1:3" x14ac:dyDescent="0.3">
      <c r="A59"/>
      <c r="B59"/>
      <c r="C59"/>
    </row>
    <row r="60" spans="1:3" x14ac:dyDescent="0.3">
      <c r="A60"/>
      <c r="B60"/>
      <c r="C60"/>
    </row>
    <row r="61" spans="1:3" x14ac:dyDescent="0.3">
      <c r="A61"/>
      <c r="B61"/>
      <c r="C61"/>
    </row>
    <row r="62" spans="1:3" x14ac:dyDescent="0.3">
      <c r="A62"/>
      <c r="B62"/>
      <c r="C62"/>
    </row>
    <row r="63" spans="1:3" x14ac:dyDescent="0.3">
      <c r="A63"/>
      <c r="B63"/>
      <c r="C63"/>
    </row>
    <row r="64" spans="1:3" x14ac:dyDescent="0.3">
      <c r="A64"/>
      <c r="B64"/>
      <c r="C64"/>
    </row>
    <row r="65" spans="1:3" x14ac:dyDescent="0.3">
      <c r="A65"/>
      <c r="B65"/>
      <c r="C65"/>
    </row>
    <row r="66" spans="1:3" x14ac:dyDescent="0.3">
      <c r="A66"/>
      <c r="B66"/>
      <c r="C66"/>
    </row>
    <row r="67" spans="1:3" x14ac:dyDescent="0.3">
      <c r="A67"/>
      <c r="B67"/>
      <c r="C67"/>
    </row>
    <row r="68" spans="1:3" x14ac:dyDescent="0.3">
      <c r="A68"/>
      <c r="B68"/>
      <c r="C68"/>
    </row>
    <row r="69" spans="1:3" x14ac:dyDescent="0.3">
      <c r="A69"/>
      <c r="B69"/>
      <c r="C69"/>
    </row>
    <row r="70" spans="1:3" x14ac:dyDescent="0.3">
      <c r="A70"/>
      <c r="B70"/>
      <c r="C70"/>
    </row>
    <row r="71" spans="1:3" x14ac:dyDescent="0.3">
      <c r="A71"/>
      <c r="B71"/>
      <c r="C71"/>
    </row>
    <row r="72" spans="1:3" x14ac:dyDescent="0.3">
      <c r="A72"/>
      <c r="B72"/>
      <c r="C72"/>
    </row>
    <row r="73" spans="1:3" x14ac:dyDescent="0.3">
      <c r="A73"/>
      <c r="B73"/>
      <c r="C73"/>
    </row>
    <row r="74" spans="1:3" x14ac:dyDescent="0.3">
      <c r="A74"/>
      <c r="B74"/>
      <c r="C74"/>
    </row>
    <row r="75" spans="1:3" x14ac:dyDescent="0.3">
      <c r="A75"/>
      <c r="B75"/>
      <c r="C75"/>
    </row>
    <row r="76" spans="1:3" x14ac:dyDescent="0.3">
      <c r="A76"/>
      <c r="B76"/>
      <c r="C76"/>
    </row>
    <row r="77" spans="1:3" x14ac:dyDescent="0.3">
      <c r="A77"/>
      <c r="B77"/>
      <c r="C77"/>
    </row>
    <row r="78" spans="1:3" x14ac:dyDescent="0.3">
      <c r="A78"/>
      <c r="B78"/>
      <c r="C78"/>
    </row>
    <row r="79" spans="1:3" x14ac:dyDescent="0.3">
      <c r="A79"/>
      <c r="B79"/>
      <c r="C79"/>
    </row>
    <row r="80" spans="1:3" x14ac:dyDescent="0.3">
      <c r="A80"/>
      <c r="B80"/>
      <c r="C80"/>
    </row>
    <row r="81" spans="1:3" x14ac:dyDescent="0.3">
      <c r="A81"/>
      <c r="B81"/>
      <c r="C81"/>
    </row>
    <row r="82" spans="1:3" x14ac:dyDescent="0.3">
      <c r="A82"/>
      <c r="B82"/>
      <c r="C82"/>
    </row>
    <row r="83" spans="1:3" x14ac:dyDescent="0.3">
      <c r="A83"/>
      <c r="B83"/>
      <c r="C83"/>
    </row>
    <row r="84" spans="1:3" x14ac:dyDescent="0.3">
      <c r="A84"/>
      <c r="B84"/>
      <c r="C84"/>
    </row>
    <row r="85" spans="1:3" x14ac:dyDescent="0.3">
      <c r="A85" s="114"/>
      <c r="B85"/>
      <c r="C85"/>
    </row>
    <row r="86" spans="1:3" x14ac:dyDescent="0.3">
      <c r="A86" s="114"/>
      <c r="B86"/>
      <c r="C86"/>
    </row>
    <row r="87" spans="1:3" x14ac:dyDescent="0.3">
      <c r="A87" s="114"/>
      <c r="B87"/>
      <c r="C87"/>
    </row>
    <row r="88" spans="1:3" x14ac:dyDescent="0.3">
      <c r="A88" s="114"/>
      <c r="B88"/>
      <c r="C88"/>
    </row>
    <row r="89" spans="1:3" x14ac:dyDescent="0.3">
      <c r="A89" s="114"/>
      <c r="B89"/>
      <c r="C89"/>
    </row>
    <row r="90" spans="1:3" x14ac:dyDescent="0.3">
      <c r="A90" s="114"/>
      <c r="B90"/>
      <c r="C90"/>
    </row>
    <row r="91" spans="1:3" x14ac:dyDescent="0.3">
      <c r="A91" s="114"/>
      <c r="B91"/>
      <c r="C91"/>
    </row>
    <row r="92" spans="1:3" x14ac:dyDescent="0.3">
      <c r="A92" s="114"/>
      <c r="B92"/>
      <c r="C92"/>
    </row>
    <row r="93" spans="1:3" x14ac:dyDescent="0.3">
      <c r="A93" s="114"/>
      <c r="B93"/>
      <c r="C93"/>
    </row>
    <row r="94" spans="1:3" x14ac:dyDescent="0.3">
      <c r="A94" s="114"/>
      <c r="B94"/>
      <c r="C94"/>
    </row>
    <row r="95" spans="1:3" x14ac:dyDescent="0.3">
      <c r="A95" s="114"/>
      <c r="B95"/>
      <c r="C95"/>
    </row>
    <row r="96" spans="1:3" x14ac:dyDescent="0.3">
      <c r="A96" s="114"/>
      <c r="B96"/>
      <c r="C96"/>
    </row>
    <row r="97" spans="1:3" x14ac:dyDescent="0.3">
      <c r="A97" s="114"/>
      <c r="B97"/>
      <c r="C97"/>
    </row>
    <row r="98" spans="1:3" x14ac:dyDescent="0.3">
      <c r="A98" s="114"/>
      <c r="B98"/>
      <c r="C98"/>
    </row>
    <row r="99" spans="1:3" x14ac:dyDescent="0.3">
      <c r="A99" s="114"/>
      <c r="B99"/>
      <c r="C99"/>
    </row>
    <row r="100" spans="1:3" x14ac:dyDescent="0.3">
      <c r="A100" s="114"/>
      <c r="B100"/>
      <c r="C100"/>
    </row>
    <row r="101" spans="1:3" x14ac:dyDescent="0.3">
      <c r="A101" s="114"/>
      <c r="B101"/>
      <c r="C101"/>
    </row>
    <row r="102" spans="1:3" x14ac:dyDescent="0.3">
      <c r="A102" s="114"/>
      <c r="B102"/>
      <c r="C102"/>
    </row>
    <row r="103" spans="1:3" x14ac:dyDescent="0.3">
      <c r="A103" s="114"/>
      <c r="B103"/>
      <c r="C103"/>
    </row>
    <row r="104" spans="1:3" x14ac:dyDescent="0.3">
      <c r="A104" s="114"/>
      <c r="B104"/>
      <c r="C104"/>
    </row>
    <row r="105" spans="1:3" x14ac:dyDescent="0.3">
      <c r="A105" s="114"/>
      <c r="B105"/>
      <c r="C105"/>
    </row>
    <row r="106" spans="1:3" x14ac:dyDescent="0.3">
      <c r="A106" s="114"/>
      <c r="B106"/>
      <c r="C106"/>
    </row>
    <row r="107" spans="1:3" x14ac:dyDescent="0.3">
      <c r="A107" s="114"/>
      <c r="B107"/>
      <c r="C107"/>
    </row>
    <row r="108" spans="1:3" x14ac:dyDescent="0.3">
      <c r="A108" s="114"/>
      <c r="B108"/>
      <c r="C108"/>
    </row>
    <row r="109" spans="1:3" x14ac:dyDescent="0.3">
      <c r="A109" s="114"/>
      <c r="B109"/>
      <c r="C109"/>
    </row>
    <row r="110" spans="1:3" x14ac:dyDescent="0.3">
      <c r="A110" s="114"/>
      <c r="B110"/>
      <c r="C110"/>
    </row>
    <row r="111" spans="1:3" x14ac:dyDescent="0.3">
      <c r="A111" s="114"/>
      <c r="B111"/>
      <c r="C111"/>
    </row>
    <row r="112" spans="1:3" x14ac:dyDescent="0.3">
      <c r="A112" s="114"/>
      <c r="B112"/>
      <c r="C112"/>
    </row>
    <row r="113" spans="1:3" x14ac:dyDescent="0.3">
      <c r="A113" s="114"/>
      <c r="B113"/>
      <c r="C113"/>
    </row>
    <row r="114" spans="1:3" x14ac:dyDescent="0.3">
      <c r="A114" s="114"/>
      <c r="B114"/>
      <c r="C114"/>
    </row>
    <row r="115" spans="1:3" x14ac:dyDescent="0.3">
      <c r="A115" s="114"/>
      <c r="B115"/>
      <c r="C115"/>
    </row>
    <row r="116" spans="1:3" x14ac:dyDescent="0.3">
      <c r="A116" s="114"/>
      <c r="B116"/>
      <c r="C116"/>
    </row>
    <row r="117" spans="1:3" x14ac:dyDescent="0.3">
      <c r="A117" s="114"/>
      <c r="B117"/>
      <c r="C117"/>
    </row>
    <row r="118" spans="1:3" x14ac:dyDescent="0.3">
      <c r="A118" s="114"/>
      <c r="B118"/>
      <c r="C118"/>
    </row>
    <row r="119" spans="1:3" x14ac:dyDescent="0.3">
      <c r="A119" s="114"/>
      <c r="B119"/>
      <c r="C119"/>
    </row>
    <row r="120" spans="1:3" x14ac:dyDescent="0.3">
      <c r="A120" s="114"/>
      <c r="B120"/>
      <c r="C120"/>
    </row>
    <row r="121" spans="1:3" x14ac:dyDescent="0.3">
      <c r="A121" s="114"/>
      <c r="B121"/>
      <c r="C121"/>
    </row>
    <row r="122" spans="1:3" x14ac:dyDescent="0.3">
      <c r="A122" s="114"/>
      <c r="B122"/>
      <c r="C122"/>
    </row>
    <row r="123" spans="1:3" x14ac:dyDescent="0.3">
      <c r="A123" s="114"/>
      <c r="B123"/>
      <c r="C123"/>
    </row>
    <row r="124" spans="1:3" x14ac:dyDescent="0.3">
      <c r="A124" s="114"/>
      <c r="B124"/>
      <c r="C124"/>
    </row>
    <row r="125" spans="1:3" x14ac:dyDescent="0.3">
      <c r="A125" s="114"/>
      <c r="B125"/>
      <c r="C125"/>
    </row>
    <row r="126" spans="1:3" x14ac:dyDescent="0.3">
      <c r="A126" s="114"/>
      <c r="B126"/>
      <c r="C126"/>
    </row>
    <row r="127" spans="1:3" x14ac:dyDescent="0.3">
      <c r="A127" s="114"/>
      <c r="B127"/>
      <c r="C127"/>
    </row>
    <row r="128" spans="1:3" x14ac:dyDescent="0.3">
      <c r="A128" s="114"/>
      <c r="B128"/>
      <c r="C128"/>
    </row>
    <row r="129" spans="1:3" x14ac:dyDescent="0.3">
      <c r="A129" s="114"/>
      <c r="B129"/>
      <c r="C129"/>
    </row>
    <row r="130" spans="1:3" x14ac:dyDescent="0.3">
      <c r="A130" s="114"/>
      <c r="B130"/>
      <c r="C130"/>
    </row>
    <row r="131" spans="1:3" x14ac:dyDescent="0.3">
      <c r="A131" s="114"/>
      <c r="B131"/>
      <c r="C131"/>
    </row>
    <row r="132" spans="1:3" x14ac:dyDescent="0.3">
      <c r="A132" s="114"/>
      <c r="B132"/>
      <c r="C132"/>
    </row>
    <row r="133" spans="1:3" x14ac:dyDescent="0.3">
      <c r="A133" s="114"/>
      <c r="B133"/>
      <c r="C133"/>
    </row>
    <row r="134" spans="1:3" x14ac:dyDescent="0.3">
      <c r="A134" s="114"/>
      <c r="B134"/>
      <c r="C134"/>
    </row>
    <row r="135" spans="1:3" x14ac:dyDescent="0.3">
      <c r="A135" s="114"/>
      <c r="B135"/>
      <c r="C135"/>
    </row>
    <row r="136" spans="1:3" x14ac:dyDescent="0.3">
      <c r="A136" s="114"/>
      <c r="B136"/>
      <c r="C136"/>
    </row>
    <row r="137" spans="1:3" x14ac:dyDescent="0.3">
      <c r="A137" s="114"/>
      <c r="B137"/>
      <c r="C137"/>
    </row>
    <row r="138" spans="1:3" x14ac:dyDescent="0.3">
      <c r="A138" s="114"/>
      <c r="B138"/>
      <c r="C138"/>
    </row>
    <row r="139" spans="1:3" x14ac:dyDescent="0.3">
      <c r="A139" s="114"/>
      <c r="B139"/>
      <c r="C139"/>
    </row>
  </sheetData>
  <mergeCells count="1">
    <mergeCell ref="D6:D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D2F4C548C25974BB3E509D536481F0A" ma:contentTypeVersion="2" ma:contentTypeDescription="Crear nuevo documento." ma:contentTypeScope="" ma:versionID="a5b9187bf422b47cacb447fab65932ff">
  <xsd:schema xmlns:xsd="http://www.w3.org/2001/XMLSchema" xmlns:xs="http://www.w3.org/2001/XMLSchema" xmlns:p="http://schemas.microsoft.com/office/2006/metadata/properties" xmlns:ns1="http://schemas.microsoft.com/sharepoint/v3" targetNamespace="http://schemas.microsoft.com/office/2006/metadata/properties" ma:root="true" ma:fieldsID="545b9cca86c6060de293fc16275d6aa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4F96AB2-B1FA-4CE2-BD51-BFF72E853C8F}"/>
</file>

<file path=customXml/itemProps2.xml><?xml version="1.0" encoding="utf-8"?>
<ds:datastoreItem xmlns:ds="http://schemas.openxmlformats.org/officeDocument/2006/customXml" ds:itemID="{D3AEC6C4-EAAA-4E18-8F9F-127874090D98}"/>
</file>

<file path=customXml/itemProps3.xml><?xml version="1.0" encoding="utf-8"?>
<ds:datastoreItem xmlns:ds="http://schemas.openxmlformats.org/officeDocument/2006/customXml" ds:itemID="{FE073D72-B7A7-4E3C-983E-9CFF1F1931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MATRIZ INDICADORES 2023</vt:lpstr>
      <vt:lpstr>Gráficas</vt:lpstr>
      <vt:lpstr>TD 1</vt:lpstr>
      <vt:lpstr>RANGOS PROCESO</vt:lpstr>
      <vt:lpstr>TD-Niveles de Proceso</vt:lpstr>
      <vt:lpstr>TD - Objetivos</vt:lpstr>
      <vt:lpstr>TD-Nivel indicador</vt:lpstr>
      <vt:lpstr>TD-Resulado Nivel Ind</vt:lpstr>
      <vt:lpstr>TD- Resultado por Nivel Ind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BOHORQUEZ GIL</dc:creator>
  <cp:lastModifiedBy>Diana Carolina Bohórquez Gil</cp:lastModifiedBy>
  <dcterms:created xsi:type="dcterms:W3CDTF">2024-02-12T21:08:10Z</dcterms:created>
  <dcterms:modified xsi:type="dcterms:W3CDTF">2024-05-09T21:32:40Z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0x0101008D2F4C548C25974BB3E509D536481F0A</vt:lpwstr>
  </property>
</Properties>
</file>