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Mi unidad\Documentos Viviana Murcia\Programa de Transparencia\Componente programatico y Plan ejecución versión diciembre 2025\"/>
    </mc:Choice>
  </mc:AlternateContent>
  <xr:revisionPtr revIDLastSave="0" documentId="13_ncr:1_{CF3E53EE-08F2-4BFE-9366-739409866915}" xr6:coauthVersionLast="47" xr6:coauthVersionMax="47" xr10:uidLastSave="{00000000-0000-0000-0000-000000000000}"/>
  <bookViews>
    <workbookView xWindow="-120" yWindow="-120" windowWidth="29040" windowHeight="15720" firstSheet="2" activeTab="2" xr2:uid="{00000000-000D-0000-FFFF-FFFF00000000}"/>
  </bookViews>
  <sheets>
    <sheet name="Listas" sheetId="2" state="hidden" r:id="rId1"/>
    <sheet name="Plan MIPG PBEI v1" sheetId="6" state="hidden" r:id="rId2"/>
    <sheet name="Componente programático" sheetId="14" r:id="rId3"/>
    <sheet name="Componente 1" sheetId="9" r:id="rId4"/>
    <sheet name="Componente 2" sheetId="15" r:id="rId5"/>
    <sheet name="Componente 3" sheetId="16" r:id="rId6"/>
    <sheet name="Componente 4" sheetId="17" r:id="rId7"/>
    <sheet name="TH" sheetId="10" state="hidden" r:id="rId8"/>
    <sheet name="Plan MIPG PIC v1" sheetId="11" state="hidden" r:id="rId9"/>
    <sheet name="Plan MIPG INTEGRIDAD" sheetId="12" state="hidden" r:id="rId10"/>
    <sheet name="Plan MIPG" sheetId="13" state="hidden" r:id="rId11"/>
  </sheets>
  <definedNames>
    <definedName name="_xlnm._FilterDatabase" localSheetId="2" hidden="1">'Componente programático'!$B$5:$L$38</definedName>
    <definedName name="_xlnm._FilterDatabase" localSheetId="1" hidden="1">'Plan MIPG PBEI v1'!$A$10:$AY$54</definedName>
    <definedName name="DG_ET">#REF!</definedName>
    <definedName name="ENTREGABLES">#REF!</definedName>
    <definedName name="OAP">#REF!</definedName>
    <definedName name="OGPF">#REF!</definedName>
    <definedName name="OTI">#REF!</definedName>
    <definedName name="Piv_CIO">Listas!$I$8</definedName>
    <definedName name="Piv_Energía1">Listas!$I$2:$I$3</definedName>
    <definedName name="Piv_Energía2">Listas!$I$4:$I$7</definedName>
    <definedName name="Piv_Hidrocarburos">Listas!$I$9</definedName>
    <definedName name="POL_DGCI">Listas!$D$19</definedName>
    <definedName name="POL_GITGASC">Listas!$D$16:$D$18</definedName>
    <definedName name="POL_GITGF">Listas!$D$20</definedName>
    <definedName name="POL_GITTH">Listas!$D$2:$D$3</definedName>
    <definedName name="POL_OAJ">Listas!$D$14:$D$15</definedName>
    <definedName name="POL_OAP">Listas!$D$4:$D$11</definedName>
    <definedName name="POL_OTI">Listas!$D$12:$D$13</definedName>
    <definedName name="POL_SGI">Listas!$D$21:$D$22</definedName>
    <definedName name="SD">#REF!</definedName>
    <definedName name="SEE">#REF!</definedName>
    <definedName name="SG">#REF!</definedName>
    <definedName name="SGI">#REF!</definedName>
    <definedName name="SH">#REF!</definedName>
    <definedName name="SM">#REF!</definedName>
  </definedNames>
  <calcPr calcId="191029"/>
  <customWorkbookViews>
    <customWorkbookView name="Filtro 1" guid="{39BB4ECD-BF9F-4B99-88B5-725E77F7E39D}"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1" i="17" l="1"/>
  <c r="BJ12" i="15" l="1"/>
  <c r="AY12" i="15"/>
  <c r="AN12" i="15"/>
  <c r="BJ11" i="15"/>
  <c r="AY11" i="15"/>
  <c r="AN11" i="15"/>
  <c r="BJ10" i="15"/>
  <c r="AY10" i="15"/>
  <c r="AN10" i="15"/>
  <c r="AC164" i="13" l="1"/>
  <c r="AB164" i="13"/>
  <c r="AC163" i="13"/>
  <c r="AB163" i="13"/>
  <c r="AC162" i="13"/>
  <c r="AB162" i="13"/>
  <c r="AC161" i="13"/>
  <c r="AB161" i="13"/>
  <c r="AC160" i="13"/>
  <c r="AB160" i="13"/>
  <c r="AC159" i="13"/>
  <c r="AB159" i="13"/>
  <c r="AC158" i="13"/>
  <c r="AB158" i="13"/>
  <c r="AC157" i="13"/>
  <c r="AB157" i="13"/>
  <c r="AC156" i="13"/>
  <c r="AB156" i="13"/>
  <c r="AC155" i="13"/>
  <c r="AB155" i="13"/>
  <c r="AC154" i="13"/>
  <c r="AB154" i="13"/>
  <c r="AC153" i="13"/>
  <c r="AB153" i="13"/>
  <c r="AC152" i="13"/>
  <c r="AB152" i="13"/>
  <c r="AC151" i="13"/>
  <c r="AB151" i="13"/>
  <c r="AC150" i="13"/>
  <c r="AB150" i="13"/>
  <c r="AC149" i="13"/>
  <c r="AB149" i="13"/>
  <c r="AC148" i="13"/>
  <c r="AB148" i="13"/>
  <c r="AC147" i="13"/>
  <c r="AB147" i="13"/>
  <c r="AC146" i="13"/>
  <c r="AB146" i="13"/>
  <c r="AC145" i="13"/>
  <c r="AB145" i="13"/>
  <c r="AC144" i="13"/>
  <c r="AB144" i="13"/>
  <c r="AC143" i="13"/>
  <c r="AB143" i="13"/>
  <c r="AC142" i="13"/>
  <c r="AB142" i="13"/>
  <c r="AC141" i="13"/>
  <c r="AB141" i="13"/>
  <c r="AC140" i="13"/>
  <c r="AB140" i="13"/>
  <c r="AC139" i="13"/>
  <c r="AB139" i="13"/>
  <c r="AC138" i="13"/>
  <c r="AB138" i="13"/>
  <c r="AC137" i="13"/>
  <c r="AB137" i="13"/>
  <c r="AC136" i="13"/>
  <c r="AB136" i="13"/>
  <c r="AC135" i="13"/>
  <c r="AB135" i="13"/>
  <c r="AC134" i="13"/>
  <c r="AB134" i="13"/>
  <c r="AC133" i="13"/>
  <c r="AB133" i="13"/>
  <c r="AC132" i="13"/>
  <c r="AB132" i="13"/>
  <c r="AC131" i="13"/>
  <c r="AB131" i="13"/>
  <c r="AC130" i="13"/>
  <c r="AB130" i="13"/>
  <c r="AC129" i="13"/>
  <c r="AB129" i="13"/>
  <c r="AC128" i="13"/>
  <c r="AB128" i="13"/>
  <c r="AC127" i="13"/>
  <c r="AB127" i="13"/>
  <c r="AC126" i="13"/>
  <c r="AB126" i="13"/>
  <c r="AC125" i="13"/>
  <c r="AB125" i="13"/>
  <c r="AC124" i="13"/>
  <c r="AB124" i="13"/>
  <c r="AC123" i="13"/>
  <c r="AB123" i="13"/>
  <c r="AC122" i="13"/>
  <c r="AB122" i="13"/>
  <c r="AC121" i="13"/>
  <c r="AB121" i="13"/>
  <c r="AC120" i="13"/>
  <c r="AB120" i="13"/>
  <c r="AC119" i="13"/>
  <c r="AB119" i="13"/>
  <c r="AC118" i="13"/>
  <c r="AB118" i="13"/>
  <c r="AC117" i="13"/>
  <c r="AB117" i="13"/>
  <c r="AC116" i="13"/>
  <c r="AB116" i="13"/>
  <c r="AC115" i="13"/>
  <c r="AB115" i="13"/>
  <c r="AC114" i="13"/>
  <c r="AB114" i="13"/>
  <c r="AC113" i="13"/>
  <c r="AB113" i="13"/>
  <c r="AC112" i="13"/>
  <c r="AB112" i="13"/>
  <c r="AC111" i="13"/>
  <c r="AB111" i="13"/>
  <c r="AC110" i="13"/>
  <c r="AB110" i="13"/>
  <c r="AC109" i="13"/>
  <c r="AB109" i="13"/>
  <c r="AC108" i="13"/>
  <c r="AB108" i="13"/>
  <c r="AC107" i="13"/>
  <c r="AB107" i="13"/>
  <c r="AC106" i="13"/>
  <c r="AB106" i="13"/>
  <c r="AC105" i="13"/>
  <c r="AB105" i="13"/>
  <c r="AC104" i="13"/>
  <c r="AB104" i="13"/>
  <c r="AC103" i="13"/>
  <c r="AB103" i="13"/>
  <c r="AC102" i="13"/>
  <c r="AB102" i="13"/>
  <c r="AC101" i="13"/>
  <c r="AB101" i="13"/>
  <c r="AC100" i="13"/>
  <c r="AB100" i="13"/>
  <c r="AC99" i="13"/>
  <c r="AB99" i="13"/>
  <c r="AC98" i="13"/>
  <c r="AB98" i="13"/>
  <c r="AC97" i="13"/>
  <c r="AB97" i="13"/>
  <c r="AC96" i="13"/>
  <c r="AB96" i="13"/>
  <c r="AC95" i="13"/>
  <c r="AB95" i="13"/>
  <c r="AC94" i="13"/>
  <c r="AB94" i="13"/>
  <c r="AC93" i="13"/>
  <c r="AB93" i="13"/>
  <c r="AC92" i="13"/>
  <c r="AB92" i="13"/>
  <c r="AC91" i="13"/>
  <c r="AB91" i="13"/>
  <c r="AC90" i="13"/>
  <c r="AB90" i="13"/>
  <c r="AC89" i="13"/>
  <c r="AB89" i="13"/>
  <c r="AC88" i="13"/>
  <c r="AB88" i="13"/>
  <c r="AC87" i="13"/>
  <c r="AB87" i="13"/>
  <c r="AC86" i="13"/>
  <c r="AB86" i="13"/>
  <c r="AC85" i="13"/>
  <c r="AB85" i="13"/>
  <c r="AC84" i="13"/>
  <c r="AB84" i="13"/>
  <c r="AC83" i="13"/>
  <c r="AB83" i="13"/>
  <c r="AC82" i="13"/>
  <c r="AB82" i="13"/>
  <c r="AC81" i="13"/>
  <c r="AB81" i="13"/>
  <c r="AC80" i="13"/>
  <c r="AB80" i="13"/>
  <c r="AC79" i="13"/>
  <c r="AB79" i="13"/>
  <c r="AC78" i="13"/>
  <c r="AB78" i="13"/>
  <c r="AC77" i="13"/>
  <c r="AB77" i="13"/>
  <c r="AC76" i="13"/>
  <c r="AB76" i="13"/>
  <c r="AC75" i="13"/>
  <c r="AB75" i="13"/>
  <c r="AC74" i="13"/>
  <c r="AB74" i="13"/>
  <c r="AC73" i="13"/>
  <c r="AB73" i="13"/>
  <c r="AC72" i="13"/>
  <c r="AB72" i="13"/>
  <c r="AC71" i="13"/>
  <c r="AB71" i="13"/>
  <c r="AC70" i="13"/>
  <c r="AB70" i="13"/>
  <c r="AC69" i="13"/>
  <c r="AB69" i="13"/>
  <c r="AC68" i="13"/>
  <c r="AB68" i="13"/>
  <c r="AC67" i="13"/>
  <c r="AB67" i="13"/>
  <c r="AC66" i="13"/>
  <c r="AB66" i="13"/>
  <c r="AC65" i="13"/>
  <c r="AB65" i="13"/>
  <c r="AC64" i="13"/>
  <c r="AB64" i="13"/>
  <c r="AC63" i="13"/>
  <c r="AB63" i="13"/>
  <c r="AC62" i="13"/>
  <c r="AB62" i="13"/>
  <c r="AC61" i="13"/>
  <c r="AB61" i="13"/>
  <c r="AC60" i="13"/>
  <c r="AB60" i="13"/>
  <c r="AC59" i="13"/>
  <c r="AB59" i="13"/>
  <c r="AC58" i="13"/>
  <c r="AB58" i="13"/>
  <c r="AC57" i="13"/>
  <c r="AB57" i="13"/>
  <c r="AC56" i="13"/>
  <c r="AB56" i="13"/>
  <c r="AC55" i="13"/>
  <c r="AB55" i="13"/>
  <c r="AC54" i="13"/>
  <c r="AB54" i="13"/>
  <c r="AC53" i="13"/>
  <c r="AB53" i="13"/>
  <c r="AC52" i="13"/>
  <c r="AB52" i="13"/>
  <c r="AC51" i="13"/>
  <c r="AB51" i="13"/>
  <c r="AC50" i="13"/>
  <c r="AB50" i="13"/>
  <c r="AC49" i="13"/>
  <c r="AB49" i="13"/>
  <c r="AC48" i="13"/>
  <c r="AB48" i="13"/>
  <c r="AC47" i="13"/>
  <c r="AB47" i="13"/>
  <c r="AC46" i="13"/>
  <c r="AB46" i="13"/>
  <c r="AC45" i="13"/>
  <c r="AB45" i="13"/>
  <c r="AC44" i="13"/>
  <c r="AB44" i="13"/>
  <c r="AC43" i="13"/>
  <c r="AB43" i="13"/>
  <c r="AC42" i="13"/>
  <c r="AB42" i="13"/>
  <c r="AC41" i="13"/>
  <c r="AB41" i="13"/>
  <c r="AC40" i="13"/>
  <c r="AB40" i="13"/>
  <c r="AC39" i="13"/>
  <c r="AB39" i="13"/>
  <c r="AC38" i="13"/>
  <c r="AB38" i="13"/>
  <c r="AC37" i="13"/>
  <c r="AB37" i="13"/>
  <c r="AC36" i="13"/>
  <c r="AB36" i="13"/>
  <c r="AC35" i="13"/>
  <c r="AB35" i="13"/>
  <c r="AC34" i="13"/>
  <c r="AB34" i="13"/>
  <c r="AC33" i="13"/>
  <c r="AB33" i="13"/>
  <c r="AC32" i="13"/>
  <c r="AB32" i="13"/>
  <c r="AC31" i="13"/>
  <c r="AB31" i="13"/>
  <c r="AC30" i="13"/>
  <c r="AB30" i="13"/>
  <c r="AC29" i="13"/>
  <c r="AB29" i="13"/>
  <c r="AC28" i="13"/>
  <c r="AB28" i="13"/>
  <c r="AC27" i="13"/>
  <c r="AB27" i="13"/>
  <c r="AC26" i="13"/>
  <c r="AB26" i="13"/>
  <c r="AC25" i="13"/>
  <c r="AB25" i="13"/>
  <c r="AC24" i="13"/>
  <c r="AB24" i="13"/>
  <c r="AC23" i="13"/>
  <c r="AB23" i="13"/>
  <c r="AC22" i="13"/>
  <c r="AB22" i="13"/>
  <c r="AB21" i="13"/>
  <c r="U21" i="13"/>
  <c r="T21" i="13"/>
  <c r="S21" i="13"/>
  <c r="R21" i="13"/>
  <c r="Q21" i="13"/>
  <c r="P21" i="13"/>
  <c r="O21" i="13"/>
  <c r="N21" i="13"/>
  <c r="M21" i="13"/>
  <c r="L21" i="13"/>
  <c r="K21" i="13"/>
  <c r="AC20" i="13"/>
  <c r="AB20" i="13"/>
  <c r="AC19" i="13"/>
  <c r="AB19" i="13"/>
  <c r="AC18" i="13"/>
  <c r="AB18" i="13"/>
  <c r="AC17" i="13"/>
  <c r="AB17" i="13"/>
  <c r="AC16" i="13"/>
  <c r="AB16" i="13"/>
  <c r="O16" i="13"/>
  <c r="N16" i="13"/>
  <c r="M16" i="13"/>
  <c r="AC15" i="13"/>
  <c r="AB15" i="13"/>
  <c r="AC14" i="13"/>
  <c r="AB14" i="13"/>
  <c r="AC13" i="13"/>
  <c r="AB13" i="13"/>
  <c r="AB12" i="13"/>
  <c r="U12" i="13"/>
  <c r="T12" i="13"/>
  <c r="S12" i="13"/>
  <c r="R12" i="13"/>
  <c r="Q12" i="13"/>
  <c r="P12" i="13"/>
  <c r="O12" i="13"/>
  <c r="N12" i="13"/>
  <c r="M12" i="13"/>
  <c r="L12" i="13"/>
  <c r="K12" i="13"/>
  <c r="J12" i="13"/>
  <c r="AB11" i="13"/>
  <c r="U11" i="13"/>
  <c r="T11" i="13"/>
  <c r="S11" i="13"/>
  <c r="R11" i="13"/>
  <c r="Q11" i="13"/>
  <c r="P11" i="13"/>
  <c r="O11" i="13"/>
  <c r="N11" i="13"/>
  <c r="M11" i="13"/>
  <c r="L11" i="13"/>
  <c r="K11" i="13"/>
  <c r="J11" i="13"/>
  <c r="AC10" i="13"/>
  <c r="AB10" i="13"/>
  <c r="AC9" i="13"/>
  <c r="AB9" i="13"/>
  <c r="AB8" i="13"/>
  <c r="U8" i="13"/>
  <c r="T8" i="13"/>
  <c r="S8" i="13"/>
  <c r="R8" i="13"/>
  <c r="Q8" i="13"/>
  <c r="P8" i="13"/>
  <c r="O8" i="13"/>
  <c r="N8" i="13"/>
  <c r="M8" i="13"/>
  <c r="L8" i="13"/>
  <c r="K8" i="13"/>
  <c r="J8" i="13"/>
  <c r="AB7" i="13"/>
  <c r="U7" i="13"/>
  <c r="T7" i="13"/>
  <c r="S7" i="13"/>
  <c r="R7" i="13"/>
  <c r="Q7" i="13"/>
  <c r="P7" i="13"/>
  <c r="O7" i="13"/>
  <c r="N7" i="13"/>
  <c r="M7" i="13"/>
  <c r="L7" i="13"/>
  <c r="K7" i="13"/>
  <c r="J7" i="13"/>
  <c r="AC6" i="13"/>
  <c r="Z6" i="13"/>
  <c r="AB6" i="13" s="1"/>
  <c r="AC5" i="13"/>
  <c r="Z5" i="13"/>
  <c r="AB5" i="13" s="1"/>
  <c r="AC4" i="13"/>
  <c r="Z4" i="13"/>
  <c r="AB4" i="13" s="1"/>
  <c r="AC35" i="12"/>
  <c r="AB35" i="12"/>
  <c r="AC34" i="12"/>
  <c r="AB34" i="12"/>
  <c r="AC33" i="12"/>
  <c r="AB33" i="12"/>
  <c r="AC32" i="12"/>
  <c r="AB32" i="12"/>
  <c r="AC31" i="12"/>
  <c r="AB31" i="12"/>
  <c r="AC30" i="12"/>
  <c r="AB30" i="12"/>
  <c r="AC29" i="12"/>
  <c r="AB29" i="12"/>
  <c r="AC28" i="12"/>
  <c r="AB28" i="12"/>
  <c r="AC27" i="12"/>
  <c r="AB27" i="12"/>
  <c r="AC26" i="12"/>
  <c r="AB26" i="12"/>
  <c r="AC25" i="12"/>
  <c r="AB25" i="12"/>
  <c r="AC24" i="12"/>
  <c r="AB24" i="12"/>
  <c r="AC23" i="12"/>
  <c r="AB23" i="12"/>
  <c r="AC22" i="12"/>
  <c r="AB22" i="12"/>
  <c r="AC21" i="12"/>
  <c r="AB21" i="12"/>
  <c r="AC20" i="12"/>
  <c r="AB20" i="12"/>
  <c r="AC19" i="12"/>
  <c r="AB19" i="12"/>
  <c r="AC18" i="12"/>
  <c r="AB18" i="12"/>
  <c r="AC17" i="12"/>
  <c r="AB17" i="12"/>
  <c r="AC16" i="12"/>
  <c r="AB16" i="12"/>
  <c r="AC15" i="12"/>
  <c r="AB15" i="12"/>
  <c r="AC14" i="12"/>
  <c r="AB14" i="12"/>
  <c r="AC13" i="12"/>
  <c r="AB13" i="12"/>
  <c r="AC12" i="12"/>
  <c r="AB12" i="12"/>
  <c r="AC11" i="12"/>
  <c r="AB11" i="12"/>
  <c r="D6" i="12"/>
  <c r="D6" i="11"/>
  <c r="AN141" i="10"/>
  <c r="AM141" i="10"/>
  <c r="AC141" i="10"/>
  <c r="AB141" i="10"/>
  <c r="AN140" i="10"/>
  <c r="AM140" i="10"/>
  <c r="AC140" i="10"/>
  <c r="AB140" i="10"/>
  <c r="AN139" i="10"/>
  <c r="AM139" i="10"/>
  <c r="AC139" i="10"/>
  <c r="AB139" i="10"/>
  <c r="AN138" i="10"/>
  <c r="AM138" i="10"/>
  <c r="AC138" i="10"/>
  <c r="AB138" i="10"/>
  <c r="AN137" i="10"/>
  <c r="AM137" i="10"/>
  <c r="AC137" i="10"/>
  <c r="AB137" i="10"/>
  <c r="AN136" i="10"/>
  <c r="AM136" i="10"/>
  <c r="AC136" i="10"/>
  <c r="AB136" i="10"/>
  <c r="AN135" i="10"/>
  <c r="AM135" i="10"/>
  <c r="AC135" i="10"/>
  <c r="AB135" i="10"/>
  <c r="AN134" i="10"/>
  <c r="AM134" i="10"/>
  <c r="AC134" i="10"/>
  <c r="AB134" i="10"/>
  <c r="AN133" i="10"/>
  <c r="AM133" i="10"/>
  <c r="AC133" i="10"/>
  <c r="AB133" i="10"/>
  <c r="AN132" i="10"/>
  <c r="AM132" i="10"/>
  <c r="AC132" i="10"/>
  <c r="AB132" i="10"/>
  <c r="AN131" i="10"/>
  <c r="AM131" i="10"/>
  <c r="AC131" i="10"/>
  <c r="AB131" i="10"/>
  <c r="AN130" i="10"/>
  <c r="AM130" i="10"/>
  <c r="AC130" i="10"/>
  <c r="AB130" i="10"/>
  <c r="AN129" i="10"/>
  <c r="AM129" i="10"/>
  <c r="AC129" i="10"/>
  <c r="AB129" i="10"/>
  <c r="AN128" i="10"/>
  <c r="AM128" i="10"/>
  <c r="AC128" i="10"/>
  <c r="AB128" i="10"/>
  <c r="AN127" i="10"/>
  <c r="AM127" i="10"/>
  <c r="AC127" i="10"/>
  <c r="AB127" i="10"/>
  <c r="AN126" i="10"/>
  <c r="AM126" i="10"/>
  <c r="AC126" i="10"/>
  <c r="AB126" i="10"/>
  <c r="AN125" i="10"/>
  <c r="AM125" i="10"/>
  <c r="AC125" i="10"/>
  <c r="AB125" i="10"/>
  <c r="AN124" i="10"/>
  <c r="AM124" i="10"/>
  <c r="AC124" i="10"/>
  <c r="AB124" i="10"/>
  <c r="AN123" i="10"/>
  <c r="AM123" i="10"/>
  <c r="AC123" i="10"/>
  <c r="AB123" i="10"/>
  <c r="AN122" i="10"/>
  <c r="AM122" i="10"/>
  <c r="AC122" i="10"/>
  <c r="AB122" i="10"/>
  <c r="AN121" i="10"/>
  <c r="AM121" i="10"/>
  <c r="AC121" i="10"/>
  <c r="AB121" i="10"/>
  <c r="AN120" i="10"/>
  <c r="AM120" i="10"/>
  <c r="AC120" i="10"/>
  <c r="AB120" i="10"/>
  <c r="AN119" i="10"/>
  <c r="AM119" i="10"/>
  <c r="AC119" i="10"/>
  <c r="AB119" i="10"/>
  <c r="AN118" i="10"/>
  <c r="AM118" i="10"/>
  <c r="AC118" i="10"/>
  <c r="AB118" i="10"/>
  <c r="AN117" i="10"/>
  <c r="AM117" i="10"/>
  <c r="AC117" i="10"/>
  <c r="AB117" i="10"/>
  <c r="AN116" i="10"/>
  <c r="AM116" i="10"/>
  <c r="AC116" i="10"/>
  <c r="AB116" i="10"/>
  <c r="AN115" i="10"/>
  <c r="AM115" i="10"/>
  <c r="AC115" i="10"/>
  <c r="AB115" i="10"/>
  <c r="AN114" i="10"/>
  <c r="AM114" i="10"/>
  <c r="AC114" i="10"/>
  <c r="AB114" i="10"/>
  <c r="AN113" i="10"/>
  <c r="AM113" i="10"/>
  <c r="AC113" i="10"/>
  <c r="AB113" i="10"/>
  <c r="AN112" i="10"/>
  <c r="AM112" i="10"/>
  <c r="AC112" i="10"/>
  <c r="AB112" i="10"/>
  <c r="AN111" i="10"/>
  <c r="AM111" i="10"/>
  <c r="AC111" i="10"/>
  <c r="AB111" i="10"/>
  <c r="AN110" i="10"/>
  <c r="AM110" i="10"/>
  <c r="AC110" i="10"/>
  <c r="AB110" i="10"/>
  <c r="H109" i="10"/>
  <c r="AN109" i="10" s="1"/>
  <c r="D109" i="10"/>
  <c r="H108" i="10"/>
  <c r="AN108" i="10" s="1"/>
  <c r="D108" i="10"/>
  <c r="H107" i="10"/>
  <c r="AN107" i="10" s="1"/>
  <c r="D107" i="10"/>
  <c r="H106" i="10"/>
  <c r="AN106" i="10" s="1"/>
  <c r="D106" i="10"/>
  <c r="H105" i="10"/>
  <c r="AN105" i="10" s="1"/>
  <c r="D105" i="10"/>
  <c r="H104" i="10"/>
  <c r="AN104" i="10" s="1"/>
  <c r="D104" i="10"/>
  <c r="H103" i="10"/>
  <c r="AN103" i="10" s="1"/>
  <c r="D103" i="10"/>
  <c r="H102" i="10"/>
  <c r="AN102" i="10" s="1"/>
  <c r="D102" i="10"/>
  <c r="H101" i="10"/>
  <c r="AN101" i="10" s="1"/>
  <c r="D101" i="10"/>
  <c r="H100" i="10"/>
  <c r="AN100" i="10" s="1"/>
  <c r="D100" i="10"/>
  <c r="H99" i="10"/>
  <c r="AN99" i="10" s="1"/>
  <c r="D99" i="10"/>
  <c r="H98" i="10"/>
  <c r="AN98" i="10" s="1"/>
  <c r="D98" i="10"/>
  <c r="H97" i="10"/>
  <c r="AN97" i="10" s="1"/>
  <c r="D97" i="10"/>
  <c r="H96" i="10"/>
  <c r="AN96" i="10" s="1"/>
  <c r="D96" i="10"/>
  <c r="H95" i="10"/>
  <c r="AN95" i="10" s="1"/>
  <c r="D95" i="10"/>
  <c r="H94" i="10"/>
  <c r="AN94" i="10" s="1"/>
  <c r="D94" i="10"/>
  <c r="H93" i="10"/>
  <c r="AN93" i="10" s="1"/>
  <c r="D93" i="10"/>
  <c r="H92" i="10"/>
  <c r="AN92" i="10" s="1"/>
  <c r="D92" i="10"/>
  <c r="H91" i="10"/>
  <c r="AN91" i="10" s="1"/>
  <c r="D91" i="10"/>
  <c r="H90" i="10"/>
  <c r="AN90" i="10" s="1"/>
  <c r="D90" i="10"/>
  <c r="H89" i="10"/>
  <c r="AN89" i="10" s="1"/>
  <c r="D89" i="10"/>
  <c r="H88" i="10"/>
  <c r="AN88" i="10" s="1"/>
  <c r="D88" i="10"/>
  <c r="H87" i="10"/>
  <c r="AN87" i="10" s="1"/>
  <c r="D87" i="10"/>
  <c r="H86" i="10"/>
  <c r="AN86" i="10" s="1"/>
  <c r="D86" i="10"/>
  <c r="H85" i="10"/>
  <c r="AN85" i="10" s="1"/>
  <c r="D85" i="10"/>
  <c r="H84" i="10"/>
  <c r="AN84" i="10" s="1"/>
  <c r="D84" i="10"/>
  <c r="H83" i="10"/>
  <c r="AN83" i="10" s="1"/>
  <c r="D83" i="10"/>
  <c r="H82" i="10"/>
  <c r="AN82" i="10" s="1"/>
  <c r="D82" i="10"/>
  <c r="H81" i="10"/>
  <c r="AN81" i="10" s="1"/>
  <c r="D81" i="10"/>
  <c r="H80" i="10"/>
  <c r="AN80" i="10" s="1"/>
  <c r="D80" i="10"/>
  <c r="H79" i="10"/>
  <c r="AN79" i="10" s="1"/>
  <c r="D79" i="10"/>
  <c r="H78" i="10"/>
  <c r="AN78" i="10" s="1"/>
  <c r="D78" i="10"/>
  <c r="H77" i="10"/>
  <c r="AN77" i="10" s="1"/>
  <c r="D77" i="10"/>
  <c r="H76" i="10"/>
  <c r="AN76" i="10" s="1"/>
  <c r="D76" i="10"/>
  <c r="H75" i="10"/>
  <c r="AN75" i="10" s="1"/>
  <c r="D75" i="10"/>
  <c r="H74" i="10"/>
  <c r="AN74" i="10" s="1"/>
  <c r="D74" i="10"/>
  <c r="H73" i="10"/>
  <c r="AN73" i="10" s="1"/>
  <c r="D73" i="10"/>
  <c r="H72" i="10"/>
  <c r="AN72" i="10" s="1"/>
  <c r="D72" i="10"/>
  <c r="H71" i="10"/>
  <c r="AN71" i="10" s="1"/>
  <c r="D71" i="10"/>
  <c r="H70" i="10"/>
  <c r="AN70" i="10" s="1"/>
  <c r="D70" i="10"/>
  <c r="H69" i="10"/>
  <c r="AN69" i="10" s="1"/>
  <c r="D69" i="10"/>
  <c r="H68" i="10"/>
  <c r="AN68" i="10" s="1"/>
  <c r="D68" i="10"/>
  <c r="H67" i="10"/>
  <c r="AN67" i="10" s="1"/>
  <c r="D67" i="10"/>
  <c r="H66" i="10"/>
  <c r="AN66" i="10" s="1"/>
  <c r="D66" i="10"/>
  <c r="H65" i="10"/>
  <c r="AN65" i="10" s="1"/>
  <c r="D65" i="10"/>
  <c r="H64" i="10"/>
  <c r="AN64" i="10" s="1"/>
  <c r="D64" i="10"/>
  <c r="H63" i="10"/>
  <c r="AN63" i="10" s="1"/>
  <c r="D63" i="10"/>
  <c r="H62" i="10"/>
  <c r="AN62" i="10" s="1"/>
  <c r="D62" i="10"/>
  <c r="H61" i="10"/>
  <c r="AN61" i="10" s="1"/>
  <c r="D61" i="10"/>
  <c r="H60" i="10"/>
  <c r="AN60" i="10" s="1"/>
  <c r="D60" i="10"/>
  <c r="H59" i="10"/>
  <c r="AN59" i="10" s="1"/>
  <c r="D59" i="10"/>
  <c r="H58" i="10"/>
  <c r="AN58" i="10" s="1"/>
  <c r="D58" i="10"/>
  <c r="H57" i="10"/>
  <c r="AN57" i="10" s="1"/>
  <c r="D57" i="10"/>
  <c r="H56" i="10"/>
  <c r="AN56" i="10" s="1"/>
  <c r="D56" i="10"/>
  <c r="H55" i="10"/>
  <c r="AN55" i="10" s="1"/>
  <c r="D55" i="10"/>
  <c r="H54" i="10"/>
  <c r="AN54" i="10" s="1"/>
  <c r="D54" i="10"/>
  <c r="H53" i="10"/>
  <c r="AN53" i="10" s="1"/>
  <c r="D53" i="10"/>
  <c r="H52" i="10"/>
  <c r="AN52" i="10" s="1"/>
  <c r="D52" i="10"/>
  <c r="H51" i="10"/>
  <c r="AN51" i="10" s="1"/>
  <c r="D51" i="10"/>
  <c r="H50" i="10"/>
  <c r="AN50" i="10" s="1"/>
  <c r="D50" i="10"/>
  <c r="H49" i="10"/>
  <c r="AN49" i="10" s="1"/>
  <c r="D49" i="10"/>
  <c r="H48" i="10"/>
  <c r="AN48" i="10" s="1"/>
  <c r="D48" i="10"/>
  <c r="H47" i="10"/>
  <c r="AN47" i="10" s="1"/>
  <c r="D47" i="10"/>
  <c r="H46" i="10"/>
  <c r="AN46" i="10" s="1"/>
  <c r="D46" i="10"/>
  <c r="H45" i="10"/>
  <c r="AN45" i="10" s="1"/>
  <c r="D45" i="10"/>
  <c r="H44" i="10"/>
  <c r="AN44" i="10" s="1"/>
  <c r="D44" i="10"/>
  <c r="H43" i="10"/>
  <c r="AN43" i="10" s="1"/>
  <c r="D43" i="10"/>
  <c r="H42" i="10"/>
  <c r="AN42" i="10" s="1"/>
  <c r="D42" i="10"/>
  <c r="H41" i="10"/>
  <c r="AN41" i="10" s="1"/>
  <c r="D41" i="10"/>
  <c r="H40" i="10"/>
  <c r="AN40" i="10" s="1"/>
  <c r="D40" i="10"/>
  <c r="H39" i="10"/>
  <c r="AN39" i="10" s="1"/>
  <c r="D39" i="10"/>
  <c r="H38" i="10"/>
  <c r="AN38" i="10" s="1"/>
  <c r="D38" i="10"/>
  <c r="H37" i="10"/>
  <c r="AN37" i="10" s="1"/>
  <c r="D37" i="10"/>
  <c r="H36" i="10"/>
  <c r="AN36" i="10" s="1"/>
  <c r="D36" i="10"/>
  <c r="H35" i="10"/>
  <c r="AN35" i="10" s="1"/>
  <c r="D35" i="10"/>
  <c r="H34" i="10"/>
  <c r="AN34" i="10" s="1"/>
  <c r="D34" i="10"/>
  <c r="H33" i="10"/>
  <c r="AN33" i="10" s="1"/>
  <c r="D33" i="10"/>
  <c r="H32" i="10"/>
  <c r="AN32" i="10" s="1"/>
  <c r="D32" i="10"/>
  <c r="H31" i="10"/>
  <c r="AN31" i="10" s="1"/>
  <c r="D31" i="10"/>
  <c r="H30" i="10"/>
  <c r="AN30" i="10" s="1"/>
  <c r="D30" i="10"/>
  <c r="AN29" i="10"/>
  <c r="AM29" i="10"/>
  <c r="AC29" i="10"/>
  <c r="AB29" i="10"/>
  <c r="AN28" i="10"/>
  <c r="AM28" i="10"/>
  <c r="AC28" i="10"/>
  <c r="AB28" i="10"/>
  <c r="AN27" i="10"/>
  <c r="AM27" i="10"/>
  <c r="AC27" i="10"/>
  <c r="AB27" i="10"/>
  <c r="AN26" i="10"/>
  <c r="AM26" i="10"/>
  <c r="AC26" i="10"/>
  <c r="AB26" i="10"/>
  <c r="AN25" i="10"/>
  <c r="AM25" i="10"/>
  <c r="AC25" i="10"/>
  <c r="AB25" i="10"/>
  <c r="AN24" i="10"/>
  <c r="AM24" i="10"/>
  <c r="AC24" i="10"/>
  <c r="AB24" i="10"/>
  <c r="AM23" i="10"/>
  <c r="AC23" i="10"/>
  <c r="AB23" i="10"/>
  <c r="O23" i="10"/>
  <c r="N23" i="10"/>
  <c r="M23" i="10"/>
  <c r="AN22" i="10"/>
  <c r="AM22" i="10"/>
  <c r="AC22" i="10"/>
  <c r="AB22" i="10"/>
  <c r="AN21" i="10"/>
  <c r="AM21" i="10"/>
  <c r="AC21" i="10"/>
  <c r="AB21" i="10"/>
  <c r="AN20" i="10"/>
  <c r="AM20" i="10"/>
  <c r="AC20" i="10"/>
  <c r="AB20" i="10"/>
  <c r="AB19" i="10"/>
  <c r="U19" i="10"/>
  <c r="T19" i="10"/>
  <c r="S19" i="10"/>
  <c r="R19" i="10"/>
  <c r="Q19" i="10"/>
  <c r="P19" i="10"/>
  <c r="O19" i="10"/>
  <c r="AJ19" i="10" s="1"/>
  <c r="AM19" i="10" s="1"/>
  <c r="N19" i="10"/>
  <c r="M19" i="10"/>
  <c r="L19" i="10"/>
  <c r="K19" i="10"/>
  <c r="J19" i="10"/>
  <c r="AM18" i="10"/>
  <c r="AB18" i="10"/>
  <c r="U18" i="10"/>
  <c r="T18" i="10"/>
  <c r="S18" i="10"/>
  <c r="R18" i="10"/>
  <c r="Q18" i="10"/>
  <c r="P18" i="10"/>
  <c r="O18" i="10"/>
  <c r="N18" i="10"/>
  <c r="M18" i="10"/>
  <c r="L18" i="10"/>
  <c r="K18" i="10"/>
  <c r="J18" i="10"/>
  <c r="AN17" i="10"/>
  <c r="AM17" i="10"/>
  <c r="AC17" i="10"/>
  <c r="AB17" i="10"/>
  <c r="AN16" i="10"/>
  <c r="AM16" i="10"/>
  <c r="AC16" i="10"/>
  <c r="AB16" i="10"/>
  <c r="AM15" i="10"/>
  <c r="AB15" i="10"/>
  <c r="U15" i="10"/>
  <c r="T15" i="10"/>
  <c r="S15" i="10"/>
  <c r="R15" i="10"/>
  <c r="Q15" i="10"/>
  <c r="P15" i="10"/>
  <c r="O15" i="10"/>
  <c r="N15" i="10"/>
  <c r="M15" i="10"/>
  <c r="L15" i="10"/>
  <c r="K15" i="10"/>
  <c r="J15" i="10"/>
  <c r="AM14" i="10"/>
  <c r="AB14" i="10"/>
  <c r="U14" i="10"/>
  <c r="T14" i="10"/>
  <c r="S14" i="10"/>
  <c r="R14" i="10"/>
  <c r="Q14" i="10"/>
  <c r="P14" i="10"/>
  <c r="O14" i="10"/>
  <c r="N14" i="10"/>
  <c r="M14" i="10"/>
  <c r="L14" i="10"/>
  <c r="K14" i="10"/>
  <c r="J14" i="10"/>
  <c r="AN13" i="10"/>
  <c r="AJ13" i="10"/>
  <c r="AC13" i="10"/>
  <c r="Z13" i="10"/>
  <c r="AB13" i="10" s="1"/>
  <c r="AN12" i="10"/>
  <c r="AJ12" i="10"/>
  <c r="AC12" i="10"/>
  <c r="Z12" i="10"/>
  <c r="AB12" i="10" s="1"/>
  <c r="AN11" i="10"/>
  <c r="AJ11" i="10"/>
  <c r="AC11" i="10"/>
  <c r="Z11" i="10"/>
  <c r="D6" i="10"/>
  <c r="D54" i="6"/>
  <c r="D53" i="6"/>
  <c r="D52" i="6"/>
  <c r="D51" i="6"/>
  <c r="D50" i="6"/>
  <c r="D49" i="6"/>
  <c r="D48" i="6"/>
  <c r="D47" i="6"/>
  <c r="D46" i="6"/>
  <c r="D45" i="6"/>
  <c r="D44" i="6"/>
  <c r="D43" i="6"/>
  <c r="D42" i="6"/>
  <c r="D41" i="6"/>
  <c r="D40" i="6"/>
  <c r="D39" i="6"/>
  <c r="D38" i="6"/>
  <c r="D37" i="6"/>
  <c r="D36" i="6"/>
  <c r="D35" i="6"/>
  <c r="D34" i="6"/>
  <c r="D33" i="6"/>
  <c r="D32" i="6"/>
  <c r="D31" i="6"/>
  <c r="D30" i="6"/>
  <c r="D29" i="6"/>
  <c r="D28" i="6"/>
  <c r="D27" i="6"/>
  <c r="D26" i="6"/>
  <c r="D25" i="6"/>
  <c r="D24" i="6"/>
  <c r="U23" i="6"/>
  <c r="T23" i="6"/>
  <c r="S23" i="6"/>
  <c r="R23" i="6"/>
  <c r="Q23" i="6"/>
  <c r="P23" i="6"/>
  <c r="O23" i="6"/>
  <c r="N23" i="6"/>
  <c r="M23" i="6"/>
  <c r="L23" i="6"/>
  <c r="K23" i="6"/>
  <c r="D23" i="6"/>
  <c r="D22" i="6"/>
  <c r="D21" i="6"/>
  <c r="D20" i="6"/>
  <c r="D19" i="6"/>
  <c r="O18" i="6"/>
  <c r="N18" i="6"/>
  <c r="M18" i="6"/>
  <c r="D18" i="6"/>
  <c r="U17" i="6"/>
  <c r="S17" i="6"/>
  <c r="Q17" i="6"/>
  <c r="O17" i="6"/>
  <c r="M17" i="6"/>
  <c r="K17" i="6"/>
  <c r="D17" i="6"/>
  <c r="D16" i="6"/>
  <c r="D15" i="6"/>
  <c r="U14" i="6"/>
  <c r="T14" i="6"/>
  <c r="S14" i="6"/>
  <c r="R14" i="6"/>
  <c r="Q14" i="6"/>
  <c r="P14" i="6"/>
  <c r="O14" i="6"/>
  <c r="N14" i="6"/>
  <c r="M14" i="6"/>
  <c r="L14" i="6"/>
  <c r="K14" i="6"/>
  <c r="J14" i="6"/>
  <c r="D14" i="6"/>
  <c r="U13" i="6"/>
  <c r="T13" i="6"/>
  <c r="S13" i="6"/>
  <c r="R13" i="6"/>
  <c r="Q13" i="6"/>
  <c r="P13" i="6"/>
  <c r="O13" i="6"/>
  <c r="N13" i="6"/>
  <c r="M13" i="6"/>
  <c r="L13" i="6"/>
  <c r="K13" i="6"/>
  <c r="J13" i="6"/>
  <c r="D13" i="6"/>
  <c r="D12" i="6"/>
  <c r="D11" i="6"/>
  <c r="D6" i="6"/>
  <c r="L3" i="2"/>
  <c r="J3" i="2" a="1"/>
  <c r="J3" i="2" s="1"/>
  <c r="AM49" i="10" l="1"/>
  <c r="AB30" i="10"/>
  <c r="AM39" i="10"/>
  <c r="AB39" i="10"/>
  <c r="AC21" i="13"/>
  <c r="AM75" i="10"/>
  <c r="AB64" i="10"/>
  <c r="AB37" i="10"/>
  <c r="AM107" i="10"/>
  <c r="AM87" i="10"/>
  <c r="AM57" i="10"/>
  <c r="AM99" i="10"/>
  <c r="AM37" i="10"/>
  <c r="AB96" i="10"/>
  <c r="AB35" i="10"/>
  <c r="AC87" i="10"/>
  <c r="AM35" i="10"/>
  <c r="AC47" i="10"/>
  <c r="AB89" i="10"/>
  <c r="AN15" i="10"/>
  <c r="AM47" i="10"/>
  <c r="AC89" i="10"/>
  <c r="AM89" i="10"/>
  <c r="AB32" i="10"/>
  <c r="AB77" i="10"/>
  <c r="AC77" i="10"/>
  <c r="AM67" i="10"/>
  <c r="AM77" i="10"/>
  <c r="AB33" i="10"/>
  <c r="AB42" i="10"/>
  <c r="AB55" i="10"/>
  <c r="AC73" i="10"/>
  <c r="AC85" i="10"/>
  <c r="AC97" i="10"/>
  <c r="AB31" i="10"/>
  <c r="AM55" i="10"/>
  <c r="AM73" i="10"/>
  <c r="AM85" i="10"/>
  <c r="AB61" i="10"/>
  <c r="AC71" i="10"/>
  <c r="AB36" i="10"/>
  <c r="AB46" i="10"/>
  <c r="AB48" i="10"/>
  <c r="AM61" i="10"/>
  <c r="AM71" i="10"/>
  <c r="AM83" i="10"/>
  <c r="AM93" i="10"/>
  <c r="AM103" i="10"/>
  <c r="AC7" i="13"/>
  <c r="AC65" i="10"/>
  <c r="AB95" i="10"/>
  <c r="AC63" i="10"/>
  <c r="AB80" i="10"/>
  <c r="AM97" i="10"/>
  <c r="AC11" i="13"/>
  <c r="AB38" i="10"/>
  <c r="AM63" i="10"/>
  <c r="AC83" i="10"/>
  <c r="AC103" i="10"/>
  <c r="AM43" i="10"/>
  <c r="AM53" i="10"/>
  <c r="AC14" i="10"/>
  <c r="AB34" i="10"/>
  <c r="AB41" i="10"/>
  <c r="AB51" i="10"/>
  <c r="AB59" i="10"/>
  <c r="AC69" i="10"/>
  <c r="AB79" i="10"/>
  <c r="AC81" i="10"/>
  <c r="AB91" i="10"/>
  <c r="AC101" i="10"/>
  <c r="AC109" i="10"/>
  <c r="AC105" i="10"/>
  <c r="AB40" i="10"/>
  <c r="AC95" i="10"/>
  <c r="AM95" i="10"/>
  <c r="AM41" i="10"/>
  <c r="AM51" i="10"/>
  <c r="AM59" i="10"/>
  <c r="AM69" i="10"/>
  <c r="AC79" i="10"/>
  <c r="AM81" i="10"/>
  <c r="AC91" i="10"/>
  <c r="AM101" i="10"/>
  <c r="AM109" i="10"/>
  <c r="AB63" i="10"/>
  <c r="AM33" i="10"/>
  <c r="AM65" i="10"/>
  <c r="AM105" i="10"/>
  <c r="AM31" i="10"/>
  <c r="AB53" i="10"/>
  <c r="AB76" i="10"/>
  <c r="AM13" i="10"/>
  <c r="AN23" i="10"/>
  <c r="AB44" i="10"/>
  <c r="AB47" i="10"/>
  <c r="AB49" i="10"/>
  <c r="AB57" i="10"/>
  <c r="AC67" i="10"/>
  <c r="AC75" i="10"/>
  <c r="AM79" i="10"/>
  <c r="AB87" i="10"/>
  <c r="AM91" i="10"/>
  <c r="AC99" i="10"/>
  <c r="AC107" i="10"/>
  <c r="AN14" i="10"/>
  <c r="AC19" i="10"/>
  <c r="AN18" i="10"/>
  <c r="AB50" i="10"/>
  <c r="AB52" i="10"/>
  <c r="AB54" i="10"/>
  <c r="AB56" i="10"/>
  <c r="AB58" i="10"/>
  <c r="AB60" i="10"/>
  <c r="AB62" i="10"/>
  <c r="AB66" i="10"/>
  <c r="AB68" i="10"/>
  <c r="AB70" i="10"/>
  <c r="AB72" i="10"/>
  <c r="AB74" i="10"/>
  <c r="AB78" i="10"/>
  <c r="AB82" i="10"/>
  <c r="AB84" i="10"/>
  <c r="AB86" i="10"/>
  <c r="AB88" i="10"/>
  <c r="AB90" i="10"/>
  <c r="AB92" i="10"/>
  <c r="AB94" i="10"/>
  <c r="AB98" i="10"/>
  <c r="AB100" i="10"/>
  <c r="AB102" i="10"/>
  <c r="AB104" i="10"/>
  <c r="AB106" i="10"/>
  <c r="AB108" i="10"/>
  <c r="AC8" i="13"/>
  <c r="AC18" i="10"/>
  <c r="AC15" i="10"/>
  <c r="AB43" i="10"/>
  <c r="AB45" i="10"/>
  <c r="AB65" i="10"/>
  <c r="AB67" i="10"/>
  <c r="AB69" i="10"/>
  <c r="AB71" i="10"/>
  <c r="AB73" i="10"/>
  <c r="AB75" i="10"/>
  <c r="AB81" i="10"/>
  <c r="AB83" i="10"/>
  <c r="AB85" i="10"/>
  <c r="AB93" i="10"/>
  <c r="AB97" i="10"/>
  <c r="AB99" i="10"/>
  <c r="AB101" i="10"/>
  <c r="AB103" i="10"/>
  <c r="AB105" i="10"/>
  <c r="AB107" i="10"/>
  <c r="AB109" i="10"/>
  <c r="AC31" i="10"/>
  <c r="AC33" i="10"/>
  <c r="AC35" i="10"/>
  <c r="AC37" i="10"/>
  <c r="AC39" i="10"/>
  <c r="AC41" i="10"/>
  <c r="AC43" i="10"/>
  <c r="AC45" i="10"/>
  <c r="AC49" i="10"/>
  <c r="AC51" i="10"/>
  <c r="AC53" i="10"/>
  <c r="AC55" i="10"/>
  <c r="AC57" i="10"/>
  <c r="AC59" i="10"/>
  <c r="AC61" i="10"/>
  <c r="AC93" i="10"/>
  <c r="AM11" i="10"/>
  <c r="AM45" i="10"/>
  <c r="AB11" i="10"/>
  <c r="AN19" i="10"/>
  <c r="AC12" i="13"/>
  <c r="AM12" i="10"/>
  <c r="AC30" i="10"/>
  <c r="AC32" i="10"/>
  <c r="AC34" i="10"/>
  <c r="AC36" i="10"/>
  <c r="AC38" i="10"/>
  <c r="AC40" i="10"/>
  <c r="AC42" i="10"/>
  <c r="AC44" i="10"/>
  <c r="AC46" i="10"/>
  <c r="AC48" i="10"/>
  <c r="AC50" i="10"/>
  <c r="AC52" i="10"/>
  <c r="AC54" i="10"/>
  <c r="AC56" i="10"/>
  <c r="AC58" i="10"/>
  <c r="AC60" i="10"/>
  <c r="AC62" i="10"/>
  <c r="AC64" i="10"/>
  <c r="AC66" i="10"/>
  <c r="AC68" i="10"/>
  <c r="AC70" i="10"/>
  <c r="AC72" i="10"/>
  <c r="AC74" i="10"/>
  <c r="AC76" i="10"/>
  <c r="AC78" i="10"/>
  <c r="AC80" i="10"/>
  <c r="AC82" i="10"/>
  <c r="AC84" i="10"/>
  <c r="AC86" i="10"/>
  <c r="AC88" i="10"/>
  <c r="AC90" i="10"/>
  <c r="AC92" i="10"/>
  <c r="AC94" i="10"/>
  <c r="AC96" i="10"/>
  <c r="AC98" i="10"/>
  <c r="AC100" i="10"/>
  <c r="AC102" i="10"/>
  <c r="AC104" i="10"/>
  <c r="AC106" i="10"/>
  <c r="AC108" i="10"/>
  <c r="AM30" i="10"/>
  <c r="AM32" i="10"/>
  <c r="AM34" i="10"/>
  <c r="AM36" i="10"/>
  <c r="AM38" i="10"/>
  <c r="AM40" i="10"/>
  <c r="AM42" i="10"/>
  <c r="AM44" i="10"/>
  <c r="AM46" i="10"/>
  <c r="AM48" i="10"/>
  <c r="AM50" i="10"/>
  <c r="AM52" i="10"/>
  <c r="AM54" i="10"/>
  <c r="AM56" i="10"/>
  <c r="AM58" i="10"/>
  <c r="AM60" i="10"/>
  <c r="AM62" i="10"/>
  <c r="AM64" i="10"/>
  <c r="AM66" i="10"/>
  <c r="AM68" i="10"/>
  <c r="AM70" i="10"/>
  <c r="AM72" i="10"/>
  <c r="AM74" i="10"/>
  <c r="AM76" i="10"/>
  <c r="AM78" i="10"/>
  <c r="AM80" i="10"/>
  <c r="AM82" i="10"/>
  <c r="AM84" i="10"/>
  <c r="AM86" i="10"/>
  <c r="AM88" i="10"/>
  <c r="AM90" i="10"/>
  <c r="AM92" i="10"/>
  <c r="AM94" i="10"/>
  <c r="AM96" i="10"/>
  <c r="AM98" i="10"/>
  <c r="AM100" i="10"/>
  <c r="AM102" i="10"/>
  <c r="AM104" i="10"/>
  <c r="AM106" i="10"/>
  <c r="AM10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G7" authorId="0" shapeId="0" xr:uid="{6364C8E9-F1CD-4DC2-8EB9-4EA8A17DC4E8}">
      <text>
        <r>
          <rPr>
            <b/>
            <sz val="9"/>
            <color indexed="81"/>
            <rFont val="Tahoma"/>
            <family val="2"/>
          </rPr>
          <t>Política
Procedimiento
Mapa de riesgos
Validado 27-11-2025</t>
        </r>
      </text>
    </comment>
    <comment ref="G8" authorId="0" shapeId="0" xr:uid="{7934055F-19B6-45D4-A8CD-557D557AA075}">
      <text>
        <r>
          <rPr>
            <b/>
            <sz val="9"/>
            <color indexed="81"/>
            <rFont val="Tahoma"/>
            <family val="2"/>
          </rPr>
          <t>Evaluar con jefe OAP la periocidad del informe de riesgos para las demás tipologías
Validado y ajustado 27-11-2025</t>
        </r>
      </text>
    </comment>
    <comment ref="G10" authorId="0" shapeId="0" xr:uid="{BE28CEBB-2492-4498-9954-0C3B625F62D4}">
      <text>
        <r>
          <rPr>
            <sz val="9"/>
            <color indexed="81"/>
            <rFont val="Tahoma"/>
            <family val="2"/>
          </rPr>
          <t xml:space="preserve">Estrategia Nacional de Lucha Contra la Corrupción línea 7
</t>
        </r>
      </text>
    </comment>
    <comment ref="G13" authorId="0" shapeId="0" xr:uid="{03AD3662-72F4-4449-9723-8E1EA1CE198C}">
      <text>
        <r>
          <rPr>
            <sz val="9"/>
            <color indexed="81"/>
            <rFont val="Tahoma"/>
            <family val="2"/>
          </rPr>
          <t xml:space="preserve">El procedimiento debe detallar el proceso que realizará la debida diligencia
</t>
        </r>
      </text>
    </comment>
    <comment ref="F14" authorId="0" shapeId="0" xr:uid="{C9A98D73-F34C-49C7-9129-56C3B0931057}">
      <text>
        <r>
          <rPr>
            <b/>
            <sz val="9"/>
            <color indexed="81"/>
            <rFont val="Tahoma"/>
            <family val="2"/>
          </rPr>
          <t>Implementar métricas de medición de la gestión del riesgo</t>
        </r>
      </text>
    </comment>
    <comment ref="F17" authorId="0" shapeId="0" xr:uid="{43D332DA-58C0-4E7B-94C1-52032D4BF90E}">
      <text>
        <r>
          <rPr>
            <b/>
            <sz val="9"/>
            <color indexed="81"/>
            <rFont val="Tahoma"/>
            <family val="2"/>
          </rPr>
          <t>JLMV: Comisiones Nacionales y Regionales de Moralización, Sistema Nacional de Rendición de Cuentas; Sistema Nacional de Integridad; Órganos del Modelo Estándar de Control Interno, Red anticorrupción de jefes de control interno, entre otros.</t>
        </r>
        <r>
          <rPr>
            <sz val="9"/>
            <color indexed="81"/>
            <rFont val="Tahoma"/>
            <family val="2"/>
          </rPr>
          <t xml:space="preserve">
</t>
        </r>
      </text>
    </comment>
    <comment ref="F18" authorId="0" shapeId="0" xr:uid="{C00689A0-ED31-4019-B2E8-3AC3E30AA88D}">
      <text>
        <r>
          <rPr>
            <b/>
            <sz val="9"/>
            <color indexed="81"/>
            <rFont val="Tahoma"/>
            <family val="2"/>
          </rPr>
          <t>Observatorio de Transición Energética Justa en Colombia: https://observatorio-tej-transforma.com/</t>
        </r>
        <r>
          <rPr>
            <sz val="9"/>
            <color indexed="81"/>
            <rFont val="Tahoma"/>
            <family val="2"/>
          </rPr>
          <t xml:space="preserve">
</t>
        </r>
      </text>
    </comment>
    <comment ref="G21" authorId="0" shapeId="0" xr:uid="{455C03DC-6248-4643-8DDE-EA4D70A19E5F}">
      <text>
        <r>
          <rPr>
            <b/>
            <sz val="9"/>
            <color indexed="81"/>
            <rFont val="Tahoma"/>
            <family val="2"/>
          </rPr>
          <t>FURAG o Autodiagnóstico</t>
        </r>
      </text>
    </comment>
    <comment ref="F22" authorId="0" shapeId="0" xr:uid="{81FA56E6-3233-4F19-B471-028E8E793868}">
      <text>
        <r>
          <rPr>
            <b/>
            <sz val="9"/>
            <color indexed="81"/>
            <rFont val="Tahoma"/>
            <family val="2"/>
          </rPr>
          <t>Preguntar: ¿Los tres instrumentos de gestión de la información pública estan adoptados por acto administrativo?</t>
        </r>
        <r>
          <rPr>
            <sz val="9"/>
            <color indexed="81"/>
            <rFont val="Tahoma"/>
            <family val="2"/>
          </rPr>
          <t xml:space="preserve">
</t>
        </r>
      </text>
    </comment>
    <comment ref="G22" authorId="0" shapeId="0" xr:uid="{A07346F9-E922-4B53-895D-4C2CAEB03705}">
      <text>
        <r>
          <rPr>
            <b/>
            <sz val="9"/>
            <color indexed="81"/>
            <rFont val="Tahoma"/>
            <family val="2"/>
          </rPr>
          <t xml:space="preserve">Anexo técnico página 74 </t>
        </r>
      </text>
    </comment>
    <comment ref="F25" authorId="0" shapeId="0" xr:uid="{2964C6F3-5131-480E-AD97-36951BBC24DB}">
      <text>
        <r>
          <rPr>
            <b/>
            <sz val="9"/>
            <color indexed="81"/>
            <rFont val="Tahoma"/>
            <family val="2"/>
          </rPr>
          <t>Incluye capacitación, actualización de instrumentos de relacionamiento y elaboración de documentos en diferentes lenguas de acuerdo a la población objetivo.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C15" authorId="0" shapeId="0" xr:uid="{4BB3D122-497B-4C3B-A292-5EEEDFE4CA44}">
      <text>
        <r>
          <rPr>
            <b/>
            <sz val="9"/>
            <color indexed="81"/>
            <rFont val="Tahoma"/>
            <family val="2"/>
          </rPr>
          <t>JLMV: Comisiones Nacionales y Regionales de Moralización, Sistema Nacional de Rendición de Cuentas; Sistema Nacional de Integridad; Órganos del Modelo Estándar de Control Interno, Red anticorrupción de jefes de control interno, entre otros.</t>
        </r>
        <r>
          <rPr>
            <sz val="9"/>
            <color indexed="81"/>
            <rFont val="Tahoma"/>
            <family val="2"/>
          </rPr>
          <t xml:space="preserve">
</t>
        </r>
      </text>
    </comment>
    <comment ref="F15" authorId="0" shapeId="0" xr:uid="{2D4E97CA-91BB-4C39-85FD-45DBCC67005A}">
      <text>
        <r>
          <rPr>
            <b/>
            <sz val="9"/>
            <color indexed="81"/>
            <rFont val="Tahoma"/>
            <family val="2"/>
          </rPr>
          <t>Validar con Cooperación Internacional</t>
        </r>
        <r>
          <rPr>
            <sz val="9"/>
            <color indexed="81"/>
            <rFont val="Tahoma"/>
            <family val="2"/>
          </rPr>
          <t xml:space="preserve">
</t>
        </r>
      </text>
    </comment>
    <comment ref="J16" authorId="0" shapeId="0" xr:uid="{AA4E379F-1984-4EBE-9213-7B6938EF97B6}">
      <text>
        <r>
          <rPr>
            <b/>
            <sz val="9"/>
            <color indexed="81"/>
            <rFont val="Tahoma"/>
            <family val="2"/>
          </rPr>
          <t xml:space="preserve">JLMV: (roles, canales de comunicación, compromisos, frecuencias de interacción y espacios de coordinación)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C16" authorId="0" shapeId="0" xr:uid="{0B31EDC5-19AE-464A-9A8D-B4C74E6C644E}">
      <text>
        <r>
          <rPr>
            <b/>
            <sz val="9"/>
            <color indexed="81"/>
            <rFont val="Tahoma"/>
            <family val="2"/>
          </rPr>
          <t>Procedmiento de racionalización</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A12" authorId="0" shapeId="0" xr:uid="{00000000-0006-0000-0B00-000008000000}">
      <text>
        <r>
          <rPr>
            <sz val="11"/>
            <color theme="1"/>
            <rFont val="Calibri"/>
            <scheme val="minor"/>
          </rPr>
          <t>@miguel.mejia@upme.gov.co incluir porcentaje de avance y comentario segun las evidencias reportadas.
_Asignado a ti_
	-Camila Andrea Otero Llanos
se actualiza
	-Miguel Eduardo Mejia Chiari</t>
        </r>
      </text>
    </comment>
    <comment ref="AA13" authorId="0" shapeId="0" xr:uid="{00000000-0006-0000-0B00-000007000000}">
      <text>
        <r>
          <rPr>
            <sz val="11"/>
            <color theme="1"/>
            <rFont val="Calibri"/>
            <scheme val="minor"/>
          </rPr>
          <t>@miguel.mejia@upme.gov.co incluir porcentaje de avance y comentario segun las evidencias reportadas.
_Asignado a ti_
	-Camila Andrea Otero Llanos
se actualiza
	-Miguel Eduardo Mejia Chiari</t>
        </r>
      </text>
    </comment>
    <comment ref="AA14" authorId="0" shapeId="0" xr:uid="{00000000-0006-0000-0B00-000006000000}">
      <text>
        <r>
          <rPr>
            <sz val="11"/>
            <color theme="1"/>
            <rFont val="Calibri"/>
            <scheme val="minor"/>
          </rPr>
          <t>@andrea.salazar@upme.gov.co incluir porcentaje de avance y comentario segun las evidencias repostadas.
_Asignado a Andrea Lucía Salazar Rocha_
	-Camila Andrea Otero Llanos
se actualiza
	-Miguel Eduardo Mejia Chiari</t>
        </r>
      </text>
    </comment>
    <comment ref="AD15" authorId="0" shapeId="0" xr:uid="{00000000-0006-0000-0B00-000001000000}">
      <text>
        <r>
          <rPr>
            <sz val="11"/>
            <color theme="1"/>
            <rFont val="Calibri"/>
            <scheme val="minor"/>
          </rPr>
          <t>@miguel.mejia@upme.gov.co @andrea.salazar@upme.gov.co Realizar reporte mesual de las actividades programadas, teniendo en cuenta el plazo establecido.
_Asignado a ti_
	-Camila Andrea Otero Llanos
se actualiza y se deja el vinculo el drive
	-Miguel Eduardo Mejia Chiari</t>
        </r>
      </text>
    </comment>
    <comment ref="AA16" authorId="0" shapeId="0" xr:uid="{00000000-0006-0000-0B00-000005000000}">
      <text>
        <r>
          <rPr>
            <sz val="11"/>
            <color theme="1"/>
            <rFont val="Calibri"/>
            <scheme val="minor"/>
          </rPr>
          <t>@miguel.mejia@upme.gov.co incluir porcentaje de avance y comentario segun las evidencias reportadas.
_Asignado a ti_
	-Camila Andrea Otero Llanos
se actualiza
	-Miguel Eduardo Mejia Chiari</t>
        </r>
      </text>
    </comment>
    <comment ref="AA17" authorId="0" shapeId="0" xr:uid="{00000000-0006-0000-0B00-000004000000}">
      <text>
        <r>
          <rPr>
            <sz val="11"/>
            <color theme="1"/>
            <rFont val="Calibri"/>
            <scheme val="minor"/>
          </rPr>
          <t>@miguel.mejia@upme.gov.co incluir porcentaje de avance y comentario segun las evidencias reportadas.
_Asignado a ti_
	-Camila Andrea Otero Llanos
se actualiza
	-Miguel Eduardo Mejia Chiari</t>
        </r>
      </text>
    </comment>
    <comment ref="AA23" authorId="0" shapeId="0" xr:uid="{00000000-0006-0000-0B00-000003000000}">
      <text>
        <r>
          <rPr>
            <sz val="11"/>
            <color theme="1"/>
            <rFont val="Calibri"/>
            <scheme val="minor"/>
          </rPr>
          <t>@miguel.mejia@upme.gov.co incluir porcentaje de avance y comentario segun las evidencias reportadas.
_Asignado a ti_
	-Camila Andrea Otero Llanos
se actualiza
	-Miguel Eduardo Mejia Chiari</t>
        </r>
      </text>
    </comment>
    <comment ref="AA25" authorId="0" shapeId="0" xr:uid="{00000000-0006-0000-0B00-000002000000}">
      <text>
        <r>
          <rPr>
            <sz val="11"/>
            <color theme="1"/>
            <rFont val="Calibri"/>
            <scheme val="minor"/>
          </rPr>
          <t>@miguel.mejia@upme.gov.co incluir porcentaje de avance y comentario segun las evidencias reportadas.
_Asignado a ti_
	-Camila Andrea Otero Llanos</t>
        </r>
      </text>
    </comment>
  </commentList>
</comments>
</file>

<file path=xl/sharedStrings.xml><?xml version="1.0" encoding="utf-8"?>
<sst xmlns="http://schemas.openxmlformats.org/spreadsheetml/2006/main" count="3964" uniqueCount="1000">
  <si>
    <t>ENTREGABLE</t>
  </si>
  <si>
    <t>UNIDAD DE MEDIDA</t>
  </si>
  <si>
    <t>DG_ET</t>
  </si>
  <si>
    <t>Estrategia</t>
  </si>
  <si>
    <t>Documento</t>
  </si>
  <si>
    <t>SD</t>
  </si>
  <si>
    <t>SEE</t>
  </si>
  <si>
    <t>SH</t>
  </si>
  <si>
    <t>SM</t>
  </si>
  <si>
    <t>Procedimiento</t>
  </si>
  <si>
    <t>OGPF</t>
  </si>
  <si>
    <t>OTI</t>
  </si>
  <si>
    <t>Política</t>
  </si>
  <si>
    <t>Herramienta</t>
  </si>
  <si>
    <t>SGI</t>
  </si>
  <si>
    <t>SG</t>
  </si>
  <si>
    <t>OAP</t>
  </si>
  <si>
    <t>DEPENDENCIA / Plan de Acción</t>
  </si>
  <si>
    <t>ID</t>
  </si>
  <si>
    <t>DEPENDENCIA / Plan MIPG</t>
  </si>
  <si>
    <t>POLITICA MIPG</t>
  </si>
  <si>
    <t>DIMENSION MIPG</t>
  </si>
  <si>
    <t>INDIRECTO</t>
  </si>
  <si>
    <t>PLAN INSTITUCIONAL</t>
  </si>
  <si>
    <t>PROYECTO DE INVERSIÓN</t>
  </si>
  <si>
    <t>COMPROMISOS PES</t>
  </si>
  <si>
    <t>Dirección General - Enfoque Territorial</t>
  </si>
  <si>
    <t>GIT Gestión del Talento Humano</t>
  </si>
  <si>
    <t>Gestión estratégica del talento humano</t>
  </si>
  <si>
    <t>Talento Humano</t>
  </si>
  <si>
    <t>POL_GITTH</t>
  </si>
  <si>
    <t>Plan Institucional de Archivos</t>
  </si>
  <si>
    <t>Inversión - Mejoramiento de la participación ciudadana en el modelo energético y de infraestructura energética, en el marco de la transición energética justa a nivel  nacional</t>
  </si>
  <si>
    <t>Desarrollo del PAI-PROURE (Eficiencia Energética). Indicador: Actualizar al 2025 el Programa de Uso Racional y Eficiente de Energía y Fuentes No Convencionales (PAI PROURE) que comprenda y amplie la apuestas de transformación de la TEJ.</t>
  </si>
  <si>
    <t>INDIRECTO COMPROMISOS PES</t>
  </si>
  <si>
    <t>PARA INDIRECTO PLAN MIPG</t>
  </si>
  <si>
    <t>Oficina de Gestión de Proyectos de Fondos</t>
  </si>
  <si>
    <t>Integridad</t>
  </si>
  <si>
    <t>Plan Anual de Adquisiciones</t>
  </si>
  <si>
    <t>Inversión - Fortalecimiento de la planeación para reducir las limitaciones en la prestación del servicio de energía eléctrica y la atención plena de la demanda nacional.</t>
  </si>
  <si>
    <t>Implementación de criterios de sostenibilidad en el parque inmobiliario. Indicador: Actualizar al 2025 el Programa de Uso Racional y Eficiente de Energía y Fuentes No Convencionales (PAI PROURE) que comprenda y amplie la apuestas de transformación de la TEJ.</t>
  </si>
  <si>
    <t>Subdirección de Demanda</t>
  </si>
  <si>
    <t>Oficina Asesora de Planeación</t>
  </si>
  <si>
    <t>Planeación institucional</t>
  </si>
  <si>
    <t>Direccionamiento Estratégico</t>
  </si>
  <si>
    <t>POL_OAP</t>
  </si>
  <si>
    <t>Programa de Transparencia y Ética Pública</t>
  </si>
  <si>
    <t>Inversión - Mejoramiento de la planeación del abastecimiento y confiabilidad del subsector de hidrocarburos a nivel nacional</t>
  </si>
  <si>
    <t>Fortalecimiento del Sistema Eléctrico para la TEJ. Indicador: Elaborar anualmente entre el 2024 y el 2026 el Plan de Expansión de Transmisión considerando el desarrollo de fuentes y usos energéticos convenciones y no convencionales.</t>
  </si>
  <si>
    <t>Subdirección de Energía Eléctrica</t>
  </si>
  <si>
    <t>Gestión presupuestal y eficiencia del gasto público</t>
  </si>
  <si>
    <t>Plan Anual de Vacantes</t>
  </si>
  <si>
    <t>Inversión - Fortalecimiento del sector en la planificación de la atención de la demanda energética nacional y la transición energética justa a nivel nacional</t>
  </si>
  <si>
    <t>Capacidad instalada de fuentes no convencionales de energía y de soluciones tipo híbrido en las ZNI. (Indicador PAZ + Indicador PEDET). Indicador: Elaborar al 2024 el Plan Indicativo de Expansión de Cobertura de Energía Eléctrica​ - PIEC 2023 - 2027.</t>
  </si>
  <si>
    <t>Subdirección de Gestión de la Información</t>
  </si>
  <si>
    <t>Fortalecimiento organizacional y simplificación de procesos</t>
  </si>
  <si>
    <t>Gestión con Valores para Resultados</t>
  </si>
  <si>
    <t>Plan de Previsión de Recursos Humanos</t>
  </si>
  <si>
    <t>Inversión - Fortalecimiento de la planeación para el desarrollo minero responsable con los territorios en el marco de la transición energética a nivel nacional</t>
  </si>
  <si>
    <t>Desarrollo técnico y relacionamiento territorial que habilite la Línea HVDC (Colectora II). Indicador: Realizar en el 2024 la consultoría integral para establecer instrumentos operativos para el desarrollo del proyecto de la línea de transmisión HVDC alta guajira.</t>
  </si>
  <si>
    <t>Subdirección de Hidrocarburos</t>
  </si>
  <si>
    <t>Racionalización de trámites</t>
  </si>
  <si>
    <t>Plan Estratégico de Talento Humano</t>
  </si>
  <si>
    <t>Inversión - Fortalecimiento de los servicios digitales aumentando la capacidad para la transformación digital e interacción con el ciudadano</t>
  </si>
  <si>
    <t>Capacidad en operación comercial de generación eléctrica a partir de fuentes no convencionales de energía renovable (FNCER). Indicador: Elaborar y socializar trimestralmente el informe de avance de los proyectos de generación eléctrica.</t>
  </si>
  <si>
    <t>Subdirección de Minería</t>
  </si>
  <si>
    <t>Seguimiento y evaluación del desempeño institucional</t>
  </si>
  <si>
    <t>Evaluación de Resultados</t>
  </si>
  <si>
    <t>Plan Institucional de Capacitación</t>
  </si>
  <si>
    <t>Inversión - Fortalecimiento de la percepción de la ciudadanía frente a los productos y servicios prestados por la UPME nacional</t>
  </si>
  <si>
    <t>Papel del Sector en los Sistemas de Información del territorio interoperables. Indicador: Consolidar al 2026 a la UPME como CIO sectorial.</t>
  </si>
  <si>
    <t>Transparencia, acceso a la información y lucha contra la corrupción</t>
  </si>
  <si>
    <t>Información y Comunicación</t>
  </si>
  <si>
    <t>Plan de Bienestar e Incentivos</t>
  </si>
  <si>
    <t>Adjudicar regasificadora del Pacífico. Indicador: Plantear la alternativa que brinde la confiabilidad y abastecimiento de gas en el suroccidente colombiano al cierre del 2023.</t>
  </si>
  <si>
    <t>Oficina de Tecnologías de la Información</t>
  </si>
  <si>
    <t>Gestión del conocimiento y la innovación</t>
  </si>
  <si>
    <t>Gestión del Conocimiento</t>
  </si>
  <si>
    <t>Plan de Trabajo Anual en Seguridad y Salud en el Trabajo</t>
  </si>
  <si>
    <t>Inversión - Fortalecimiento del levantamiento, gestión y apropiación de la información para la planeación del sector minero energético con enfoque territorial nacional</t>
  </si>
  <si>
    <t>N.A.</t>
  </si>
  <si>
    <t>Secretaría General</t>
  </si>
  <si>
    <t>Control Interno</t>
  </si>
  <si>
    <t>Plan Estratégico de Tecnologías de la Información y las Comunicaciones</t>
  </si>
  <si>
    <t>Inversión - Implementación de una solución integral para el acceso a los datos y a la información oportuna y de calidad del sector minero energético a nivel nacional</t>
  </si>
  <si>
    <t>Seguridad digital</t>
  </si>
  <si>
    <t>Plan de Tratamiento de Riesgos de Seguridad y Privacidad de la Información</t>
  </si>
  <si>
    <t>Funcionamiento - Gastos de Comercialización</t>
  </si>
  <si>
    <t>Gobierno digital</t>
  </si>
  <si>
    <t>Plan de Seguridad y Privacidad de la Información</t>
  </si>
  <si>
    <t>Oficina Asesora Jurídica</t>
  </si>
  <si>
    <t>Defensa jurídica</t>
  </si>
  <si>
    <t>POL_OAJ</t>
  </si>
  <si>
    <t>Mejora normativa</t>
  </si>
  <si>
    <t>GIT Gestión Administrativa y Servicio al Ciudadano</t>
  </si>
  <si>
    <t>Servicio al ciudadano</t>
  </si>
  <si>
    <t>POL_GITGASC</t>
  </si>
  <si>
    <t>Participación ciudadana</t>
  </si>
  <si>
    <t>Archivo y gestión documental</t>
  </si>
  <si>
    <t>Dirección General - Control Interno</t>
  </si>
  <si>
    <t>POL_DGCI</t>
  </si>
  <si>
    <t>GIT Gestión Financiera</t>
  </si>
  <si>
    <t>POL_GITGF</t>
  </si>
  <si>
    <t>Gestión información estadística</t>
  </si>
  <si>
    <t>POL_SGI</t>
  </si>
  <si>
    <t>FORMATO PARA LA FORMULACIÓN Y REPORTE DE AVANCES DE LOS PLANES DE ACCIÓN INSTITUCIONAL DEL SISTEMA DE GESTIÓN DE LA UPME</t>
  </si>
  <si>
    <t>Fecha:</t>
  </si>
  <si>
    <t>Versión:</t>
  </si>
  <si>
    <t xml:space="preserve">DEPENDENCIA FORMULADORA </t>
  </si>
  <si>
    <t>MIPG</t>
  </si>
  <si>
    <t>FORMULACIÓN DE PLAN MIPG</t>
  </si>
  <si>
    <t>PROGRAMACIÓN DE LA EJECUCIÓN DE LA ACTIVIDAD</t>
  </si>
  <si>
    <t>REPORTE MENSUAL DE AVANCES</t>
  </si>
  <si>
    <t>1er TRIMESTRE</t>
  </si>
  <si>
    <t>2do TRIMESTRE</t>
  </si>
  <si>
    <t>3er TRIMESTRE</t>
  </si>
  <si>
    <t>4to TRIMESTRE</t>
  </si>
  <si>
    <t>ENERO</t>
  </si>
  <si>
    <t>FEBRERO</t>
  </si>
  <si>
    <t>MARZO</t>
  </si>
  <si>
    <t>AVANCE</t>
  </si>
  <si>
    <t>ABRIL</t>
  </si>
  <si>
    <t>MAYO</t>
  </si>
  <si>
    <t>JUNIO</t>
  </si>
  <si>
    <t>JULIO</t>
  </si>
  <si>
    <t>AGOSTO</t>
  </si>
  <si>
    <t>SEPTIEMBRE</t>
  </si>
  <si>
    <t>OCTUBRE</t>
  </si>
  <si>
    <t>NOVIEMBRE</t>
  </si>
  <si>
    <t>DICIEMBRE</t>
  </si>
  <si>
    <t>DIMENSIÓN</t>
  </si>
  <si>
    <t>POLÍTICA</t>
  </si>
  <si>
    <t>PLAN INSTITUCIONAL ASOCIADO
(Según Decreto 612 del 2018)</t>
  </si>
  <si>
    <t>PONDERACIÓN DEL ENTREGABLE</t>
  </si>
  <si>
    <t>META</t>
  </si>
  <si>
    <t>PONDERACIÓN DE LA ACTIVIDAD</t>
  </si>
  <si>
    <t>ACTIVIDADES CLAVE PARA MATERIALIZAR EL ENTREGABLE</t>
  </si>
  <si>
    <t>ENE</t>
  </si>
  <si>
    <t>FEB</t>
  </si>
  <si>
    <t>MAR</t>
  </si>
  <si>
    <t>ABR</t>
  </si>
  <si>
    <t>MAY</t>
  </si>
  <si>
    <t>JUN</t>
  </si>
  <si>
    <t>JUL</t>
  </si>
  <si>
    <t>AGO</t>
  </si>
  <si>
    <t>SEP</t>
  </si>
  <si>
    <t>OCT</t>
  </si>
  <si>
    <t>NOV</t>
  </si>
  <si>
    <t>DIC</t>
  </si>
  <si>
    <t>PORCENTAJE DE AVANCE</t>
  </si>
  <si>
    <t>DESCRIPCIÓN DEL AVANCE</t>
  </si>
  <si>
    <t>TRIMESTRE I</t>
  </si>
  <si>
    <t>PROGRAMADO
I TRIMESTRE</t>
  </si>
  <si>
    <t>Comentarios segunda linea de defensa</t>
  </si>
  <si>
    <t>TRIMESTRE II</t>
  </si>
  <si>
    <t>PROGRAMADO
II TRIMESTRE</t>
  </si>
  <si>
    <t>TRIMESTRE III</t>
  </si>
  <si>
    <t>PROGRAMADO
III TRIMESTRE</t>
  </si>
  <si>
    <t>TRIMESTRE IV</t>
  </si>
  <si>
    <t>PROGRAMADO
IV TRIMESTRE</t>
  </si>
  <si>
    <t>Gestión estratégica del Talento Humano</t>
  </si>
  <si>
    <t>Provisión de empleos vacantes definitivas y temporales de la planta de personal no provisto</t>
  </si>
  <si>
    <t>(No. Vacantes no provistas/provistas)</t>
  </si>
  <si>
    <t>1. Realizar encargos, nombramientos provisionales, nombramientos ordinarios.</t>
  </si>
  <si>
    <t>Se realizaron:
- 4 Nombramientos en periodo de prueba
- 4 Encargos</t>
  </si>
  <si>
    <t>Se realizaron:
- 2 encargos de profesional especializado grado 17 del GIT de financiera y de Profesional especializado grado 20.</t>
  </si>
  <si>
    <t>Se realizó:
-1 Nombramiento provisional
-2 encargos</t>
  </si>
  <si>
    <t>Durante el mes de abril se realizaron 2 encargos</t>
  </si>
  <si>
    <t>La actividad reporta cumplimiento con lo programado. Para fortalecer el seguimiento y control, se sugiere adjuntar los respectivos actos administrativos que respaldan dichas actuaciones.</t>
  </si>
  <si>
    <t>Durante el mes de mayo se realizaron 2 encargo que corresponden a Cesar pineda como Subdirector de Hidrocarburos, Así como Edith Carolina Chavez como Secretaria General.</t>
  </si>
  <si>
    <t>Durante el mes de junio se realizó un nombramiento en periodo de prueba, 7 encargos y 6 nombramientos ordinarios.</t>
  </si>
  <si>
    <t xml:space="preserve">Ejecutar las fases iniciales establecidas por la Comisión Nacional de Servicio Civil para llevar a cabo el concurso de méritos de ascenso y abierto para proveer las vacantes definitivas en la Unidad:
Obtener el listado de la OPEC y de los ejes temáticos.
Seleccionar los empleos para el proceso de selección en ascenso y abierto
Realizar la estimación inicial de costos </t>
  </si>
  <si>
    <t>Fases desarrolladas</t>
  </si>
  <si>
    <t>2. Realizar el cargue de vacantes definitivas en SIMO de las vacantes definitivas con su manual de funciones y competencias, y gestionar un acuerdo de concurso de méritos con la CNSC.</t>
  </si>
  <si>
    <t>Durante el mes de enero de 2025, se realizó el reporte de la vacante definitiva del Profesional Especializado Código 2028 Grado 21 de la Subdirección de Minería.</t>
  </si>
  <si>
    <t>Durante el mes de febrero no se registraron novedades de vacantes definitivas</t>
  </si>
  <si>
    <t>Durante el mes de marzo de 2025, se realizó el reporte de la vacante definitiva del Profesional Especializado Código 2028 Grado 20 de la Subdirección de Hidorcarburos, debidoa que la lista de elegibles para este empleo se agotó.</t>
  </si>
  <si>
    <t>En el mes de abril  no se reportaron vacantes definitivas en la planta de personal.</t>
  </si>
  <si>
    <t>Se avala porcentaje de cumplimiento.</t>
  </si>
  <si>
    <t>Se reportó una vacante definitiva de Profesional Especializado 2028-13 de la Oficina Asesora de Planeación</t>
  </si>
  <si>
    <t>Se avala el cumplimiento de la actividad con el reporte oportuno de la vacante definitiva del cargo Profesional Especializado 2028-13.</t>
  </si>
  <si>
    <t>No se reportaron vacantes definitivas en el mes</t>
  </si>
  <si>
    <t>Gestionar el proceso de vinculación y desvinculación de los servidores, así como el registro y/o actualización en los aplicativos correspondientes(Sistema de Información y Gestión del Empleo Público - SIGEP y Registro Público de Carrera Administrativa - RPCA)</t>
  </si>
  <si>
    <t xml:space="preserve">Ingresos ó desvinculaciones / registros </t>
  </si>
  <si>
    <t xml:space="preserve">3. Registrar ingresos y reitros en SIGEP y del aplicativo de registro público de carrera </t>
  </si>
  <si>
    <t>Se registra los retiros por vacancia definitiva de Profesional Especializado 2028-21 de la Subdirección de Minería por declaración definitiva de Gilson Leon, y del Profesional Especializado código 2028 - 20 de la Oficina Asesora Jurídica por terminación de nombramiento provisional de Camilo Tovar.</t>
  </si>
  <si>
    <t>No se registraron retiros en el mes de febrero de 2025</t>
  </si>
  <si>
    <t xml:space="preserve">Se registra retiro de (1) un profesional universitario 2044-08 del GIT Financiera y un (1) profesional especializado 2028-19 de energía Eléctrica. </t>
  </si>
  <si>
    <t>Durante el mes de abril se registraron 2 aceptaciones de renuncias del Asesor 1020 - 16 de la Dirección general, y de Director General de la Unidad de Planeación Minero Energética.</t>
  </si>
  <si>
    <t>Al realizar la revisión por parte de la Oficina Asesora de Planeación, no se evidencia el registro de los ingresos y retiros en el sistema SIGEP.
Recomendación: Se sugiere Recomendación: Se sugiere adjuntar las capturas de pantalla que evidencien el registro de los ingresos y retiros en el aplicativo SIGEP, con el fin de respaldar documentalmente la ejecución de la actividad y fortalecer los soportes para el seguimiento institucional.</t>
  </si>
  <si>
    <t>Durante el mes de mayo se registraton 4 aceptaciones de renuncia; Paula Johanna Ruiz Quintana, Jose Lenin Morillo Carrillo, Mauricio Andres Palma Orozco, e Ivan Dario Gomez Reyes.
Así como la declaración de vacante definitiva de Linda Lugo.</t>
  </si>
  <si>
    <t>Se avala el cumplimiento de la actividad con el registro formal de las aceptaciones de renuncia y la declaración de vacante definitiva correspondiente, en concordancia con los procedimientos establecidos para la gestión del talento humano.</t>
  </si>
  <si>
    <t>Durante el mes de junio se registraton  7 aceptaciones de renuncia; Ruben Dario Gallego, Ingrid garzon, Linda Cardenas, Olga Tatiana Araque, Jessica Arias y Maria Paula Torres.</t>
  </si>
  <si>
    <t>Gestión Estratégica del Talento Humano</t>
  </si>
  <si>
    <t>Soporte de la nomina, seguridad social, prestaciones sociales pagados mes a mes</t>
  </si>
  <si>
    <t>(N° de meses ejecutados / N° de meses del año) *100</t>
  </si>
  <si>
    <t xml:space="preserve">1. Ejecutar el 100% del presupuesto rubro de Gastos de Personal respecto de la planta prevista </t>
  </si>
  <si>
    <t>Pago de Nomina, Seguridad Social y prestaciones</t>
  </si>
  <si>
    <t xml:space="preserve">Se avala cumplimiento de la actividad. </t>
  </si>
  <si>
    <t>No se encuentra evidencia del reporte de la actividad al momento de realizar el seguimiento correspondiente, lo cual impide validar su avance o cumplimiento. Se recomienda remitir la información pendiente a la mayor brevedad,
22-07-2025: La actividad reporta cumplimiento con lo programado.</t>
  </si>
  <si>
    <t xml:space="preserve">La actividad reporta cumplimiento con lo programado. </t>
  </si>
  <si>
    <t>Soportes de gestiones relializadas con cuadro de vacantes temporales y definitivas cubiertas</t>
  </si>
  <si>
    <t>(No de servidores publicos / No de vacantes temporales y definitivas )*100</t>
  </si>
  <si>
    <t>2. Gestionar las acciones para cubrir las vacantes temporales y definitivas de los empleo de carácter permanente que surjan en la entidad (Meta: Mayor/igual:90%)</t>
  </si>
  <si>
    <t xml:space="preserve">Se realizan posesiones y encargos </t>
  </si>
  <si>
    <t>Se realizaron 2 encargos y no se realizaron nuevas vinculaciones.</t>
  </si>
  <si>
    <t>Plan de Bienestar, estímulos e incentivos 2025</t>
  </si>
  <si>
    <t>1. Consolidar las actividades de bienestar preferidas por los funcionarios, negociar con la caja de compensación y presentar el Plan de Bienestar 2025 ante el Comité de Gestión y Desempeño para aprobación.</t>
  </si>
  <si>
    <t xml:space="preserve">Se realiza la consolidación del Plan de bienestar, estimulos e incentivos, el cual es aprobado el 21 de enero en la comité de gestión y desempeño. Se anexa al drive:
* Plan de bienestar, estimulos e incentivos 2025.
* Anexo 1: Actividades de bienestar propuestas.
* Resolución 074 de 2025 mediante la cual se adopta el plan de bienestar, estimulos e incentivos 2025. </t>
  </si>
  <si>
    <t>Soporte de las actividades de bienestar ejecutadas</t>
  </si>
  <si>
    <t>(N° Total personas participantes / N° total de personas convocadas a las actividades) *100</t>
  </si>
  <si>
    <t xml:space="preserve">2. Socializar la promoción uso de medios de transporte alternativos y Entorno laboral saludable.
</t>
  </si>
  <si>
    <t>Se realizó la socialización a través del correo de Talento Humano</t>
  </si>
  <si>
    <t>Se comparte la pieza a los servidores y contratistas de medios de transporte eco amigables en el mes de julio</t>
  </si>
  <si>
    <t>Se cumple con la actividad.</t>
  </si>
  <si>
    <t>(N° de actividades ejecutadas / N° de actividades planificadas) *100</t>
  </si>
  <si>
    <t xml:space="preserve">3. Generar reconocimientos a la profesión o labor
</t>
  </si>
  <si>
    <t xml:space="preserve">En el mes de enero no hubo fechas a conmemorar. </t>
  </si>
  <si>
    <t xml:space="preserve">En el mes de febrero no hubo fechas a conmemorar. </t>
  </si>
  <si>
    <t>En el mes de marzo de conmemoró el mes de la equidad con diferentes actividades. Se sube evidencia</t>
  </si>
  <si>
    <t>En el mes de abril se conmemoró el mes de la niñez. Se cargan evidencias de la actividad</t>
  </si>
  <si>
    <t>Se avala porcentaje de cumplimiento. Se cumple con lo programado.</t>
  </si>
  <si>
    <t xml:space="preserve">En el mes de mayo se conmemoró el mes de la madre. Se cargan evidencias de la actividad
</t>
  </si>
  <si>
    <t>No se encuentra evidencia del reporte de la actividad al momento de realizar el seguimiento correspondiente, lo cual impide validar su avance o cumplimiento. 
20-07-2025 Se cumple actividad.</t>
  </si>
  <si>
    <t>se comparte la pieza por la conmemoración de día del servidor público</t>
  </si>
  <si>
    <t>4. Generar Reconocimientos cumpleaños</t>
  </si>
  <si>
    <t xml:space="preserve">Se comparte las evidencias de las tarjetas de cumpleaños enviadas a los servidores que cumplieron en el mes de enero. </t>
  </si>
  <si>
    <t xml:space="preserve">Se comparte las evidencias de las tarjetas de cumpleaños enviadas a los servidores que cumplieron en el mes de febrero. </t>
  </si>
  <si>
    <t xml:space="preserve">Se comparte las evidencias de las tarjetas de cumpleaños enviadas a los servidores que cumplieron en el mes de marzo. </t>
  </si>
  <si>
    <t xml:space="preserve">Se comparte las evidencias de las tarjetas de cumpleaños enviadas a los servidores que cumplieron en el mes de abril. </t>
  </si>
  <si>
    <t xml:space="preserve">Se comparte las evidencias de las tarjetas de cumpleaños enviadas a los servidores que cumplieron en el mes de mayo. </t>
  </si>
  <si>
    <t>No se encuentra evidencia del reporte de la actividad al momento de realizar el seguimiento correspondiente, lo cual impide validar su avance o cumplimiento. 
20-07-2025 Cumple con la actividad.</t>
  </si>
  <si>
    <t>Estos reconocimientos se están haciendo desde el área de comunicaciones y estaria pendiente el cargue del video que se comparte en las pantallas de la entidad</t>
  </si>
  <si>
    <t>5. Socializar el Código de integridad</t>
  </si>
  <si>
    <t>Se socializa el nuevo código de integridad de la UPME el 28 de febrero</t>
  </si>
  <si>
    <t xml:space="preserve">6. Realizar ferias de servicios y emprendimientos 
</t>
  </si>
  <si>
    <t xml:space="preserve">Si bien se pretendia hacer la feria de emprendimiientos en el primer semestre, por temas logisticos no fue posible, razón por la que en el mes de julio se realizarán las inscripciones a los servidores y sus familias, </t>
  </si>
  <si>
    <t>No se cumple con la actividad para el mes de junio, razon por la cual no se avala porcentaje de cumplimiento. Actividad para el mes de junio en 0%</t>
  </si>
  <si>
    <t>7. Realizar socializaciones sobre Horario Flexible</t>
  </si>
  <si>
    <t xml:space="preserve">Se comparte pieza con la socialización para las postulaciones en el mes de febrero. </t>
  </si>
  <si>
    <t xml:space="preserve">Se compartió la circular 037 de 2025 en la que se especifican los lineamietos de Talento Humano y en el numeral 11, se especifica sobre la solicitud de jornada flexible. </t>
  </si>
  <si>
    <t xml:space="preserve">Se comparte la circular 065 de 2025, en la cual se especifican los lineamientos para las solicitudes de cumplimiento de horario y trámite para el horario flexible </t>
  </si>
  <si>
    <t>8. Gestionar cursos deportivos (Gimnasio - Bolos - Natación - Futbol)</t>
  </si>
  <si>
    <t xml:space="preserve">Se da inicio a la convocatoria para inscrpción a la membresia del Gimnasio. </t>
  </si>
  <si>
    <t xml:space="preserve">Se gestiona lo correspondiente a las membresias de Gimnasio y se gestiona una bolirana para la entidad, con fecha estimada de entrega en el mes de junio. </t>
  </si>
  <si>
    <t>No se encuentra evidencia del reporte de la actividad al momento de realizar el seguimiento correspondiente, lo cual impide validar su avance o cumplimiento.
20-07-2025 Se cumple actividad.</t>
  </si>
  <si>
    <t>Se recepciona la Bolirana que fue dada en alquiler a la entidad y se comparte para la programación de julio y Agosto el campeonato de Bolos y Bolirana</t>
  </si>
  <si>
    <t>9. Realizar Taller de Cocina y Hábitos Saludables</t>
  </si>
  <si>
    <t>10. Socializar la Campaña de Teletrabajo</t>
  </si>
  <si>
    <t>Se comparten las convocatorias de teletrabajo que se realizaron en el trimestre</t>
  </si>
  <si>
    <t>Se comparten las convocatorias de teletrabajo que se realizaron en el bimestre</t>
  </si>
  <si>
    <t xml:space="preserve">No se encuentra evidencia del reporte de la actividad al momento de realizar el seguimiento correspondiente, lo cual impide validar su avance o cumplimiento. 
20-07-2025 Se cumple actividad.
</t>
  </si>
  <si>
    <t>11. Enviar la información sobre Sala de lactancia</t>
  </si>
  <si>
    <t xml:space="preserve">Se comparte información a través del correo de talento humano. </t>
  </si>
  <si>
    <t xml:space="preserve">Se gestionó la capacitación de lactancia materna en la que se recordó sobre el uso de la sala de lactancia y en la primera semana de Julio se hizo la solicitud a administrativa sobre la importancia del adecuado uso de la sala de lactancia. </t>
  </si>
  <si>
    <t>12. Realizar socialización del Programa servimos</t>
  </si>
  <si>
    <t>Se comparte la socializacion que se realizó durante el trimestre</t>
  </si>
  <si>
    <t>Se compartió link a los servidores sobre la socialización del programa Servimos en el mes de Junio, realizado por la función pública</t>
  </si>
  <si>
    <t>13. Realizar Pausas activas - cardiorumba/meditación - estiramiento</t>
  </si>
  <si>
    <t>Se comparten piezas para pausas visuales a través del  área de comunicaciones</t>
  </si>
  <si>
    <t>Se gestionan las pausas activas del mes. Se comparte el soporte</t>
  </si>
  <si>
    <t>14. Gestionar la Caminata ecológica</t>
  </si>
  <si>
    <t>Se realiza la convocatoria e inscipción para la Caminata Ecológica</t>
  </si>
  <si>
    <r>
      <rPr>
        <b/>
        <sz val="11"/>
        <color theme="1"/>
        <rFont val="Verdana"/>
        <family val="2"/>
      </rPr>
      <t>Código:</t>
    </r>
    <r>
      <rPr>
        <sz val="11"/>
        <color theme="1"/>
        <rFont val="Verdana"/>
        <family val="2"/>
      </rPr>
      <t xml:space="preserve"> F-DE-09</t>
    </r>
  </si>
  <si>
    <t>4. FINANCIACIÓN</t>
  </si>
  <si>
    <t>PROYECTO DE INVERSIÓN QUE FINANCIA</t>
  </si>
  <si>
    <t>ÍTEM(S) DEL PAA ASOCIADOS</t>
  </si>
  <si>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</si>
  <si>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</si>
  <si>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</si>
  <si>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</si>
  <si>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</si>
  <si>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</si>
  <si>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</si>
  <si>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</si>
  <si>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t>Consolidar las actividades de bienestar preferidas por los funcionarios, negociar con la caja de compensación y presentar el Plan de Bienestar 2025 ante el Comité de Gestión y Desempeño para aprobación.</t>
  </si>
  <si>
    <t xml:space="preserve">Socializar la promoción uso de medios de transporte alternativos y Entorno laboral saludable.
</t>
  </si>
  <si>
    <t xml:space="preserve">Generar reconocimientos a la profesión o labor
</t>
  </si>
  <si>
    <t>Generar Reconocimientos cumpleaños</t>
  </si>
  <si>
    <t>Socializar el Código de integridad</t>
  </si>
  <si>
    <t xml:space="preserve">Realizar ferias de servicios y emprendimientos 
</t>
  </si>
  <si>
    <t>Realizar socializaciones sobre Horario Flexible</t>
  </si>
  <si>
    <t>Gestionar cursos deportivos (Gimnasio - Bolos - Natación - Futbol)</t>
  </si>
  <si>
    <t>Realizar Taller de Cocina y Hábitos Saludables</t>
  </si>
  <si>
    <t>Socializar la Campaña de Teletrabajo</t>
  </si>
  <si>
    <t>Enviar la información sobre Sala de lactancia</t>
  </si>
  <si>
    <t>Realizar socialización del Programa servimos</t>
  </si>
  <si>
    <t>Realizar Pausas activas - cardiorumba/meditación - estiramiento</t>
  </si>
  <si>
    <t>Gestionar la Caminata ecológica</t>
  </si>
  <si>
    <t xml:space="preserve">Realizar el curso de manualidades </t>
  </si>
  <si>
    <t>Conmemorar el día de los niños</t>
  </si>
  <si>
    <t>Programar la Semana de la Salud</t>
  </si>
  <si>
    <t>Realizar la charla Promoción de Estilos de vida saludable, alimentación balanceada y prevención de adicciones</t>
  </si>
  <si>
    <t xml:space="preserve">Realizar el taller sobre prevención de acoso laboral, sexual, psicológico contra la mujer </t>
  </si>
  <si>
    <t>Realizar la capacitación en mejores prácticas para teletrabajar seguramente.</t>
  </si>
  <si>
    <t>Realizar la capacitación en Manejo de ecosistemas digitales</t>
  </si>
  <si>
    <t>Enviar la información sobre el día de la familia</t>
  </si>
  <si>
    <t>Conmemorar el día del Secretario/a</t>
  </si>
  <si>
    <t>Conmemorar el día de la madre</t>
  </si>
  <si>
    <t>Realizar la medición de clima y cultura organizacional</t>
  </si>
  <si>
    <t>Realizar las olimpiadas del saber UPME</t>
  </si>
  <si>
    <t>Gestionar la planeación estratégica</t>
  </si>
  <si>
    <t>Programar las Vacaciones recreativas</t>
  </si>
  <si>
    <t>Realizar el taller pre pensionados</t>
  </si>
  <si>
    <t>Gestionar el reconocimiento Mejor Servidor</t>
  </si>
  <si>
    <t xml:space="preserve">Conmemorar el día nacional del servidor público </t>
  </si>
  <si>
    <t>Conmemorar el día del padre</t>
  </si>
  <si>
    <t xml:space="preserve">Realizar el taller sobre temas de discapacidad </t>
  </si>
  <si>
    <t>Consolidar la Matriz de datos para caracterización de funcionarios</t>
  </si>
  <si>
    <t xml:space="preserve">Realizar el Taller de  fortalecimiento de la mujer en el ámbito laboral </t>
  </si>
  <si>
    <t>Participar en las olimpiadas del Sector Minero Energético</t>
  </si>
  <si>
    <t xml:space="preserve">Conmemorar Halloween - UPME Mágica </t>
  </si>
  <si>
    <t>Realizar la capacitación en inteligencia emocional, manejo de tensión y estrés.</t>
  </si>
  <si>
    <t>Realizar la Charla - Reconocimiento Día del Género</t>
  </si>
  <si>
    <t>Realizar la Capacitación enfocada a la prevención de la violencia y acoso en el trabajo, equidad e igualdad laboral, entre otros.</t>
  </si>
  <si>
    <t>Gestionar la Actividad de Integración - Cierre de gestión</t>
  </si>
  <si>
    <t>Realizar una capacitación sobre Promoción, difusión y conocimiento del documento denominado "Protocolo para la prevención, atención y medidas de protección de todas las formas de violencia contra las mujeres y basadas en género y/o discriminación por razón de raza, etnia, religión, nacionalidad, ideología política o filosófica, sexo u orientación sexual o discapacidad y demás razones de discriminación en el ámbito laboral y contractual del sector público"</t>
  </si>
  <si>
    <t>Aperturar novenas navideñas</t>
  </si>
  <si>
    <t>Gestionar el Programa de reconocimientos PAE</t>
  </si>
  <si>
    <t>Informes de revisión</t>
  </si>
  <si>
    <t>(N° de revisiones ejecutadas / N° de revisiones planificadas) *100</t>
  </si>
  <si>
    <t>1. Revisar y/o actualizar la Política y objetivos del SG-SST.</t>
  </si>
  <si>
    <t xml:space="preserve">Se realizó mesa de trabajo con integrante de la OAP para revisión de objetivos del SGSST adaptando metas de cumplimiento en el formato manejo en esta oficina. </t>
  </si>
  <si>
    <t>Evidencia de inducción</t>
  </si>
  <si>
    <t>(N° de inducciones ejecutadas / N° de Inducciones planificadas) *100</t>
  </si>
  <si>
    <t>2. Realizar inducción SGSST - socialización de política SST y Responsabilidades en SST. (cada vez que ingrese personal nuevo).</t>
  </si>
  <si>
    <t>Se realizó inducción de SST a todos los contratistas que ingresaron en el primer trimestre a la entidad, el certificado reposa en el expediente de cada uno.</t>
  </si>
  <si>
    <t>Se realizó inducción de SST a todos los contratistas que ingresaron en el segundo trimestre a la entidad, el certificado reposa en el expediente de cada uno.</t>
  </si>
  <si>
    <t>Listado de asistencia</t>
  </si>
  <si>
    <t>3. Realizar Reinducción SG-SST.</t>
  </si>
  <si>
    <t>Se remitió a la comunidad institucional el curso de inducción y reinducción a través del aplictivo mooodle.</t>
  </si>
  <si>
    <t>Se avala porcentaje de cumplimiento de la actividad.</t>
  </si>
  <si>
    <t>4. Realizar Rendición de cuentas del SG-SST 2025.</t>
  </si>
  <si>
    <t>Plan de trabajo con recursos</t>
  </si>
  <si>
    <t>5. Definir Recursos, Presupuesto SST 2025.</t>
  </si>
  <si>
    <t>Se realizó proyección de recursos de acuerdo al plan de trabajo anual del SGSST.</t>
  </si>
  <si>
    <t>Plan de Trabajo</t>
  </si>
  <si>
    <t>6. Definir Plan de Trabajo Anual en SST 2025.</t>
  </si>
  <si>
    <t>Se realizó proyección y firma del plan de trabajo anual del SGSST 2025</t>
  </si>
  <si>
    <t>Programa de capacitación</t>
  </si>
  <si>
    <t>7. Definir Programa de Capacitación en SST 2025.</t>
  </si>
  <si>
    <t>Se estableció programa de capacitación anual del SGSST 2025</t>
  </si>
  <si>
    <t>Plan de Trabajo con ARL</t>
  </si>
  <si>
    <t>8. Definir Plan de Trabajo Anual con ARL 2025.</t>
  </si>
  <si>
    <t>Se realizó proyección de plan de trabajo anual con la ARL positiva para la vigencia 2025.</t>
  </si>
  <si>
    <t>Indicadores</t>
  </si>
  <si>
    <t>9. Realizar Seguimiento a los indicadores del SGSST.</t>
  </si>
  <si>
    <t>Se realizó el seguimiento a los indicadores de ausentimismo y del SGSST a través del aplicativo Kactus.</t>
  </si>
  <si>
    <t>Acta</t>
  </si>
  <si>
    <t>10. Realizar Revisión por la Alta Dirección al SGSST.</t>
  </si>
  <si>
    <t>Actos administrativos</t>
  </si>
  <si>
    <t>(N° de reuniones ejecutadas / N° de reuniones planificadas) *100</t>
  </si>
  <si>
    <t>11. Realizar Acompañamiento modalidad de trabajo - teletrabajo, de acuerdo con las necesidades de la entidad.</t>
  </si>
  <si>
    <t>Se ha participado en los comités de teletrabajo del primer trimestre como el responsable del SGSST</t>
  </si>
  <si>
    <t>Se ha participado en los comités de teletrabajo del segundo trimestre como el responsable del SGSST</t>
  </si>
  <si>
    <t>Informe</t>
  </si>
  <si>
    <t>12. Realizar Auditoria al Sistema de Gestión SST.</t>
  </si>
  <si>
    <t>Autoevaluación estandares mínimos</t>
  </si>
  <si>
    <t>13. Realizar autoevaluación de estándares mínimos de la resolución 0312 de 2019.</t>
  </si>
  <si>
    <t>Reporte de Autoevaluación estandares mínimos a Ministerio de Trabajo</t>
  </si>
  <si>
    <t>14. Reportar ante el Ministerio de Trabajo, a través de la página del Fondo de Riesgos Laborales el resultado de la última autoevaluación de estándares mínimos de la vigencia 2023.</t>
  </si>
  <si>
    <t>Se estableció esta actividad para ejecutarse entre enero y febrero ya que se depende de la habilitación del aplicativo del ministerio de trabajo para realizar el reporte de la autoevaluación y este fue habilitado desde el mes de febrero, mes en el que se realizó el respectivo reporte.</t>
  </si>
  <si>
    <t>Se realizó reporte de autoevaluación de estandares mínimos al fondo nacional de riesgos laborales del ministerio de trabajo.</t>
  </si>
  <si>
    <t>Contrato</t>
  </si>
  <si>
    <t>15. Realizar Contratación Responsable del Sistema de Gestión de Seguridad y Salud en el Trabajo.</t>
  </si>
  <si>
    <t>Se realizó la contratación del líder responsable del SGSST para la vigencia 2025 a través del contrato No. CO1.PCCNTR.7233044</t>
  </si>
  <si>
    <t>Documentos</t>
  </si>
  <si>
    <t>(N° de documentos codificados / N° de documentos creados) *100</t>
  </si>
  <si>
    <t>16. Realizar Cargue y codificación de todos los documentos (formatos, instructivos, procedimientos etc.) en la herramienta de calidad. (cada que se creen o modifiquen)</t>
  </si>
  <si>
    <t>Se realizó actualización y codificación del formato y el procedimiento de gestión de cambios</t>
  </si>
  <si>
    <t>Matriz legal actualizada</t>
  </si>
  <si>
    <t>(N° de actualizaciones realizadas / N° de actualizaciones planificadas) *100</t>
  </si>
  <si>
    <t>17. Realizar Revisión, identificación, actualización y divulgación de Matriz de requisitos legales aplicables en Seguridad y Salud en el Trabajo.</t>
  </si>
  <si>
    <t>Se realizó la actualización de la matriz de requisitos legales aplicables en seguridad y salud en el trabajo en conjunto con profesional de la ARL.</t>
  </si>
  <si>
    <t>(N° de argos  / N° de documentos creados) *100</t>
  </si>
  <si>
    <t>18. Realizar Conservación de los documentos - Cargue de los registros del sistema por proceso en TRD y expedientes virtuales.</t>
  </si>
  <si>
    <t>Asistencia de reunión</t>
  </si>
  <si>
    <t>(N° de reuniones ejecutadas  / N° de reuniones planificadas) *100</t>
  </si>
  <si>
    <t>19. Gestionar Mesa de trabajo con grupo de gestión contractual para formalización de requisitos SST a proveedores y contratistas</t>
  </si>
  <si>
    <t>Se realizó mesa de trabajo con coordinador e integrante del grupo de gestión contractual para revisión de requisitos SST en la evaluación y selección de proveedores.</t>
  </si>
  <si>
    <t>Formato de gestión del cambio</t>
  </si>
  <si>
    <t>20. Realizar Revisión y aplicación del formato de Gestión del cambio con la Oficina Asesora de Planeación.</t>
  </si>
  <si>
    <t>Se realizó revisión de procedimiento y formato de gestión del cambio en conjunto con omtegrante de la OAP.</t>
  </si>
  <si>
    <t>Actas de ejecución de actividades del plan de trabajo</t>
  </si>
  <si>
    <t>21. Realizar Seguimiento e implementación Plan de Trabajo ARL.</t>
  </si>
  <si>
    <t>Se realizó seguimiento mensual al diseño y ejecuión del plan de trabajo anual con la ARL</t>
  </si>
  <si>
    <t>Actas de reuniones</t>
  </si>
  <si>
    <t>22. Verificar Reuniones COPASST (Mensual).</t>
  </si>
  <si>
    <t>Se realizó reunión mensual del COPASST.</t>
  </si>
  <si>
    <t>23. Elegir y Conformar del COPASST.</t>
  </si>
  <si>
    <t>Se realizó reunión y capacitación al comité de convivencia el 28 de abril de 2025.</t>
  </si>
  <si>
    <t>Pieza de socialización</t>
  </si>
  <si>
    <t>Correo electrónico</t>
  </si>
  <si>
    <t>25. Divulgar del comité de convivencia laboral.</t>
  </si>
  <si>
    <t>Se socializó a los integrantes del comité de convivencia laboral el 17 de marzo a través de correo electrónico.</t>
  </si>
  <si>
    <t>27. Realizar Capacitación al COPASST sobre temas relacionados con las funciones.</t>
  </si>
  <si>
    <t>Se realizó capacitación en el curso de 50 horas del SGSST a los integrantes del COPASST.</t>
  </si>
  <si>
    <t>28. Realizar Capacitación del comité de convivencia sobre temas relacionados con las funciones.</t>
  </si>
  <si>
    <t>Se realizó capacitación al comité de convivencia el 28 de abril de 2025 sobre funciones y respnsabilidades del comité.</t>
  </si>
  <si>
    <t>Listados de asistencia</t>
  </si>
  <si>
    <t>29. Realizar Semana de la salud</t>
  </si>
  <si>
    <t>Conceptos médicos</t>
  </si>
  <si>
    <t>(N° de exámenes realizados / N° de exámenes programados) *100</t>
  </si>
  <si>
    <t>30. Realizar Exámenes Médicos de Ingreso – Retiro (Reubicación, post incapacidad) - de acuerdo a la necesidad.</t>
  </si>
  <si>
    <t>Se realizaron exámenes médicos de ingreso, retiro y post incapacidad a los servidores de la entidad que ingresaron, se retiraron y tuvieron incapacidad de mas de 15 días en el primer trimestre del 2025.</t>
  </si>
  <si>
    <t>Se realizaron exámenes médicos de ingreso, retiro y post incapacidad a los servidores de la entidad que ingresaron, se retiraron y tuvieron incapacidad de mas de 15 días en el segundo trimestre del 2025.</t>
  </si>
  <si>
    <t>31. Realizar Exámenes médicos ocupacionales Periódicos.</t>
  </si>
  <si>
    <t>Listado de asistencia o piezas socializadas</t>
  </si>
  <si>
    <t>32. Realizar Sensibilización en cuidados de salud visual en el trabajo.</t>
  </si>
  <si>
    <t>33. Realizar Charlas población Sala Amiga de la Familia Lactante (SAFL).</t>
  </si>
  <si>
    <t>No se realizó por demoras en la asignación del proveedor de la ARL para realizar dicha capacitación. Será realizada en la segunda semana del mes de abril.</t>
  </si>
  <si>
    <t>Se realizó Capacitación virtual sobre los beneficios y propiedades de lactancia materna a corto y largo plazo el 25 de abril en conjunto con ARL Positiva</t>
  </si>
  <si>
    <t>34. Realizar Sensibilización en cuidados de salud auditiva en el trabajo.</t>
  </si>
  <si>
    <t xml:space="preserve">El 25 de junio se realizó sensibilización virtual en cuidados de salud auditiva en el trabajo con la ARL.
</t>
  </si>
  <si>
    <t>35. Realizar Pausas activas - Cardiorumba/meditación - estiramiento.</t>
  </si>
  <si>
    <t>Se realizaron pausas activas en febrero, marzo, abril y mayo en la entidad. Unas presenciales y otras virtuales.</t>
  </si>
  <si>
    <t>Listado de asistencia, piezas comunicativas, fotografías.</t>
  </si>
  <si>
    <t>36. Realizar Promoción de Estilos de vida saludable, alimentación balanceada y prevención de adicciones (alcohol, tabaco y drogas).</t>
  </si>
  <si>
    <t>Se realizó promoción de uso de la bicicleta a toda la comunidad institucional y se gestionó y socializó inscripción gratuita al gimniso Smarfit para 80 servidores de la entidad.</t>
  </si>
  <si>
    <t>Se avala el cumplimiento de la actividad conforme a lo reportado. No obstante, se recomienda conservar y adjuntar como evidencia el correo de envío respectivo, con el fin de verificar la trazabilidad y la fecha en que fue realizada la gestión.</t>
  </si>
  <si>
    <t>37. Realizar Promoción uso de la bicicleta.</t>
  </si>
  <si>
    <t>38. Realizar Charla de concientización, sobre la importancia del autocuidado, prevención de accidentalidad intra y extralaboral.</t>
  </si>
  <si>
    <t>39. Realizar Capacitación en manejo y prevención del riesgo Biológico.</t>
  </si>
  <si>
    <t>40. Realizar Charla sobre el sedentarismo y el riesgo cardiovascular.</t>
  </si>
  <si>
    <t>Plan de intervención</t>
  </si>
  <si>
    <t>41. Definir de plan de intervención de acuerdo a resultados de batería de riesgo psicosocial.</t>
  </si>
  <si>
    <t>Se estableció el programa de vigilancia epidemiológica psicosocial para la intervención de los resultados de la batería de riesgo psicosocial aplicada en el 2024</t>
  </si>
  <si>
    <t>42. Realizar Campaña de promoción y prevención de la salud mental.</t>
  </si>
  <si>
    <t>43. Realizar Capacitación en inteligencia emocional, manejo de tensión y estrés.</t>
  </si>
  <si>
    <t xml:space="preserve">Se realizó capacitación en manejo de tensión
y estrés el 17 de marzo en conjunto con
ARL Positiva. </t>
  </si>
  <si>
    <t>44. Realizar Capacitación en prevención del burnout.</t>
  </si>
  <si>
    <t>Se realizó Capacitación prevención del síndrome de burnout o síndrome del trabajador quemado el 24 de abril en conjunto con ARL Positiva.</t>
  </si>
  <si>
    <t>45. Realizar Capacitación en comunicación asertiva.</t>
  </si>
  <si>
    <t>Se realizó capacitación virtual en comunicación asertiva el 30 de mayo.</t>
  </si>
  <si>
    <t>46. Realizar Taller de manejo del tiempo.</t>
  </si>
  <si>
    <t xml:space="preserve">El 26 de junio se realizó taller de manejo del tiempo con la ARL.
</t>
  </si>
  <si>
    <t>47. Realizar Capacitación enfocada a la prevención de la violencia y acoso en el trabajo, equidad e igualdad laboral, entre otros.</t>
  </si>
  <si>
    <t>48. Realizar Charla sobre liderazgo, trabajo en equipo y solución de conflictos.</t>
  </si>
  <si>
    <t>49. Realizar Campaña de desconexión laboral.</t>
  </si>
  <si>
    <t>Resultados de la encuesta</t>
  </si>
  <si>
    <t>(N° de encuestas ejecutadas / N° de encuestas planificadas) *100</t>
  </si>
  <si>
    <t>50. Aplicar encuesta de percepción de la desconexión laboral</t>
  </si>
  <si>
    <t>Se realizó aplicación de encuesta de desconexión laboral, enviada a todos los servidores de la entidad el 30 de mayo de 2025.</t>
  </si>
  <si>
    <t>Pieza comunicativa</t>
  </si>
  <si>
    <t>51. Socializar resultados de percepción de la desconexión laboral</t>
  </si>
  <si>
    <t>Se realizó socialización a la comunidad institucional de los resultados obtenidos en la aplicación de la encuesta de desconexión laboral del 2024.</t>
  </si>
  <si>
    <t>El 27 de junio se realizó socialización a la comunidad institucional de los resultados obtenidos en la aplicación de la encuesta de desconexión laboral del primer semestre del 2025.</t>
  </si>
  <si>
    <t>52. Realizar Capacitación en adecuada higiene del sueño</t>
  </si>
  <si>
    <t>Orden de compra</t>
  </si>
  <si>
    <t>(N° de elementos entregados / N° de elementos comprados) *100</t>
  </si>
  <si>
    <t>53. Realizar Compra y suministro de elementos de botiquines, de protección personal, bioseguridad, de sala de lactancia y de atención de emergencias.</t>
  </si>
  <si>
    <t>Se dio inicio al proceso de compra de elementos de botiquines realizando inspecciones a cada uno de los existentes en la entidad para realizar balance de necesidades faltantes.</t>
  </si>
  <si>
    <t>Se realizó la gestión contractual, solicitud de cotización, de CDP, estudios previos y estudio de mercado. Esta pendiente que se emita el contrato y se entreguen los elementos de botiquin adquiridos.</t>
  </si>
  <si>
    <t>54. Realizar Capacitación en prevención del túnel del carpo</t>
  </si>
  <si>
    <t>Se realizará en el mes de marzo de acuerdo a disponibilidad de proveedores de la ARL</t>
  </si>
  <si>
    <t>Se realizó capacitación en prevención del túnel del carpo el 20 de marzo de 2025 con ARL positiva.</t>
  </si>
  <si>
    <t>55. Realizar Capacitación en Higiene postural en la conducción.</t>
  </si>
  <si>
    <t>56. Realizar Capacitación en prevención de los DME desordenes musculoesqueléticos con énfasis en tronco y miembros superiores.</t>
  </si>
  <si>
    <t>57. Realizar Capacitación en cuidados del nervio ciático</t>
  </si>
  <si>
    <t>Se realizó Capacitación virtual en cuidados del nervio ciático y prevención de desórdenes musculoesqueléticos en extremidades inferiores el 29 de abril en conjunto con ARL Positiva.</t>
  </si>
  <si>
    <t>Matriz actualizada</t>
  </si>
  <si>
    <t>Documento actualizado</t>
  </si>
  <si>
    <t>58. Actualizar de matriz de riesgos y peligros con participación de trabajadores, verificando efectividad de las medidas implementadas para controlar los peligros, riesgos y amenazas.</t>
  </si>
  <si>
    <t>Se realizó actualización de matriz de riesgos y peligros en conjunto con ARL y colaboradores de la entidad.</t>
  </si>
  <si>
    <t>59. Realizar Capacitación en identificación de peligros y control de riesgos laborales.</t>
  </si>
  <si>
    <t>Se realizó capacitación virtual en identificación de riesgos y peligros el 28 de mayo de 2025.</t>
  </si>
  <si>
    <t>60. Realizar Capacitación en prevención y manejo del riesgo público.</t>
  </si>
  <si>
    <t xml:space="preserve">El 18 de junio se realizó la capacitación virtual en manejo y prevención del riesgo público con la ARL.
</t>
  </si>
  <si>
    <t>Balance de mantenimientos</t>
  </si>
  <si>
    <t>Solicitud de información</t>
  </si>
  <si>
    <t>61. Realizar Seguimiento a los mantenimientos preventivos de la entidad.</t>
  </si>
  <si>
    <t>62. Realizar Capacitación en mejores practicas para teletrabajar seguramente.</t>
  </si>
  <si>
    <t>Se realizó capacitación en mejores prácticas para teletrabajar el 25 de marzo de 2025 en conjunto con la ARL.</t>
  </si>
  <si>
    <t>Formatos de inspección</t>
  </si>
  <si>
    <t>(N° de puestos de trabajo revisados / N° de teletrabajadores) *100</t>
  </si>
  <si>
    <t>63. Realizar Seguimiento a condiciones del puesto de trabajo de teletrabajadores.</t>
  </si>
  <si>
    <t>Reporte de accidente</t>
  </si>
  <si>
    <t>64. Reportar los accidentes de trabajo ante ARL y EPS.  (cada que se presenten)</t>
  </si>
  <si>
    <t>No se presentó ningún accidente de trabajo ni se diagnosicó ninguna enfermedad laboral en el primer trimestre de 2025</t>
  </si>
  <si>
    <t>Se realizó el reporte del accidente de trabajo ocurrido el 9 de junio tanto a la ARL como a la EPS d ela servidora</t>
  </si>
  <si>
    <t>Investigación de accidente</t>
  </si>
  <si>
    <t>(N° de accidentes presentados / N° de accidentes investigados) *100</t>
  </si>
  <si>
    <t>65. Investigar los accidentes, incidentes y enfermedades laborales. (cada que se presenten)</t>
  </si>
  <si>
    <t>Se realizó investigación del accidente de trabajo del 9 de junio.</t>
  </si>
  <si>
    <t>Informe de medición ambiental</t>
  </si>
  <si>
    <t>(N° de mediciones ejecutadas / N° de mediciones planificadas) *100</t>
  </si>
  <si>
    <t>66. Realizar Medición ambiental (ruido, iluminación o confort térmico)</t>
  </si>
  <si>
    <t>Formato de inspección</t>
  </si>
  <si>
    <t>(N° de inspecciones ejecutadas / N° de inspecciones planificadas) *100</t>
  </si>
  <si>
    <t>67. Realizar Inspección de Botiquines y camillas</t>
  </si>
  <si>
    <t>Se realizó inspecciones de botiquines que se encuentran a cargo de los brigadistas de emergencia de la entidad, incluyendo camillas.</t>
  </si>
  <si>
    <t>68. Realizar Inspección de Extintores.</t>
  </si>
  <si>
    <t>Se realizó inspección a los extintores de la entidad en conjunto con el COPASST</t>
  </si>
  <si>
    <t>69. Realizar Inspección al almacén de productos químicos.</t>
  </si>
  <si>
    <t>Reporte de jornada de orden, aseo y limpieza</t>
  </si>
  <si>
    <t>70. Realizar seguimiento y acompañamiento en Jornada de Orden y Aseo.</t>
  </si>
  <si>
    <t>Actas y documentos</t>
  </si>
  <si>
    <t>71. Realizar Mesa de trabajo con Gestión Administrativa para la estructuración y documentación del Plan Estratégico de Seguridad vial.</t>
  </si>
  <si>
    <t>Se realizó reunión de mesa de trabajo con el coordinador del grupo de gestión contractual y uno de los conductores para dar inicio a la estrcuturación del plan estratégico de seguridad vial.</t>
  </si>
  <si>
    <t>Se realizó Capacitación asesoría estructuración y documentación del Plan Estratégico de Seguridad vial en conjunto con ARL Positiva. Se sostuvo dicha reunión con el responsable de la flota vehicular y los conductores de la entidad.</t>
  </si>
  <si>
    <t>Se realizó mesa de trabajo con el coordinador de gestión administrativa para la estructuración del PESV.</t>
  </si>
  <si>
    <t>Correo o lista de asistencia</t>
  </si>
  <si>
    <t>72. Socializar a conductores del avance del Plan Estratégico de Seguridad vial.</t>
  </si>
  <si>
    <t>Se realizó socialización de los avances obtenidos en la estructuración y diseño del plan estratégico de seguridad vial de la entidad.</t>
  </si>
  <si>
    <t>73. Realizar Capacitación en seguridad vial, normatividad, sensibilización en el control de los peligros Viales y de transporte. Dirigida a los conductores.</t>
  </si>
  <si>
    <t>Se programó la actividad para el 27 de marzo de 2025 pero por cambios a última hora con el profesional encargado no pudo realizarse la capacitación y se reprogramó para el 7 de abril.</t>
  </si>
  <si>
    <t>Se realizó Capacitación asesoría estructuración y documentación del Plan Estratégico de Seguridad vial en conjunto con ARL Positiva.</t>
  </si>
  <si>
    <t>La actividad estaba programada en el mes de mayo pero por disponibilidad del profesional no pudo realizarse en este mes, por lo que se ejecutó el 11 de junio.</t>
  </si>
  <si>
    <t xml:space="preserve">Se realió la Capacitación en técnicas de conducción defensiva, manejo de situaciones peligrosas, y la importancia de evitar distracciones como el uso del teléfono móvil con ARL positiva. La actividad estaba programada en el mes de mayo pero por disponibilidad del profesional no pudo realizarse en este mes, por lo que se ejecutó el 11 de junio.
</t>
  </si>
  <si>
    <t>74. Verificar Inspección preoperacional de Vehículos.</t>
  </si>
  <si>
    <t>Se realizó inspección preoperacional diaria de los vehículos de la entidad cada vez que fueron usados.</t>
  </si>
  <si>
    <t>Documento y socialización por correo.</t>
  </si>
  <si>
    <t>75. Realizar Actualización y socialización del plan de emergencias.</t>
  </si>
  <si>
    <t>76. Realizar Capacitación dirigida a la brigada de emergencias en PONS.</t>
  </si>
  <si>
    <t xml:space="preserve">Se realizó la gestión correspondiente para realizar capacitación a la brigada de emergencias en el mes de marzo pero por disponibilidad del profesional encargado se tuvo que reprogramar para el 2 de abril. </t>
  </si>
  <si>
    <t>Se realizó capacitación a la brigada de emergencia en primeros auxilios, evacuación y rescate y manejo de incendios el 2 de abril de 2025 en el auditorio de la entidad.</t>
  </si>
  <si>
    <t>Se avala el porcentaje de cumplimiento reportado para la actividad. Adicionalmente, se recomienda complementar la evidencia fotográfica con el respectivo listado de asistencia, en el que se detalle la fecha de realización, con el fin de fortalecer la trazabilidad y verificar la efectiva ejecución de la actividad conforme a lo planeado.</t>
  </si>
  <si>
    <t>Correos institucionales</t>
  </si>
  <si>
    <t>77. Realizar Socialización de procedimientos operativos normalizados de emergencia.</t>
  </si>
  <si>
    <t>Certificación participación, fotografías.</t>
  </si>
  <si>
    <t>78. Realizar Simulacro de evacuación o autoprotección.</t>
  </si>
  <si>
    <t>79. Realizar socialización de los integrantes de la brigada de emergencias</t>
  </si>
  <si>
    <t>80. Realizar Convocatoria de participación en la brigada de emergencias.</t>
  </si>
  <si>
    <t>Plan Institucional de Capacitación 2025</t>
  </si>
  <si>
    <t>1. Consolidar las actividades de capacitación priorizadas  y presentar el Plan Institucional de Capacitación  2025 ante el Comité de Gestión y Desempeño para aprobación.</t>
  </si>
  <si>
    <t>Soporte de asistencia a la actividad</t>
  </si>
  <si>
    <t>2. Desarrollar el curso Mercado eléctrico y despacho económico</t>
  </si>
  <si>
    <t>3. Desarrollar el curso Sistema de almacenamiento de energía con baterías BESS</t>
  </si>
  <si>
    <t>4. Desarrollar el curso Estabilidad de Sistemas de Potencia</t>
  </si>
  <si>
    <t>5. Desarrollar el curso Dinámica de Sistemas y Aplicación de PowerSim</t>
  </si>
  <si>
    <t>En el marco de la suscripción del contrato con la UNIVERSIDAD NACIONAL DE COLOMBIA para adelantar las capacitaciones Misionales de la UPME identificadas en el diagnostico de necesidades de la entidad, se inicia el diplomado de DINAMICAS DE POWER SIM que tiene una duración de 100 horas con 33 sesiones sincronicas, de las cuales se avanzó con dos sesiones de 6 horas, con una cobertura de 6 servidores de la Subdirección de Mineria</t>
  </si>
  <si>
    <t>se avanza con 24 horas del Diplomado de Dinamicas de power sim dirigido a 6 servidores de la Subdirección de Mineria</t>
  </si>
  <si>
    <t>6. Desarrollar el curso Herramientas de prospectiva y formulación de escenarios para la planeación estratégica</t>
  </si>
  <si>
    <t xml:space="preserve">Se avanza con 8 horas del curso de herramientas de prospectiva dirigidi a 11 servidores de Subdirección de Demanda </t>
  </si>
  <si>
    <t>7. Desarrollar el curso Planificación Energética Colombiana</t>
  </si>
  <si>
    <t>8. Desarrollar el curso Capacitacion Certificada en ITL V4</t>
  </si>
  <si>
    <t>Se avanza con el ajuste, aprobación de ficha y contenidos del curso, así como se inicia el curso dirigido a 8 servidores de la OTI</t>
  </si>
  <si>
    <t>9. Desarrollar el curso Diplomado Ciencia de Datos</t>
  </si>
  <si>
    <t>10. Desarrollar el curso Diseño de subestaciones eléctricas y RETIE, NTC 2050 y demás normas técnicas aplicables al diseño de instalaciones eléctricas</t>
  </si>
  <si>
    <t>11. Desarrollar el curso Aplicación de Herramientas Inteligentes para la Planeación Institucional</t>
  </si>
  <si>
    <t>Se avanza con el curso de POWER BI, a través del convenio con la Caja de Compensación en la linea propulsor en el que se inscribieron 50 servidores de la UPME</t>
  </si>
  <si>
    <t>12. Desarrollar el curso Normas Internacionales de Auditoría Interna</t>
  </si>
  <si>
    <t>13. Derecho Administrativo y Contencioso Adminsitrativo</t>
  </si>
  <si>
    <t>14. Derecho Minero Energetico</t>
  </si>
  <si>
    <t>15. Desarrollar el curso Argumentación y redacción de documentos</t>
  </si>
  <si>
    <t>16. Desarrollar el curso Gestión de proyectos</t>
  </si>
  <si>
    <t>17.  Desarrollar el curso Presupuesto General de la Nación</t>
  </si>
  <si>
    <t>18. Desarrollar el curso Actualización en aspectos Claves para la Gestión Administrativa y atención al ciudadano en el Sector Público</t>
  </si>
  <si>
    <t>19. Desarrollar el curso Actualización en aspectos jurídicos, técnicos, administrativos y estratégicos para la gestión del talento humano en el sector público</t>
  </si>
  <si>
    <t>20. Desarrollar el curso Actualización en materia presupuestal. Contable, tesorería y tributaría</t>
  </si>
  <si>
    <t>21. Desarrollar el curso Etapas del contrato estatal - Regimen Especial, Supervisión de Contratos</t>
  </si>
  <si>
    <t>22. Desarrollar la divulgación de la Circular conjunta 100-003-2024 implementación de acuerdo de paz</t>
  </si>
  <si>
    <t>Se realizará el avance en el mes de junio en el marco de la suscripción del contrato de las capacitaciones transversales y de apoyo</t>
  </si>
  <si>
    <t>se realiza la capacitación de la circular 100-03 el día 28 de abril al comité de convivencia , se realiza capacitación a personas lactantes (beneficios sobre la lactancia a corto y largo plazo) 25 de abril</t>
  </si>
  <si>
    <t>23. Desarrollar capacitación de sostenibilidad ambiental</t>
  </si>
  <si>
    <t>24. Desarrollar capacitación Intervenciones con Enfoque Diferencial (género, grupos étnicos, adultos mayores, niñez, población en condición de discapacidad)</t>
  </si>
  <si>
    <t>25. Desarrollar curso del código de integridad del DAFP</t>
  </si>
  <si>
    <t>26. Desarrollar curso de administración de riesgos e integridad</t>
  </si>
  <si>
    <t>27. Desarrollar curso de transparencia y acceso a la información</t>
  </si>
  <si>
    <t>28. Desarrollar curso del código general disciplinario</t>
  </si>
  <si>
    <t>29. Desarrollar curso de conflicto de intereses</t>
  </si>
  <si>
    <t>30. Desarrollar capacitación de las fases del desarrollo del sistema de evaluación del desempeño laboral</t>
  </si>
  <si>
    <t>Se realiza la capacitación del cierre de la evaluación del desempeño laboral para los servidores de carrera administrativa contando con la participación de 68 servidores, se aporta como evidencia la lista de asistencia y la grabación de la sesión</t>
  </si>
  <si>
    <t>31. Desarrollar sesiones de inducción y reinducción</t>
  </si>
  <si>
    <t>Se reaizará el lanzamiento de la plataforma de moodle en el mes de abril, aplicando la inducción y reinducción.</t>
  </si>
  <si>
    <t>Se realiza el lanzamiento de la plataforma moodle con los cursos de inducción, reinducción e integridad, se cuenta con el reporte de las personasd que han realizado el curso</t>
  </si>
  <si>
    <t>32. Desarrollar programa de Bilingüismo</t>
  </si>
  <si>
    <t>Se inicia con el programa de bilinguismo, realizando inscripciones y la clasificación del nivel de ingles con un total de 50 servidores, se adjunta listado.</t>
  </si>
  <si>
    <t xml:space="preserve"> </t>
  </si>
  <si>
    <t>Se creó presentación con los resultados obtenidos en los autodiagnósticos, las acciones de mejora y buenas prácticas para la divulgación a través de correo institucional 
https://drive.google.com/file/d/1iz8JQo_yVDtBaOwFS5oWwlsHURI3HEF0/view?usp=sharing</t>
  </si>
  <si>
    <t>Se socializó  a través de correo electrónico Socializó a toda la comunidad de la UPME los autodiagnósticos de la Política de Integridad y conflicto de intereses acciones de mejora y buenas prácticas.
https://drive.google.com/file/d/1RJNegpZbYCdgB3Ka5EIyR0U4Rc8u6X50/view?usp=sharing</t>
  </si>
  <si>
    <t>Equipo</t>
  </si>
  <si>
    <t>se envió el test para participación de los servidores  el 28 de marzo de 2025 
https://drive.google.com/file/d/1LwQ6ypRVXRT2HYqY9TBIFjKfzGbFI_v7/view?usp=sharing</t>
  </si>
  <si>
    <t>Los resultados obtenidos del test de percepción, los cuales fueron socializados a la comunidad UPME el 30 abril de 2025 , se comparten las evidencias:
https://drive.google.com/drive/folders/1jdCEqMZoj_HaV_YSkJVLa36gE2xT7DZg?usp=sharing</t>
  </si>
  <si>
    <t>Se Creó  una  pieza comunicativas del Buzón de Integridad (Línea ética del Sector) y resultados para aprobación.
https://drive.google.com/file/d/1kpK4U8NIPDeOXZoO3lPvd2-TNiaS1xfZ/view?usp=sharing
https://drive.google.com/file/d/1Nq33ErlKOtLWesYcHvuGUlvZfje_Yuvi/view?usp=sharing</t>
  </si>
  <si>
    <t>CONTROL DE CAMBIOS</t>
  </si>
  <si>
    <t xml:space="preserve">Versión </t>
  </si>
  <si>
    <t xml:space="preserve">Aprobación </t>
  </si>
  <si>
    <t>Descripción</t>
  </si>
  <si>
    <r>
      <rPr>
        <b/>
        <sz val="11"/>
        <color theme="1"/>
        <rFont val="Verdana"/>
        <family val="2"/>
      </rPr>
      <t>Código:</t>
    </r>
    <r>
      <rPr>
        <sz val="11"/>
        <color theme="1"/>
        <rFont val="Verdana"/>
        <family val="2"/>
      </rPr>
      <t xml:space="preserve"> F-DE-09</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</si>
  <si>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</si>
  <si>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</si>
  <si>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</si>
  <si>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</si>
  <si>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</si>
  <si>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</si>
  <si>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</si>
  <si>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</si>
  <si>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</si>
  <si>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t>No se encuentra evidencia del reporte de la actividad al momento de realizar el seguimiento correspondiente, lo cual impide validar su avance o cumplimiento. Se recomienda remitir la información pendiente a la mayor brevedad,</t>
  </si>
  <si>
    <t>Se gestionó el 100% de los registros y requerimientos recibidos por ARGO.</t>
  </si>
  <si>
    <t>24. Verificar Reuniónes Comité de Convivencia. (mínimo cada 3 meses).</t>
  </si>
  <si>
    <t>26. Divulgar del COPASST.</t>
  </si>
  <si>
    <r>
      <rPr>
        <sz val="11"/>
        <rFont val="Verdana"/>
        <family val="2"/>
      </rPr>
      <t xml:space="preserve">Se da cumplimiento a la actividad, proyectando el Plan Institucional de Capacitación el cual fué aprobado en el CIGD realizado en enero, de igual forma se publica en la página de la UPME en el enlace: </t>
    </r>
    <r>
      <rPr>
        <u/>
        <sz val="11"/>
        <color rgb="FF1155CC"/>
        <rFont val="Verdana"/>
        <family val="2"/>
      </rPr>
      <t>https://www1.upme.gov.co/Entornoinstitucional/Planeacioninstitucional/Paginas/planeacion-institucional.aspx</t>
    </r>
    <r>
      <rPr>
        <sz val="11"/>
        <rFont val="Verdana"/>
        <family val="2"/>
      </rPr>
      <t xml:space="preserve"> y se expide la Resolución No. 000078 de 2025 por medio de la cual se adopta el plan institucional de capacitación y formación para todos los funcionarios de la Unidad de Planeación Minero Energética para la vigencia 2025.</t>
    </r>
  </si>
  <si>
    <t>La evidencia se envía al correo de Camila ya que no se contaba con el acceso a la carpeta de evidenciasd</t>
  </si>
  <si>
    <r>
      <rPr>
        <b/>
        <sz val="11"/>
        <color theme="1"/>
        <rFont val="Verdana"/>
        <family val="2"/>
      </rPr>
      <t>Código:</t>
    </r>
    <r>
      <rPr>
        <sz val="11"/>
        <color theme="1"/>
        <rFont val="Verdana"/>
        <family val="2"/>
      </rPr>
      <t xml:space="preserve"> F-DE-09</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</si>
  <si>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</si>
  <si>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</si>
  <si>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</si>
  <si>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</si>
  <si>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</si>
  <si>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</si>
  <si>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</si>
  <si>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</si>
  <si>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t>Consolidar las actividades de capacitación priorizadas  y presentar el Plan Institucional de Capacitación  2025 ante el Comité de Gestión y Desempeño para aprobación.</t>
  </si>
  <si>
    <t>Desarrollar el curso Mercado eléctrico y despacho económico</t>
  </si>
  <si>
    <t>Desarrollar el curso Sistema de almacenamiento de energía con baterías BESS</t>
  </si>
  <si>
    <t>Desarrollar el curso Estabilidad de Sistemas de Potencia</t>
  </si>
  <si>
    <t>Desarrollar el curso Dinámica de Sistemas y Aplicación de PowerSim</t>
  </si>
  <si>
    <t>Desarrollar el curso Herramientas de prospectiva y formulación de escenarios para la planeación estratégica</t>
  </si>
  <si>
    <t>Desarrollar el curso Planificación Energética Colombiana</t>
  </si>
  <si>
    <t>Desarrollar el curso Capacitacion Certificada en ITL V4</t>
  </si>
  <si>
    <t>Desarrollar el curso Diplomado Ciencia de Datos</t>
  </si>
  <si>
    <t>Desarrollar el curso Diseño de subestaciones eléctricas y RETIE, NTC 2050 y demás normas técnicas aplicables al diseño de instalaciones eléctricas</t>
  </si>
  <si>
    <t>Desarrollar el curso Apliacación de Herramientas Inteligentes para la Planeación Institucional</t>
  </si>
  <si>
    <t>Desarrollar el curso Normas Internacionales de Auditoría Interna</t>
  </si>
  <si>
    <t>Derecho Administrativo y Contencioso Adminsitrativo</t>
  </si>
  <si>
    <t>Derecho Minero Energetico</t>
  </si>
  <si>
    <t>Desarrollar el curso Argumentación y redacción de documentos</t>
  </si>
  <si>
    <t>Desarrollar el curso Gestión de proyectos</t>
  </si>
  <si>
    <t>Desarrollar el curso Presupuesto General de la Nación</t>
  </si>
  <si>
    <t>Desarrollar el curso Actualización en aspectos Claves para la Gestión Administrativa y atención al ciudadano en el Sector Público</t>
  </si>
  <si>
    <t>Desarrollar el curso Actualización en aspectos jurídicos, técnicos, administrativos y estratégicos para la gestión del talento humano en el sector público</t>
  </si>
  <si>
    <t>Desarrollar el curso Actualización en materia presupuestal. Contable, tesorería y tributaría</t>
  </si>
  <si>
    <t>Desarrollar el curso Etapas del contrato estatal - Regimen Especial, Supervisión de Contratos</t>
  </si>
  <si>
    <r>
      <rPr>
        <b/>
        <sz val="11"/>
        <color theme="1"/>
        <rFont val="Verdana"/>
        <family val="2"/>
      </rPr>
      <t>Código:</t>
    </r>
    <r>
      <rPr>
        <sz val="11"/>
        <color theme="1"/>
        <rFont val="Verdana"/>
        <family val="2"/>
      </rPr>
      <t xml:space="preserve"> F-DE-09</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</si>
  <si>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</si>
  <si>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</si>
  <si>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</si>
  <si>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</si>
  <si>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</si>
  <si>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</si>
  <si>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</si>
  <si>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</si>
  <si>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t>Informe del estado de la Política de Integridad y conflicto de intereses acciones de mejora y buenas prácticas.</t>
  </si>
  <si>
    <t>1. Actualizar de los dos (02) autodiagnósticos de la Política de integridad y Conflicto de intereses vigencia 2024.</t>
  </si>
  <si>
    <r>
      <rPr>
        <sz val="11"/>
        <color theme="1"/>
        <rFont val="Verdana"/>
        <family val="2"/>
      </rPr>
      <t xml:space="preserve">se actalizaron de los dos (02) autodiagnósticos de la Política de integridad y Conflicto de intereses vigencia a corte 31 de diciembre de 2024. </t>
    </r>
    <r>
      <rPr>
        <u/>
        <sz val="11"/>
        <color rgb="FF1155CC"/>
        <rFont val="Verdana"/>
        <family val="2"/>
      </rPr>
      <t>https://drive.google.com/drive/folders/13RaU4hLgSu4DrjgZpqJ4fdYadQhKE3TS?usp=drive_link</t>
    </r>
  </si>
  <si>
    <t>2. Crear una pieza comunicativa con los resultados obtenidos en los autodiagnósticos, las acciones de mejora y buenas prácticas para la divulgación a través de correo institucional .</t>
  </si>
  <si>
    <t>3. Socializar a toda la comunidad de la UPME los autodiagnósticos de la Política de Integridad y conflicto de intereses acciones de mejora y buenas prácticas.</t>
  </si>
  <si>
    <t>Designar el equipo de gestores del código de integridad de la UPME conforme a la resolución No. 285 de 2021</t>
  </si>
  <si>
    <t>4. Crear la convocatoria la postulación voluntaria de los interesados en conformar el equipo de gestores del código de integridad de la UPME conforme a la resolución No. 285 de 2021.</t>
  </si>
  <si>
    <t>se creó la convocatoria de postulación para conformar el equipo de gestores del código de integridad de la UPME  y se actualizó Reslución anterior para la resolución No. 283 de 2025 por se regulo el funcionamiento el quipo de gesteores de integridad.
https://drive.google.com/file/d/1C5H5RN9ZAbXbvUsf2XM3X6WcrGJwevtq/view?usp=sharing 
https://drive.google.com/file/d/14RjcLoN87igpPuEnUuNUk1-aQm-GrFdO/view?usp=sharing</t>
  </si>
  <si>
    <t>5. Notificar a través de memorando la conformación del equipo de gestores del código de integridad de la UPME, teniendo en cuenta que este debe tener la participación un integrante por dependencia.</t>
  </si>
  <si>
    <t>Se expidio la Resolución No.374 de 2025, por la cual se reconocio los gestores de Integridad para el periodo 2025 -2026 la cual fue comunicada a través de correo electrónico desde la cuenta de Talento Humano el día 29 de abril de 2025, conforme lo regulado en la Resolución 283 de 2025. 
La evidencia en el siguiente enlace en drive 
https://drive.google.com/drive/folders/1j6cQhQF3LfjI2T9YM3Syfgn3Rd8I3phg?usp=drive_link</t>
  </si>
  <si>
    <t>v</t>
  </si>
  <si>
    <t>Informe de los resultados obtenidos de la percepción y apropiación del conocimiento de la política de integridad por parte de los servidores y colaboradores de la UPME.</t>
  </si>
  <si>
    <t>informe</t>
  </si>
  <si>
    <t>6. Elaborar del test de percepción y apropiación de valores (transparencia - integridad - percepción) de los servidores y colaboradores de la UPME para aprobación de la coordinación del GTH.</t>
  </si>
  <si>
    <t>Se elaboró del test de percepción y apropiación de valores (transparencia - integridad - percepción) de los servidores el pasado 28 de marzo de 2025 vía corrreo electrónico 
https://drive.google.com/file/d/1LwQ6ypRVXRT2HYqY9TBIFjKfzGbFI_v7/view?usp=sharing
https://drive.google.com/file/d/1LwQ6ypRVXRT2HYqY9TBIFjKfzGbFI_v7/view?usp=sharing</t>
  </si>
  <si>
    <t>7. Socializar el test de percepción y apropiación de valores 2025 con la comunidad de la UPME a través de comunicación interna.</t>
  </si>
  <si>
    <t>8. Recolectar, analizar y preocesar de los resultados obtenidos del test de percepción.</t>
  </si>
  <si>
    <t xml:space="preserve">se procedio a relaizar el test de percepción de integridad el 28 de marzo y para el mes abril se recolectó, analizó y preoceso con la caja de herramientas de la función pública de los resultados obtenidos del test de percepción, los cuales fueron socializadoa a la comunidad UPME el 30 abril de 2025 , se comparten las evidencias:
https://drive.google.com/drive/folders/1jdCEqMZoj_HaV_YSkJVLa36gE2xT7DZg?usp=drive_link
</t>
  </si>
  <si>
    <t>9. Tabular de los resultados y elaborar del informe de e los resultados obtenidos de la percepción y apropiación del conocimiento de la política de integridad por parte de los servidores y colaboradores de la UPME para aprobación de la coordinación del GTH.</t>
  </si>
  <si>
    <t>Capacitaciones y sensibilizaciones o comunicaciones relacionadas con la integridad pública, código de integridad, conflictos de interés, Personas Expuestas Políticamente - PEP, etc, dirigidos a todos los niveles de la entidad.</t>
  </si>
  <si>
    <t>número</t>
  </si>
  <si>
    <t>10. Planear charlas y talleres e invitar expertos en ética para hablar sobre el concepto de integridad en diversos contextos.</t>
  </si>
  <si>
    <t>se realiza concrograma con fecha tentativas https://docs.google.com/spreadsheets/d/1d83tGVFcwRLD4vhS-vAGxtukDI3vqQ0w/edit?usp=drive_link&amp;ouid=101401236773614083321&amp;rtpof=true&amp;sd=true</t>
  </si>
  <si>
    <t>11. Realizar la capacitaciones o sensibilizaciones relacionadas con la integridad pública, código de integridad, conflictos de interés, Personas Expuestas Políticamente - PEP, etc, dirigidos a todos los niveles de la entidad.</t>
  </si>
  <si>
    <t>12. Crear propuestas de materiales visuales que expliquen el valor de la integridad con ejemplos cotidianos. (Carteles, infografías o vídeos)</t>
  </si>
  <si>
    <t>Cuatro (04) divulgación del procedimiento para las denuncias entre la ciudadanía y grupos de valor, el buzón de integridad y resultados del monitoreo y seguimiento.</t>
  </si>
  <si>
    <t>13. Crear la propuesta de cuatro (04) piezas comunicativas del Buzón de Integridad (Línea ética del Sector) y resultados para aprobación de la Coordinadora del grupo de TH.</t>
  </si>
  <si>
    <t>14. Realizar informe de GIT de Gestión Administrativa y Servicio al Ciudadan de seguimiento de las denuncias en general allegadas en el buzón de integridad de la UPME y socialzar los resultados obtenidos.</t>
  </si>
  <si>
    <t>*Una (1) divulgación interna para la realización del curso de integridad, transparencia y lucha contra la corrupción del DAFP
 *Un (1) informe de la participación de los altos funcionarios, servidores y colaboradores de la UPME que realizaron el curso de integridad, transparencia y lucha contra la corrupción del DAFP y socializarlo.</t>
  </si>
  <si>
    <t>15.Crear la propuesta de la pieza comunicativa para la realización del curso de integridad, transparencia y lucha contra la corrupción del DAFP aprobada por la coordinadora del Grupo de TH.</t>
  </si>
  <si>
    <t xml:space="preserve">la pieza se realizó el año,pasado en diciembre, no es necesario volver hacer el curso </t>
  </si>
  <si>
    <t>16. Recopilar, almacenar y custodiar los certificados de participación del curso de integridad, transparencia y lucha contra la corrupción del DAFP.</t>
  </si>
  <si>
    <t>17. Realizar el listado de los altos funcionarios, servidores y colaboradores de la UPME que realizaron el curso de integridad, transparencia y lucha contra la corrupción del DAFP.</t>
  </si>
  <si>
    <t>18. Construir informe la participación del curso de transparencia y lucha contra la corrupción del DAFP de los altos funcionarios, servidores y colaboradores de la UPME que realizaron el curso de integridad, transparencia y lucha contra la corrupción del DAFP y remitir a aprobación de la coordinadora del Grupo de TH.</t>
  </si>
  <si>
    <t>19. Socializar los resultados del informe de la actividad anterior con la comunidad interna de la UPME.</t>
  </si>
  <si>
    <t>Una (01) Política de Integridad de la Unidad de Planeación Minero Energética – UPME, acto administrativo de adopción y plan de acción relacionado con la Política</t>
  </si>
  <si>
    <t>20. Elaborar de la política de integridad de la Unidad de Planeación Minero Energética – UPME</t>
  </si>
  <si>
    <t>21. Proyectar el acto administrativo de adopción a través del Comité Institucional de Gestión y Desempeño</t>
  </si>
  <si>
    <t>22. Realizar el plan de acción relacionado con la Política</t>
  </si>
  <si>
    <t>Dos (02) informe de seguimiento de conflictos de intereses por parte de los altos gerentes públicos, servidores y colaboradores de la UPME a través del aplicativo por la Integridad Pública.</t>
  </si>
  <si>
    <t>23. Realizar la revisión y monitoreo de la información de los altos directivos, servidores públicos y colaboraddores en SIGEP II, con apoyo del GIT de Gestión Administrativa y Servicio al Ciudadano y el GIT de Contratos.</t>
  </si>
  <si>
    <t>24. Hacer seguimiento y control a la publicación y divulgación proactiva de la información señalada en la Ley 2013 de 2019, por parte del 100% de los sujetos obligados de la entidad.</t>
  </si>
  <si>
    <t>25. Construir informe el informe semestral de seguimiento de conflictos de intereses por parte de los altos gerentes públicos, servidores y colaboradores de la UPME que lo reporten a través del aplicativo por la Integridad Pública y remitir a aprobación de la coordinadora del Grupo de Talento Humano.</t>
  </si>
  <si>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</si>
  <si>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</si>
  <si>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</si>
  <si>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</si>
  <si>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</si>
  <si>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</si>
  <si>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</si>
  <si>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r>
      <rPr>
        <b/>
        <sz val="7"/>
        <color theme="1"/>
        <rFont val="Verdana"/>
        <family val="2"/>
      </rPr>
      <t xml:space="preserve">PORCENTAJE DE AVANCE
</t>
    </r>
    <r>
      <rPr>
        <b/>
        <sz val="5"/>
        <color theme="1"/>
        <rFont val="Verdana"/>
        <family val="2"/>
      </rPr>
      <t>(Acumulado)</t>
    </r>
  </si>
  <si>
    <t>6. Gestionar cursos deportivos (Gimnasio - Bolos - Natación - Futbol)</t>
  </si>
  <si>
    <t>7. Realizar Taller de Cocina y Hábitos Saludables</t>
  </si>
  <si>
    <t>9. Socializar la Campaña de Teletrabajo</t>
  </si>
  <si>
    <t>10. Enviar la información sobre Sala de lactancia</t>
  </si>
  <si>
    <t>11. Realizar socialización del Programa servimos</t>
  </si>
  <si>
    <t>12. Realizar Pausas activas - cardiorumba/meditación - estiramiento</t>
  </si>
  <si>
    <t>13. Gestionar la Caminata ecológica</t>
  </si>
  <si>
    <t xml:space="preserve">14. Realizar el curso de manualidades </t>
  </si>
  <si>
    <t>15. Conmemorar el día de los niños</t>
  </si>
  <si>
    <t>16. Programar la Semana de la Salud</t>
  </si>
  <si>
    <t>17. Realizar la charla Promoción de Estilos de vida saludable, alimentación balanceada y prevención de adicciones</t>
  </si>
  <si>
    <t xml:space="preserve">18. Realizar el taller sobre prevención de acoso laboral, sexual, psicológico contra la mujer </t>
  </si>
  <si>
    <t>19. Realizar la capacitación en mejores prácticas para teletrabajar seguramente.</t>
  </si>
  <si>
    <t>20. Realizar la capacitación en Manejo de ecosistemas digitales</t>
  </si>
  <si>
    <t>21. Enviar la información sobre el día de la familia</t>
  </si>
  <si>
    <t>22. Conmemorar el día del Secretario/a</t>
  </si>
  <si>
    <t>23. Conmemorar el día de la madre</t>
  </si>
  <si>
    <t>24. Realizar la medición de clima y cultura organizacional</t>
  </si>
  <si>
    <t>25. Realizar las olimpiadas del saber UPME</t>
  </si>
  <si>
    <t>26. Gestionar la planeación estratégica</t>
  </si>
  <si>
    <t>27. Programar las Vacaciones recreativas</t>
  </si>
  <si>
    <t>28. Realizar el taller pre pensionados</t>
  </si>
  <si>
    <t>29. Gestionar el reconocimiento Mejor Servidor</t>
  </si>
  <si>
    <t xml:space="preserve">30. Conmemorar el día nacional del servidor público </t>
  </si>
  <si>
    <t>31. Conmemorar el día del padre</t>
  </si>
  <si>
    <t xml:space="preserve">32. Realizar el taller sobre temas de discapacidad </t>
  </si>
  <si>
    <t>33. Consolidar la Matriz de datos para caracterización de funcionarios</t>
  </si>
  <si>
    <t xml:space="preserve">34. Realizar el Taller de  fortalecimiento de la mujer en el ámbito laboral </t>
  </si>
  <si>
    <t>35. Participar en las olimpiadas del Sector Minero Energético</t>
  </si>
  <si>
    <t xml:space="preserve">36. Conmemorar Halloween - UPME Mágica </t>
  </si>
  <si>
    <t>37. Realizar la capacitación en inteligencia emocional, manejo de tensión y estrés.</t>
  </si>
  <si>
    <t>38. Realizar la Charla - Reconocimiento Día del Género</t>
  </si>
  <si>
    <t>39. Realizar la Capacitación enfocada a la prevención de la violencia y acoso en el trabajo, equidad e igualdad laboral, entre otros.</t>
  </si>
  <si>
    <t>40. Gestionar la Actividad de Integración - Cierre de gestión</t>
  </si>
  <si>
    <t>41. Realizar una capacitación sobre Promoción, difusión y conocimiento del documento denominado "Protocolo para la prevención, atención y medidas de protección de todas las formas de violencia contra las mujeres y basadas en género y/o discriminación por razón de raza, etnia, religión, nacionalidad, ideología política o filosófica, sexo u orientación sexual o discapacidad y demás razones de discriminación en el ámbito laboral y contractual del sector público"</t>
  </si>
  <si>
    <t>42. Aperturar novenas navideñas</t>
  </si>
  <si>
    <t>43. Gestionar el Programa de reconocimientos PAE</t>
  </si>
  <si>
    <r>
      <rPr>
        <sz val="11"/>
        <rFont val="Verdana"/>
        <family val="2"/>
      </rPr>
      <t xml:space="preserve">Se da cumplimiento a la actividad, proyectando el Plan Institucional de Capacitación el cual fué aprobado en el CIGD realizado en enero, de igual forma se publica en la página de la UPME en el enlace: </t>
    </r>
    <r>
      <rPr>
        <u/>
        <sz val="11"/>
        <color rgb="FF1155CC"/>
        <rFont val="Verdana"/>
        <family val="2"/>
      </rPr>
      <t>https://www1.upme.gov.co/Entornoinstitucional/Planeacioninstitucional/Paginas/planeacion-institucional.aspx</t>
    </r>
    <r>
      <rPr>
        <sz val="11"/>
        <rFont val="Verdana"/>
        <family val="2"/>
      </rPr>
      <t xml:space="preserve"> y se expide la Resolución No. 000078 de 2025 por medio de la cual se adopta el plan institucional de capacitación y formación para todos los funcionarios de la Unidad de Planeación Minero Energética para la vigencia 2025.</t>
    </r>
  </si>
  <si>
    <t>PROGRAMA DE TRANSPARENCIA Y ÉTICA PÚBLICA (PTEP) 
PLAN DE EJECUCIÓN Y MONITOREO 2026</t>
  </si>
  <si>
    <t>COMPONENTE</t>
  </si>
  <si>
    <t>ACCIÓN ESTRATÉGICA</t>
  </si>
  <si>
    <t>ACTIVIDAD</t>
  </si>
  <si>
    <t>1.Riesgos para la integridad</t>
  </si>
  <si>
    <t>COMPONENTE PROGRÁMATICO 2026 - 2029</t>
  </si>
  <si>
    <t>FORMULACIÓN DEL PLAN DE EJECUCCIÓN Y MONITOREO 2026</t>
  </si>
  <si>
    <t>REPORTE SEGUNDA LÍNEA DE ACCIÓN</t>
  </si>
  <si>
    <t>1.1. Actualizar y socializar a los grupos de valor  los instrumentos para la gestión integral de los riesgos.</t>
  </si>
  <si>
    <t>1.1.1. Política de Gestión Integral de los Riesgos actualizada y socializada con base en los lineamientos vigentes emitidos por el DAFP.</t>
  </si>
  <si>
    <t>1.1.2. Procedimiento para la gestión integral de los riesgos actualizado y socializado.</t>
  </si>
  <si>
    <t>1.1.3. Mapa de riesgos para la integridad pública actualizado y socializado.</t>
  </si>
  <si>
    <t>Mapa</t>
  </si>
  <si>
    <t>1.2. Elaborar y socializar a los grupos de valor el informe de seguimiento trimestral del mapa de riesgos para la integridad pública de la entidad.</t>
  </si>
  <si>
    <t>Transversal</t>
  </si>
  <si>
    <t>Diseñar e implementar un mecanismo de seguimiento y evaluación de Gestión de Riesgos para la Integridad Pública -SIGRIP.</t>
  </si>
  <si>
    <t>5. Transversal</t>
  </si>
  <si>
    <t>5.1. Diseñar e implementar un mecanismo de seguimiento y evaluación de Gestión de Riesgos para la Integridad Pública -SIGRIP.</t>
  </si>
  <si>
    <t>5.1.1. Mecanismo de seguimiento y evaluación para la administración de Gestión de Riesgos para la Integridad Pública -SIGRIP implementado.</t>
  </si>
  <si>
    <t>RESPONSABLE</t>
  </si>
  <si>
    <r>
      <rPr>
        <b/>
        <sz val="11"/>
        <color theme="1"/>
        <rFont val="Nunito"/>
      </rPr>
      <t>Código:</t>
    </r>
    <r>
      <rPr>
        <sz val="11"/>
        <color theme="1"/>
        <rFont val="Nunito"/>
      </rPr>
      <t xml:space="preserve"> F-DE-09</t>
    </r>
  </si>
  <si>
    <r>
      <t xml:space="preserve">PORCENTAJE DE AVANCE
</t>
    </r>
    <r>
      <rPr>
        <b/>
        <sz val="5"/>
        <color theme="1"/>
        <rFont val="Nunito"/>
      </rPr>
      <t>(Acumulado)</t>
    </r>
  </si>
  <si>
    <t>1.1.1.3. Diseñar y ejecutar la estrategia de socialización y capacitación interna sobre la política actualizada, dirigida a directivos, líderes de proceso y servidores, dejando registro de participantes y evidencias.</t>
  </si>
  <si>
    <t>1.1.2.3. Socializar y capacitar sobre el procedimiento actualizado de gestión integral de riesgos, mediante jornadas de formación, guías prácticas y publicación en medios internos, dejando registro de participantes y evidencias.</t>
  </si>
  <si>
    <t>5.1.1.1. Diseñar y documentar el mecanismo de seguimiento y evaluación de la Gestión de Riesgos para la Integridad Pública – SIGRIP, definiendo indicadores, periodicidad, responsables, fuentes de información y herramientas de reporte, articulado con el PTEP y el Mapa de Riesgos.</t>
  </si>
  <si>
    <t>1.2.1. Informe cuatrimestrales del mapa de riesgos para la integridad pública socializado a los grupos de valor en el menú de transparencia de la entidad.</t>
  </si>
  <si>
    <t>Instrumentos</t>
  </si>
  <si>
    <t>2. Riesgo de lavado de activos (LA), financiación del terrorismo (FT) y la proliferación de armas 
de destrucción masiva (FP) – LA/FT/FP</t>
  </si>
  <si>
    <t>Oficina Asesora de Planeación y lideres de proceso</t>
  </si>
  <si>
    <t>Asesor con funciones de control interno</t>
  </si>
  <si>
    <t>3. Canales de denuncia</t>
  </si>
  <si>
    <t xml:space="preserve">Oficina Tecnologías de Información con apoyo Secretaria General </t>
  </si>
  <si>
    <t>4. Debida diligencia</t>
  </si>
  <si>
    <t>Manual</t>
  </si>
  <si>
    <t>Mecanismo de seguimiento y evaluación para la administración de Gestión de Riesgos para la Integridad Pública -SIGRIP implementado.</t>
  </si>
  <si>
    <t>Comité</t>
  </si>
  <si>
    <t xml:space="preserve">Oficina Asesora de Planeación </t>
  </si>
  <si>
    <t>3</t>
  </si>
  <si>
    <t>Diseñar e implementar un mecanismo de seguimiento y evaluación de las redes y articulación internas y externas.</t>
  </si>
  <si>
    <t>Mecanismo de seguimiento y evaluación de las redes y articulación internas y externas diseñado e implementado.</t>
  </si>
  <si>
    <t>5. Redes internas</t>
  </si>
  <si>
    <t>6. Redes externas</t>
  </si>
  <si>
    <t xml:space="preserve">2.2. Establecer una hoja de ruta para implementar auditorías forenses, diferentes a las propias del Modelo Estándar de Control Interno, a los procesos y subprocesos institucionales en los que se presenten denuncias de corrupción.  </t>
  </si>
  <si>
    <t>3.1. Elaborar e implementar el procedimiento para el reporte de operaciones sospechosas de la UPME conforme a la metodología elaborada por la Secretaría de Transparencia.</t>
  </si>
  <si>
    <t>4.1. Elaborar e implementar el Manual de debida diligencia en el conocimiento de la contraparte definido en la guía para la gestión integral del riesgo y el diseño de controles en entidades públicas del DAFP.</t>
  </si>
  <si>
    <t>Oficina Asesora de Planeación y Subdirección de Gestión de la Información</t>
  </si>
  <si>
    <t>GIT de Gestión de Administrativa y Servicio al Ciudadano</t>
  </si>
  <si>
    <t>% de ejecución del plan</t>
  </si>
  <si>
    <t>Subdirección de Gestión de la Información y el GIT Gestión
Administrativa y Servicio al
Ciudadano</t>
  </si>
  <si>
    <t>GIT de Gestión de Talento Humano</t>
  </si>
  <si>
    <t>Informe semestral</t>
  </si>
  <si>
    <t>Oficina Asesora de Planeación y el GIT Gestión Administrativa y Servicio al Ciudadano</t>
  </si>
  <si>
    <t>Informe de evaluación</t>
  </si>
  <si>
    <t xml:space="preserve">Diseñar e implementar un mecanismo de seguimiento y evaluación de la Modelo de Estado Abierto </t>
  </si>
  <si>
    <t>Mecanismo de seguimiento y evaluación del Modelo de Estado de Abierto</t>
  </si>
  <si>
    <t>ÁREA RESPONSABLE</t>
  </si>
  <si>
    <t>FECHA DE INICIO</t>
  </si>
  <si>
    <t>FECHA FINAL</t>
  </si>
  <si>
    <t xml:space="preserve">COMPONENTE 1. ADMINISTRACIÓN DE RIESGOS PARA LA INTEGRIDAD </t>
  </si>
  <si>
    <t>PROGRAMA DE TRANSPARENCIA Y ÉTICA PÚBLICA (PTEP) 
COMPONENTE PROGRAMÁTICO 2026 - 2029</t>
  </si>
  <si>
    <t>7. Acceso a la información pública y transparencia</t>
  </si>
  <si>
    <t>8. Integridad en el servicio público</t>
  </si>
  <si>
    <t>9. Política de diálogo y corresponsabilidad</t>
  </si>
  <si>
    <t>COMPONENTE 2. REDES Y ARTICULACIÓN</t>
  </si>
  <si>
    <t>6.2. Realizar a través de las redes externas jornadas con la participación de la comunidad y grupos de valor de la entidad para el intercambio de buenas prácticas que permitan consolidar la gestión pública, integra y transparente.</t>
  </si>
  <si>
    <t>COMPONENTE 3. MODELO DE ESTADO ABIERTO</t>
  </si>
  <si>
    <t xml:space="preserve">Grupo de Gestión de Talento Humano </t>
  </si>
  <si>
    <t>Oficina Asesora de Planeación y áreas responsables de la gestión  de trámites</t>
  </si>
  <si>
    <t xml:space="preserve">Subdirección de Gestión de la Información </t>
  </si>
  <si>
    <t>10. Programa de formación</t>
  </si>
  <si>
    <t>11. Gestión de trámites</t>
  </si>
  <si>
    <t>12.  Relacionamiento con el ciudadano</t>
  </si>
  <si>
    <t>COMPONENTE 4. INICIATIVAS ADICIONALES</t>
  </si>
  <si>
    <t xml:space="preserve">5.1.1. Mapa de redes y artículación interna elaborado y socializado. </t>
  </si>
  <si>
    <t>5.1.1.1. Identificar y recopilar información sobre comités, roles, procesos y dependencias relacionados con la ejecución del PTEP en la UPME.</t>
  </si>
  <si>
    <t>6.1.1. Mapa de redes y articulación externas consolidado.</t>
  </si>
  <si>
    <t>TRANSVERSAL</t>
  </si>
  <si>
    <t>7.1. Elaborar y socializar a los grupos de valor los instrumentos para la transparencia activa, pasiva y la accesibilidad en la información pública.</t>
  </si>
  <si>
    <t>7.1.1. Política de transparencia activa, pasiva y la accesibilidad en la información pública elaborada y socializada.</t>
  </si>
  <si>
    <t>7.1.2. Procedimiento de transparencia activa, pasiva y la accesibilidad en la información pública elaborado y socializado.</t>
  </si>
  <si>
    <t>7.2. Elaborar y socializar a los grupos de valor la política de los estándares de calidad y usabilidad de la información.</t>
  </si>
  <si>
    <t>7.2.1. Política de los estándares de calidad y usabilidad de la información elaborada y socializada.</t>
  </si>
  <si>
    <t>7.3. Elaborar y publicar anualmente los instrumentos de gestión de la información pública como lo son: El Registro o inventario de activos de información (incluye una relación de 
cuáles activos de información están publicados en portal web y la utilidad), el Índice de información clasificada y reservada y el esquema de publicación de información.</t>
  </si>
  <si>
    <t>Oficina de Tecnologías de Información: Oficial de seguridad de la información</t>
  </si>
  <si>
    <t>7.3.3. Esquema de publicación de información elaborado y publicado.</t>
  </si>
  <si>
    <t>7.3.1. Registro o inventario de activos de información (incluye una relación de cuáles activos de información están publicados en portal web y la utilidad)  elaborado y publicado.</t>
  </si>
  <si>
    <t>7.3.2. Índice de información clasificada y reservada y el esquema de publicación de información elaborado y publicado.</t>
  </si>
  <si>
    <t>SUBCOMPONENTE</t>
  </si>
  <si>
    <t>SUBCOMPONENTE 1. ADMINISTRACIÓN DEL RIESGO</t>
  </si>
  <si>
    <t>1.1. Actualizar y socializar a los grupos de valor los instrumentos para la gestión integral de los riesgos.</t>
  </si>
  <si>
    <t>1.1.2.2. Formalizar el procedimiento actualizado de gestión integral de riesgos, redefiniendo flujograma, formatos, mecanismos de seguimiento y reporte, y gestionando su aprobación en el Sistema Integrado de Gestión.</t>
  </si>
  <si>
    <t>1.1.2.1. Actualizar el procedimiento de gestión integral de riesgos de la UPME, incorporando los lineamientos actualizados del DAFP y del SIGRIP y articulándolo con la Política de Gestión Integral de Riesgos.</t>
  </si>
  <si>
    <t>5.1.1.2. Implementar y operar el mecanismo de seguimiento y evaluación del SIGRIP, realizando la recolección y análisis de la información, elaborando reportes para el Comité Institucional de Gestión y Desempeño y dejando registro de acciones de mejora derivadas.</t>
  </si>
  <si>
    <t>Oficina Asesora de Planeación
(Administrador del PTEP)</t>
  </si>
  <si>
    <t>SUBCOMPONENTE 2. REDES Y ARTÍCULACIÓN</t>
  </si>
  <si>
    <t>5.1.1.2. Aplicar encuestas a directivos, líderes de proceso y equipos de apoyo para mapear redes, flujos de información y niveles de articulación interna.</t>
  </si>
  <si>
    <t>5.1.1.3. Elaborar y socializar el mapa de redes y articulación interna, incluyendo hallazgos y recomendaciones para la implementación del PTEP 2026-2029.</t>
  </si>
  <si>
    <t>5.1. Elaborar el mapa de redes y articulación internas de la UPME para garantizar la ejecución del Programa de Transparencia y Ética Pública - PTEP vigencia 2026 -2029.</t>
  </si>
  <si>
    <t>6.1. Elaborar el mapa de redes y articulación externas</t>
  </si>
  <si>
    <t>6.1.1.1. Identificar las instancias externas relacionadas con transparencia, integridad y control y su vínculo con la UPME.</t>
  </si>
  <si>
    <t>6.1.1.2. Caracterizar los mecanismos de articulación entre la UPME y dichas instancias externas.</t>
  </si>
  <si>
    <t>6.1.1.3. Consolidar el mapa de redes externas, incluyendo actores, relaciones y oportunidades de fortalecimiento para la implementación del PTEP.</t>
  </si>
  <si>
    <t xml:space="preserve">Oficina Asesora de Planeación (Administrador del PTEP) </t>
  </si>
  <si>
    <t>7.1.1.3. Socializar la política transparencia activa, pasiva y la accesibilidad en la información pública.</t>
  </si>
  <si>
    <t>7.1.2.3. Socializar el procedimiento con las dependencias e instancias competentes, dejando registro de la capacitación interna y de su publicación en los canales institucionales.</t>
  </si>
  <si>
    <t>7.1.2.1. Elaborar el procedimiento de transparencia activa, pasiva y accesibilidad a la información pública UPME.</t>
  </si>
  <si>
    <t>7.1.2.2. Formalizar el procedimiento de transparencia activa, pasiva y accesibilidad a la información pública y gestionando su aprobación en el Sistema Integrado de Gestión.</t>
  </si>
  <si>
    <t>7.1.1.2. Presentar la política transparencia activa, pasiva y la accesibilidad en la información pública ante el Comité Institucional de Gestión y Desempeño.</t>
  </si>
  <si>
    <t>7.3.1.1. Recolectar la información de los activos de información de la entidad, incluyendo su estado de publicación en el portal web y su utilidad para la ciudadanía y grupos de valor.</t>
  </si>
  <si>
    <t>7.3.1.2. Publicar el inventario de activos de información en los canales institucionales, de acuerdo con los lineamientos de transparencia activa.</t>
  </si>
  <si>
    <t>7.3.2.1. Elaborar el índice de información clasificada y reservada y el esquema de publicación de información, de acuerdo con el marco normativo aplicable y los activos de información de la entidad.</t>
  </si>
  <si>
    <t>7.3.2.2. Publicar el índice y el esquema de publicación de información en los canales institucionales, garantizando su disponibilidad y consulta por la ciudadanía.</t>
  </si>
  <si>
    <t>7.3.3.1. Elaborar el esquema de publicación de información, definiendo tipos de información, responsables, formatos, plazos de actualización y canales de publicación.</t>
  </si>
  <si>
    <t>7.3.3.2. Publicar el esquema de publicación de información en los canales institucionales, garantizando su disponibilidad para la ciudadanía y grupos de valor.</t>
  </si>
  <si>
    <t>7.4. Elaborar informe de seguimiento anual de la publicación y actualización periódica de la información obligatoria según lo dispuesto por la Ley 1712 de 2014  y Resolución 1519 de 2020 para el reporte ITA de Procuraduría.</t>
  </si>
  <si>
    <t>7.5. Actualizar e implementar el procedimiento de PQRSDF vigentes de acuerdo con los lineamientos del Decreto 1081 de 2015 en materia de transparencia pasiva.</t>
  </si>
  <si>
    <t>7.4.1. Informe anual de seguimiento de la información actualizada en el portal web elaborado y divulgado.</t>
  </si>
  <si>
    <t>7.4.1.2. Consolidar los resultados del seguimiento en un informe anual, incluyendo hallazgos, brechas, riesgos y recomendaciones de mejora.</t>
  </si>
  <si>
    <t>7.5.1.2. Actualizar el procedimiento de PQRSDF, definiendo etapas, responsables, plazos de respuesta, canales, registros y mecanismos de seguimiento y retroalimentación.</t>
  </si>
  <si>
    <t>7.5.1.3. Implementar el procedimiento de PQRSDF actualizado, mediante su socialización interna, ajustes en los canales de atención y registro de la gestión en los sistemas establecidos.</t>
  </si>
  <si>
    <t>7.6. Formular y ejecutar un plan de fortalecimiento de la accesibilidad web de acuerdo al anexo No. 1 de la Resolución 1519 de 2020.</t>
  </si>
  <si>
    <t>7.6.1. Plan de fortalecimiento de la accesibilidad web elaborado y ejecutado.</t>
  </si>
  <si>
    <t>7.6.1.2. Formular el plan de fortalecimiento de la accesibilidad web, definiendo acciones, responsables, recursos, plazos y mecanismos de seguimiento.</t>
  </si>
  <si>
    <t>7.6.1.3. Ejecutar el plan de fortalecimiento de la accesibilidad web, implementando los ajustes priorizados y dejando evidencia de los avances y resultados.</t>
  </si>
  <si>
    <t>8.1. Elaborar y socializar Informe de los resultados obtenidos de la percepción y apropiación del conocimiento de los instrumentos de gestión de la política de integridad por parte de los servidores y colaboradores de la UPME.</t>
  </si>
  <si>
    <t>8.2. Elaborar y socializar informe de seguimiento semestral de conflictos de intereses por parte de los altos gerentes públicos, servidores y colaboradores de la UPME a través del aplicativo por la Integridad Pública, incluyendo acciones de mejora y buenas practicas a mantener por la entidad.</t>
  </si>
  <si>
    <t>8.1.1. Informe de los resultados obtenidos de la percepción y apropiación del conocimiento de los instrumentos de gestión de la política de integridad de la UPME elaborado y socializado.</t>
  </si>
  <si>
    <t>8.1.2. Informe de seguimiento semestral de conflictos de intereses por parte de los altos gerentes públicos, servidores y colaboradores de la UPME elaborado y socializado.</t>
  </si>
  <si>
    <t>8.1.1.1. Socializar el test de percepción y apropiación de valores 2025 con la comunidad de la UPME a través de comunicación interna.</t>
  </si>
  <si>
    <t>8.1.1.2. Recolectar, analizar y procesar de los resultados obtenidos del test de percepción.</t>
  </si>
  <si>
    <t>8.1.1.3. Tabular de los resultados y elaborar del informe de los resultados obtenidos de la percepción y apropiación del conocimiento de la política de integridad por parte de los servidores y colaboradores de la UPME para aprobación de la coordinación del GTH.</t>
  </si>
  <si>
    <t>8.1.2.1. Realizar la revisión y monitoreo de la información de los altos directivos, servidores públicos y colaboradores en SIGEP II, con apoyo del GIT de Gestión Administrativa y Servicio al Ciudadano y el GIT de Contratos.</t>
  </si>
  <si>
    <t>8.1.2.2. Hacer seguimiento y control a la publicación y divulgación proactiva de la información señalada en la Ley 2013 de 2019, por parte del 100% de los sujetos obligados de la entidad.</t>
  </si>
  <si>
    <t>8.1.2.3. Construir informe el informe semestral de seguimiento de conflictos de intereses por parte de los altos gerentes públicos, servidores y colaboradores de la UPME que lo reporten a través del aplicativo por la Integridad Pública, incluyendo acciones de mejora y buenas practicas a mantener por la entidad y remitir a aprobación de la coordinadora del Grupo de Talento Humano.</t>
  </si>
  <si>
    <t>9.1. Elaborar, socializar e implementar los instrumentos de la Política de Participación Ciudadana y Rendición de Cuentas que permita a los ciudadanos ejercer control social.</t>
  </si>
  <si>
    <t>9.1.1. Política de Participación Ciudadana y Rendición de Cuentas elaborada e implementada.</t>
  </si>
  <si>
    <t>9.1.3. Procedimiento de Participación Ciudadana de la UPME actualizado e implementado</t>
  </si>
  <si>
    <t>SUBCOMPONENTE 3. MODELO DE ESTADO ABIERTO</t>
  </si>
  <si>
    <t>9.1.1.1. Elaborar la Política de Participación Ciudadana y Rendición de Cuentas de la UPME.</t>
  </si>
  <si>
    <t>9.1.1.2. Presentar la política  de Participación Ciudadana y Rendición de Cuentas ante el Comité Institucional de Gestión y Desempeño.</t>
  </si>
  <si>
    <t>9.1.1.3. Socializar la política de Participación Ciudadana y Rendición de Cuentas.</t>
  </si>
  <si>
    <t>9.1.2. Procedimiento de Rendición de Cuentas implementado conforme a los lineamiento del Manual Único de Rendición de Cuentas (MURC)</t>
  </si>
  <si>
    <t>2.5%</t>
  </si>
  <si>
    <t>33.3%</t>
  </si>
  <si>
    <t>1.25%</t>
  </si>
  <si>
    <t>1.0%</t>
  </si>
  <si>
    <t>1.5%</t>
  </si>
  <si>
    <t>3.0%</t>
  </si>
  <si>
    <t>10.1. Diseñar y ejecutar una estrategia de formación de los componentes del Programa de Transparencia y Ética Pública - PTEP</t>
  </si>
  <si>
    <t>10.1.1.Estrategia de formación de los componentes del Programa de Transparencia y Ética Pública - PTEP diseñada y ejecutada.</t>
  </si>
  <si>
    <t>12.1.1. Herramienta de gestión de PQRSD modernizada, con funcionalidades mejoradas de seguimiento, trazabilidad, generación de alertas y reportes estratégicos, operativa y alineada con los principios de transparencia y atención oportuna al ciudadano.</t>
  </si>
  <si>
    <t>12.1.1.1. Caracterizar los requerimientos funcionales y técnicos de la herramienta de gestión de PQRSD, incluyendo necesidades de seguimiento, trazabilidad, reportes para la toma de decisiones y requisitos de atención oportuna al ciudadano.</t>
  </si>
  <si>
    <t>12.1.1.2. Actualizar la configuración y funcionalidades de la herramienta de PQRSD, incorporando mejoras en los flujos de gestión, alertas, reportes, tableros de control y registros de trazabilidad.</t>
  </si>
  <si>
    <t>12.1.1.3. Implementar la herramienta de PQRSD modernizada, realizando pruebas, capacitando a los usuarios y dejando evidencia del uso de los nuevos módulos y reportes para la gestión y toma de decisiones.</t>
  </si>
  <si>
    <t>12.2. Implementar un asistente virtual o ChatBot en la página principal de la UPME para fortalecer la atención ciudadana.</t>
  </si>
  <si>
    <t>6.2. Diseñar e implementar un mecanismo de seguimiento y evaluación de las redes y articulación internas y externas.</t>
  </si>
  <si>
    <t>6.2.1. Mecanismo de seguimiento y evaluación de las redes y articulación internas y externas diseñado e implementado.</t>
  </si>
  <si>
    <t>6.2.1.1. Diseñar y documentar el mecanismo de seguimiento y evaluación de las redes y articulación internas y externas de la UPME, definiendo indicadores, periodicidad, responsables, fuentes de información y herramientas de reporte, articulado con el PTEP.</t>
  </si>
  <si>
    <t>6.2.1.2. Implementar y operar el mecanismo de seguimiento y evaluación de las redes y articulación internas y externas, realizando la recolección y análisis periódico de la información, elaborando reportes para las instancias de dirección y dejando registro de las acciones de mejora derivadas.</t>
  </si>
  <si>
    <t>9.2. Diseñar e implementar un mecanismo de seguimiento y evaluación del Modelo de Estado Abierto</t>
  </si>
  <si>
    <t>9.2.1. Mecanismo de seguimiento y evaluación del Modelo de Estado Abierto diseñado e implementado.</t>
  </si>
  <si>
    <t>9.2.1.1. Diseñar y documentar el mecanismo de seguimiento y evaluación del Modelo de Estado Abierto, definiendo indicadores, periodicidad, responsables, fuentes de información y herramientas de reporte, articulado con el PTEP.</t>
  </si>
  <si>
    <t>9.2.1.2. Implementar y operar el mecanismo de seguimiento y evaluación del Modelo de Estado Abierto, realizando la recolección y análisis periódico de la información, elaborando reportes para las instancias de dirección y dejando registro de las acciones de mejora derivadas.</t>
  </si>
  <si>
    <t>9.1.2.1. Elaborar la estrategia de Rendición de cuentas de la vigencia 2026, de acuerdo al procedimiento adoptado por la UPME.</t>
  </si>
  <si>
    <t>9.1.2.2. Realizar seguimientos trimestrales a la ejecución de la estrategia de rendición de cuentas 2026.</t>
  </si>
  <si>
    <t>9.1.2.3. Informe final de la estrategia de rendición de cuentas 2026.</t>
  </si>
  <si>
    <t>9.1.3.1. Elaborar la estrategia de participación ciudadanada de la vigencia 2026, de acuerdo al procedimiento adoptado por la UPME.</t>
  </si>
  <si>
    <t>9.1.3.2. Realizar seguimientos trimestrales a la ejecución de la estrategia de participación ciudadana 2026.</t>
  </si>
  <si>
    <t>9.1.3.3. Informe final de la estrategia de participación ciudadana 2026.</t>
  </si>
  <si>
    <t>7.4.1.3. Divulgar el informe de seguimiento a las instancias internas competentes y en los canales institucionales definidos.</t>
  </si>
  <si>
    <t>7.5.1. Procedimiento de PQRSDF actualizado e implementado.</t>
  </si>
  <si>
    <t>7.5.1.1. Elaborar un diagnóstico del procedimiento vigente de PQRSDF frente al marco normativo actual, los lineamientos de participación ciudadana y los canales de atención de la entidad, identificando los ajustes requeridos.</t>
  </si>
  <si>
    <t>12.1. Modernizar la herramienta de gestión de PQRSDF para optimizar el seguimiento, la trazabilidad y la toma de decisiones, fortaleciendo la oportunidad y transparencia en la atención al ciudadano.</t>
  </si>
  <si>
    <t>7.6.1.1. Realizar el autodiagnóstico del nivel de accesibilidad del portal web institucional frente a los criterios del anexo 1 de la Resolución 1519 de 2020.</t>
  </si>
  <si>
    <t>Informes de seguimiento</t>
  </si>
  <si>
    <t>13. Innovación Pública</t>
  </si>
  <si>
    <t>5.2. Crear el equipo Gestor de Transparencia y Ética Pública para promover la cultura de la legalidad y cumplimiento.</t>
  </si>
  <si>
    <t>5.2. Crear el Equipo Gestor de Transparencia y Ética Pública para promover la cultura de la legalidad y cumplimiento.</t>
  </si>
  <si>
    <t>5.2.1. Equipo Gestor de Transparencia y Ética Pública creado</t>
  </si>
  <si>
    <t>5.2.1.1. Elaborar el acto administrativo de creación del Equipo Gestor de Transparencia y Ética Pública.</t>
  </si>
  <si>
    <t>5.2.1.2. Gestionar la aprobación y socializar el acto administrativo de creación del Equipo Gestor de Transparencia y Ética Pública.</t>
  </si>
  <si>
    <t>10.1.1.3. Implementar la estrategia de formación, realizando las jornadas previstas y dejando registro de participantes, materiales utilizados y resultados de las evaluaciones de aprendizaje.</t>
  </si>
  <si>
    <t>10.1.1.1.  Identificar necesidades de formación en los procesos y dependencias relacionadas con la implementación del PTEP.</t>
  </si>
  <si>
    <t>10.1.1.2. Diseñar la estrategia de formación, definiendo objetivos, población objetivo, instrumentos (capacitaciones, guías, cápsulas, etc), responsables y cronograma.</t>
  </si>
  <si>
    <t>AVANCE I TRIMESTRE</t>
  </si>
  <si>
    <t>AVANCE II TRIMESTRE</t>
  </si>
  <si>
    <t>AVANCE III TRIMESTRE</t>
  </si>
  <si>
    <t>AVANCE IV TRIMESTRE</t>
  </si>
  <si>
    <t xml:space="preserve">3.2. Elaborar e implementar el procedimiento para la operación del canal institucional de denuncia por corrupción y buzón ético de la UPME conforme a la metodología elaborada por la Secretaría de Transparencia. </t>
  </si>
  <si>
    <t>7.4.1.1. Realizar el autodiagnóstico de la información publicada en el portal web de la entidad según los lineamientos de transparencia activa.</t>
  </si>
  <si>
    <t>1.1.1.1. Actualizar la Política de Gestión Integral de Riesgos de la UPME, integrando riesgos gestión, fiscales e integridad, seguridad de la información en un solo instrumento, alineado con la normativa vigente y lineamientos del DAFP.</t>
  </si>
  <si>
    <t>1.1.1.2. Presentar para aprobación la Política actualizada ante el Comité Institucional de Gestión y Desempeño y demás instancias competentes, dejando actas y acto administrativo de adopción como soporte.</t>
  </si>
  <si>
    <t>1.1.3.1. Elaborar el Manual que contiene las siguientes políticas de Antilavado de Activos, Contra la Financiación del Terrorismo y Contra la Financiación de la Proliferación de Armas de Destrucción Masiva (ALA/CFT/CFP), Antisoborno y Antifraude UPME.</t>
  </si>
  <si>
    <t>1.1.3.2. Presentar para aprobación el Manual ante el Comité Institucional de Gestión y Desempeño y demás instancias competentes, dejando actas y acto administrativo de adopción como soporte.</t>
  </si>
  <si>
    <t>1.1.3.3. Diseñar y ejecutar la estrategia de socialización y capacitación interna sobre el Manual, dirigida a directivos, líderes de proceso y servidores, dejando registro de participantes y evidencias.</t>
  </si>
  <si>
    <t>Oficial de seguridad de la información</t>
  </si>
  <si>
    <t>1.2.2. Informe cuatrimestrales del mapa de riesgos de seguridad de la información socializado a los grupos de valor en el menú de transparencia de la entidad.</t>
  </si>
  <si>
    <t>1.2.1.1. Elaborar informes cuatrimestrales del mapa de riesgos de seguridad de la información, consolidando avances, eventos de riesgo, controles implementados.</t>
  </si>
  <si>
    <t>1.2.1.2. Socializar el informe cuatrimestral del mapa de riesgos de riesgos de seguridad de la información con los grupos de valor priorizados, mediante espacios de diálogo dejando registro de asistentes y retroalimentación recibida.</t>
  </si>
  <si>
    <t>1.2.1.3. Publicar los informes cuatrimestrales del mapa de riesgos de riesgos de seguridad de la información en el menú de transparencia del sitio web institucional.</t>
  </si>
  <si>
    <t>1.2.1.1. Elaborar informes cuatrimestrales del mapa de riesgos fiscales, corrupción y gestión, consolidando avances, eventos de riesgo, controles implementados.</t>
  </si>
  <si>
    <t>1.2.1.2. Socializar el informe cuatrimestral del mapa de riesgos fiscales, corrupción y gestión, con los grupos de valor priorizados, mediante espacios de diálogo dejando registro de asistentes y retroalimentación recibida.</t>
  </si>
  <si>
    <t>1.2.1.3. Publicar los informes cuatrimestrales del mapa de riesgos fiscales, corrupción y gestión, en el menú de transparencia del sitio web institucional.</t>
  </si>
  <si>
    <t xml:space="preserve">1.1.3.1. Actualizar el mapa de riesgos para la integridad pública (Gestión, corrupción, SARLAF) de la UPME, revisando identificación, valoración y tratamiento de riesgos de corrupción y otros riesgos a la integridad, en coherencia con la Política de Gestión Integral de Riesgos, el SIGRIP y los lineamientos del DAFP. </t>
  </si>
  <si>
    <t xml:space="preserve">14. Estrategia de comunicación </t>
  </si>
  <si>
    <t>9.2. Evaluar el grado de implementación y artículación del control social de las estrategias de rendición de cuentas y participación ciudadana.</t>
  </si>
  <si>
    <t>11.1. Elaboración, aprobación y socialización del procedimiento de racionalización de trámites conforme a la guía metodológica para la racionalización de trámites.</t>
  </si>
  <si>
    <t>11.2. Formular y ejecutar la estrategia de racionalización de trámites incluyendo la reducción de costos, requisitos y/o documentos, si aplica para los trámites de la entidad.</t>
  </si>
  <si>
    <t>11.2.1. Estrategia de racionalización de trámites incluyendo la reducción de costos, requisitos y/o documentos formulada y ejecutada.</t>
  </si>
  <si>
    <t>11.2. 1.1. Formular la estrategia de racionalización de trámites, identificando los trámites de la entidad, analizando costos, tiempos, requisitos y documentos asociados, y definiendo acciones de simplificación y mejora.</t>
  </si>
  <si>
    <t>11.2.1.2. Implementar la estrategia de racionalización de trámites, aplicando las acciones definidas, ajustando los trámites priorizados y dejando evidencia de la reducción de costos, requisitos y/o documentos.</t>
  </si>
  <si>
    <t>2.1. Elaborar y socializar el manual que contiene políticas para prevenir que la entidad sea usada a través de sus operaciones para lavar activos o financiar el terrorismo, así como los roles y responsabilidades que debe cumplir cada una de las instancias y niveles de la organización.</t>
  </si>
  <si>
    <t>1.2.1. Informe cuatrimestrales del mapa de riesgos para la integridad pública socializado a los grupos de valor en el menú de transparencia de la entidad elaborado y socializado,</t>
  </si>
  <si>
    <t>2.1.1. Manual que contiene las políticas Antilavado de Activos, Contra la Financiación del Terrorismo y Contra la Financiación de la Proliferación de Armas de Destrucción Masiva (ALA/CFT/CFP), Antisoborno y Antifraude elaborado y socializado.</t>
  </si>
  <si>
    <t>1.1.3.Manual que contiene las siguientes políticas de Antilavado de Activos, Contra la Financiación del Terrorismo y Contra la Financiación de la Proliferación de Armas de Destrucción Masiva (ALA/CFT/CFP), Antisoborno y Antifraude elaborado y socializado.</t>
  </si>
  <si>
    <t>2.2.1. Hoja de ruta para la implementación de las auditorías forenses establecida.</t>
  </si>
  <si>
    <t>3.1.1. Procedimiento para el reporte de operaciones sospechosas de la UPME elaborado.</t>
  </si>
  <si>
    <t>3.2.1. Procedimiento para la operación del canal institucional de denuncia por corrupción y buzón ético de la UPME de la UPME elaborado.</t>
  </si>
  <si>
    <t>OBJETIVOS ESPECÍFICOS</t>
  </si>
  <si>
    <r>
      <t xml:space="preserve">Objetivo específico No. 1. </t>
    </r>
    <r>
      <rPr>
        <sz val="14"/>
        <color theme="1"/>
        <rFont val="Nunito"/>
      </rPr>
      <t>Gestionar integralmente el riesgo de corrupción y fortalecer el control interno a través de la identificación, mitigación y control los riesgos de corrupción mediante mapas actualizados, controles preventivos y auditorías periódicas que aseguren el pleno
cumplimiento normativo y optimicen el uso de los recursos públicos.</t>
    </r>
  </si>
  <si>
    <r>
      <rPr>
        <b/>
        <sz val="14"/>
        <color theme="1"/>
        <rFont val="Nunito"/>
      </rPr>
      <t>Objetivo específico No. 4.</t>
    </r>
    <r>
      <rPr>
        <sz val="14"/>
        <color theme="1"/>
        <rFont val="Nunito"/>
      </rPr>
      <t xml:space="preserve"> Asegurar la articulación interinstitucional y alianzas con entidades del sector y redes anticorrupción para fortalecer el conocimiento y compartir buenas prácticas reforzando la confianza pública en el sector minero energético.</t>
    </r>
  </si>
  <si>
    <t>4.1.1. Manual de debida diligencia en el conocimiento de la contraparte elaborado e implementado.</t>
  </si>
  <si>
    <t>6.1.1.Mapa de redes y articulación externas consolidado.</t>
  </si>
  <si>
    <t>6.2.1. Documento con las recomendaciones para la gestión pública, integra y transparente de la entidad elaborado.</t>
  </si>
  <si>
    <t>7.1.1. Política de transparencia activa, pasiva y la accesibilidad en la información pública elaborada y socializada.
7.1.2. Procedimiento de transparencia activa, pasiva y la accesibilidad en la información pública elaborado y socializado.</t>
  </si>
  <si>
    <t>Objetivo específico No. 3. Fomentar la democracia participativa a través de la implementación de un modelo de gobierno abierto basado en la transparencia, el acceso a la información, la participación ciudadana, la rendición de cuentas y la innovación.</t>
  </si>
  <si>
    <r>
      <rPr>
        <b/>
        <sz val="14"/>
        <color theme="1"/>
        <rFont val="Nunito"/>
      </rPr>
      <t>Objetivo específico No. 3.</t>
    </r>
    <r>
      <rPr>
        <sz val="14"/>
        <color theme="1"/>
        <rFont val="Nunito"/>
      </rPr>
      <t xml:space="preserve"> Fomentar la democracia participativa a través de la implementación de un modelo de gobierno abierto basado en la transparencia, el acceso a la información, la participación ciudadana, la rendición de cuentas y la innovación.</t>
    </r>
  </si>
  <si>
    <t>Objetivo específico No. 4. Asegurar la articulación interinstitucional y alianzas con entidades del sector y redes
anticorrupción para fortalecer el conocimiento y compartir buenas prácticas reforzando
la confianza pública en el sector minero energético</t>
  </si>
  <si>
    <t xml:space="preserve">7.1.1.1. Diagnóstico la Política de transparencia activa, pasiva y la accesibilidad en la información pública de la UPME. </t>
  </si>
  <si>
    <t>7.3. Elaborar y publicar anualmente los instrumentos de gestión de la información pública como lo son: El Registro o inventario de activos de información (incluye una relación de cuáles activos de información están publicados en portal web y la utilidad), el Índice de información clasificada y reservada y el esquema de publicación de información.</t>
  </si>
  <si>
    <t>7.5.1. Procedimiento de PQRSDF actualizado e implementar</t>
  </si>
  <si>
    <t>8.2.1. Informe de seguimiento semestral de conflictos de intereses por parte de los altos gerentes públicos, servidores y colaboradores de la UPME elaborado y socializado.</t>
  </si>
  <si>
    <t>9.1.1. Política de Participación Ciudadana y Rendición de Cuentas elaborada e implementada.
9.1.2. Procedimiento de Rendición de Cuentas actualizado e implementado conforme a los lineamiento del Manual Único de Rendición de Cuentas (MURC).
9.1.3. Procedimiento de Participación Ciudadana de la UPME actualizado e implementado.</t>
  </si>
  <si>
    <t>9.2.1. Informe de evaluación del grado de implementación y artículacion del control social de las estrategias de rendición de cuentas y participación ciudadana evaluado.</t>
  </si>
  <si>
    <t>Objetivo específico No. 2. Consolidar una cultura institucional de legalidad, integridad y servicio a partir del desarrollo de programas permanentes de formación, reconocimiento y comunicación interna que arraiguen los siete valores del Código de Integridad, impulsen la conducta ética de todo el talento humano y mejoren la calidad de la atención a la ciudadanía.</t>
  </si>
  <si>
    <r>
      <rPr>
        <b/>
        <sz val="14"/>
        <color theme="1"/>
        <rFont val="Nunito"/>
      </rPr>
      <t>Objetivo específico No. 2</t>
    </r>
    <r>
      <rPr>
        <sz val="14"/>
        <color theme="1"/>
        <rFont val="Nunito"/>
      </rPr>
      <t>. Consolidar una cultura institucional de legalidad, integridad y servicio a partir del desarrollo de programas permanentes de formación, reconocimiento y comunicación interna que arraiguen los siete valores del Código de Integridad, impulsen la conducta ética de todo el talento humano y mejoren la calidad de la atención a la ciudadanía.</t>
    </r>
  </si>
  <si>
    <t>10.1. Estrategia de formación de los componentes del Programa de Transparencia y Ética Pública - PTEP diseñada y ejecutada.</t>
  </si>
  <si>
    <t>10.1. Diseñar y ejecutar una estrategia de formación de los componentes del Programa de Transparencia y Ética Pública - PTEP.</t>
  </si>
  <si>
    <t>1.1.2.1. Actualizar el procedimiento  de racionalización de trámites conforme a la guía metodológica para la racionalización de trámites.</t>
  </si>
  <si>
    <t>1.1.2.2. Formalizar el procedimiento de racionalización de trámites conforme a la guía metodológica para la racionalización de trámites</t>
  </si>
  <si>
    <t>1.1.2.3. Socializar el procedimiento racionalización de trámites a los líderes de los procesos que tienen trámites registrados en el SUIT</t>
  </si>
  <si>
    <t>11.1.1. Procedimiento de racionalización de trámites conforme a la guía metodológica para la racionalización de trámites elaborado, aprobado y socializado.</t>
  </si>
  <si>
    <t>11.3. Implementar los lineamientos del Anexo técnico del Decreto 088 de 2022 para los trámites susceptibles de automatización y digitalización.</t>
  </si>
  <si>
    <t>11.3.1. Lineamientos del anexo técnico del Decreto 088 de 2022 implementados en los trámites susceptibles de automatización y digitalización.</t>
  </si>
  <si>
    <t>12.1. Modernizar la herramienta de gestión de PQRSD para optimizar el seguimiento, la trazabilidad y la toma de decisiones, fortaleciendo la oportunidad y transparencia en la atención al ciudadano.</t>
  </si>
  <si>
    <t>12.2.1. Asistente virtual o ChatBot en la página principal de la UPME implementado.</t>
  </si>
  <si>
    <t>13.1. Implementar un ejercicio anual de Colaboración e Innovación Abierta encaminada a la Lucha contra la Corrupción.</t>
  </si>
  <si>
    <t>14.1. Diseñar y ejecutar una estrategia de comunicación de los componentes del Programa de Transparencia y Ética Pública - PTEP.</t>
  </si>
  <si>
    <t>14.1.1. Estrategia de formación de los componentes del Programa de Transparencia y Ética Pública - PTEP diseñada y ejecutada.</t>
  </si>
  <si>
    <t>Equipo de comunicaciones</t>
  </si>
  <si>
    <t>14.1.1. Estrategia de comunicación de los componentes del Programa de Transparencia y Ética Pública - PTEP diseñada y ejecutada.</t>
  </si>
  <si>
    <t>Diseñar e implementar un mecanismo de seguimiento y evaluación de las iniciativas adicionales</t>
  </si>
  <si>
    <t>Mecanismo de seguimiento y evaluación de las iniciativas adicionales diseñado e implementado.</t>
  </si>
  <si>
    <t>Diseñar y documentar el mecanismo de seguimiento y evaluación del iniciativas adicvionales, definiendo indicadores, periodicidad, responsables, fuentes de información y herramientas de reporte, articulado con el PTEP.</t>
  </si>
  <si>
    <t>Implementar y operar el mecanismo de seguimiento y evaluación del iniciativas adicionales, realizando la recolección y análisis periódico de la información, elaborando reportes para las instancias de dirección y dejando registro de las acciones de mejora derivadas.</t>
  </si>
  <si>
    <t>20%</t>
  </si>
  <si>
    <t>15%</t>
  </si>
  <si>
    <t>11.2.1.3. Elaborar el Informe de seguimiento trimestral de la estrategia de racionalización de trámites.</t>
  </si>
  <si>
    <t>14.1.1.1. Diagnósticar ciudadanía y grupos de valor prioritarios, necesidades de información, mensajes clave por componente del PTEP, vocerías, canales y riesgos de comunicación.</t>
  </si>
  <si>
    <t>14.1.1.2. Elaborar el documento de estrategia (objetivo, enfoque, mensajes por componente, canales, cronograma, responsables y métricas), definir parrilla de contenidos y plan de piezas (web, redes, boletín, transparencia, jornadas pedagógicas) y gestionar su validación/aprobación interna.</t>
  </si>
  <si>
    <t>14.1.1.3. Publicar y difundir las piezas según cronograma, realizar acciones pedagógicas/espacios de participación asociados al PTEP e informe de seguimiento.</t>
  </si>
  <si>
    <t>1. Riesgos para la integridad</t>
  </si>
  <si>
    <t>Objetivo específico No. 1. Gestionar integralmente el riesgo de corrupción y fortalecer el control interno a través de la identificación, mitigación y control los riesgos de corrupción mediante mapas actualizados, controles preventivos y auditorías periódicas que aseguren el pleno cumplimiento normativo y optimicen el uso de los recursos públicos.</t>
  </si>
  <si>
    <t>14 ACCIONES ESTRATÉGICAS</t>
  </si>
  <si>
    <t xml:space="preserve">32 Actividades </t>
  </si>
  <si>
    <t xml:space="preserve"> Secretaria General 
GIT Gestión Adminsitrativa y Servicio al Ciudadano</t>
  </si>
  <si>
    <t>7.2.1.1. Elaborar la Política de los estándares de calidad y usabilidad de la información de la UPME. (usabilidad 2027) 35%</t>
  </si>
  <si>
    <t xml:space="preserve">7.2.1.2. Presentar la política de los estándares de calidad y usabilidad de la información ante el Comité Institucional de Gestión y Desempeño dejando actas y acto administrativo de adopción como soporte. 2027 </t>
  </si>
  <si>
    <t xml:space="preserve">7.2.1.3. Socializar la política de los estándares de calidad y usabilidad de la información. 2027 </t>
  </si>
  <si>
    <t>1.1.1. Política de Gestión Integral de los Riesgos actualizada y socializada con base en los lineamientos vigentes emitidos por el DAFP elaborado y socializado.
1.1.2. Procedimiento para la gestión integral de los riesgos actualizado y socializado.
1.1.3. Mapa de riesgos para la integridad pública actualizado y socializado.</t>
  </si>
  <si>
    <t>Secretaria General 
Apoyo Oficina Asesora Jurídica</t>
  </si>
  <si>
    <t>7.3.1. Registro o inventario de activos de información (incluye una relación de cuáles activos de información están publicados en portal web y la utilidad)  elaborado y publicado.
7.3.2. Índice de información clasificada y reservada elaborado y publicado.
7.3.3. Esquema de publicación de información elaborado y publicado.</t>
  </si>
  <si>
    <t>*Oficina de Tecnologías de Información: Oficial de seguridad de la información (El Registro o inventario de activos de información).
*Subdirección de Gestión de la Información: Índice de información clasificada y reservada y el Oficial de Protección de Datos
*Subdirección de Gestión de la Información: Esquema de publicación de información.</t>
  </si>
  <si>
    <t xml:space="preserve">Subdirección de Gestión de la Información
Apoya Oficina de Tecnologías de la Información </t>
  </si>
  <si>
    <r>
      <t>13.1.1. Ejercicio anual de Colaboración e Innovación Abierta encaminada</t>
    </r>
    <r>
      <rPr>
        <b/>
        <sz val="10"/>
        <rFont val="Nunito"/>
      </rPr>
      <t xml:space="preserve"> </t>
    </r>
    <r>
      <rPr>
        <sz val="10"/>
        <rFont val="Nunito"/>
      </rPr>
      <t>a la Lucha contra la Corrupción implementar.</t>
    </r>
  </si>
  <si>
    <t>Versión: 1</t>
  </si>
  <si>
    <r>
      <t xml:space="preserve">Fecha: </t>
    </r>
    <r>
      <rPr>
        <sz val="11"/>
        <color theme="1"/>
        <rFont val="Nunito"/>
      </rPr>
      <t>02/01/2026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</si>
</sst>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m/yyyy"/>
    <numFmt numFmtId="165" formatCode="0.0%"/>
  </numFmts>
  <fonts count="60" x14ac:knownFonts="1">
    <font>
      <sz val="11"/>
      <color theme="1"/>
      <name val="Calibri"/>
      <scheme val="minor"/>
    </font>
    <font>
      <sz val="11"/>
      <color theme="1"/>
      <name val="Calibri"/>
      <family val="2"/>
    </font>
    <font>
      <b/>
      <sz val="11"/>
      <color theme="1"/>
      <name val="Calibri"/>
      <family val="2"/>
    </font>
    <font>
      <sz val="10"/>
      <color theme="1"/>
      <name val="Arial"/>
      <family val="2"/>
    </font>
    <font>
      <sz val="11"/>
      <color rgb="FFFF0000"/>
      <name val="Calibri"/>
      <family val="2"/>
    </font>
    <font>
      <sz val="11"/>
      <color rgb="FF000000"/>
      <name val="Calibri"/>
      <family val="2"/>
    </font>
    <font>
      <sz val="11"/>
      <color theme="1"/>
      <name val="Verdana"/>
      <family val="2"/>
    </font>
    <font>
      <b/>
      <sz val="11"/>
      <color theme="1"/>
      <name val="Verdana"/>
      <family val="2"/>
    </font>
    <font>
      <sz val="11"/>
      <name val="Calibri"/>
      <family val="2"/>
    </font>
    <font>
      <b/>
      <sz val="9"/>
      <color theme="1"/>
      <name val="Verdana"/>
      <family val="2"/>
    </font>
    <font>
      <b/>
      <sz val="7"/>
      <color theme="1"/>
      <name val="Verdana"/>
      <family val="2"/>
    </font>
    <font>
      <b/>
      <sz val="8"/>
      <color theme="1"/>
      <name val="Verdana"/>
      <family val="2"/>
    </font>
    <font>
      <sz val="10"/>
      <color rgb="FF000000"/>
      <name val="Verdana"/>
      <family val="2"/>
    </font>
    <font>
      <sz val="10"/>
      <color theme="1"/>
      <name val="Verdana"/>
      <family val="2"/>
    </font>
    <font>
      <sz val="10"/>
      <color rgb="FF000000"/>
      <name val="Calibri"/>
      <family val="2"/>
    </font>
    <font>
      <sz val="11"/>
      <color theme="1"/>
      <name val="Calibri"/>
      <family val="2"/>
      <scheme val="minor"/>
    </font>
    <font>
      <sz val="11"/>
      <color rgb="FF000000"/>
      <name val="Verdana"/>
      <family val="2"/>
    </font>
    <font>
      <b/>
      <sz val="12"/>
      <color theme="1"/>
      <name val="Verdana"/>
      <family val="2"/>
    </font>
    <font>
      <sz val="11"/>
      <color theme="1"/>
      <name val="Verdana"/>
      <family val="2"/>
    </font>
    <font>
      <u/>
      <sz val="11"/>
      <color rgb="FF0000FF"/>
      <name val="Verdana"/>
      <family val="2"/>
    </font>
    <font>
      <sz val="11"/>
      <color theme="1"/>
      <name val="Nunito"/>
    </font>
    <font>
      <u/>
      <sz val="11"/>
      <color theme="1"/>
      <name val="Verdana"/>
      <family val="2"/>
    </font>
    <font>
      <u/>
      <sz val="11"/>
      <color rgb="FF000000"/>
      <name val="Verdana"/>
      <family val="2"/>
    </font>
    <font>
      <sz val="10"/>
      <color theme="1"/>
      <name val="Calibri"/>
      <family val="2"/>
    </font>
    <font>
      <b/>
      <sz val="5"/>
      <color theme="1"/>
      <name val="Verdana"/>
      <family val="2"/>
    </font>
    <font>
      <u/>
      <sz val="11"/>
      <color rgb="FF1155CC"/>
      <name val="Verdana"/>
      <family val="2"/>
    </font>
    <font>
      <sz val="11"/>
      <name val="Verdana"/>
      <family val="2"/>
    </font>
    <font>
      <sz val="11"/>
      <color theme="1"/>
      <name val="Calibri"/>
      <scheme val="minor"/>
    </font>
    <font>
      <sz val="9"/>
      <color indexed="81"/>
      <name val="Tahoma"/>
      <family val="2"/>
    </font>
    <font>
      <b/>
      <sz val="18"/>
      <color theme="1"/>
      <name val="Nunito"/>
    </font>
    <font>
      <sz val="18"/>
      <name val="Nunito"/>
    </font>
    <font>
      <b/>
      <sz val="11"/>
      <color theme="1"/>
      <name val="Nunito"/>
    </font>
    <font>
      <sz val="11"/>
      <name val="Nunito"/>
    </font>
    <font>
      <sz val="18"/>
      <color theme="1"/>
      <name val="Nunito"/>
    </font>
    <font>
      <b/>
      <sz val="7"/>
      <color theme="1"/>
      <name val="Nunito"/>
    </font>
    <font>
      <b/>
      <sz val="8"/>
      <color theme="1"/>
      <name val="Nunito"/>
    </font>
    <font>
      <b/>
      <sz val="8"/>
      <name val="Nunito"/>
    </font>
    <font>
      <b/>
      <sz val="5"/>
      <color theme="1"/>
      <name val="Nunito"/>
    </font>
    <font>
      <sz val="10"/>
      <color theme="1"/>
      <name val="Nunito"/>
    </font>
    <font>
      <u/>
      <sz val="10"/>
      <color theme="1"/>
      <name val="Nunito"/>
    </font>
    <font>
      <u/>
      <sz val="10"/>
      <color rgb="FF000000"/>
      <name val="Nunito"/>
    </font>
    <font>
      <b/>
      <sz val="14"/>
      <color theme="1"/>
      <name val="Nunito"/>
    </font>
    <font>
      <b/>
      <sz val="10"/>
      <color theme="1"/>
      <name val="Nunito"/>
    </font>
    <font>
      <sz val="10"/>
      <name val="Nunito"/>
    </font>
    <font>
      <sz val="10"/>
      <color rgb="FFFF0000"/>
      <name val="Nunito"/>
    </font>
    <font>
      <b/>
      <sz val="9"/>
      <color indexed="81"/>
      <name val="Tahoma"/>
      <family val="2"/>
    </font>
    <font>
      <sz val="11"/>
      <color rgb="FFFF0000"/>
      <name val="Nunito"/>
    </font>
    <font>
      <b/>
      <sz val="10"/>
      <color rgb="FF000000"/>
      <name val="Nunito"/>
    </font>
    <font>
      <b/>
      <sz val="12"/>
      <color theme="1"/>
      <name val="Nunito"/>
    </font>
    <font>
      <b/>
      <sz val="10"/>
      <name val="Nunito"/>
    </font>
    <font>
      <b/>
      <sz val="11"/>
      <color theme="0"/>
      <name val="Nunito"/>
    </font>
    <font>
      <b/>
      <sz val="12"/>
      <color theme="0"/>
      <name val="Nunito"/>
    </font>
    <font>
      <b/>
      <sz val="14"/>
      <color theme="0"/>
      <name val="Nunito"/>
    </font>
    <font>
      <b/>
      <sz val="12"/>
      <name val="Nunito"/>
    </font>
    <font>
      <sz val="12"/>
      <name val="Nunito"/>
    </font>
    <font>
      <sz val="12"/>
      <color theme="1"/>
      <name val="Nunito"/>
    </font>
    <font>
      <b/>
      <sz val="22"/>
      <color theme="1"/>
      <name val="Nunito"/>
    </font>
    <font>
      <sz val="22"/>
      <name val="Nunito"/>
    </font>
    <font>
      <sz val="22"/>
      <color theme="1"/>
      <name val="Nunito"/>
    </font>
    <font>
      <sz val="14"/>
      <color theme="1"/>
      <name val="Nunito"/>
    </font>
  </fonts>
  <fills count="34">
    <fill>
      <patternFill patternType="none"/>
    </fill>
    <fill>
      <patternFill patternType="gray125"/>
    </fill>
    <fill>
      <patternFill patternType="solid">
        <fgColor rgb="FFBFBFBF"/>
        <bgColor rgb="FFBFBFBF"/>
      </patternFill>
    </fill>
    <fill>
      <patternFill patternType="solid">
        <fgColor rgb="FFFFFF00"/>
        <bgColor rgb="FFFFFF00"/>
      </patternFill>
    </fill>
    <fill>
      <patternFill patternType="solid">
        <fgColor rgb="FFD8D8D8"/>
        <bgColor rgb="FFD8D8D8"/>
      </patternFill>
    </fill>
    <fill>
      <patternFill patternType="solid">
        <fgColor rgb="FFBDBDBD"/>
        <bgColor rgb="FFBDBDBD"/>
      </patternFill>
    </fill>
    <fill>
      <patternFill patternType="solid">
        <fgColor rgb="FFFFFFFF"/>
        <bgColor rgb="FFFFFFFF"/>
      </patternFill>
    </fill>
    <fill>
      <patternFill patternType="solid">
        <fgColor rgb="FFFFF2CC"/>
        <bgColor rgb="FFFFF2CC"/>
      </patternFill>
    </fill>
    <fill>
      <patternFill patternType="solid">
        <fgColor rgb="FFF3F3F3"/>
        <bgColor rgb="FFF3F3F3"/>
      </patternFill>
    </fill>
    <fill>
      <patternFill patternType="solid">
        <fgColor rgb="FFFF9900"/>
        <bgColor rgb="FFFF9900"/>
      </patternFill>
    </fill>
    <fill>
      <patternFill patternType="solid">
        <fgColor rgb="FFEFEFEF"/>
        <bgColor rgb="FFEFEFEF"/>
      </patternFill>
    </fill>
    <fill>
      <patternFill patternType="solid">
        <fgColor theme="0"/>
        <bgColor theme="0"/>
      </patternFill>
    </fill>
    <fill>
      <patternFill patternType="solid">
        <fgColor rgb="FFD9D9D9"/>
        <bgColor rgb="FFD9D9D9"/>
      </patternFill>
    </fill>
    <fill>
      <patternFill patternType="solid">
        <fgColor rgb="FFFCE5CD"/>
        <bgColor rgb="FFFCE5CD"/>
      </patternFill>
    </fill>
    <fill>
      <patternFill patternType="solid">
        <fgColor rgb="FF47B37A"/>
        <bgColor theme="5"/>
      </patternFill>
    </fill>
    <fill>
      <patternFill patternType="solid">
        <fgColor rgb="FFAFDFC6"/>
        <bgColor rgb="FFF4B083"/>
      </patternFill>
    </fill>
    <fill>
      <patternFill patternType="solid">
        <fgColor theme="0"/>
        <bgColor rgb="FFFCE5CD"/>
      </patternFill>
    </fill>
    <fill>
      <patternFill patternType="solid">
        <fgColor rgb="FF9AEA7A"/>
        <bgColor rgb="FFC5E0B3"/>
      </patternFill>
    </fill>
    <fill>
      <patternFill patternType="solid">
        <fgColor theme="0"/>
        <bgColor indexed="64"/>
      </patternFill>
    </fill>
    <fill>
      <patternFill patternType="solid">
        <fgColor rgb="FF9AEA7A"/>
        <bgColor indexed="64"/>
      </patternFill>
    </fill>
    <fill>
      <patternFill patternType="solid">
        <fgColor theme="0"/>
        <bgColor rgb="FFE2EFD9"/>
      </patternFill>
    </fill>
    <fill>
      <patternFill patternType="solid">
        <fgColor rgb="FF0A8C00"/>
        <bgColor rgb="FF333F4F"/>
      </patternFill>
    </fill>
    <fill>
      <patternFill patternType="solid">
        <fgColor rgb="FF0A8C00"/>
        <bgColor theme="9"/>
      </patternFill>
    </fill>
    <fill>
      <patternFill patternType="solid">
        <fgColor rgb="FFECB000"/>
        <bgColor rgb="FFBDBDBD"/>
      </patternFill>
    </fill>
    <fill>
      <patternFill patternType="solid">
        <fgColor rgb="FFFFE28F"/>
        <bgColor rgb="FFFFFFFF"/>
      </patternFill>
    </fill>
    <fill>
      <patternFill patternType="solid">
        <fgColor rgb="FFFFE28F"/>
        <bgColor rgb="FFF3F3F3"/>
      </patternFill>
    </fill>
    <fill>
      <patternFill patternType="solid">
        <fgColor rgb="FF05D80A"/>
        <bgColor rgb="FFBDBDBD"/>
      </patternFill>
    </fill>
    <fill>
      <patternFill patternType="solid">
        <fgColor rgb="FF8CFC8F"/>
        <bgColor rgb="FFFFF2CC"/>
      </patternFill>
    </fill>
    <fill>
      <patternFill patternType="solid">
        <fgColor rgb="FF8CFC8F"/>
        <bgColor indexed="64"/>
      </patternFill>
    </fill>
    <fill>
      <patternFill patternType="solid">
        <fgColor rgb="FF183E34"/>
        <bgColor theme="5"/>
      </patternFill>
    </fill>
    <fill>
      <patternFill patternType="solid">
        <fgColor rgb="FF5FC1A7"/>
        <bgColor rgb="FFF4B083"/>
      </patternFill>
    </fill>
    <fill>
      <patternFill patternType="solid">
        <fgColor theme="9" tint="0.79998168889431442"/>
        <bgColor indexed="64"/>
      </patternFill>
    </fill>
    <fill>
      <patternFill patternType="solid">
        <fgColor theme="0"/>
        <bgColor rgb="FFEFEFEF"/>
      </patternFill>
    </fill>
    <fill>
      <patternFill patternType="solid">
        <fgColor theme="0"/>
        <bgColor rgb="FFFFF2CC"/>
      </patternFill>
    </fill>
  </fills>
  <borders count="158">
    <border>
      <left/>
      <right/>
      <top/>
      <bottom/>
      <diagonal/>
    </border>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medium">
        <color indexed="64"/>
      </top>
      <bottom/>
      <diagonal/>
    </border>
    <border>
      <left/>
      <right style="thin">
        <color rgb="FF000000"/>
      </right>
      <top style="medium">
        <color indexed="64"/>
      </top>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right style="thin">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rgb="FF000000"/>
      </left>
      <right style="medium">
        <color indexed="64"/>
      </right>
      <top style="thin">
        <color rgb="FF000000"/>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medium">
        <color indexed="64"/>
      </left>
      <right style="medium">
        <color indexed="64"/>
      </right>
      <top style="thin">
        <color indexed="64"/>
      </top>
      <bottom style="thin">
        <color indexed="64"/>
      </bottom>
      <diagonal/>
    </border>
    <border>
      <left/>
      <right style="thin">
        <color rgb="FF000000"/>
      </right>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style="medium">
        <color rgb="FF000000"/>
      </top>
      <bottom/>
      <diagonal/>
    </border>
    <border>
      <left/>
      <right style="medium">
        <color indexed="64"/>
      </right>
      <top/>
      <bottom style="medium">
        <color rgb="FF000000"/>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bottom/>
      <diagonal/>
    </border>
    <border>
      <left style="thin">
        <color rgb="FF000000"/>
      </left>
      <right style="medium">
        <color indexed="64"/>
      </right>
      <top/>
      <bottom/>
      <diagonal/>
    </border>
    <border>
      <left/>
      <right style="medium">
        <color indexed="64"/>
      </right>
      <top style="thin">
        <color rgb="FF000000"/>
      </top>
      <bottom/>
      <diagonal/>
    </border>
    <border>
      <left style="medium">
        <color indexed="64"/>
      </left>
      <right style="medium">
        <color indexed="64"/>
      </right>
      <top style="thin">
        <color rgb="FF000000"/>
      </top>
      <bottom/>
      <diagonal/>
    </border>
    <border>
      <left style="thin">
        <color rgb="FF000000"/>
      </left>
      <right/>
      <top style="medium">
        <color indexed="64"/>
      </top>
      <bottom/>
      <diagonal/>
    </border>
    <border>
      <left style="thin">
        <color rgb="FF000000"/>
      </left>
      <right/>
      <top/>
      <bottom/>
      <diagonal/>
    </border>
    <border>
      <left style="medium">
        <color indexed="64"/>
      </left>
      <right/>
      <top style="thin">
        <color indexed="64"/>
      </top>
      <bottom style="thin">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top style="thin">
        <color indexed="64"/>
      </top>
      <bottom style="medium">
        <color indexed="64"/>
      </bottom>
      <diagonal/>
    </border>
    <border>
      <left style="thin">
        <color rgb="FF000000"/>
      </left>
      <right/>
      <top style="medium">
        <color indexed="64"/>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medium">
        <color indexed="64"/>
      </top>
      <bottom style="thin">
        <color indexed="64"/>
      </bottom>
      <diagonal/>
    </border>
  </borders>
  <cellStyleXfs count="2">
    <xf numFmtId="0" fontId="0" fillId="0" borderId="0"/>
    <xf numFmtId="9" fontId="27" fillId="0" borderId="0" applyFont="0" applyFill="0" applyBorder="0" applyAlignment="0" applyProtection="0"/>
  </cellStyleXfs>
  <cellXfs count="1048">
    <xf numFmtId="0" fontId="0" fillId="0" borderId="0" xfId="0"/>
    <xf numFmtId="0" fontId="1" fillId="0" borderId="0" xfId="0" applyFont="1"/>
    <xf numFmtId="0" fontId="2" fillId="0" borderId="0" xfId="0" applyFont="1" applyAlignment="1">
      <alignment wrapText="1"/>
    </xf>
    <xf numFmtId="0" fontId="1" fillId="0" borderId="0" xfId="0" applyFont="1" applyAlignment="1">
      <alignment wrapText="1"/>
    </xf>
    <xf numFmtId="0" fontId="1" fillId="0" borderId="0" xfId="0" applyFont="1" applyAlignment="1">
      <alignment horizontal="left" wrapText="1"/>
    </xf>
    <xf numFmtId="0" fontId="3" fillId="2" borderId="1" xfId="0" applyFont="1" applyFill="1" applyBorder="1" applyAlignment="1">
      <alignment horizontal="left" vertical="center" wrapText="1"/>
    </xf>
    <xf numFmtId="0" fontId="1" fillId="3" borderId="1" xfId="0" applyFont="1" applyFill="1" applyBorder="1" applyAlignment="1">
      <alignment wrapText="1"/>
    </xf>
    <xf numFmtId="0" fontId="3" fillId="3" borderId="1" xfId="0" applyFont="1" applyFill="1" applyBorder="1" applyAlignment="1">
      <alignment horizontal="center" vertical="center"/>
    </xf>
    <xf numFmtId="0" fontId="1" fillId="0" borderId="0" xfId="0" applyFont="1" applyAlignment="1">
      <alignment horizontal="left"/>
    </xf>
    <xf numFmtId="0" fontId="1" fillId="0" borderId="0" xfId="0" applyFont="1" applyAlignment="1">
      <alignment horizontal="left" vertical="center"/>
    </xf>
    <xf numFmtId="0" fontId="4" fillId="0" borderId="0" xfId="0" applyFont="1" applyAlignment="1">
      <alignment horizontal="left" wrapText="1"/>
    </xf>
    <xf numFmtId="0" fontId="4" fillId="0" borderId="0" xfId="0" applyFont="1" applyAlignment="1">
      <alignment horizontal="left" vertical="center"/>
    </xf>
    <xf numFmtId="0" fontId="5" fillId="0" borderId="0" xfId="0" applyFont="1" applyAlignment="1">
      <alignment wrapText="1"/>
    </xf>
    <xf numFmtId="0" fontId="6" fillId="0" borderId="6" xfId="0" applyFont="1" applyBorder="1" applyAlignment="1">
      <alignment vertical="center"/>
    </xf>
    <xf numFmtId="0" fontId="6" fillId="0" borderId="0" xfId="0" applyFont="1" applyAlignment="1">
      <alignment vertical="center"/>
    </xf>
    <xf numFmtId="9" fontId="6" fillId="0" borderId="0" xfId="0" applyNumberFormat="1" applyFont="1" applyAlignment="1">
      <alignment vertical="center"/>
    </xf>
    <xf numFmtId="0" fontId="7" fillId="0" borderId="6" xfId="0" applyFont="1" applyBorder="1" applyAlignment="1">
      <alignment vertical="center"/>
    </xf>
    <xf numFmtId="0" fontId="7" fillId="0" borderId="6" xfId="0" applyFont="1" applyBorder="1" applyAlignment="1">
      <alignment horizontal="left" vertical="center"/>
    </xf>
    <xf numFmtId="0" fontId="6" fillId="0" borderId="0" xfId="0" applyFont="1" applyAlignment="1">
      <alignment horizontal="center" vertical="center"/>
    </xf>
    <xf numFmtId="0" fontId="6" fillId="0" borderId="0" xfId="0" applyFont="1" applyAlignment="1">
      <alignment vertical="center" wrapText="1"/>
    </xf>
    <xf numFmtId="0" fontId="7" fillId="0" borderId="0" xfId="0" applyFont="1" applyAlignment="1">
      <alignment horizontal="right" vertical="center"/>
    </xf>
    <xf numFmtId="0" fontId="7" fillId="0" borderId="0" xfId="0" applyFont="1" applyAlignment="1">
      <alignment horizontal="left" vertical="center"/>
    </xf>
    <xf numFmtId="0" fontId="6" fillId="0" borderId="0" xfId="0" applyFont="1" applyAlignment="1">
      <alignment horizontal="left" vertical="center"/>
    </xf>
    <xf numFmtId="0" fontId="7" fillId="0" borderId="0" xfId="0" applyFont="1" applyAlignment="1">
      <alignment horizontal="center" vertical="center"/>
    </xf>
    <xf numFmtId="0" fontId="9" fillId="0" borderId="0" xfId="0" applyFont="1" applyAlignment="1">
      <alignment vertical="center" wrapText="1"/>
    </xf>
    <xf numFmtId="0" fontId="9" fillId="5" borderId="6" xfId="0" applyFont="1" applyFill="1" applyBorder="1" applyAlignment="1">
      <alignment horizontal="center" vertical="center" wrapText="1"/>
    </xf>
    <xf numFmtId="0" fontId="9" fillId="8" borderId="6"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0" fillId="8" borderId="6" xfId="0" applyFont="1" applyFill="1" applyBorder="1" applyAlignment="1">
      <alignment horizontal="center" vertical="center" wrapText="1"/>
    </xf>
    <xf numFmtId="9" fontId="10" fillId="7" borderId="6" xfId="0" applyNumberFormat="1" applyFont="1" applyFill="1" applyBorder="1" applyAlignment="1">
      <alignment horizontal="center" vertical="center" wrapText="1"/>
    </xf>
    <xf numFmtId="0" fontId="10" fillId="7" borderId="6" xfId="0" applyFont="1" applyFill="1" applyBorder="1" applyAlignment="1">
      <alignment horizontal="center" vertical="center" wrapText="1"/>
    </xf>
    <xf numFmtId="9" fontId="10" fillId="8" borderId="6" xfId="0" applyNumberFormat="1" applyFont="1" applyFill="1" applyBorder="1" applyAlignment="1">
      <alignment horizontal="center" vertical="center" wrapText="1"/>
    </xf>
    <xf numFmtId="0" fontId="11" fillId="9" borderId="6"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2" fillId="0" borderId="25" xfId="0" applyFont="1" applyBorder="1" applyAlignment="1">
      <alignment horizontal="center" vertical="center"/>
    </xf>
    <xf numFmtId="0" fontId="12" fillId="0" borderId="6" xfId="0" applyFont="1" applyBorder="1" applyAlignment="1">
      <alignment horizontal="left" vertical="center" wrapText="1"/>
    </xf>
    <xf numFmtId="9" fontId="13" fillId="0" borderId="6" xfId="0" applyNumberFormat="1" applyFont="1" applyBorder="1" applyAlignment="1">
      <alignment horizontal="center" vertical="center"/>
    </xf>
    <xf numFmtId="0" fontId="13" fillId="0" borderId="6" xfId="0" applyFont="1" applyBorder="1" applyAlignment="1">
      <alignment vertical="center" wrapText="1"/>
    </xf>
    <xf numFmtId="0" fontId="13" fillId="0" borderId="6" xfId="0" applyFont="1" applyBorder="1" applyAlignment="1">
      <alignment horizontal="center" vertical="center" wrapText="1"/>
    </xf>
    <xf numFmtId="0" fontId="6" fillId="0" borderId="6" xfId="0" applyFont="1" applyBorder="1" applyAlignment="1">
      <alignment horizontal="left" vertical="center" wrapText="1"/>
    </xf>
    <xf numFmtId="10" fontId="12" fillId="0" borderId="6" xfId="0" applyNumberFormat="1" applyFont="1" applyBorder="1" applyAlignment="1">
      <alignment horizontal="center" vertical="center"/>
    </xf>
    <xf numFmtId="10" fontId="13" fillId="10" borderId="6" xfId="0" applyNumberFormat="1" applyFont="1" applyFill="1" applyBorder="1" applyAlignment="1">
      <alignment horizontal="center" vertical="center" wrapText="1"/>
    </xf>
    <xf numFmtId="10" fontId="13" fillId="8" borderId="6" xfId="0" applyNumberFormat="1" applyFont="1" applyFill="1" applyBorder="1" applyAlignment="1">
      <alignment horizontal="center" vertical="center" wrapText="1"/>
    </xf>
    <xf numFmtId="10" fontId="13" fillId="8" borderId="6" xfId="0" applyNumberFormat="1" applyFont="1" applyFill="1" applyBorder="1" applyAlignment="1">
      <alignment vertical="center"/>
    </xf>
    <xf numFmtId="9" fontId="6" fillId="7" borderId="6" xfId="0" applyNumberFormat="1" applyFont="1" applyFill="1" applyBorder="1" applyAlignment="1">
      <alignment horizontal="center" vertical="center"/>
    </xf>
    <xf numFmtId="10" fontId="6" fillId="6" borderId="6" xfId="0" applyNumberFormat="1" applyFont="1" applyFill="1" applyBorder="1" applyAlignment="1">
      <alignment vertical="center"/>
    </xf>
    <xf numFmtId="0" fontId="6" fillId="6" borderId="6" xfId="0" applyFont="1" applyFill="1" applyBorder="1" applyAlignment="1">
      <alignment vertical="center" wrapText="1"/>
    </xf>
    <xf numFmtId="0" fontId="6" fillId="0" borderId="6" xfId="0" applyFont="1" applyBorder="1" applyAlignment="1">
      <alignment vertical="center" wrapText="1"/>
    </xf>
    <xf numFmtId="10" fontId="6" fillId="0" borderId="6" xfId="0" applyNumberFormat="1" applyFont="1" applyBorder="1" applyAlignment="1">
      <alignment vertical="center"/>
    </xf>
    <xf numFmtId="10" fontId="6" fillId="7" borderId="6" xfId="0" applyNumberFormat="1" applyFont="1" applyFill="1" applyBorder="1" applyAlignment="1">
      <alignment horizontal="center" vertical="center"/>
    </xf>
    <xf numFmtId="0" fontId="6" fillId="6" borderId="6" xfId="0" applyFont="1" applyFill="1" applyBorder="1" applyAlignment="1">
      <alignment vertical="center"/>
    </xf>
    <xf numFmtId="164" fontId="6" fillId="0" borderId="6" xfId="0" applyNumberFormat="1" applyFont="1" applyBorder="1" applyAlignment="1">
      <alignment vertical="center"/>
    </xf>
    <xf numFmtId="10" fontId="6" fillId="0" borderId="6" xfId="0" applyNumberFormat="1" applyFont="1" applyBorder="1" applyAlignment="1">
      <alignment horizontal="center" vertical="center"/>
    </xf>
    <xf numFmtId="9" fontId="13" fillId="0" borderId="27" xfId="0" applyNumberFormat="1" applyFont="1" applyBorder="1" applyAlignment="1">
      <alignment horizontal="center" vertical="center"/>
    </xf>
    <xf numFmtId="0" fontId="14" fillId="0" borderId="27" xfId="0" applyFont="1" applyBorder="1" applyAlignment="1">
      <alignment horizontal="left" vertical="center" wrapText="1"/>
    </xf>
    <xf numFmtId="0" fontId="12" fillId="0" borderId="27" xfId="0" applyFont="1" applyBorder="1" applyAlignment="1">
      <alignment horizontal="right" vertical="center"/>
    </xf>
    <xf numFmtId="0" fontId="12" fillId="0" borderId="27" xfId="0" applyFont="1" applyBorder="1" applyAlignment="1">
      <alignment horizontal="center" vertical="center"/>
    </xf>
    <xf numFmtId="9" fontId="12" fillId="0" borderId="27" xfId="0" applyNumberFormat="1" applyFont="1" applyBorder="1" applyAlignment="1">
      <alignment horizontal="center" vertical="center"/>
    </xf>
    <xf numFmtId="0" fontId="13" fillId="0" borderId="6" xfId="0" applyFont="1" applyBorder="1" applyAlignment="1">
      <alignment horizontal="left" vertical="center" wrapText="1"/>
    </xf>
    <xf numFmtId="10" fontId="12" fillId="10" borderId="21" xfId="0" applyNumberFormat="1" applyFont="1" applyFill="1" applyBorder="1" applyAlignment="1">
      <alignment horizontal="center" vertical="center" wrapText="1"/>
    </xf>
    <xf numFmtId="0" fontId="12" fillId="0" borderId="21" xfId="0" applyFont="1" applyBorder="1" applyAlignment="1">
      <alignment vertical="center" wrapText="1"/>
    </xf>
    <xf numFmtId="0" fontId="12" fillId="0" borderId="27" xfId="0" applyFont="1" applyBorder="1" applyAlignment="1">
      <alignment horizontal="center" vertical="center" wrapText="1"/>
    </xf>
    <xf numFmtId="10" fontId="12" fillId="10" borderId="21" xfId="0" applyNumberFormat="1" applyFont="1" applyFill="1" applyBorder="1" applyAlignment="1">
      <alignment horizontal="center" vertical="center"/>
    </xf>
    <xf numFmtId="10" fontId="6" fillId="11" borderId="6" xfId="0" applyNumberFormat="1" applyFont="1" applyFill="1" applyBorder="1" applyAlignment="1">
      <alignment vertical="center"/>
    </xf>
    <xf numFmtId="0" fontId="6" fillId="11" borderId="6" xfId="0" applyFont="1" applyFill="1" applyBorder="1" applyAlignment="1">
      <alignment vertical="center" wrapText="1"/>
    </xf>
    <xf numFmtId="0" fontId="9" fillId="8" borderId="29" xfId="0" applyFont="1" applyFill="1" applyBorder="1" applyAlignment="1">
      <alignment horizontal="center" vertical="center" wrapText="1"/>
    </xf>
    <xf numFmtId="0" fontId="11" fillId="8" borderId="29" xfId="0" applyFont="1" applyFill="1" applyBorder="1" applyAlignment="1">
      <alignment horizontal="center" vertical="center" wrapText="1"/>
    </xf>
    <xf numFmtId="0" fontId="10" fillId="8" borderId="29" xfId="0" applyFont="1" applyFill="1" applyBorder="1" applyAlignment="1">
      <alignment horizontal="center" vertical="center" wrapText="1"/>
    </xf>
    <xf numFmtId="9" fontId="13" fillId="6" borderId="32" xfId="0" applyNumberFormat="1" applyFont="1" applyFill="1" applyBorder="1" applyAlignment="1">
      <alignment horizontal="center" vertical="center"/>
    </xf>
    <xf numFmtId="0" fontId="13" fillId="6" borderId="32" xfId="0" applyFont="1" applyFill="1" applyBorder="1" applyAlignment="1">
      <alignment vertical="center" wrapText="1"/>
    </xf>
    <xf numFmtId="0" fontId="13" fillId="6" borderId="32" xfId="0" applyFont="1" applyFill="1" applyBorder="1" applyAlignment="1">
      <alignment horizontal="center" vertical="center" wrapText="1"/>
    </xf>
    <xf numFmtId="0" fontId="6" fillId="6" borderId="32" xfId="0" applyFont="1" applyFill="1" applyBorder="1" applyAlignment="1">
      <alignment horizontal="left" vertical="center" wrapText="1"/>
    </xf>
    <xf numFmtId="165" fontId="13" fillId="6" borderId="32" xfId="0" applyNumberFormat="1" applyFont="1" applyFill="1" applyBorder="1" applyAlignment="1">
      <alignment horizontal="center" vertical="center" wrapText="1"/>
    </xf>
    <xf numFmtId="165" fontId="13" fillId="12" borderId="33" xfId="0" applyNumberFormat="1" applyFont="1" applyFill="1" applyBorder="1" applyAlignment="1">
      <alignment vertical="center" wrapText="1"/>
    </xf>
    <xf numFmtId="0" fontId="13" fillId="6" borderId="6" xfId="0" applyFont="1" applyFill="1" applyBorder="1" applyAlignment="1">
      <alignment vertical="center" wrapText="1"/>
    </xf>
    <xf numFmtId="9" fontId="6" fillId="10" borderId="6" xfId="0" applyNumberFormat="1" applyFont="1" applyFill="1" applyBorder="1" applyAlignment="1">
      <alignment horizontal="center" vertical="center"/>
    </xf>
    <xf numFmtId="165" fontId="13" fillId="7" borderId="6" xfId="0" applyNumberFormat="1" applyFont="1" applyFill="1" applyBorder="1" applyAlignment="1">
      <alignment horizontal="center" vertical="center" wrapText="1"/>
    </xf>
    <xf numFmtId="165" fontId="6" fillId="7" borderId="6" xfId="0" applyNumberFormat="1" applyFont="1" applyFill="1" applyBorder="1" applyAlignment="1">
      <alignment horizontal="center" vertical="center" wrapText="1"/>
    </xf>
    <xf numFmtId="10" fontId="6" fillId="6" borderId="6" xfId="0" applyNumberFormat="1" applyFont="1" applyFill="1" applyBorder="1" applyAlignment="1">
      <alignment horizontal="left" vertical="center" wrapText="1"/>
    </xf>
    <xf numFmtId="0" fontId="6" fillId="6" borderId="6" xfId="0" applyFont="1" applyFill="1" applyBorder="1" applyAlignment="1">
      <alignment horizontal="left" vertical="center" wrapText="1"/>
    </xf>
    <xf numFmtId="9" fontId="6" fillId="13" borderId="6" xfId="0" applyNumberFormat="1" applyFont="1" applyFill="1" applyBorder="1" applyAlignment="1">
      <alignment horizontal="left" vertical="center" wrapText="1"/>
    </xf>
    <xf numFmtId="10" fontId="6" fillId="7" borderId="6" xfId="0" applyNumberFormat="1" applyFont="1" applyFill="1" applyBorder="1" applyAlignment="1">
      <alignment horizontal="center" vertical="center" wrapText="1"/>
    </xf>
    <xf numFmtId="9" fontId="6" fillId="7" borderId="6" xfId="0" applyNumberFormat="1" applyFont="1" applyFill="1" applyBorder="1" applyAlignment="1">
      <alignment horizontal="center" vertical="center" wrapText="1"/>
    </xf>
    <xf numFmtId="0" fontId="6" fillId="6" borderId="6" xfId="0" applyFont="1" applyFill="1" applyBorder="1" applyAlignment="1">
      <alignment horizontal="center" vertical="center" wrapText="1"/>
    </xf>
    <xf numFmtId="164" fontId="6" fillId="6" borderId="6" xfId="0" applyNumberFormat="1" applyFont="1" applyFill="1" applyBorder="1" applyAlignment="1">
      <alignment horizontal="center" vertical="center"/>
    </xf>
    <xf numFmtId="10" fontId="6" fillId="6" borderId="6" xfId="0" applyNumberFormat="1" applyFont="1" applyFill="1" applyBorder="1" applyAlignment="1">
      <alignment horizontal="center" vertical="center"/>
    </xf>
    <xf numFmtId="9" fontId="13" fillId="6" borderId="36" xfId="0" applyNumberFormat="1" applyFont="1" applyFill="1" applyBorder="1" applyAlignment="1">
      <alignment horizontal="center" vertical="center"/>
    </xf>
    <xf numFmtId="0" fontId="13" fillId="6" borderId="36" xfId="0" applyFont="1" applyFill="1" applyBorder="1" applyAlignment="1">
      <alignment vertical="center" wrapText="1"/>
    </xf>
    <xf numFmtId="0" fontId="13" fillId="6" borderId="36" xfId="0" applyFont="1" applyFill="1" applyBorder="1" applyAlignment="1">
      <alignment horizontal="center" vertical="center" wrapText="1"/>
    </xf>
    <xf numFmtId="0" fontId="13" fillId="6" borderId="36" xfId="0" applyFont="1" applyFill="1" applyBorder="1" applyAlignment="1">
      <alignment horizontal="left" vertical="center" wrapText="1"/>
    </xf>
    <xf numFmtId="165" fontId="13" fillId="6" borderId="36" xfId="0" applyNumberFormat="1" applyFont="1" applyFill="1" applyBorder="1" applyAlignment="1">
      <alignment horizontal="center" vertical="center" wrapText="1"/>
    </xf>
    <xf numFmtId="0" fontId="15" fillId="11" borderId="6" xfId="0" applyFont="1" applyFill="1" applyBorder="1" applyAlignment="1">
      <alignment horizontal="left" vertical="center" wrapText="1"/>
    </xf>
    <xf numFmtId="0" fontId="15" fillId="0" borderId="6" xfId="0" applyFont="1" applyBorder="1"/>
    <xf numFmtId="165" fontId="15" fillId="0" borderId="0" xfId="0" applyNumberFormat="1" applyFont="1"/>
    <xf numFmtId="9" fontId="13" fillId="0" borderId="6" xfId="0" applyNumberFormat="1" applyFont="1" applyBorder="1" applyAlignment="1">
      <alignment horizontal="center" vertical="center" wrapText="1"/>
    </xf>
    <xf numFmtId="10" fontId="10" fillId="6" borderId="6" xfId="0" applyNumberFormat="1" applyFont="1" applyFill="1" applyBorder="1" applyAlignment="1">
      <alignment horizontal="center" vertical="center" wrapText="1"/>
    </xf>
    <xf numFmtId="10" fontId="16" fillId="0" borderId="6" xfId="0" applyNumberFormat="1" applyFont="1" applyBorder="1" applyAlignment="1">
      <alignment horizontal="center" vertical="center"/>
    </xf>
    <xf numFmtId="9" fontId="13" fillId="0" borderId="6" xfId="0" applyNumberFormat="1" applyFont="1" applyBorder="1" applyAlignment="1">
      <alignment vertical="center" wrapText="1"/>
    </xf>
    <xf numFmtId="9" fontId="6" fillId="0" borderId="6" xfId="0" applyNumberFormat="1" applyFont="1" applyBorder="1" applyAlignment="1">
      <alignment horizontal="center" vertical="center" wrapText="1"/>
    </xf>
    <xf numFmtId="165" fontId="13" fillId="7" borderId="6" xfId="0" applyNumberFormat="1" applyFont="1" applyFill="1" applyBorder="1" applyAlignment="1">
      <alignment vertical="center" wrapText="1"/>
    </xf>
    <xf numFmtId="164" fontId="6" fillId="0" borderId="6" xfId="0" applyNumberFormat="1" applyFont="1" applyBorder="1" applyAlignment="1">
      <alignment horizontal="center" vertical="center"/>
    </xf>
    <xf numFmtId="0" fontId="6" fillId="0" borderId="6" xfId="0" applyFont="1" applyBorder="1" applyAlignment="1">
      <alignment horizontal="center" vertical="center" wrapText="1"/>
    </xf>
    <xf numFmtId="10" fontId="6" fillId="0" borderId="6" xfId="0" applyNumberFormat="1" applyFont="1" applyBorder="1" applyAlignment="1">
      <alignment horizontal="center" vertical="center" wrapText="1"/>
    </xf>
    <xf numFmtId="0" fontId="6" fillId="8" borderId="6" xfId="0" applyFont="1" applyFill="1" applyBorder="1" applyAlignment="1">
      <alignment horizontal="left" vertical="center" wrapText="1"/>
    </xf>
    <xf numFmtId="164" fontId="6" fillId="8" borderId="6" xfId="0" applyNumberFormat="1" applyFont="1" applyFill="1" applyBorder="1" applyAlignment="1">
      <alignment horizontal="center" vertical="center"/>
    </xf>
    <xf numFmtId="10" fontId="6" fillId="8" borderId="6" xfId="0" applyNumberFormat="1" applyFont="1" applyFill="1" applyBorder="1" applyAlignment="1">
      <alignment horizontal="center" vertical="center"/>
    </xf>
    <xf numFmtId="0" fontId="6" fillId="8" borderId="6" xfId="0" applyFont="1" applyFill="1" applyBorder="1" applyAlignment="1">
      <alignment horizontal="center" vertical="center" wrapText="1"/>
    </xf>
    <xf numFmtId="10" fontId="13" fillId="0" borderId="6" xfId="0" applyNumberFormat="1" applyFont="1" applyBorder="1" applyAlignment="1">
      <alignment horizontal="center" vertical="center" wrapText="1"/>
    </xf>
    <xf numFmtId="9" fontId="6" fillId="0" borderId="6" xfId="0" applyNumberFormat="1" applyFont="1" applyBorder="1" applyAlignment="1">
      <alignment horizontal="left" vertical="center" wrapText="1"/>
    </xf>
    <xf numFmtId="165" fontId="13" fillId="0" borderId="6" xfId="0" applyNumberFormat="1" applyFont="1" applyBorder="1" applyAlignment="1">
      <alignment horizontal="center" vertical="center" wrapText="1"/>
    </xf>
    <xf numFmtId="10" fontId="6" fillId="0" borderId="6" xfId="0" applyNumberFormat="1" applyFont="1" applyBorder="1" applyAlignment="1">
      <alignment horizontal="left" vertical="center" wrapText="1"/>
    </xf>
    <xf numFmtId="0" fontId="16" fillId="0" borderId="6" xfId="0" applyFont="1" applyBorder="1" applyAlignment="1">
      <alignment horizontal="left" vertical="center" wrapText="1"/>
    </xf>
    <xf numFmtId="165" fontId="6" fillId="0" borderId="6" xfId="0" applyNumberFormat="1" applyFont="1" applyBorder="1" applyAlignment="1">
      <alignment horizontal="center" vertical="center" wrapText="1"/>
    </xf>
    <xf numFmtId="165" fontId="6" fillId="0" borderId="6" xfId="0" applyNumberFormat="1" applyFont="1" applyBorder="1" applyAlignment="1">
      <alignment horizontal="left" vertical="center" wrapText="1"/>
    </xf>
    <xf numFmtId="165" fontId="6" fillId="0" borderId="6" xfId="0" applyNumberFormat="1" applyFont="1" applyBorder="1" applyAlignment="1">
      <alignment vertical="center" wrapText="1"/>
    </xf>
    <xf numFmtId="9" fontId="12" fillId="0" borderId="6" xfId="0" applyNumberFormat="1" applyFont="1" applyBorder="1" applyAlignment="1">
      <alignment horizontal="center" vertical="center"/>
    </xf>
    <xf numFmtId="0" fontId="12" fillId="0" borderId="6" xfId="0" applyFont="1" applyBorder="1" applyAlignment="1">
      <alignment horizontal="center" vertical="center"/>
    </xf>
    <xf numFmtId="9" fontId="6" fillId="6" borderId="6" xfId="0" applyNumberFormat="1" applyFont="1" applyFill="1" applyBorder="1" applyAlignment="1">
      <alignment horizontal="center" vertical="center" wrapText="1"/>
    </xf>
    <xf numFmtId="10" fontId="16" fillId="8" borderId="6" xfId="0" applyNumberFormat="1" applyFont="1" applyFill="1" applyBorder="1" applyAlignment="1">
      <alignment horizontal="center" vertical="center"/>
    </xf>
    <xf numFmtId="164" fontId="6" fillId="6" borderId="6" xfId="0" applyNumberFormat="1" applyFont="1" applyFill="1" applyBorder="1" applyAlignment="1">
      <alignment vertical="center"/>
    </xf>
    <xf numFmtId="9" fontId="6" fillId="0" borderId="6" xfId="0" applyNumberFormat="1" applyFont="1" applyBorder="1" applyAlignment="1">
      <alignment vertical="center"/>
    </xf>
    <xf numFmtId="0" fontId="6" fillId="0" borderId="5" xfId="0" applyFont="1" applyBorder="1" applyAlignment="1">
      <alignment vertical="center"/>
    </xf>
    <xf numFmtId="0" fontId="7" fillId="0" borderId="37" xfId="0" applyFont="1" applyBorder="1" applyAlignment="1">
      <alignment vertical="center"/>
    </xf>
    <xf numFmtId="0" fontId="7" fillId="0" borderId="13" xfId="0" applyFont="1" applyBorder="1" applyAlignment="1">
      <alignment horizontal="left" vertical="center"/>
    </xf>
    <xf numFmtId="0" fontId="17" fillId="0" borderId="0" xfId="0" applyFont="1" applyAlignment="1">
      <alignment horizontal="center" vertical="center"/>
    </xf>
    <xf numFmtId="10" fontId="10" fillId="8" borderId="6" xfId="0" applyNumberFormat="1" applyFont="1" applyFill="1" applyBorder="1" applyAlignment="1">
      <alignment horizontal="center" vertical="center" wrapText="1"/>
    </xf>
    <xf numFmtId="0" fontId="16" fillId="8" borderId="6" xfId="0" applyFont="1" applyFill="1" applyBorder="1" applyAlignment="1">
      <alignment horizontal="left" vertical="center" wrapText="1"/>
    </xf>
    <xf numFmtId="0" fontId="6" fillId="8" borderId="6" xfId="0" applyFont="1" applyFill="1" applyBorder="1" applyAlignment="1">
      <alignment vertical="center" wrapText="1"/>
    </xf>
    <xf numFmtId="9" fontId="6" fillId="8" borderId="6" xfId="0" applyNumberFormat="1" applyFont="1" applyFill="1" applyBorder="1" applyAlignment="1">
      <alignment horizontal="center" vertical="center" wrapText="1"/>
    </xf>
    <xf numFmtId="0" fontId="16" fillId="8" borderId="6" xfId="0" applyFont="1" applyFill="1" applyBorder="1" applyAlignment="1">
      <alignment vertical="center" wrapText="1"/>
    </xf>
    <xf numFmtId="10" fontId="6" fillId="8" borderId="6" xfId="0" applyNumberFormat="1" applyFont="1" applyFill="1" applyBorder="1" applyAlignment="1">
      <alignment horizontal="center" vertical="center" wrapText="1"/>
    </xf>
    <xf numFmtId="0" fontId="16" fillId="6" borderId="6" xfId="0" applyFont="1" applyFill="1" applyBorder="1" applyAlignment="1">
      <alignment horizontal="left" vertical="center" wrapText="1"/>
    </xf>
    <xf numFmtId="10" fontId="6" fillId="6" borderId="6" xfId="0" applyNumberFormat="1" applyFont="1" applyFill="1" applyBorder="1" applyAlignment="1">
      <alignment horizontal="center" vertical="center" wrapText="1"/>
    </xf>
    <xf numFmtId="0" fontId="16" fillId="6" borderId="6" xfId="0" applyFont="1" applyFill="1" applyBorder="1" applyAlignment="1">
      <alignment vertical="center" wrapText="1"/>
    </xf>
    <xf numFmtId="9" fontId="16" fillId="6" borderId="6" xfId="0" applyNumberFormat="1" applyFont="1" applyFill="1" applyBorder="1" applyAlignment="1">
      <alignment horizontal="center" vertical="center"/>
    </xf>
    <xf numFmtId="0" fontId="16" fillId="6" borderId="6" xfId="0" applyFont="1" applyFill="1" applyBorder="1" applyAlignment="1">
      <alignment horizontal="center" vertical="center"/>
    </xf>
    <xf numFmtId="10" fontId="16" fillId="6" borderId="6" xfId="0" applyNumberFormat="1" applyFont="1" applyFill="1" applyBorder="1" applyAlignment="1">
      <alignment horizontal="center" vertical="center"/>
    </xf>
    <xf numFmtId="9" fontId="16" fillId="8" borderId="6" xfId="0" applyNumberFormat="1" applyFont="1" applyFill="1" applyBorder="1" applyAlignment="1">
      <alignment horizontal="center" vertical="center"/>
    </xf>
    <xf numFmtId="0" fontId="16" fillId="8" borderId="6" xfId="0" applyFont="1" applyFill="1" applyBorder="1" applyAlignment="1">
      <alignment horizontal="center" vertical="center"/>
    </xf>
    <xf numFmtId="0" fontId="6" fillId="8" borderId="6" xfId="0" applyFont="1" applyFill="1" applyBorder="1" applyAlignment="1">
      <alignment vertical="center"/>
    </xf>
    <xf numFmtId="164" fontId="6" fillId="8" borderId="6" xfId="0" applyNumberFormat="1" applyFont="1" applyFill="1" applyBorder="1" applyAlignment="1">
      <alignment vertical="center"/>
    </xf>
    <xf numFmtId="10" fontId="6" fillId="8" borderId="6" xfId="0" applyNumberFormat="1" applyFont="1" applyFill="1" applyBorder="1" applyAlignment="1">
      <alignment vertical="center"/>
    </xf>
    <xf numFmtId="0" fontId="16" fillId="6" borderId="29" xfId="0" applyFont="1" applyFill="1" applyBorder="1" applyAlignment="1">
      <alignment horizontal="left"/>
    </xf>
    <xf numFmtId="0" fontId="12" fillId="0" borderId="6" xfId="0" applyFont="1" applyBorder="1" applyAlignment="1">
      <alignment horizontal="left"/>
    </xf>
    <xf numFmtId="165" fontId="13" fillId="0" borderId="6" xfId="0" applyNumberFormat="1" applyFont="1" applyBorder="1" applyAlignment="1">
      <alignment horizontal="center" vertical="center"/>
    </xf>
    <xf numFmtId="0" fontId="12" fillId="0" borderId="6" xfId="0" applyFont="1" applyBorder="1" applyAlignment="1">
      <alignment vertical="center" wrapText="1"/>
    </xf>
    <xf numFmtId="9" fontId="12" fillId="0" borderId="6" xfId="0" applyNumberFormat="1" applyFont="1" applyBorder="1" applyAlignment="1">
      <alignment horizontal="center" vertical="center" wrapText="1"/>
    </xf>
    <xf numFmtId="0" fontId="6" fillId="10" borderId="6" xfId="0" applyFont="1" applyFill="1" applyBorder="1" applyAlignment="1">
      <alignment vertical="center"/>
    </xf>
    <xf numFmtId="9" fontId="6" fillId="10" borderId="6" xfId="0" applyNumberFormat="1" applyFont="1" applyFill="1" applyBorder="1" applyAlignment="1">
      <alignment vertical="center"/>
    </xf>
    <xf numFmtId="165" fontId="6" fillId="7" borderId="6" xfId="0" applyNumberFormat="1" applyFont="1" applyFill="1" applyBorder="1" applyAlignment="1">
      <alignment horizontal="center" vertical="center"/>
    </xf>
    <xf numFmtId="0" fontId="16" fillId="0" borderId="6" xfId="0" applyFont="1" applyBorder="1" applyAlignment="1">
      <alignment vertical="center" wrapText="1"/>
    </xf>
    <xf numFmtId="0" fontId="12" fillId="0" borderId="6" xfId="0" applyFont="1" applyBorder="1" applyAlignment="1">
      <alignment horizontal="center" vertical="center" wrapText="1"/>
    </xf>
    <xf numFmtId="9" fontId="13" fillId="10" borderId="6" xfId="0" applyNumberFormat="1" applyFont="1" applyFill="1" applyBorder="1" applyAlignment="1">
      <alignment vertical="center"/>
    </xf>
    <xf numFmtId="0" fontId="13" fillId="10" borderId="6" xfId="0" applyFont="1" applyFill="1" applyBorder="1" applyAlignment="1">
      <alignment vertical="center"/>
    </xf>
    <xf numFmtId="0" fontId="13" fillId="0" borderId="6" xfId="0" applyFont="1" applyBorder="1" applyAlignment="1">
      <alignment vertical="center"/>
    </xf>
    <xf numFmtId="9" fontId="16" fillId="0" borderId="6" xfId="0" applyNumberFormat="1" applyFont="1" applyBorder="1" applyAlignment="1">
      <alignment horizontal="center" vertical="center" wrapText="1"/>
    </xf>
    <xf numFmtId="9" fontId="6" fillId="13" borderId="6" xfId="0" applyNumberFormat="1" applyFont="1" applyFill="1" applyBorder="1" applyAlignment="1">
      <alignment vertical="center"/>
    </xf>
    <xf numFmtId="0" fontId="6" fillId="13" borderId="6" xfId="0" applyFont="1" applyFill="1" applyBorder="1" applyAlignment="1">
      <alignment vertical="center" wrapText="1"/>
    </xf>
    <xf numFmtId="10" fontId="12" fillId="0" borderId="6" xfId="0" applyNumberFormat="1" applyFont="1" applyBorder="1" applyAlignment="1">
      <alignment horizontal="center" vertical="center" wrapText="1"/>
    </xf>
    <xf numFmtId="10" fontId="6" fillId="13" borderId="6" xfId="0" applyNumberFormat="1" applyFont="1" applyFill="1" applyBorder="1" applyAlignment="1">
      <alignment vertical="center"/>
    </xf>
    <xf numFmtId="165" fontId="6" fillId="7" borderId="6" xfId="0" applyNumberFormat="1" applyFont="1" applyFill="1" applyBorder="1" applyAlignment="1">
      <alignment vertical="center"/>
    </xf>
    <xf numFmtId="3" fontId="13" fillId="0" borderId="6" xfId="0" applyNumberFormat="1" applyFont="1" applyBorder="1" applyAlignment="1">
      <alignment horizontal="center" vertical="center" wrapText="1"/>
    </xf>
    <xf numFmtId="10" fontId="6" fillId="10" borderId="6" xfId="0" applyNumberFormat="1" applyFont="1" applyFill="1" applyBorder="1" applyAlignment="1">
      <alignment vertical="center"/>
    </xf>
    <xf numFmtId="10" fontId="6" fillId="0" borderId="6" xfId="0" applyNumberFormat="1" applyFont="1" applyBorder="1" applyAlignment="1">
      <alignment vertical="center" wrapText="1"/>
    </xf>
    <xf numFmtId="9" fontId="6" fillId="13" borderId="6" xfId="0" applyNumberFormat="1" applyFont="1" applyFill="1" applyBorder="1" applyAlignment="1">
      <alignment vertical="center" wrapText="1"/>
    </xf>
    <xf numFmtId="9" fontId="6" fillId="10" borderId="6" xfId="0" applyNumberFormat="1" applyFont="1" applyFill="1" applyBorder="1" applyAlignment="1">
      <alignment vertical="center" wrapText="1"/>
    </xf>
    <xf numFmtId="9" fontId="9" fillId="5" borderId="6" xfId="0" applyNumberFormat="1" applyFont="1" applyFill="1" applyBorder="1" applyAlignment="1">
      <alignment horizontal="center" vertical="center" wrapText="1"/>
    </xf>
    <xf numFmtId="10" fontId="16" fillId="0" borderId="6" xfId="0" applyNumberFormat="1" applyFont="1" applyBorder="1" applyAlignment="1">
      <alignment horizontal="center"/>
    </xf>
    <xf numFmtId="10" fontId="16" fillId="0" borderId="28" xfId="0" applyNumberFormat="1" applyFont="1" applyBorder="1" applyAlignment="1">
      <alignment horizontal="center"/>
    </xf>
    <xf numFmtId="0" fontId="6" fillId="13" borderId="6" xfId="0" applyFont="1" applyFill="1" applyBorder="1" applyAlignment="1">
      <alignment horizontal="center" vertical="center" wrapText="1"/>
    </xf>
    <xf numFmtId="10" fontId="6" fillId="13" borderId="6" xfId="0" applyNumberFormat="1" applyFont="1" applyFill="1" applyBorder="1" applyAlignment="1">
      <alignment vertical="center" wrapText="1"/>
    </xf>
    <xf numFmtId="0" fontId="18" fillId="0" borderId="6" xfId="0" applyFont="1" applyBorder="1"/>
    <xf numFmtId="0" fontId="6" fillId="0" borderId="6" xfId="0" applyFont="1" applyBorder="1"/>
    <xf numFmtId="0" fontId="18" fillId="0" borderId="6" xfId="0" applyFont="1" applyBorder="1" applyAlignment="1">
      <alignment wrapText="1"/>
    </xf>
    <xf numFmtId="165" fontId="6" fillId="0" borderId="6" xfId="0" applyNumberFormat="1" applyFont="1" applyBorder="1" applyAlignment="1">
      <alignment horizontal="center"/>
    </xf>
    <xf numFmtId="0" fontId="18" fillId="0" borderId="6" xfId="0" applyFont="1" applyBorder="1" applyAlignment="1">
      <alignment horizontal="center" wrapText="1"/>
    </xf>
    <xf numFmtId="0" fontId="6" fillId="0" borderId="6" xfId="0" applyFont="1" applyBorder="1" applyAlignment="1">
      <alignment wrapText="1"/>
    </xf>
    <xf numFmtId="9" fontId="18" fillId="0" borderId="6" xfId="0" applyNumberFormat="1" applyFont="1" applyBorder="1" applyAlignment="1">
      <alignment horizontal="center" wrapText="1"/>
    </xf>
    <xf numFmtId="0" fontId="1" fillId="0" borderId="6" xfId="0" applyFont="1" applyBorder="1"/>
    <xf numFmtId="9" fontId="18" fillId="10" borderId="6" xfId="0" applyNumberFormat="1" applyFont="1" applyFill="1" applyBorder="1" applyAlignment="1">
      <alignment horizontal="right"/>
    </xf>
    <xf numFmtId="0" fontId="19" fillId="0" borderId="6" xfId="0" applyFont="1" applyBorder="1" applyAlignment="1">
      <alignment wrapText="1"/>
    </xf>
    <xf numFmtId="0" fontId="1" fillId="10" borderId="6" xfId="0" applyFont="1" applyFill="1" applyBorder="1"/>
    <xf numFmtId="0" fontId="1" fillId="8" borderId="6" xfId="0" applyFont="1" applyFill="1" applyBorder="1"/>
    <xf numFmtId="165" fontId="6" fillId="7" borderId="6" xfId="0" applyNumberFormat="1" applyFont="1" applyFill="1" applyBorder="1" applyAlignment="1">
      <alignment horizontal="center"/>
    </xf>
    <xf numFmtId="10" fontId="6" fillId="7" borderId="6" xfId="0" applyNumberFormat="1" applyFont="1" applyFill="1" applyBorder="1" applyAlignment="1">
      <alignment horizontal="center"/>
    </xf>
    <xf numFmtId="10" fontId="6" fillId="0" borderId="6" xfId="0" applyNumberFormat="1" applyFont="1" applyBorder="1" applyAlignment="1">
      <alignment horizontal="center"/>
    </xf>
    <xf numFmtId="0" fontId="20" fillId="0" borderId="6" xfId="0" applyFont="1" applyBorder="1" applyAlignment="1">
      <alignment wrapText="1"/>
    </xf>
    <xf numFmtId="9" fontId="1" fillId="0" borderId="6" xfId="0" applyNumberFormat="1" applyFont="1" applyBorder="1"/>
    <xf numFmtId="9" fontId="6" fillId="0" borderId="6" xfId="0" applyNumberFormat="1" applyFont="1" applyBorder="1" applyAlignment="1">
      <alignment horizontal="center" wrapText="1"/>
    </xf>
    <xf numFmtId="9" fontId="1" fillId="10" borderId="6" xfId="0" applyNumberFormat="1" applyFont="1" applyFill="1" applyBorder="1"/>
    <xf numFmtId="9" fontId="6" fillId="13" borderId="6" xfId="0" applyNumberFormat="1" applyFont="1" applyFill="1" applyBorder="1" applyAlignment="1">
      <alignment horizontal="right"/>
    </xf>
    <xf numFmtId="0" fontId="6" fillId="13" borderId="6" xfId="0" applyFont="1" applyFill="1" applyBorder="1" applyAlignment="1">
      <alignment wrapText="1"/>
    </xf>
    <xf numFmtId="9" fontId="6" fillId="0" borderId="6" xfId="0" applyNumberFormat="1" applyFont="1" applyBorder="1" applyAlignment="1">
      <alignment horizontal="right"/>
    </xf>
    <xf numFmtId="9" fontId="1" fillId="0" borderId="6" xfId="0" applyNumberFormat="1" applyFont="1" applyBorder="1" applyAlignment="1">
      <alignment horizontal="right"/>
    </xf>
    <xf numFmtId="9" fontId="1" fillId="8" borderId="6" xfId="0" applyNumberFormat="1" applyFont="1" applyFill="1" applyBorder="1" applyAlignment="1">
      <alignment horizontal="right"/>
    </xf>
    <xf numFmtId="0" fontId="1" fillId="0" borderId="6" xfId="0" applyFont="1" applyBorder="1" applyAlignment="1">
      <alignment wrapText="1"/>
    </xf>
    <xf numFmtId="9" fontId="1" fillId="13" borderId="6" xfId="0" applyNumberFormat="1" applyFont="1" applyFill="1" applyBorder="1" applyAlignment="1">
      <alignment horizontal="center"/>
    </xf>
    <xf numFmtId="0" fontId="1" fillId="13" borderId="6" xfId="0" applyFont="1" applyFill="1" applyBorder="1" applyAlignment="1">
      <alignment wrapText="1"/>
    </xf>
    <xf numFmtId="9" fontId="6" fillId="0" borderId="6" xfId="0" applyNumberFormat="1" applyFont="1" applyBorder="1" applyAlignment="1">
      <alignment horizontal="center"/>
    </xf>
    <xf numFmtId="9" fontId="1" fillId="10" borderId="6" xfId="0" applyNumberFormat="1" applyFont="1" applyFill="1" applyBorder="1" applyAlignment="1">
      <alignment horizontal="right"/>
    </xf>
    <xf numFmtId="0" fontId="16" fillId="8" borderId="6" xfId="0" applyFont="1" applyFill="1" applyBorder="1" applyAlignment="1">
      <alignment horizontal="left"/>
    </xf>
    <xf numFmtId="9" fontId="6" fillId="8" borderId="6" xfId="0" applyNumberFormat="1" applyFont="1" applyFill="1" applyBorder="1" applyAlignment="1">
      <alignment horizontal="center" vertical="center"/>
    </xf>
    <xf numFmtId="0" fontId="16" fillId="8" borderId="6" xfId="0" applyFont="1" applyFill="1" applyBorder="1" applyAlignment="1">
      <alignment horizontal="center" vertical="center" wrapText="1"/>
    </xf>
    <xf numFmtId="0" fontId="6" fillId="8" borderId="6" xfId="0" applyFont="1" applyFill="1" applyBorder="1" applyAlignment="1">
      <alignment horizontal="left" vertical="center"/>
    </xf>
    <xf numFmtId="0" fontId="6" fillId="8" borderId="1" xfId="0" applyFont="1" applyFill="1" applyBorder="1" applyAlignment="1">
      <alignment vertical="center"/>
    </xf>
    <xf numFmtId="0" fontId="20" fillId="11" borderId="6" xfId="0" applyFont="1" applyFill="1" applyBorder="1" applyAlignment="1">
      <alignment horizontal="left" wrapText="1"/>
    </xf>
    <xf numFmtId="0" fontId="16" fillId="6" borderId="6" xfId="0" applyFont="1" applyFill="1" applyBorder="1" applyAlignment="1">
      <alignment horizontal="center" vertical="center" wrapText="1"/>
    </xf>
    <xf numFmtId="9" fontId="16" fillId="6" borderId="1" xfId="0" applyNumberFormat="1" applyFont="1" applyFill="1" applyBorder="1" applyAlignment="1">
      <alignment horizontal="center"/>
    </xf>
    <xf numFmtId="0" fontId="6" fillId="6" borderId="6" xfId="0" applyFont="1" applyFill="1" applyBorder="1" applyAlignment="1">
      <alignment horizontal="left" vertical="center"/>
    </xf>
    <xf numFmtId="0" fontId="6" fillId="6" borderId="1" xfId="0" applyFont="1" applyFill="1" applyBorder="1" applyAlignment="1">
      <alignment vertical="center"/>
    </xf>
    <xf numFmtId="0" fontId="16" fillId="8" borderId="6" xfId="0" applyFont="1" applyFill="1" applyBorder="1" applyAlignment="1">
      <alignment horizontal="left" wrapText="1"/>
    </xf>
    <xf numFmtId="9" fontId="16" fillId="8" borderId="6" xfId="0" applyNumberFormat="1" applyFont="1" applyFill="1" applyBorder="1" applyAlignment="1">
      <alignment horizontal="center" vertical="center" wrapText="1"/>
    </xf>
    <xf numFmtId="9" fontId="16" fillId="6" borderId="6" xfId="0" applyNumberFormat="1" applyFont="1" applyFill="1" applyBorder="1" applyAlignment="1">
      <alignment horizontal="center" vertical="center" wrapText="1"/>
    </xf>
    <xf numFmtId="0" fontId="12" fillId="0" borderId="50" xfId="0" applyFont="1" applyBorder="1" applyAlignment="1">
      <alignment horizontal="center" vertical="center" wrapText="1"/>
    </xf>
    <xf numFmtId="165" fontId="12" fillId="0" borderId="6" xfId="0" applyNumberFormat="1" applyFont="1" applyBorder="1" applyAlignment="1">
      <alignment vertical="center"/>
    </xf>
    <xf numFmtId="9" fontId="12" fillId="0" borderId="27" xfId="0" applyNumberFormat="1" applyFont="1" applyBorder="1" applyAlignment="1">
      <alignment horizontal="center"/>
    </xf>
    <xf numFmtId="9" fontId="12" fillId="0" borderId="6" xfId="0" applyNumberFormat="1" applyFont="1" applyBorder="1" applyAlignment="1">
      <alignment vertical="center"/>
    </xf>
    <xf numFmtId="0" fontId="12" fillId="0" borderId="27" xfId="0" applyFont="1" applyBorder="1" applyAlignment="1">
      <alignment horizontal="center"/>
    </xf>
    <xf numFmtId="0" fontId="21" fillId="0" borderId="6" xfId="0" applyFont="1" applyBorder="1" applyAlignment="1">
      <alignment horizontal="center" vertical="center" wrapText="1"/>
    </xf>
    <xf numFmtId="9" fontId="12" fillId="0" borderId="51" xfId="0" applyNumberFormat="1" applyFont="1" applyBorder="1" applyAlignment="1">
      <alignment horizontal="center"/>
    </xf>
    <xf numFmtId="0" fontId="22" fillId="0" borderId="6" xfId="0" applyFont="1" applyBorder="1" applyAlignment="1">
      <alignment horizontal="center" vertical="center" wrapText="1"/>
    </xf>
    <xf numFmtId="9" fontId="6" fillId="11" borderId="6" xfId="0" applyNumberFormat="1" applyFont="1" applyFill="1" applyBorder="1" applyAlignment="1">
      <alignment vertical="center"/>
    </xf>
    <xf numFmtId="0" fontId="6" fillId="11" borderId="6" xfId="0" applyFont="1" applyFill="1" applyBorder="1" applyAlignment="1">
      <alignment vertical="center"/>
    </xf>
    <xf numFmtId="9" fontId="16" fillId="0" borderId="6" xfId="0" applyNumberFormat="1" applyFont="1" applyBorder="1" applyAlignment="1">
      <alignment vertical="center"/>
    </xf>
    <xf numFmtId="0" fontId="5" fillId="0" borderId="6" xfId="0" applyFont="1" applyBorder="1" applyAlignment="1">
      <alignment vertical="center" wrapText="1"/>
    </xf>
    <xf numFmtId="0" fontId="14" fillId="0" borderId="6" xfId="0" applyFont="1" applyBorder="1" applyAlignment="1">
      <alignment vertical="center" wrapText="1"/>
    </xf>
    <xf numFmtId="9" fontId="16" fillId="0" borderId="51" xfId="0" applyNumberFormat="1" applyFont="1" applyBorder="1" applyAlignment="1">
      <alignment horizontal="center"/>
    </xf>
    <xf numFmtId="0" fontId="1" fillId="0" borderId="6" xfId="0" applyFont="1" applyBorder="1" applyAlignment="1">
      <alignment vertical="center" wrapText="1"/>
    </xf>
    <xf numFmtId="9" fontId="14" fillId="0" borderId="51" xfId="0" applyNumberFormat="1" applyFont="1" applyBorder="1" applyAlignment="1">
      <alignment horizontal="left"/>
    </xf>
    <xf numFmtId="0" fontId="23" fillId="0" borderId="6" xfId="0" applyFont="1" applyBorder="1" applyAlignment="1">
      <alignment vertical="center" wrapText="1"/>
    </xf>
    <xf numFmtId="9" fontId="12" fillId="0" borderId="51" xfId="0" applyNumberFormat="1" applyFont="1" applyBorder="1"/>
    <xf numFmtId="9" fontId="12" fillId="0" borderId="6" xfId="0" applyNumberFormat="1" applyFont="1" applyBorder="1" applyAlignment="1">
      <alignment horizontal="center"/>
    </xf>
    <xf numFmtId="9" fontId="16" fillId="0" borderId="6" xfId="0" applyNumberFormat="1" applyFont="1" applyBorder="1" applyAlignment="1">
      <alignment horizontal="center"/>
    </xf>
    <xf numFmtId="0" fontId="23" fillId="0" borderId="0" xfId="0" applyFont="1"/>
    <xf numFmtId="9" fontId="1" fillId="0" borderId="0" xfId="0" applyNumberFormat="1" applyFont="1"/>
    <xf numFmtId="0" fontId="13" fillId="6" borderId="32" xfId="0" applyFont="1" applyFill="1" applyBorder="1" applyAlignment="1">
      <alignment horizontal="left" vertical="center" wrapText="1"/>
    </xf>
    <xf numFmtId="0" fontId="6" fillId="7" borderId="6" xfId="0" applyFont="1" applyFill="1" applyBorder="1" applyAlignment="1">
      <alignment horizontal="center" vertical="center"/>
    </xf>
    <xf numFmtId="165" fontId="12" fillId="0" borderId="6" xfId="0" applyNumberFormat="1" applyFont="1" applyBorder="1" applyAlignment="1">
      <alignment horizontal="center" vertical="center"/>
    </xf>
    <xf numFmtId="0" fontId="6" fillId="3" borderId="6" xfId="0" applyFont="1" applyFill="1" applyBorder="1" applyAlignment="1">
      <alignment horizontal="center" vertical="center" wrapText="1"/>
    </xf>
    <xf numFmtId="0" fontId="12" fillId="0" borderId="29" xfId="0" applyFont="1" applyBorder="1" applyAlignment="1">
      <alignment horizontal="left"/>
    </xf>
    <xf numFmtId="9" fontId="18" fillId="0" borderId="6" xfId="0" applyNumberFormat="1" applyFont="1" applyBorder="1" applyAlignment="1">
      <alignment horizontal="center"/>
    </xf>
    <xf numFmtId="0" fontId="0" fillId="0" borderId="54" xfId="0" applyBorder="1"/>
    <xf numFmtId="0" fontId="20" fillId="0" borderId="0" xfId="0" applyFont="1" applyAlignment="1">
      <alignment vertical="center"/>
    </xf>
    <xf numFmtId="0" fontId="20" fillId="0" borderId="0" xfId="0" applyFont="1" applyAlignment="1">
      <alignment horizontal="center" vertical="center" wrapText="1"/>
    </xf>
    <xf numFmtId="9" fontId="20" fillId="0" borderId="0" xfId="0" applyNumberFormat="1" applyFont="1" applyAlignment="1">
      <alignment vertical="center"/>
    </xf>
    <xf numFmtId="0" fontId="20" fillId="0" borderId="0" xfId="0" applyFont="1"/>
    <xf numFmtId="0" fontId="20" fillId="0" borderId="0" xfId="0" applyFont="1" applyAlignment="1">
      <alignment horizontal="center" vertical="center"/>
    </xf>
    <xf numFmtId="0" fontId="35" fillId="17" borderId="81" xfId="0" applyFont="1" applyFill="1" applyBorder="1" applyAlignment="1">
      <alignment horizontal="center" vertical="center" wrapText="1"/>
    </xf>
    <xf numFmtId="0" fontId="35" fillId="17" borderId="82" xfId="0" applyFont="1" applyFill="1" applyBorder="1" applyAlignment="1">
      <alignment horizontal="center" vertical="center" wrapText="1"/>
    </xf>
    <xf numFmtId="0" fontId="35" fillId="17" borderId="77" xfId="0" applyFont="1" applyFill="1" applyBorder="1" applyAlignment="1">
      <alignment horizontal="center" vertical="center" wrapText="1"/>
    </xf>
    <xf numFmtId="165" fontId="38" fillId="0" borderId="6" xfId="0" applyNumberFormat="1" applyFont="1" applyBorder="1" applyAlignment="1">
      <alignment horizontal="center" vertical="center"/>
    </xf>
    <xf numFmtId="9" fontId="38" fillId="0" borderId="6" xfId="0" applyNumberFormat="1" applyFont="1" applyBorder="1" applyAlignment="1">
      <alignment horizontal="center" vertical="center"/>
    </xf>
    <xf numFmtId="9" fontId="38" fillId="16" borderId="6" xfId="0" applyNumberFormat="1" applyFont="1" applyFill="1" applyBorder="1" applyAlignment="1">
      <alignment horizontal="center" vertical="center"/>
    </xf>
    <xf numFmtId="165" fontId="38" fillId="0" borderId="29" xfId="0" applyNumberFormat="1" applyFont="1" applyBorder="1" applyAlignment="1">
      <alignment horizontal="center" vertical="center"/>
    </xf>
    <xf numFmtId="9" fontId="38" fillId="0" borderId="29" xfId="0" applyNumberFormat="1" applyFont="1" applyBorder="1" applyAlignment="1">
      <alignment horizontal="center" vertical="center"/>
    </xf>
    <xf numFmtId="9" fontId="38" fillId="16" borderId="29" xfId="0" applyNumberFormat="1" applyFont="1" applyFill="1" applyBorder="1" applyAlignment="1">
      <alignment horizontal="center" vertical="center"/>
    </xf>
    <xf numFmtId="165" fontId="38" fillId="0" borderId="54" xfId="0" applyNumberFormat="1" applyFont="1" applyBorder="1" applyAlignment="1">
      <alignment horizontal="center" vertical="center"/>
    </xf>
    <xf numFmtId="9" fontId="38" fillId="16" borderId="54" xfId="0" applyNumberFormat="1" applyFont="1" applyFill="1" applyBorder="1" applyAlignment="1">
      <alignment horizontal="center" vertical="center"/>
    </xf>
    <xf numFmtId="0" fontId="38" fillId="0" borderId="38" xfId="0" applyFont="1" applyBorder="1" applyAlignment="1">
      <alignment horizontal="center" vertical="center"/>
    </xf>
    <xf numFmtId="0" fontId="38" fillId="0" borderId="38" xfId="0" applyFont="1" applyBorder="1" applyAlignment="1">
      <alignment horizontal="center" vertical="center" wrapText="1"/>
    </xf>
    <xf numFmtId="9" fontId="38" fillId="0" borderId="38" xfId="0" applyNumberFormat="1" applyFont="1" applyBorder="1" applyAlignment="1">
      <alignment horizontal="center" vertical="center"/>
    </xf>
    <xf numFmtId="0" fontId="38" fillId="0" borderId="38" xfId="0" applyFont="1" applyBorder="1" applyAlignment="1">
      <alignment vertical="center" wrapText="1"/>
    </xf>
    <xf numFmtId="165" fontId="38" fillId="0" borderId="38" xfId="0" applyNumberFormat="1" applyFont="1" applyBorder="1" applyAlignment="1">
      <alignment horizontal="center" vertical="center"/>
    </xf>
    <xf numFmtId="9" fontId="38" fillId="16" borderId="38" xfId="0" applyNumberFormat="1" applyFont="1" applyFill="1" applyBorder="1" applyAlignment="1">
      <alignment horizontal="center" vertical="center"/>
    </xf>
    <xf numFmtId="0" fontId="38" fillId="0" borderId="0" xfId="0" applyFont="1"/>
    <xf numFmtId="0" fontId="20" fillId="0" borderId="0" xfId="0" applyFont="1" applyAlignment="1">
      <alignment horizontal="center" wrapText="1"/>
    </xf>
    <xf numFmtId="9" fontId="20" fillId="0" borderId="0" xfId="0" applyNumberFormat="1" applyFont="1"/>
    <xf numFmtId="0" fontId="31" fillId="7" borderId="43" xfId="0" applyFont="1" applyFill="1" applyBorder="1" applyAlignment="1">
      <alignment horizontal="left"/>
    </xf>
    <xf numFmtId="0" fontId="31" fillId="7" borderId="44" xfId="0" applyFont="1" applyFill="1" applyBorder="1" applyAlignment="1">
      <alignment horizontal="center"/>
    </xf>
    <xf numFmtId="0" fontId="31" fillId="7" borderId="4" xfId="0" applyFont="1" applyFill="1" applyBorder="1" applyAlignment="1">
      <alignment horizontal="center"/>
    </xf>
    <xf numFmtId="0" fontId="38" fillId="0" borderId="46" xfId="0" applyFont="1" applyBorder="1" applyAlignment="1">
      <alignment vertical="center"/>
    </xf>
    <xf numFmtId="0" fontId="38" fillId="0" borderId="47" xfId="0" applyFont="1" applyBorder="1" applyAlignment="1">
      <alignment horizontal="left" vertical="center" wrapText="1"/>
    </xf>
    <xf numFmtId="0" fontId="38" fillId="0" borderId="46" xfId="0" applyFont="1" applyBorder="1" applyAlignment="1">
      <alignment horizontal="left" vertical="center" wrapText="1"/>
    </xf>
    <xf numFmtId="9" fontId="38" fillId="0" borderId="27" xfId="0" applyNumberFormat="1" applyFont="1" applyBorder="1" applyAlignment="1">
      <alignment horizontal="center" vertical="center"/>
    </xf>
    <xf numFmtId="9" fontId="38" fillId="0" borderId="18" xfId="0" applyNumberFormat="1" applyFont="1" applyBorder="1" applyAlignment="1">
      <alignment horizontal="center" vertical="center"/>
    </xf>
    <xf numFmtId="0" fontId="38" fillId="0" borderId="94" xfId="0" applyFont="1" applyBorder="1" applyAlignment="1">
      <alignment vertical="center" wrapText="1"/>
    </xf>
    <xf numFmtId="9" fontId="38" fillId="0" borderId="59" xfId="0" applyNumberFormat="1" applyFont="1" applyBorder="1" applyAlignment="1">
      <alignment horizontal="center" vertical="center"/>
    </xf>
    <xf numFmtId="165" fontId="38" fillId="0" borderId="60" xfId="0" applyNumberFormat="1" applyFont="1" applyBorder="1" applyAlignment="1">
      <alignment horizontal="center" vertical="center"/>
    </xf>
    <xf numFmtId="0" fontId="38" fillId="0" borderId="61" xfId="0" applyFont="1" applyBorder="1" applyAlignment="1">
      <alignment vertical="center" wrapText="1"/>
    </xf>
    <xf numFmtId="0" fontId="35" fillId="15" borderId="69" xfId="0" applyFont="1" applyFill="1" applyBorder="1" applyAlignment="1">
      <alignment horizontal="center" vertical="center" wrapText="1"/>
    </xf>
    <xf numFmtId="0" fontId="35" fillId="15" borderId="70" xfId="0" applyFont="1" applyFill="1" applyBorder="1" applyAlignment="1">
      <alignment horizontal="center" vertical="center" wrapText="1"/>
    </xf>
    <xf numFmtId="0" fontId="35" fillId="15" borderId="71" xfId="0" applyFont="1" applyFill="1" applyBorder="1" applyAlignment="1">
      <alignment horizontal="center" vertical="center" wrapText="1"/>
    </xf>
    <xf numFmtId="0" fontId="38" fillId="0" borderId="84" xfId="0" applyFont="1" applyBorder="1" applyAlignment="1">
      <alignment vertical="center" wrapText="1"/>
    </xf>
    <xf numFmtId="0" fontId="42" fillId="0" borderId="38" xfId="0" applyFont="1" applyBorder="1" applyAlignment="1">
      <alignment horizontal="center" vertical="center" wrapText="1"/>
    </xf>
    <xf numFmtId="0" fontId="38" fillId="0" borderId="38" xfId="0" applyFont="1" applyBorder="1" applyAlignment="1">
      <alignment horizontal="left" vertical="center" wrapText="1"/>
    </xf>
    <xf numFmtId="0" fontId="46" fillId="0" borderId="38" xfId="0" applyFont="1" applyBorder="1" applyAlignment="1">
      <alignment horizontal="center" vertical="center"/>
    </xf>
    <xf numFmtId="0" fontId="44" fillId="0" borderId="38" xfId="0" applyFont="1" applyBorder="1" applyAlignment="1">
      <alignment horizontal="left" vertical="center" wrapText="1"/>
    </xf>
    <xf numFmtId="0" fontId="44" fillId="0" borderId="38" xfId="0" applyFont="1" applyBorder="1" applyAlignment="1">
      <alignment horizontal="center" vertical="center"/>
    </xf>
    <xf numFmtId="165" fontId="44" fillId="0" borderId="38" xfId="0" applyNumberFormat="1" applyFont="1" applyBorder="1" applyAlignment="1">
      <alignment horizontal="center" vertical="center"/>
    </xf>
    <xf numFmtId="0" fontId="44" fillId="0" borderId="38" xfId="0" applyFont="1" applyBorder="1" applyAlignment="1">
      <alignment vertical="center" wrapText="1"/>
    </xf>
    <xf numFmtId="0" fontId="30" fillId="0" borderId="38" xfId="0" applyFont="1" applyBorder="1"/>
    <xf numFmtId="0" fontId="33" fillId="0" borderId="38" xfId="0" applyFont="1" applyBorder="1"/>
    <xf numFmtId="0" fontId="35" fillId="15" borderId="81" xfId="0" applyFont="1" applyFill="1" applyBorder="1" applyAlignment="1">
      <alignment horizontal="center" vertical="center" wrapText="1"/>
    </xf>
    <xf numFmtId="0" fontId="35" fillId="15" borderId="82" xfId="0" applyFont="1" applyFill="1" applyBorder="1" applyAlignment="1">
      <alignment horizontal="center" vertical="center" wrapText="1"/>
    </xf>
    <xf numFmtId="9" fontId="38" fillId="0" borderId="54" xfId="0" applyNumberFormat="1" applyFont="1" applyBorder="1" applyAlignment="1">
      <alignment horizontal="center" vertical="center"/>
    </xf>
    <xf numFmtId="165" fontId="38" fillId="16" borderId="54" xfId="0" applyNumberFormat="1" applyFont="1" applyFill="1" applyBorder="1" applyAlignment="1">
      <alignment horizontal="center" vertical="center"/>
    </xf>
    <xf numFmtId="0" fontId="35" fillId="15" borderId="77" xfId="0" applyFont="1" applyFill="1" applyBorder="1" applyAlignment="1">
      <alignment horizontal="center" vertical="center" wrapText="1"/>
    </xf>
    <xf numFmtId="10" fontId="38" fillId="0" borderId="54" xfId="0" applyNumberFormat="1" applyFont="1" applyBorder="1" applyAlignment="1">
      <alignment horizontal="center" vertical="center"/>
    </xf>
    <xf numFmtId="9" fontId="38" fillId="11" borderId="54" xfId="0" applyNumberFormat="1" applyFont="1" applyFill="1" applyBorder="1" applyAlignment="1">
      <alignment vertical="center"/>
    </xf>
    <xf numFmtId="0" fontId="38" fillId="11" borderId="54" xfId="0" applyFont="1" applyFill="1" applyBorder="1" applyAlignment="1">
      <alignment horizontal="center" vertical="center" wrapText="1"/>
    </xf>
    <xf numFmtId="165" fontId="38" fillId="0" borderId="90" xfId="0" applyNumberFormat="1" applyFont="1" applyBorder="1" applyAlignment="1">
      <alignment horizontal="center" vertical="center"/>
    </xf>
    <xf numFmtId="0" fontId="38" fillId="0" borderId="83" xfId="0" applyFont="1" applyBorder="1" applyAlignment="1">
      <alignment vertical="center" wrapText="1"/>
    </xf>
    <xf numFmtId="165" fontId="38" fillId="0" borderId="82" xfId="0" applyNumberFormat="1" applyFont="1" applyBorder="1" applyAlignment="1">
      <alignment horizontal="center" vertical="center"/>
    </xf>
    <xf numFmtId="0" fontId="38" fillId="0" borderId="77" xfId="0" applyFont="1" applyBorder="1" applyAlignment="1">
      <alignment vertical="center" wrapText="1"/>
    </xf>
    <xf numFmtId="165" fontId="38" fillId="0" borderId="18" xfId="0" applyNumberFormat="1" applyFont="1" applyBorder="1" applyAlignment="1">
      <alignment horizontal="center" vertical="center"/>
    </xf>
    <xf numFmtId="165" fontId="38" fillId="0" borderId="116" xfId="0" applyNumberFormat="1" applyFont="1" applyBorder="1" applyAlignment="1">
      <alignment horizontal="center" vertical="center"/>
    </xf>
    <xf numFmtId="0" fontId="38" fillId="0" borderId="117" xfId="0" applyFont="1" applyBorder="1" applyAlignment="1">
      <alignment vertical="center" wrapText="1"/>
    </xf>
    <xf numFmtId="9" fontId="38" fillId="0" borderId="118" xfId="0" applyNumberFormat="1" applyFont="1" applyBorder="1" applyAlignment="1">
      <alignment horizontal="center" vertical="center"/>
    </xf>
    <xf numFmtId="9" fontId="38" fillId="0" borderId="116" xfId="0" applyNumberFormat="1" applyFont="1" applyBorder="1" applyAlignment="1">
      <alignment horizontal="center" vertical="center"/>
    </xf>
    <xf numFmtId="9" fontId="38" fillId="16" borderId="116" xfId="0" applyNumberFormat="1" applyFont="1" applyFill="1" applyBorder="1" applyAlignment="1">
      <alignment horizontal="center" vertical="center"/>
    </xf>
    <xf numFmtId="9" fontId="38" fillId="0" borderId="117" xfId="0" applyNumberFormat="1" applyFont="1" applyBorder="1" applyAlignment="1">
      <alignment horizontal="center" vertical="center"/>
    </xf>
    <xf numFmtId="9" fontId="38" fillId="0" borderId="94" xfId="0" applyNumberFormat="1" applyFont="1" applyBorder="1" applyAlignment="1">
      <alignment horizontal="center" vertical="center"/>
    </xf>
    <xf numFmtId="165" fontId="38" fillId="0" borderId="119" xfId="0" applyNumberFormat="1" applyFont="1" applyBorder="1" applyAlignment="1">
      <alignment horizontal="center" vertical="center"/>
    </xf>
    <xf numFmtId="0" fontId="38" fillId="0" borderId="120" xfId="0" applyFont="1" applyBorder="1" applyAlignment="1">
      <alignment vertical="center" wrapText="1"/>
    </xf>
    <xf numFmtId="9" fontId="38" fillId="0" borderId="103" xfId="0" applyNumberFormat="1" applyFont="1" applyBorder="1" applyAlignment="1">
      <alignment horizontal="center" vertical="center"/>
    </xf>
    <xf numFmtId="9" fontId="38" fillId="0" borderId="119" xfId="0" applyNumberFormat="1" applyFont="1" applyBorder="1" applyAlignment="1">
      <alignment horizontal="center" vertical="center"/>
    </xf>
    <xf numFmtId="9" fontId="38" fillId="16" borderId="119" xfId="0" applyNumberFormat="1" applyFont="1" applyFill="1" applyBorder="1" applyAlignment="1">
      <alignment horizontal="center" vertical="center"/>
    </xf>
    <xf numFmtId="9" fontId="38" fillId="0" borderId="68" xfId="0" applyNumberFormat="1" applyFont="1" applyBorder="1" applyAlignment="1">
      <alignment horizontal="center" vertical="center"/>
    </xf>
    <xf numFmtId="9" fontId="38" fillId="16" borderId="68" xfId="0" applyNumberFormat="1" applyFont="1" applyFill="1" applyBorder="1" applyAlignment="1">
      <alignment horizontal="center" vertical="center"/>
    </xf>
    <xf numFmtId="9" fontId="38" fillId="0" borderId="75" xfId="0" applyNumberFormat="1" applyFont="1" applyBorder="1" applyAlignment="1">
      <alignment horizontal="center" vertical="center"/>
    </xf>
    <xf numFmtId="9" fontId="38" fillId="0" borderId="73" xfId="0" applyNumberFormat="1" applyFont="1" applyBorder="1" applyAlignment="1">
      <alignment horizontal="center" vertical="center"/>
    </xf>
    <xf numFmtId="0" fontId="38" fillId="0" borderId="57" xfId="0" applyFont="1" applyBorder="1"/>
    <xf numFmtId="165" fontId="38" fillId="0" borderId="73" xfId="0" applyNumberFormat="1" applyFont="1" applyBorder="1" applyAlignment="1">
      <alignment horizontal="center" vertical="center"/>
    </xf>
    <xf numFmtId="9" fontId="38" fillId="16" borderId="73" xfId="0" applyNumberFormat="1" applyFont="1" applyFill="1" applyBorder="1" applyAlignment="1">
      <alignment horizontal="center" vertical="center"/>
    </xf>
    <xf numFmtId="9" fontId="38" fillId="0" borderId="121" xfId="0" applyNumberFormat="1" applyFont="1" applyBorder="1" applyAlignment="1">
      <alignment horizontal="center" vertical="center"/>
    </xf>
    <xf numFmtId="9" fontId="38" fillId="0" borderId="90" xfId="0" applyNumberFormat="1" applyFont="1" applyBorder="1" applyAlignment="1">
      <alignment horizontal="center" vertical="center"/>
    </xf>
    <xf numFmtId="9" fontId="38" fillId="16" borderId="90" xfId="0" applyNumberFormat="1" applyFont="1" applyFill="1" applyBorder="1" applyAlignment="1">
      <alignment horizontal="center" vertical="center"/>
    </xf>
    <xf numFmtId="9" fontId="38" fillId="0" borderId="83" xfId="0" applyNumberFormat="1" applyFont="1" applyBorder="1" applyAlignment="1">
      <alignment horizontal="center" vertical="center"/>
    </xf>
    <xf numFmtId="9" fontId="38" fillId="0" borderId="60" xfId="0" applyNumberFormat="1" applyFont="1" applyBorder="1" applyAlignment="1">
      <alignment horizontal="center" vertical="center"/>
    </xf>
    <xf numFmtId="9" fontId="38" fillId="16" borderId="60" xfId="0" applyNumberFormat="1" applyFont="1" applyFill="1" applyBorder="1" applyAlignment="1">
      <alignment horizontal="center" vertical="center"/>
    </xf>
    <xf numFmtId="9" fontId="38" fillId="0" borderId="61" xfId="0" applyNumberFormat="1" applyFont="1" applyBorder="1" applyAlignment="1">
      <alignment horizontal="center" vertical="center"/>
    </xf>
    <xf numFmtId="9" fontId="38" fillId="16" borderId="50" xfId="0" applyNumberFormat="1" applyFont="1" applyFill="1" applyBorder="1" applyAlignment="1">
      <alignment horizontal="center" vertical="center"/>
    </xf>
    <xf numFmtId="0" fontId="38" fillId="0" borderId="80" xfId="0" applyFont="1" applyBorder="1"/>
    <xf numFmtId="9" fontId="38" fillId="0" borderId="80" xfId="0" applyNumberFormat="1" applyFont="1" applyBorder="1" applyAlignment="1">
      <alignment horizontal="center" vertical="center"/>
    </xf>
    <xf numFmtId="9" fontId="38" fillId="0" borderId="84" xfId="0" applyNumberFormat="1" applyFont="1" applyBorder="1" applyAlignment="1">
      <alignment horizontal="center" vertical="center"/>
    </xf>
    <xf numFmtId="9" fontId="38" fillId="16" borderId="80" xfId="0" applyNumberFormat="1" applyFont="1" applyFill="1" applyBorder="1" applyAlignment="1">
      <alignment horizontal="center" vertical="center"/>
    </xf>
    <xf numFmtId="9" fontId="38" fillId="0" borderId="85" xfId="0" applyNumberFormat="1" applyFont="1" applyBorder="1" applyAlignment="1">
      <alignment horizontal="center" vertical="center"/>
    </xf>
    <xf numFmtId="165" fontId="38" fillId="16" borderId="80" xfId="0" applyNumberFormat="1" applyFont="1" applyFill="1" applyBorder="1" applyAlignment="1">
      <alignment horizontal="center" vertical="center"/>
    </xf>
    <xf numFmtId="0" fontId="38" fillId="0" borderId="54" xfId="0" applyFont="1" applyBorder="1" applyAlignment="1">
      <alignment horizontal="center" vertical="center"/>
    </xf>
    <xf numFmtId="0" fontId="38" fillId="0" borderId="60" xfId="0" applyFont="1" applyBorder="1" applyAlignment="1">
      <alignment horizontal="center" vertical="center"/>
    </xf>
    <xf numFmtId="0" fontId="38" fillId="0" borderId="90" xfId="0" applyFont="1" applyBorder="1" applyAlignment="1">
      <alignment horizontal="center" vertical="center"/>
    </xf>
    <xf numFmtId="0" fontId="0" fillId="0" borderId="54" xfId="0" applyBorder="1" applyAlignment="1">
      <alignment horizontal="center" vertical="center"/>
    </xf>
    <xf numFmtId="0" fontId="38" fillId="0" borderId="83" xfId="0" applyFont="1" applyBorder="1" applyAlignment="1">
      <alignment horizontal="left" vertical="center" wrapText="1"/>
    </xf>
    <xf numFmtId="0" fontId="38" fillId="0" borderId="84" xfId="0" applyFont="1" applyBorder="1" applyAlignment="1">
      <alignment horizontal="left" vertical="center" wrapText="1"/>
    </xf>
    <xf numFmtId="0" fontId="38" fillId="0" borderId="61" xfId="0" applyFont="1" applyBorder="1" applyAlignment="1">
      <alignment horizontal="left" vertical="center" wrapText="1"/>
    </xf>
    <xf numFmtId="0" fontId="0" fillId="0" borderId="84" xfId="0" applyBorder="1" applyAlignment="1">
      <alignment horizontal="center" vertical="center"/>
    </xf>
    <xf numFmtId="0" fontId="0" fillId="0" borderId="90" xfId="0" applyBorder="1" applyAlignment="1">
      <alignment horizontal="center" vertical="center"/>
    </xf>
    <xf numFmtId="0" fontId="0" fillId="0" borderId="83" xfId="0" applyBorder="1" applyAlignment="1">
      <alignment horizontal="center" vertical="center"/>
    </xf>
    <xf numFmtId="0" fontId="0" fillId="0" borderId="60" xfId="0" applyBorder="1" applyAlignment="1">
      <alignment horizontal="center" vertical="center"/>
    </xf>
    <xf numFmtId="9" fontId="38" fillId="0" borderId="127" xfId="0" applyNumberFormat="1" applyFont="1" applyBorder="1" applyAlignment="1">
      <alignment horizontal="center" vertical="center"/>
    </xf>
    <xf numFmtId="9" fontId="38" fillId="0" borderId="88" xfId="0" applyNumberFormat="1" applyFont="1" applyBorder="1" applyAlignment="1">
      <alignment horizontal="center" vertical="center"/>
    </xf>
    <xf numFmtId="0" fontId="20" fillId="0" borderId="54" xfId="0" applyFont="1" applyBorder="1"/>
    <xf numFmtId="0" fontId="38" fillId="0" borderId="54" xfId="0" applyFont="1" applyBorder="1"/>
    <xf numFmtId="0" fontId="20" fillId="0" borderId="84" xfId="0" applyFont="1" applyBorder="1"/>
    <xf numFmtId="0" fontId="20" fillId="0" borderId="127" xfId="0" applyFont="1" applyBorder="1" applyAlignment="1">
      <alignment horizontal="center" vertical="center"/>
    </xf>
    <xf numFmtId="9" fontId="20" fillId="0" borderId="90" xfId="0" applyNumberFormat="1" applyFont="1" applyBorder="1" applyAlignment="1">
      <alignment horizontal="center" vertical="center"/>
    </xf>
    <xf numFmtId="0" fontId="20" fillId="0" borderId="90" xfId="0" applyFont="1" applyBorder="1" applyAlignment="1">
      <alignment horizontal="center" vertical="center"/>
    </xf>
    <xf numFmtId="0" fontId="20" fillId="0" borderId="83" xfId="0" applyFont="1" applyBorder="1" applyAlignment="1">
      <alignment horizontal="center" vertical="center"/>
    </xf>
    <xf numFmtId="0" fontId="20" fillId="0" borderId="55" xfId="0" applyFont="1" applyBorder="1" applyAlignment="1">
      <alignment horizontal="center" vertical="center"/>
    </xf>
    <xf numFmtId="0" fontId="20" fillId="0" borderId="54" xfId="0" applyFont="1" applyBorder="1" applyAlignment="1">
      <alignment horizontal="center" vertical="center"/>
    </xf>
    <xf numFmtId="9" fontId="20" fillId="0" borderId="54" xfId="0" applyNumberFormat="1" applyFont="1" applyBorder="1" applyAlignment="1">
      <alignment horizontal="center" vertical="center"/>
    </xf>
    <xf numFmtId="0" fontId="20" fillId="0" borderId="84" xfId="0" applyFont="1" applyBorder="1" applyAlignment="1">
      <alignment horizontal="center" vertical="center"/>
    </xf>
    <xf numFmtId="0" fontId="20" fillId="0" borderId="88" xfId="0" applyFont="1" applyBorder="1" applyAlignment="1">
      <alignment horizontal="center" vertical="center"/>
    </xf>
    <xf numFmtId="0" fontId="20" fillId="0" borderId="60" xfId="0" applyFont="1" applyBorder="1" applyAlignment="1">
      <alignment horizontal="center" vertical="center"/>
    </xf>
    <xf numFmtId="9" fontId="20" fillId="0" borderId="60" xfId="0" applyNumberFormat="1" applyFont="1" applyBorder="1" applyAlignment="1">
      <alignment horizontal="center" vertical="center"/>
    </xf>
    <xf numFmtId="9" fontId="20" fillId="0" borderId="61" xfId="0" applyNumberFormat="1" applyFont="1" applyBorder="1" applyAlignment="1">
      <alignment horizontal="center" vertical="center"/>
    </xf>
    <xf numFmtId="0" fontId="20" fillId="0" borderId="90" xfId="0" applyFont="1" applyBorder="1"/>
    <xf numFmtId="9" fontId="20" fillId="0" borderId="84" xfId="0" applyNumberFormat="1" applyFont="1" applyBorder="1" applyAlignment="1">
      <alignment horizontal="center" vertical="center"/>
    </xf>
    <xf numFmtId="0" fontId="38" fillId="0" borderId="90" xfId="0" applyFont="1" applyBorder="1"/>
    <xf numFmtId="0" fontId="38" fillId="0" borderId="60" xfId="0" applyFont="1" applyBorder="1"/>
    <xf numFmtId="0" fontId="38" fillId="0" borderId="96" xfId="0" applyFont="1" applyBorder="1" applyAlignment="1">
      <alignment horizontal="left" vertical="center" wrapText="1"/>
    </xf>
    <xf numFmtId="0" fontId="38" fillId="0" borderId="85" xfId="0" applyFont="1" applyBorder="1" applyAlignment="1">
      <alignment horizontal="left" vertical="center" wrapText="1"/>
    </xf>
    <xf numFmtId="0" fontId="35" fillId="17" borderId="128" xfId="0" applyFont="1" applyFill="1" applyBorder="1" applyAlignment="1">
      <alignment horizontal="center" vertical="center" wrapText="1"/>
    </xf>
    <xf numFmtId="0" fontId="35" fillId="17" borderId="106" xfId="0" applyFont="1" applyFill="1" applyBorder="1" applyAlignment="1">
      <alignment horizontal="center" vertical="center" wrapText="1"/>
    </xf>
    <xf numFmtId="0" fontId="35" fillId="15" borderId="130" xfId="0" applyFont="1" applyFill="1" applyBorder="1" applyAlignment="1">
      <alignment horizontal="center" vertical="center" wrapText="1"/>
    </xf>
    <xf numFmtId="0" fontId="35" fillId="17" borderId="71" xfId="0" applyFont="1" applyFill="1" applyBorder="1" applyAlignment="1">
      <alignment horizontal="center" vertical="center" wrapText="1"/>
    </xf>
    <xf numFmtId="0" fontId="42" fillId="0" borderId="38" xfId="0" applyFont="1" applyBorder="1" applyAlignment="1">
      <alignment horizontal="center" vertical="center"/>
    </xf>
    <xf numFmtId="0" fontId="20" fillId="0" borderId="38" xfId="0" applyFont="1" applyBorder="1"/>
    <xf numFmtId="0" fontId="38" fillId="0" borderId="99" xfId="0" applyFont="1" applyBorder="1" applyAlignment="1">
      <alignment horizontal="center" vertical="center"/>
    </xf>
    <xf numFmtId="0" fontId="38" fillId="0" borderId="83" xfId="0" applyFont="1" applyBorder="1" applyAlignment="1">
      <alignment horizontal="center" vertical="center"/>
    </xf>
    <xf numFmtId="0" fontId="38" fillId="0" borderId="84" xfId="0" applyFont="1" applyBorder="1" applyAlignment="1">
      <alignment horizontal="center" vertical="center"/>
    </xf>
    <xf numFmtId="0" fontId="38" fillId="0" borderId="59" xfId="0" applyFont="1" applyBorder="1" applyAlignment="1">
      <alignment horizontal="center" vertical="center"/>
    </xf>
    <xf numFmtId="0" fontId="38" fillId="0" borderId="61" xfId="0" applyFont="1" applyBorder="1" applyAlignment="1">
      <alignment horizontal="center" vertical="center"/>
    </xf>
    <xf numFmtId="0" fontId="38" fillId="0" borderId="127" xfId="0" applyFont="1" applyBorder="1" applyAlignment="1">
      <alignment horizontal="center" vertical="center"/>
    </xf>
    <xf numFmtId="0" fontId="38" fillId="0" borderId="55" xfId="0" applyFont="1" applyBorder="1" applyAlignment="1">
      <alignment horizontal="center" vertical="center"/>
    </xf>
    <xf numFmtId="0" fontId="38" fillId="0" borderId="88" xfId="0" applyFont="1" applyBorder="1" applyAlignment="1">
      <alignment horizontal="center" vertical="center"/>
    </xf>
    <xf numFmtId="0" fontId="35" fillId="17" borderId="132" xfId="0" applyFont="1" applyFill="1" applyBorder="1" applyAlignment="1">
      <alignment horizontal="center" vertical="center" wrapText="1"/>
    </xf>
    <xf numFmtId="14" fontId="43" fillId="0" borderId="83" xfId="0" applyNumberFormat="1" applyFont="1" applyBorder="1" applyAlignment="1">
      <alignment horizontal="center" vertical="center" wrapText="1"/>
    </xf>
    <xf numFmtId="0" fontId="43" fillId="0" borderId="60" xfId="0" applyFont="1" applyBorder="1" applyAlignment="1">
      <alignment vertical="center" wrapText="1"/>
    </xf>
    <xf numFmtId="49" fontId="43" fillId="0" borderId="103" xfId="0" applyNumberFormat="1" applyFont="1" applyBorder="1" applyAlignment="1">
      <alignment horizontal="left" vertical="center" wrapText="1"/>
    </xf>
    <xf numFmtId="0" fontId="38" fillId="0" borderId="82" xfId="0" applyFont="1" applyBorder="1" applyAlignment="1">
      <alignment vertical="center" wrapText="1"/>
    </xf>
    <xf numFmtId="0" fontId="43" fillId="0" borderId="99" xfId="0" applyFont="1" applyBorder="1" applyAlignment="1">
      <alignment vertical="center" wrapText="1"/>
    </xf>
    <xf numFmtId="49" fontId="43" fillId="0" borderId="90" xfId="0" applyNumberFormat="1" applyFont="1" applyBorder="1" applyAlignment="1">
      <alignment horizontal="left" vertical="center" wrapText="1"/>
    </xf>
    <xf numFmtId="0" fontId="43" fillId="0" borderId="93" xfId="0" applyFont="1" applyBorder="1" applyAlignment="1">
      <alignment vertical="center" wrapText="1"/>
    </xf>
    <xf numFmtId="49" fontId="43" fillId="0" borderId="54" xfId="0" applyNumberFormat="1" applyFont="1" applyBorder="1" applyAlignment="1">
      <alignment horizontal="left" vertical="center" wrapText="1"/>
    </xf>
    <xf numFmtId="0" fontId="43" fillId="0" borderId="107" xfId="0" applyFont="1" applyBorder="1" applyAlignment="1">
      <alignment vertical="center" wrapText="1"/>
    </xf>
    <xf numFmtId="49" fontId="43" fillId="0" borderId="39" xfId="0" applyNumberFormat="1" applyFont="1" applyBorder="1" applyAlignment="1">
      <alignment horizontal="left" vertical="center" wrapText="1"/>
    </xf>
    <xf numFmtId="0" fontId="43" fillId="0" borderId="52" xfId="0" applyFont="1" applyBorder="1" applyAlignment="1">
      <alignment horizontal="left" vertical="center" wrapText="1"/>
    </xf>
    <xf numFmtId="49" fontId="43" fillId="0" borderId="80" xfId="0" applyNumberFormat="1" applyFont="1" applyBorder="1" applyAlignment="1">
      <alignment horizontal="left" vertical="center" wrapText="1"/>
    </xf>
    <xf numFmtId="0" fontId="43" fillId="0" borderId="70" xfId="0" applyFont="1" applyBorder="1" applyAlignment="1">
      <alignment vertical="center" wrapText="1"/>
    </xf>
    <xf numFmtId="49" fontId="43" fillId="0" borderId="70" xfId="0" applyNumberFormat="1" applyFont="1" applyBorder="1" applyAlignment="1">
      <alignment horizontal="left" vertical="center" wrapText="1"/>
    </xf>
    <xf numFmtId="0" fontId="43" fillId="0" borderId="68" xfId="0" applyFont="1" applyBorder="1" applyAlignment="1">
      <alignment horizontal="center" vertical="center" wrapText="1"/>
    </xf>
    <xf numFmtId="14" fontId="43" fillId="0" borderId="68" xfId="0" applyNumberFormat="1" applyFont="1" applyBorder="1" applyAlignment="1">
      <alignment horizontal="center" vertical="center" wrapText="1"/>
    </xf>
    <xf numFmtId="14" fontId="43" fillId="0" borderId="92" xfId="0" applyNumberFormat="1" applyFont="1" applyBorder="1" applyAlignment="1">
      <alignment horizontal="center" vertical="center" wrapText="1"/>
    </xf>
    <xf numFmtId="0" fontId="43" fillId="0" borderId="53" xfId="0" applyFont="1" applyBorder="1" applyAlignment="1">
      <alignment vertical="center" wrapText="1"/>
    </xf>
    <xf numFmtId="49" fontId="43" fillId="0" borderId="68" xfId="0" applyNumberFormat="1" applyFont="1" applyBorder="1" applyAlignment="1">
      <alignment horizontal="left" vertical="center" wrapText="1"/>
    </xf>
    <xf numFmtId="49" fontId="43" fillId="0" borderId="68" xfId="0" applyNumberFormat="1" applyFont="1" applyBorder="1" applyAlignment="1">
      <alignment horizontal="center" vertical="center" wrapText="1"/>
    </xf>
    <xf numFmtId="14" fontId="43" fillId="0" borderId="54" xfId="0" applyNumberFormat="1" applyFont="1" applyBorder="1" applyAlignment="1">
      <alignment horizontal="center" vertical="center" wrapText="1"/>
    </xf>
    <xf numFmtId="14" fontId="43" fillId="0" borderId="60" xfId="0" applyNumberFormat="1" applyFont="1" applyBorder="1" applyAlignment="1">
      <alignment horizontal="center" vertical="center" wrapText="1"/>
    </xf>
    <xf numFmtId="14" fontId="43" fillId="0" borderId="61" xfId="0" applyNumberFormat="1" applyFont="1" applyBorder="1" applyAlignment="1">
      <alignment horizontal="center" vertical="center" wrapText="1"/>
    </xf>
    <xf numFmtId="0" fontId="38" fillId="18" borderId="90" xfId="0" applyFont="1" applyFill="1" applyBorder="1" applyAlignment="1">
      <alignment vertical="center" wrapText="1"/>
    </xf>
    <xf numFmtId="0" fontId="38" fillId="18" borderId="90" xfId="0" applyFont="1" applyFill="1" applyBorder="1" applyAlignment="1">
      <alignment horizontal="center" vertical="center" wrapText="1"/>
    </xf>
    <xf numFmtId="0" fontId="43" fillId="0" borderId="90" xfId="0" applyFont="1" applyBorder="1" applyAlignment="1">
      <alignment horizontal="center" vertical="center" wrapText="1"/>
    </xf>
    <xf numFmtId="14" fontId="43" fillId="0" borderId="90" xfId="0" applyNumberFormat="1" applyFont="1" applyBorder="1" applyAlignment="1">
      <alignment horizontal="center" vertical="center" wrapText="1"/>
    </xf>
    <xf numFmtId="0" fontId="47" fillId="20" borderId="100" xfId="0" applyFont="1" applyFill="1" applyBorder="1" applyAlignment="1">
      <alignment horizontal="center" vertical="center" wrapText="1"/>
    </xf>
    <xf numFmtId="0" fontId="47" fillId="20" borderId="102" xfId="0" applyFont="1" applyFill="1" applyBorder="1" applyAlignment="1">
      <alignment horizontal="center" vertical="center" wrapText="1"/>
    </xf>
    <xf numFmtId="0" fontId="47" fillId="20" borderId="104" xfId="0" applyFont="1" applyFill="1" applyBorder="1" applyAlignment="1">
      <alignment horizontal="center" vertical="center" wrapText="1"/>
    </xf>
    <xf numFmtId="0" fontId="47" fillId="20" borderId="79" xfId="0" applyFont="1" applyFill="1" applyBorder="1" applyAlignment="1">
      <alignment horizontal="center" vertical="center" wrapText="1"/>
    </xf>
    <xf numFmtId="0" fontId="47" fillId="20" borderId="106" xfId="0" applyFont="1" applyFill="1" applyBorder="1" applyAlignment="1">
      <alignment horizontal="center" vertical="center" wrapText="1"/>
    </xf>
    <xf numFmtId="0" fontId="47" fillId="20" borderId="78" xfId="0" applyFont="1" applyFill="1" applyBorder="1" applyAlignment="1">
      <alignment horizontal="center" vertical="center" wrapText="1"/>
    </xf>
    <xf numFmtId="0" fontId="47" fillId="20" borderId="93" xfId="0" applyFont="1" applyFill="1" applyBorder="1" applyAlignment="1">
      <alignment horizontal="center" vertical="center" wrapText="1"/>
    </xf>
    <xf numFmtId="0" fontId="49" fillId="20" borderId="93" xfId="0" applyFont="1" applyFill="1" applyBorder="1" applyAlignment="1">
      <alignment horizontal="center" vertical="center" wrapText="1"/>
    </xf>
    <xf numFmtId="0" fontId="47" fillId="20" borderId="59" xfId="0" applyFont="1" applyFill="1" applyBorder="1" applyAlignment="1">
      <alignment horizontal="center" vertical="center" wrapText="1"/>
    </xf>
    <xf numFmtId="0" fontId="47" fillId="20" borderId="99" xfId="0" applyFont="1" applyFill="1" applyBorder="1" applyAlignment="1">
      <alignment horizontal="center" vertical="center" wrapText="1"/>
    </xf>
    <xf numFmtId="0" fontId="55" fillId="0" borderId="0" xfId="0" applyFont="1"/>
    <xf numFmtId="0" fontId="36" fillId="30" borderId="87" xfId="0" applyFont="1" applyFill="1" applyBorder="1" applyAlignment="1">
      <alignment horizontal="center" vertical="center" wrapText="1"/>
    </xf>
    <xf numFmtId="0" fontId="36" fillId="30" borderId="95" xfId="0" applyFont="1" applyFill="1" applyBorder="1" applyAlignment="1">
      <alignment horizontal="center" vertical="center" wrapText="1"/>
    </xf>
    <xf numFmtId="0" fontId="36" fillId="30" borderId="96" xfId="0" applyFont="1" applyFill="1" applyBorder="1" applyAlignment="1">
      <alignment horizontal="center" vertical="center" wrapText="1"/>
    </xf>
    <xf numFmtId="0" fontId="20" fillId="0" borderId="38" xfId="0" applyFont="1" applyBorder="1" applyAlignment="1">
      <alignment horizontal="left" vertical="center"/>
    </xf>
    <xf numFmtId="0" fontId="31" fillId="0" borderId="38" xfId="0" applyFont="1" applyBorder="1" applyAlignment="1">
      <alignment horizontal="left" vertical="center"/>
    </xf>
    <xf numFmtId="0" fontId="34" fillId="25" borderId="26" xfId="0" applyFont="1" applyFill="1" applyBorder="1" applyAlignment="1">
      <alignment horizontal="center" vertical="center" wrapText="1"/>
    </xf>
    <xf numFmtId="0" fontId="38" fillId="0" borderId="125" xfId="0" applyFont="1" applyBorder="1"/>
    <xf numFmtId="0" fontId="0" fillId="0" borderId="125" xfId="0" applyBorder="1"/>
    <xf numFmtId="0" fontId="20" fillId="0" borderId="125" xfId="0" applyFont="1" applyBorder="1"/>
    <xf numFmtId="0" fontId="38" fillId="0" borderId="84" xfId="0" applyFont="1" applyBorder="1"/>
    <xf numFmtId="0" fontId="38" fillId="0" borderId="93" xfId="0" applyFont="1" applyBorder="1"/>
    <xf numFmtId="0" fontId="0" fillId="0" borderId="93" xfId="0" applyBorder="1"/>
    <xf numFmtId="0" fontId="0" fillId="0" borderId="84" xfId="0" applyBorder="1"/>
    <xf numFmtId="0" fontId="20" fillId="0" borderId="93" xfId="0" applyFont="1" applyBorder="1"/>
    <xf numFmtId="0" fontId="20" fillId="0" borderId="59" xfId="0" applyFont="1" applyBorder="1"/>
    <xf numFmtId="0" fontId="20" fillId="0" borderId="60" xfId="0" applyFont="1" applyBorder="1"/>
    <xf numFmtId="0" fontId="20" fillId="0" borderId="61" xfId="0" applyFont="1" applyBorder="1"/>
    <xf numFmtId="0" fontId="20" fillId="0" borderId="86" xfId="0" applyFont="1" applyBorder="1"/>
    <xf numFmtId="0" fontId="38" fillId="0" borderId="99" xfId="0" applyFont="1" applyBorder="1"/>
    <xf numFmtId="0" fontId="38" fillId="0" borderId="83" xfId="0" applyFont="1" applyBorder="1"/>
    <xf numFmtId="0" fontId="34" fillId="25" borderId="138" xfId="0" applyFont="1" applyFill="1" applyBorder="1" applyAlignment="1">
      <alignment horizontal="center" vertical="center" wrapText="1"/>
    </xf>
    <xf numFmtId="0" fontId="34" fillId="25" borderId="139" xfId="0" applyFont="1" applyFill="1" applyBorder="1" applyAlignment="1">
      <alignment horizontal="center" vertical="center" wrapText="1"/>
    </xf>
    <xf numFmtId="9" fontId="34" fillId="27" borderId="121" xfId="0" applyNumberFormat="1" applyFont="1" applyFill="1" applyBorder="1" applyAlignment="1">
      <alignment horizontal="center" vertical="center" wrapText="1"/>
    </xf>
    <xf numFmtId="9" fontId="34" fillId="27" borderId="98" xfId="0" applyNumberFormat="1" applyFont="1" applyFill="1" applyBorder="1" applyAlignment="1">
      <alignment horizontal="center" vertical="center" wrapText="1"/>
    </xf>
    <xf numFmtId="0" fontId="34" fillId="25" borderId="75" xfId="0" applyFont="1" applyFill="1" applyBorder="1" applyAlignment="1">
      <alignment horizontal="center" vertical="center" wrapText="1"/>
    </xf>
    <xf numFmtId="0" fontId="34" fillId="25" borderId="73" xfId="0" applyFont="1" applyFill="1" applyBorder="1" applyAlignment="1">
      <alignment horizontal="center" vertical="center" wrapText="1"/>
    </xf>
    <xf numFmtId="0" fontId="34" fillId="25" borderId="76" xfId="0" applyFont="1" applyFill="1" applyBorder="1" applyAlignment="1">
      <alignment horizontal="center" vertical="center" wrapText="1"/>
    </xf>
    <xf numFmtId="9" fontId="34" fillId="27" borderId="140" xfId="0" applyNumberFormat="1" applyFont="1" applyFill="1" applyBorder="1" applyAlignment="1">
      <alignment horizontal="center" vertical="center" wrapText="1"/>
    </xf>
    <xf numFmtId="9" fontId="34" fillId="27" borderId="141" xfId="0" applyNumberFormat="1" applyFont="1" applyFill="1" applyBorder="1" applyAlignment="1">
      <alignment horizontal="center" vertical="center" wrapText="1"/>
    </xf>
    <xf numFmtId="0" fontId="38" fillId="0" borderId="101" xfId="0" applyFont="1" applyBorder="1"/>
    <xf numFmtId="9" fontId="34" fillId="27" borderId="58" xfId="0" applyNumberFormat="1" applyFont="1" applyFill="1" applyBorder="1" applyAlignment="1">
      <alignment horizontal="center" vertical="center" wrapText="1"/>
    </xf>
    <xf numFmtId="9" fontId="34" fillId="27" borderId="129" xfId="0" applyNumberFormat="1" applyFont="1" applyFill="1" applyBorder="1" applyAlignment="1">
      <alignment horizontal="center" vertical="center" wrapText="1"/>
    </xf>
    <xf numFmtId="9" fontId="38" fillId="0" borderId="99" xfId="0" applyNumberFormat="1" applyFont="1" applyBorder="1" applyAlignment="1">
      <alignment horizontal="center" vertical="center"/>
    </xf>
    <xf numFmtId="9" fontId="38" fillId="0" borderId="81" xfId="0" applyNumberFormat="1" applyFont="1" applyBorder="1" applyAlignment="1">
      <alignment horizontal="center" vertical="center"/>
    </xf>
    <xf numFmtId="0" fontId="38" fillId="0" borderId="82" xfId="0" applyFont="1" applyBorder="1" applyAlignment="1">
      <alignment horizontal="center" vertical="center"/>
    </xf>
    <xf numFmtId="9" fontId="38" fillId="0" borderId="91" xfId="0" applyNumberFormat="1" applyFont="1" applyBorder="1" applyAlignment="1">
      <alignment horizontal="center" vertical="center"/>
    </xf>
    <xf numFmtId="9" fontId="38" fillId="0" borderId="93" xfId="0" applyNumberFormat="1" applyFont="1" applyBorder="1" applyAlignment="1">
      <alignment horizontal="center" vertical="center"/>
    </xf>
    <xf numFmtId="9" fontId="38" fillId="0" borderId="97" xfId="0" applyNumberFormat="1" applyFont="1" applyBorder="1" applyAlignment="1">
      <alignment horizontal="center" vertical="center"/>
    </xf>
    <xf numFmtId="0" fontId="38" fillId="0" borderId="87" xfId="0" applyFont="1" applyBorder="1" applyAlignment="1">
      <alignment horizontal="center" vertical="center"/>
    </xf>
    <xf numFmtId="0" fontId="38" fillId="0" borderId="95" xfId="0" applyFont="1" applyBorder="1" applyAlignment="1">
      <alignment horizontal="center" vertical="center"/>
    </xf>
    <xf numFmtId="0" fontId="38" fillId="0" borderId="93" xfId="0" applyFont="1" applyBorder="1" applyAlignment="1">
      <alignment horizontal="center" vertical="center"/>
    </xf>
    <xf numFmtId="0" fontId="38" fillId="0" borderId="98" xfId="0" applyFont="1" applyBorder="1" applyAlignment="1">
      <alignment vertical="center" wrapText="1"/>
    </xf>
    <xf numFmtId="0" fontId="38" fillId="0" borderId="92" xfId="0" applyFont="1" applyBorder="1" applyAlignment="1">
      <alignment vertical="center" wrapText="1"/>
    </xf>
    <xf numFmtId="165" fontId="38" fillId="0" borderId="80" xfId="0" applyNumberFormat="1" applyFont="1" applyBorder="1" applyAlignment="1">
      <alignment horizontal="center" vertical="center"/>
    </xf>
    <xf numFmtId="0" fontId="38" fillId="0" borderId="85" xfId="0" applyFont="1" applyBorder="1" applyAlignment="1">
      <alignment vertical="center" wrapText="1"/>
    </xf>
    <xf numFmtId="9" fontId="38" fillId="0" borderId="50" xfId="0" applyNumberFormat="1" applyFont="1" applyBorder="1" applyAlignment="1">
      <alignment horizontal="center" vertical="center"/>
    </xf>
    <xf numFmtId="9" fontId="38" fillId="0" borderId="145" xfId="0" applyNumberFormat="1" applyFont="1" applyBorder="1" applyAlignment="1">
      <alignment horizontal="center" vertical="center"/>
    </xf>
    <xf numFmtId="9" fontId="38" fillId="0" borderId="146" xfId="0" applyNumberFormat="1" applyFont="1" applyBorder="1" applyAlignment="1">
      <alignment horizontal="center" vertical="center"/>
    </xf>
    <xf numFmtId="9" fontId="38" fillId="16" borderId="146" xfId="0" applyNumberFormat="1" applyFont="1" applyFill="1" applyBorder="1" applyAlignment="1">
      <alignment horizontal="center" vertical="center"/>
    </xf>
    <xf numFmtId="0" fontId="43" fillId="0" borderId="147" xfId="0" applyFont="1" applyBorder="1" applyAlignment="1">
      <alignment vertical="center" wrapText="1"/>
    </xf>
    <xf numFmtId="0" fontId="43" fillId="0" borderId="19" xfId="0" applyFont="1" applyBorder="1" applyAlignment="1">
      <alignment vertical="center" wrapText="1"/>
    </xf>
    <xf numFmtId="0" fontId="43" fillId="0" borderId="148" xfId="0" applyFont="1" applyBorder="1" applyAlignment="1">
      <alignment vertical="center" wrapText="1"/>
    </xf>
    <xf numFmtId="9" fontId="38" fillId="0" borderId="124" xfId="0" applyNumberFormat="1" applyFont="1" applyBorder="1" applyAlignment="1">
      <alignment horizontal="center" vertical="center"/>
    </xf>
    <xf numFmtId="0" fontId="43" fillId="0" borderId="83" xfId="0" applyFont="1" applyBorder="1" applyAlignment="1">
      <alignment vertical="center" wrapText="1"/>
    </xf>
    <xf numFmtId="0" fontId="43" fillId="0" borderId="84" xfId="0" applyFont="1" applyBorder="1" applyAlignment="1">
      <alignment vertical="center" wrapText="1"/>
    </xf>
    <xf numFmtId="0" fontId="20" fillId="0" borderId="99" xfId="0" applyFont="1" applyBorder="1" applyAlignment="1">
      <alignment horizontal="center" vertical="center"/>
    </xf>
    <xf numFmtId="0" fontId="20" fillId="0" borderId="93" xfId="0" applyFont="1" applyBorder="1" applyAlignment="1">
      <alignment horizontal="center" vertical="center"/>
    </xf>
    <xf numFmtId="0" fontId="20" fillId="0" borderId="59" xfId="0" applyFont="1" applyBorder="1" applyAlignment="1">
      <alignment horizontal="center" vertical="center"/>
    </xf>
    <xf numFmtId="0" fontId="20" fillId="0" borderId="66" xfId="0" applyFont="1" applyBorder="1"/>
    <xf numFmtId="0" fontId="38" fillId="0" borderId="96" xfId="0" applyFont="1" applyBorder="1" applyAlignment="1">
      <alignment horizontal="center" vertical="center"/>
    </xf>
    <xf numFmtId="0" fontId="47" fillId="20" borderId="97" xfId="0" applyFont="1" applyFill="1" applyBorder="1" applyAlignment="1">
      <alignment horizontal="center" vertical="center" wrapText="1"/>
    </xf>
    <xf numFmtId="9" fontId="38" fillId="0" borderId="147" xfId="0" applyNumberFormat="1" applyFont="1" applyBorder="1" applyAlignment="1">
      <alignment horizontal="center" vertical="center"/>
    </xf>
    <xf numFmtId="9" fontId="38" fillId="0" borderId="19" xfId="0" applyNumberFormat="1" applyFont="1" applyBorder="1" applyAlignment="1">
      <alignment horizontal="center" vertical="center"/>
    </xf>
    <xf numFmtId="9" fontId="38" fillId="0" borderId="86" xfId="0" applyNumberFormat="1" applyFont="1" applyBorder="1" applyAlignment="1">
      <alignment horizontal="center" vertical="center"/>
    </xf>
    <xf numFmtId="9" fontId="38" fillId="32" borderId="54" xfId="0" applyNumberFormat="1" applyFont="1" applyFill="1" applyBorder="1" applyAlignment="1">
      <alignment vertical="center"/>
    </xf>
    <xf numFmtId="0" fontId="38" fillId="18" borderId="54" xfId="0" applyFont="1" applyFill="1" applyBorder="1" applyAlignment="1">
      <alignment vertical="center"/>
    </xf>
    <xf numFmtId="0" fontId="39" fillId="18" borderId="54" xfId="0" applyFont="1" applyFill="1" applyBorder="1" applyAlignment="1">
      <alignment horizontal="center" vertical="center" wrapText="1"/>
    </xf>
    <xf numFmtId="0" fontId="38" fillId="32" borderId="54" xfId="0" applyFont="1" applyFill="1" applyBorder="1" applyAlignment="1">
      <alignment vertical="center"/>
    </xf>
    <xf numFmtId="0" fontId="38" fillId="18" borderId="54" xfId="0" applyFont="1" applyFill="1" applyBorder="1" applyAlignment="1">
      <alignment horizontal="center" vertical="center" wrapText="1"/>
    </xf>
    <xf numFmtId="9" fontId="38" fillId="33" borderId="54" xfId="0" applyNumberFormat="1" applyFont="1" applyFill="1" applyBorder="1" applyAlignment="1">
      <alignment horizontal="center" vertical="center"/>
    </xf>
    <xf numFmtId="164" fontId="38" fillId="18" borderId="54" xfId="0" applyNumberFormat="1" applyFont="1" applyFill="1" applyBorder="1" applyAlignment="1">
      <alignment vertical="center"/>
    </xf>
    <xf numFmtId="10" fontId="38" fillId="18" borderId="54" xfId="0" applyNumberFormat="1" applyFont="1" applyFill="1" applyBorder="1" applyAlignment="1">
      <alignment vertical="center"/>
    </xf>
    <xf numFmtId="10" fontId="38" fillId="18" borderId="54" xfId="0" applyNumberFormat="1" applyFont="1" applyFill="1" applyBorder="1" applyAlignment="1">
      <alignment horizontal="center" vertical="center"/>
    </xf>
    <xf numFmtId="10" fontId="38" fillId="33" borderId="54" xfId="0" applyNumberFormat="1" applyFont="1" applyFill="1" applyBorder="1" applyAlignment="1">
      <alignment horizontal="center" vertical="center"/>
    </xf>
    <xf numFmtId="0" fontId="20" fillId="18" borderId="54" xfId="0" applyFont="1" applyFill="1" applyBorder="1"/>
    <xf numFmtId="10" fontId="38" fillId="32" borderId="54" xfId="0" applyNumberFormat="1" applyFont="1" applyFill="1" applyBorder="1" applyAlignment="1">
      <alignment vertical="center"/>
    </xf>
    <xf numFmtId="0" fontId="40" fillId="18" borderId="54" xfId="0" applyFont="1" applyFill="1" applyBorder="1" applyAlignment="1">
      <alignment horizontal="center" vertical="center" wrapText="1"/>
    </xf>
    <xf numFmtId="9" fontId="38" fillId="18" borderId="54" xfId="0" applyNumberFormat="1" applyFont="1" applyFill="1" applyBorder="1" applyAlignment="1">
      <alignment vertical="center"/>
    </xf>
    <xf numFmtId="0" fontId="38" fillId="18" borderId="54" xfId="0" applyFont="1" applyFill="1" applyBorder="1" applyAlignment="1">
      <alignment vertical="center" wrapText="1"/>
    </xf>
    <xf numFmtId="0" fontId="20" fillId="18" borderId="54" xfId="0" applyFont="1" applyFill="1" applyBorder="1" applyAlignment="1">
      <alignment vertical="center" wrapText="1"/>
    </xf>
    <xf numFmtId="9" fontId="38" fillId="32" borderId="55" xfId="0" applyNumberFormat="1" applyFont="1" applyFill="1" applyBorder="1" applyAlignment="1">
      <alignment vertical="center"/>
    </xf>
    <xf numFmtId="0" fontId="38" fillId="32" borderId="55" xfId="0" applyFont="1" applyFill="1" applyBorder="1" applyAlignment="1">
      <alignment vertical="center"/>
    </xf>
    <xf numFmtId="10" fontId="38" fillId="33" borderId="38" xfId="0" applyNumberFormat="1" applyFont="1" applyFill="1" applyBorder="1" applyAlignment="1">
      <alignment horizontal="center" vertical="center"/>
    </xf>
    <xf numFmtId="0" fontId="38" fillId="18" borderId="38" xfId="0" applyFont="1" applyFill="1" applyBorder="1" applyAlignment="1">
      <alignment vertical="center"/>
    </xf>
    <xf numFmtId="9" fontId="38" fillId="32" borderId="38" xfId="0" applyNumberFormat="1" applyFont="1" applyFill="1" applyBorder="1" applyAlignment="1">
      <alignment vertical="center"/>
    </xf>
    <xf numFmtId="0" fontId="38" fillId="18" borderId="38" xfId="0" applyFont="1" applyFill="1" applyBorder="1" applyAlignment="1">
      <alignment vertical="center" wrapText="1"/>
    </xf>
    <xf numFmtId="0" fontId="38" fillId="32" borderId="38" xfId="0" applyFont="1" applyFill="1" applyBorder="1" applyAlignment="1">
      <alignment vertical="center"/>
    </xf>
    <xf numFmtId="0" fontId="38" fillId="18" borderId="38" xfId="0" applyFont="1" applyFill="1" applyBorder="1" applyAlignment="1">
      <alignment horizontal="center" vertical="center" wrapText="1"/>
    </xf>
    <xf numFmtId="9" fontId="38" fillId="33" borderId="38" xfId="0" applyNumberFormat="1" applyFont="1" applyFill="1" applyBorder="1" applyAlignment="1">
      <alignment horizontal="center" vertical="center"/>
    </xf>
    <xf numFmtId="0" fontId="38" fillId="32" borderId="80" xfId="0" applyFont="1" applyFill="1" applyBorder="1" applyAlignment="1">
      <alignment vertical="center"/>
    </xf>
    <xf numFmtId="0" fontId="38" fillId="18" borderId="80" xfId="0" applyFont="1" applyFill="1" applyBorder="1" applyAlignment="1">
      <alignment vertical="center"/>
    </xf>
    <xf numFmtId="9" fontId="38" fillId="32" borderId="80" xfId="0" applyNumberFormat="1" applyFont="1" applyFill="1" applyBorder="1" applyAlignment="1">
      <alignment vertical="center"/>
    </xf>
    <xf numFmtId="0" fontId="38" fillId="18" borderId="80" xfId="0" applyFont="1" applyFill="1" applyBorder="1" applyAlignment="1">
      <alignment vertical="center" wrapText="1"/>
    </xf>
    <xf numFmtId="0" fontId="38" fillId="18" borderId="80" xfId="0" applyFont="1" applyFill="1" applyBorder="1" applyAlignment="1">
      <alignment horizontal="center" vertical="center" wrapText="1"/>
    </xf>
    <xf numFmtId="9" fontId="38" fillId="33" borderId="80" xfId="0" applyNumberFormat="1" applyFont="1" applyFill="1" applyBorder="1" applyAlignment="1">
      <alignment horizontal="center" vertical="center"/>
    </xf>
    <xf numFmtId="10" fontId="38" fillId="33" borderId="80" xfId="0" applyNumberFormat="1" applyFont="1" applyFill="1" applyBorder="1" applyAlignment="1">
      <alignment horizontal="center" vertical="center"/>
    </xf>
    <xf numFmtId="0" fontId="20" fillId="18" borderId="80" xfId="0" applyFont="1" applyFill="1" applyBorder="1"/>
    <xf numFmtId="0" fontId="20" fillId="18" borderId="38" xfId="0" applyFont="1" applyFill="1" applyBorder="1"/>
    <xf numFmtId="0" fontId="43" fillId="0" borderId="85" xfId="0" applyFont="1" applyBorder="1" applyAlignment="1">
      <alignment vertical="center" wrapText="1"/>
    </xf>
    <xf numFmtId="0" fontId="38" fillId="32" borderId="52" xfId="0" applyFont="1" applyFill="1" applyBorder="1" applyAlignment="1">
      <alignment vertical="center"/>
    </xf>
    <xf numFmtId="9" fontId="38" fillId="0" borderId="148" xfId="0" applyNumberFormat="1" applyFont="1" applyBorder="1" applyAlignment="1">
      <alignment horizontal="center" vertical="center"/>
    </xf>
    <xf numFmtId="9" fontId="38" fillId="0" borderId="151" xfId="0" applyNumberFormat="1" applyFont="1" applyBorder="1" applyAlignment="1">
      <alignment horizontal="center" vertical="center"/>
    </xf>
    <xf numFmtId="165" fontId="38" fillId="0" borderId="142" xfId="0" applyNumberFormat="1" applyFont="1" applyBorder="1" applyAlignment="1">
      <alignment horizontal="center" vertical="center"/>
    </xf>
    <xf numFmtId="165" fontId="38" fillId="0" borderId="50" xfId="0" applyNumberFormat="1" applyFont="1" applyBorder="1" applyAlignment="1">
      <alignment horizontal="center" vertical="center"/>
    </xf>
    <xf numFmtId="165" fontId="38" fillId="0" borderId="101" xfId="0" applyNumberFormat="1" applyFont="1" applyBorder="1" applyAlignment="1">
      <alignment horizontal="center" vertical="center"/>
    </xf>
    <xf numFmtId="165" fontId="38" fillId="0" borderId="125" xfId="0" applyNumberFormat="1" applyFont="1" applyBorder="1" applyAlignment="1">
      <alignment horizontal="center" vertical="center"/>
    </xf>
    <xf numFmtId="165" fontId="38" fillId="0" borderId="86" xfId="0" applyNumberFormat="1" applyFont="1" applyBorder="1" applyAlignment="1">
      <alignment horizontal="center" vertical="center"/>
    </xf>
    <xf numFmtId="9" fontId="38" fillId="32" borderId="99" xfId="0" applyNumberFormat="1" applyFont="1" applyFill="1" applyBorder="1" applyAlignment="1">
      <alignment vertical="center"/>
    </xf>
    <xf numFmtId="0" fontId="38" fillId="18" borderId="90" xfId="0" applyFont="1" applyFill="1" applyBorder="1" applyAlignment="1">
      <alignment vertical="center"/>
    </xf>
    <xf numFmtId="9" fontId="38" fillId="32" borderId="90" xfId="0" applyNumberFormat="1" applyFont="1" applyFill="1" applyBorder="1" applyAlignment="1">
      <alignment vertical="center"/>
    </xf>
    <xf numFmtId="0" fontId="39" fillId="18" borderId="90" xfId="0" applyFont="1" applyFill="1" applyBorder="1" applyAlignment="1">
      <alignment horizontal="center" vertical="center" wrapText="1"/>
    </xf>
    <xf numFmtId="0" fontId="38" fillId="32" borderId="90" xfId="0" applyFont="1" applyFill="1" applyBorder="1" applyAlignment="1">
      <alignment vertical="center"/>
    </xf>
    <xf numFmtId="9" fontId="38" fillId="33" borderId="90" xfId="0" applyNumberFormat="1" applyFont="1" applyFill="1" applyBorder="1" applyAlignment="1">
      <alignment horizontal="center" vertical="center"/>
    </xf>
    <xf numFmtId="164" fontId="38" fillId="18" borderId="90" xfId="0" applyNumberFormat="1" applyFont="1" applyFill="1" applyBorder="1" applyAlignment="1">
      <alignment vertical="center"/>
    </xf>
    <xf numFmtId="10" fontId="38" fillId="18" borderId="90" xfId="0" applyNumberFormat="1" applyFont="1" applyFill="1" applyBorder="1" applyAlignment="1">
      <alignment vertical="center"/>
    </xf>
    <xf numFmtId="10" fontId="38" fillId="18" borderId="90" xfId="0" applyNumberFormat="1" applyFont="1" applyFill="1" applyBorder="1" applyAlignment="1">
      <alignment horizontal="center" vertical="center"/>
    </xf>
    <xf numFmtId="10" fontId="38" fillId="33" borderId="90" xfId="0" applyNumberFormat="1" applyFont="1" applyFill="1" applyBorder="1" applyAlignment="1">
      <alignment horizontal="center" vertical="center"/>
    </xf>
    <xf numFmtId="0" fontId="20" fillId="18" borderId="90" xfId="0" applyFont="1" applyFill="1" applyBorder="1"/>
    <xf numFmtId="0" fontId="20" fillId="18" borderId="83" xfId="0" applyFont="1" applyFill="1" applyBorder="1"/>
    <xf numFmtId="0" fontId="38" fillId="32" borderId="93" xfId="0" applyFont="1" applyFill="1" applyBorder="1" applyAlignment="1">
      <alignment vertical="center"/>
    </xf>
    <xf numFmtId="0" fontId="20" fillId="18" borderId="84" xfId="0" applyFont="1" applyFill="1" applyBorder="1"/>
    <xf numFmtId="0" fontId="38" fillId="32" borderId="59" xfId="0" applyFont="1" applyFill="1" applyBorder="1" applyAlignment="1">
      <alignment vertical="center"/>
    </xf>
    <xf numFmtId="0" fontId="38" fillId="18" borderId="60" xfId="0" applyFont="1" applyFill="1" applyBorder="1" applyAlignment="1">
      <alignment vertical="center"/>
    </xf>
    <xf numFmtId="9" fontId="38" fillId="32" borderId="60" xfId="0" applyNumberFormat="1" applyFont="1" applyFill="1" applyBorder="1" applyAlignment="1">
      <alignment vertical="center"/>
    </xf>
    <xf numFmtId="0" fontId="38" fillId="18" borderId="60" xfId="0" applyFont="1" applyFill="1" applyBorder="1" applyAlignment="1">
      <alignment vertical="center" wrapText="1"/>
    </xf>
    <xf numFmtId="0" fontId="38" fillId="32" borderId="60" xfId="0" applyFont="1" applyFill="1" applyBorder="1" applyAlignment="1">
      <alignment vertical="center"/>
    </xf>
    <xf numFmtId="0" fontId="38" fillId="18" borderId="60" xfId="0" applyFont="1" applyFill="1" applyBorder="1" applyAlignment="1">
      <alignment horizontal="center" vertical="center" wrapText="1"/>
    </xf>
    <xf numFmtId="9" fontId="38" fillId="33" borderId="60" xfId="0" applyNumberFormat="1" applyFont="1" applyFill="1" applyBorder="1" applyAlignment="1">
      <alignment horizontal="center" vertical="center"/>
    </xf>
    <xf numFmtId="10" fontId="38" fillId="33" borderId="60" xfId="0" applyNumberFormat="1" applyFont="1" applyFill="1" applyBorder="1" applyAlignment="1">
      <alignment horizontal="center" vertical="center"/>
    </xf>
    <xf numFmtId="0" fontId="20" fillId="18" borderId="60" xfId="0" applyFont="1" applyFill="1" applyBorder="1"/>
    <xf numFmtId="0" fontId="20" fillId="18" borderId="61" xfId="0" applyFont="1" applyFill="1" applyBorder="1"/>
    <xf numFmtId="0" fontId="34" fillId="25" borderId="143" xfId="0" applyFont="1" applyFill="1" applyBorder="1" applyAlignment="1">
      <alignment horizontal="center" vertical="center" wrapText="1"/>
    </xf>
    <xf numFmtId="0" fontId="38" fillId="18" borderId="101" xfId="0" applyFont="1" applyFill="1" applyBorder="1" applyAlignment="1">
      <alignment vertical="center"/>
    </xf>
    <xf numFmtId="0" fontId="38" fillId="18" borderId="125" xfId="0" applyFont="1" applyFill="1" applyBorder="1" applyAlignment="1">
      <alignment vertical="center"/>
    </xf>
    <xf numFmtId="9" fontId="38" fillId="18" borderId="125" xfId="0" applyNumberFormat="1" applyFont="1" applyFill="1" applyBorder="1" applyAlignment="1">
      <alignment vertical="center"/>
    </xf>
    <xf numFmtId="0" fontId="38" fillId="18" borderId="86" xfId="0" applyFont="1" applyFill="1" applyBorder="1" applyAlignment="1">
      <alignment vertical="center"/>
    </xf>
    <xf numFmtId="0" fontId="34" fillId="25" borderId="74" xfId="0" applyFont="1" applyFill="1" applyBorder="1" applyAlignment="1">
      <alignment horizontal="center" vertical="center" wrapText="1"/>
    </xf>
    <xf numFmtId="10" fontId="38" fillId="18" borderId="127" xfId="0" applyNumberFormat="1" applyFont="1" applyFill="1" applyBorder="1" applyAlignment="1">
      <alignment vertical="center"/>
    </xf>
    <xf numFmtId="10" fontId="38" fillId="18" borderId="55" xfId="0" applyNumberFormat="1" applyFont="1" applyFill="1" applyBorder="1" applyAlignment="1">
      <alignment vertical="center"/>
    </xf>
    <xf numFmtId="0" fontId="38" fillId="18" borderId="55" xfId="0" applyFont="1" applyFill="1" applyBorder="1" applyAlignment="1">
      <alignment vertical="center"/>
    </xf>
    <xf numFmtId="0" fontId="38" fillId="18" borderId="88" xfId="0" applyFont="1" applyFill="1" applyBorder="1" applyAlignment="1">
      <alignment vertical="center"/>
    </xf>
    <xf numFmtId="164" fontId="38" fillId="18" borderId="99" xfId="0" applyNumberFormat="1" applyFont="1" applyFill="1" applyBorder="1" applyAlignment="1">
      <alignment vertical="center"/>
    </xf>
    <xf numFmtId="10" fontId="38" fillId="18" borderId="83" xfId="0" applyNumberFormat="1" applyFont="1" applyFill="1" applyBorder="1" applyAlignment="1">
      <alignment vertical="center"/>
    </xf>
    <xf numFmtId="164" fontId="38" fillId="18" borderId="93" xfId="0" applyNumberFormat="1" applyFont="1" applyFill="1" applyBorder="1" applyAlignment="1">
      <alignment vertical="center"/>
    </xf>
    <xf numFmtId="10" fontId="38" fillId="18" borderId="84" xfId="0" applyNumberFormat="1" applyFont="1" applyFill="1" applyBorder="1" applyAlignment="1">
      <alignment vertical="center"/>
    </xf>
    <xf numFmtId="0" fontId="38" fillId="18" borderId="93" xfId="0" applyFont="1" applyFill="1" applyBorder="1" applyAlignment="1">
      <alignment vertical="center" wrapText="1"/>
    </xf>
    <xf numFmtId="0" fontId="20" fillId="18" borderId="84" xfId="0" applyFont="1" applyFill="1" applyBorder="1" applyAlignment="1">
      <alignment vertical="center" wrapText="1"/>
    </xf>
    <xf numFmtId="0" fontId="38" fillId="18" borderId="93" xfId="0" applyFont="1" applyFill="1" applyBorder="1" applyAlignment="1">
      <alignment vertical="center"/>
    </xf>
    <xf numFmtId="0" fontId="38" fillId="18" borderId="84" xfId="0" applyFont="1" applyFill="1" applyBorder="1" applyAlignment="1">
      <alignment vertical="center"/>
    </xf>
    <xf numFmtId="0" fontId="38" fillId="18" borderId="59" xfId="0" applyFont="1" applyFill="1" applyBorder="1" applyAlignment="1">
      <alignment vertical="center"/>
    </xf>
    <xf numFmtId="0" fontId="38" fillId="18" borderId="61" xfId="0" applyFont="1" applyFill="1" applyBorder="1" applyAlignment="1">
      <alignment vertical="center"/>
    </xf>
    <xf numFmtId="0" fontId="38" fillId="32" borderId="97" xfId="0" applyFont="1" applyFill="1" applyBorder="1" applyAlignment="1">
      <alignment vertical="center"/>
    </xf>
    <xf numFmtId="0" fontId="38" fillId="18" borderId="122" xfId="0" applyFont="1" applyFill="1" applyBorder="1" applyAlignment="1">
      <alignment vertical="center"/>
    </xf>
    <xf numFmtId="0" fontId="38" fillId="18" borderId="97" xfId="0" applyFont="1" applyFill="1" applyBorder="1" applyAlignment="1">
      <alignment vertical="center"/>
    </xf>
    <xf numFmtId="0" fontId="38" fillId="18" borderId="85" xfId="0" applyFont="1" applyFill="1" applyBorder="1" applyAlignment="1">
      <alignment vertical="center"/>
    </xf>
    <xf numFmtId="0" fontId="38" fillId="32" borderId="99" xfId="0" applyFont="1" applyFill="1" applyBorder="1" applyAlignment="1">
      <alignment vertical="center"/>
    </xf>
    <xf numFmtId="0" fontId="38" fillId="18" borderId="99" xfId="0" applyFont="1" applyFill="1" applyBorder="1" applyAlignment="1">
      <alignment vertical="center"/>
    </xf>
    <xf numFmtId="0" fontId="38" fillId="18" borderId="83" xfId="0" applyFont="1" applyFill="1" applyBorder="1" applyAlignment="1">
      <alignment vertical="center"/>
    </xf>
    <xf numFmtId="0" fontId="38" fillId="32" borderId="91" xfId="0" applyFont="1" applyFill="1" applyBorder="1" applyAlignment="1">
      <alignment vertical="center"/>
    </xf>
    <xf numFmtId="0" fontId="38" fillId="32" borderId="68" xfId="0" applyFont="1" applyFill="1" applyBorder="1" applyAlignment="1">
      <alignment vertical="center"/>
    </xf>
    <xf numFmtId="9" fontId="38" fillId="33" borderId="68" xfId="0" applyNumberFormat="1" applyFont="1" applyFill="1" applyBorder="1" applyAlignment="1">
      <alignment horizontal="center" vertical="center"/>
    </xf>
    <xf numFmtId="0" fontId="38" fillId="18" borderId="124" xfId="0" applyFont="1" applyFill="1" applyBorder="1" applyAlignment="1">
      <alignment vertical="center"/>
    </xf>
    <xf numFmtId="164" fontId="38" fillId="18" borderId="60" xfId="0" applyNumberFormat="1" applyFont="1" applyFill="1" applyBorder="1" applyAlignment="1">
      <alignment vertical="center"/>
    </xf>
    <xf numFmtId="10" fontId="38" fillId="32" borderId="60" xfId="0" applyNumberFormat="1" applyFont="1" applyFill="1" applyBorder="1" applyAlignment="1">
      <alignment vertical="center"/>
    </xf>
    <xf numFmtId="10" fontId="38" fillId="18" borderId="60" xfId="0" applyNumberFormat="1" applyFont="1" applyFill="1" applyBorder="1" applyAlignment="1">
      <alignment horizontal="center" vertical="center"/>
    </xf>
    <xf numFmtId="0" fontId="38" fillId="11" borderId="60" xfId="0" applyFont="1" applyFill="1" applyBorder="1" applyAlignment="1">
      <alignment horizontal="center" vertical="center" wrapText="1"/>
    </xf>
    <xf numFmtId="164" fontId="38" fillId="18" borderId="59" xfId="0" applyNumberFormat="1" applyFont="1" applyFill="1" applyBorder="1" applyAlignment="1">
      <alignment vertical="center"/>
    </xf>
    <xf numFmtId="10" fontId="38" fillId="18" borderId="61" xfId="0" applyNumberFormat="1" applyFont="1" applyFill="1" applyBorder="1" applyAlignment="1">
      <alignment vertical="center"/>
    </xf>
    <xf numFmtId="10" fontId="38" fillId="32" borderId="90" xfId="0" applyNumberFormat="1" applyFont="1" applyFill="1" applyBorder="1" applyAlignment="1">
      <alignment vertical="center"/>
    </xf>
    <xf numFmtId="0" fontId="38" fillId="11" borderId="90" xfId="0" applyFont="1" applyFill="1" applyBorder="1" applyAlignment="1">
      <alignment horizontal="center" vertical="center" wrapText="1"/>
    </xf>
    <xf numFmtId="9" fontId="38" fillId="18" borderId="86" xfId="0" applyNumberFormat="1" applyFont="1" applyFill="1" applyBorder="1" applyAlignment="1">
      <alignment vertical="center"/>
    </xf>
    <xf numFmtId="0" fontId="38" fillId="18" borderId="59" xfId="0" applyFont="1" applyFill="1" applyBorder="1" applyAlignment="1">
      <alignment vertical="center" wrapText="1"/>
    </xf>
    <xf numFmtId="0" fontId="20" fillId="18" borderId="61" xfId="0" applyFont="1" applyFill="1" applyBorder="1" applyAlignment="1">
      <alignment vertical="center" wrapText="1"/>
    </xf>
    <xf numFmtId="0" fontId="38" fillId="18" borderId="68" xfId="0" applyFont="1" applyFill="1" applyBorder="1" applyAlignment="1">
      <alignment horizontal="center" vertical="center" wrapText="1"/>
    </xf>
    <xf numFmtId="0" fontId="38" fillId="32" borderId="69" xfId="0" applyFont="1" applyFill="1" applyBorder="1" applyAlignment="1">
      <alignment vertical="center"/>
    </xf>
    <xf numFmtId="164" fontId="38" fillId="18" borderId="70" xfId="0" applyNumberFormat="1" applyFont="1" applyFill="1" applyBorder="1" applyAlignment="1">
      <alignment vertical="center"/>
    </xf>
    <xf numFmtId="10" fontId="38" fillId="32" borderId="70" xfId="0" applyNumberFormat="1" applyFont="1" applyFill="1" applyBorder="1" applyAlignment="1">
      <alignment vertical="center"/>
    </xf>
    <xf numFmtId="10" fontId="38" fillId="18" borderId="70" xfId="0" applyNumberFormat="1" applyFont="1" applyFill="1" applyBorder="1" applyAlignment="1">
      <alignment horizontal="center" vertical="center"/>
    </xf>
    <xf numFmtId="0" fontId="38" fillId="32" borderId="70" xfId="0" applyFont="1" applyFill="1" applyBorder="1" applyAlignment="1">
      <alignment vertical="center"/>
    </xf>
    <xf numFmtId="0" fontId="38" fillId="11" borderId="70" xfId="0" applyFont="1" applyFill="1" applyBorder="1" applyAlignment="1">
      <alignment horizontal="center" vertical="center" wrapText="1"/>
    </xf>
    <xf numFmtId="9" fontId="38" fillId="33" borderId="70" xfId="0" applyNumberFormat="1" applyFont="1" applyFill="1" applyBorder="1" applyAlignment="1">
      <alignment horizontal="center" vertical="center"/>
    </xf>
    <xf numFmtId="0" fontId="38" fillId="18" borderId="111" xfId="0" applyFont="1" applyFill="1" applyBorder="1" applyAlignment="1">
      <alignment vertical="center"/>
    </xf>
    <xf numFmtId="164" fontId="38" fillId="18" borderId="69" xfId="0" applyNumberFormat="1" applyFont="1" applyFill="1" applyBorder="1" applyAlignment="1">
      <alignment vertical="center"/>
    </xf>
    <xf numFmtId="10" fontId="38" fillId="18" borderId="71" xfId="0" applyNumberFormat="1" applyFont="1" applyFill="1" applyBorder="1" applyAlignment="1">
      <alignment vertical="center"/>
    </xf>
    <xf numFmtId="0" fontId="38" fillId="18" borderId="68" xfId="0" applyFont="1" applyFill="1" applyBorder="1" applyAlignment="1">
      <alignment vertical="center"/>
    </xf>
    <xf numFmtId="9" fontId="38" fillId="32" borderId="68" xfId="0" applyNumberFormat="1" applyFont="1" applyFill="1" applyBorder="1" applyAlignment="1">
      <alignment vertical="center"/>
    </xf>
    <xf numFmtId="0" fontId="38" fillId="18" borderId="68" xfId="0" applyFont="1" applyFill="1" applyBorder="1" applyAlignment="1">
      <alignment vertical="center" wrapText="1"/>
    </xf>
    <xf numFmtId="0" fontId="38" fillId="18" borderId="91" xfId="0" applyFont="1" applyFill="1" applyBorder="1" applyAlignment="1">
      <alignment vertical="center"/>
    </xf>
    <xf numFmtId="0" fontId="38" fillId="18" borderId="92" xfId="0" applyFont="1" applyFill="1" applyBorder="1" applyAlignment="1">
      <alignment vertical="center"/>
    </xf>
    <xf numFmtId="9" fontId="38" fillId="18" borderId="101" xfId="0" applyNumberFormat="1" applyFont="1" applyFill="1" applyBorder="1" applyAlignment="1">
      <alignment vertical="center"/>
    </xf>
    <xf numFmtId="0" fontId="38" fillId="18" borderId="99" xfId="0" applyFont="1" applyFill="1" applyBorder="1" applyAlignment="1">
      <alignment vertical="center" wrapText="1"/>
    </xf>
    <xf numFmtId="0" fontId="20" fillId="18" borderId="83" xfId="0" applyFont="1" applyFill="1" applyBorder="1" applyAlignment="1">
      <alignment vertical="center" wrapText="1"/>
    </xf>
    <xf numFmtId="0" fontId="38" fillId="0" borderId="97" xfId="0" applyFont="1" applyBorder="1"/>
    <xf numFmtId="0" fontId="38" fillId="0" borderId="122" xfId="0" applyFont="1" applyBorder="1"/>
    <xf numFmtId="0" fontId="38" fillId="0" borderId="85" xfId="0" applyFont="1" applyBorder="1"/>
    <xf numFmtId="0" fontId="38" fillId="0" borderId="152" xfId="0" applyFont="1" applyBorder="1" applyAlignment="1">
      <alignment vertical="center" wrapText="1"/>
    </xf>
    <xf numFmtId="0" fontId="38" fillId="0" borderId="153" xfId="0" applyFont="1" applyBorder="1" applyAlignment="1">
      <alignment vertical="center" wrapText="1"/>
    </xf>
    <xf numFmtId="0" fontId="38" fillId="0" borderId="154" xfId="0" applyFont="1" applyBorder="1" applyAlignment="1">
      <alignment vertical="center" wrapText="1"/>
    </xf>
    <xf numFmtId="9" fontId="38" fillId="0" borderId="95" xfId="0" applyNumberFormat="1" applyFont="1" applyBorder="1" applyAlignment="1">
      <alignment horizontal="center" vertical="center"/>
    </xf>
    <xf numFmtId="0" fontId="38" fillId="0" borderId="55" xfId="0" applyFont="1" applyBorder="1"/>
    <xf numFmtId="10" fontId="38" fillId="0" borderId="60" xfId="0" applyNumberFormat="1" applyFont="1" applyBorder="1" applyAlignment="1">
      <alignment horizontal="center" vertical="center"/>
    </xf>
    <xf numFmtId="0" fontId="38" fillId="0" borderId="92" xfId="0" applyFont="1" applyBorder="1" applyAlignment="1">
      <alignment horizontal="left" vertical="center" wrapText="1"/>
    </xf>
    <xf numFmtId="0" fontId="38" fillId="0" borderId="113" xfId="0" applyFont="1" applyBorder="1" applyAlignment="1">
      <alignment horizontal="left" vertical="center" wrapText="1"/>
    </xf>
    <xf numFmtId="9" fontId="0" fillId="0" borderId="90" xfId="0" applyNumberFormat="1" applyBorder="1" applyAlignment="1">
      <alignment horizontal="center" vertical="center"/>
    </xf>
    <xf numFmtId="9" fontId="0" fillId="0" borderId="54" xfId="0" applyNumberFormat="1" applyBorder="1" applyAlignment="1">
      <alignment horizontal="center" vertical="center"/>
    </xf>
    <xf numFmtId="9" fontId="0" fillId="0" borderId="61" xfId="0" applyNumberFormat="1" applyBorder="1" applyAlignment="1">
      <alignment horizontal="center" vertical="center"/>
    </xf>
    <xf numFmtId="0" fontId="20" fillId="18" borderId="55" xfId="0" applyFont="1" applyFill="1" applyBorder="1"/>
    <xf numFmtId="0" fontId="20" fillId="0" borderId="99" xfId="0" applyFont="1" applyBorder="1"/>
    <xf numFmtId="0" fontId="32" fillId="0" borderId="54" xfId="0" applyFont="1" applyBorder="1"/>
    <xf numFmtId="0" fontId="32" fillId="0" borderId="93" xfId="0" applyFont="1" applyBorder="1"/>
    <xf numFmtId="9" fontId="38" fillId="0" borderId="155" xfId="0" applyNumberFormat="1" applyFont="1" applyBorder="1" applyAlignment="1">
      <alignment horizontal="center" vertical="center"/>
    </xf>
    <xf numFmtId="9" fontId="38" fillId="0" borderId="156" xfId="0" applyNumberFormat="1" applyFont="1" applyBorder="1" applyAlignment="1">
      <alignment horizontal="center" vertical="center"/>
    </xf>
    <xf numFmtId="0" fontId="20" fillId="0" borderId="68" xfId="0" applyFont="1" applyBorder="1"/>
    <xf numFmtId="9" fontId="44" fillId="0" borderId="116" xfId="0" applyNumberFormat="1" applyFont="1" applyBorder="1" applyAlignment="1">
      <alignment horizontal="center" vertical="center"/>
    </xf>
    <xf numFmtId="9" fontId="44" fillId="16" borderId="116" xfId="0" applyNumberFormat="1" applyFont="1" applyFill="1" applyBorder="1" applyAlignment="1">
      <alignment horizontal="center" vertical="center"/>
    </xf>
    <xf numFmtId="9" fontId="44" fillId="0" borderId="6" xfId="0" applyNumberFormat="1" applyFont="1" applyBorder="1" applyAlignment="1">
      <alignment horizontal="center" vertical="center"/>
    </xf>
    <xf numFmtId="9" fontId="44" fillId="16" borderId="6" xfId="0" applyNumberFormat="1" applyFont="1" applyFill="1" applyBorder="1" applyAlignment="1">
      <alignment horizontal="center" vertical="center"/>
    </xf>
    <xf numFmtId="0" fontId="36" fillId="30" borderId="69" xfId="0" applyFont="1" applyFill="1" applyBorder="1" applyAlignment="1">
      <alignment horizontal="center" vertical="center" wrapText="1"/>
    </xf>
    <xf numFmtId="0" fontId="36" fillId="30" borderId="70" xfId="0" applyFont="1" applyFill="1" applyBorder="1" applyAlignment="1">
      <alignment horizontal="center" vertical="center" wrapText="1"/>
    </xf>
    <xf numFmtId="0" fontId="36" fillId="30" borderId="71" xfId="0" applyFont="1" applyFill="1" applyBorder="1" applyAlignment="1">
      <alignment horizontal="center" vertical="center" wrapText="1"/>
    </xf>
    <xf numFmtId="0" fontId="36" fillId="30" borderId="132" xfId="0" applyFont="1" applyFill="1" applyBorder="1" applyAlignment="1">
      <alignment horizontal="center" vertical="center" wrapText="1"/>
    </xf>
    <xf numFmtId="0" fontId="20" fillId="0" borderId="91" xfId="0" applyFont="1" applyBorder="1"/>
    <xf numFmtId="0" fontId="20" fillId="0" borderId="92" xfId="0" applyFont="1" applyBorder="1"/>
    <xf numFmtId="9" fontId="44" fillId="16" borderId="29" xfId="0" applyNumberFormat="1" applyFont="1" applyFill="1" applyBorder="1" applyAlignment="1">
      <alignment horizontal="center" vertical="center"/>
    </xf>
    <xf numFmtId="9" fontId="43" fillId="0" borderId="156" xfId="0" applyNumberFormat="1" applyFont="1" applyBorder="1" applyAlignment="1">
      <alignment horizontal="center" vertical="center"/>
    </xf>
    <xf numFmtId="9" fontId="43" fillId="0" borderId="54" xfId="0" applyNumberFormat="1" applyFont="1" applyBorder="1" applyAlignment="1">
      <alignment horizontal="center" vertical="center"/>
    </xf>
    <xf numFmtId="9" fontId="43" fillId="0" borderId="18" xfId="0" applyNumberFormat="1" applyFont="1" applyBorder="1" applyAlignment="1">
      <alignment horizontal="center" vertical="center"/>
    </xf>
    <xf numFmtId="9" fontId="43" fillId="0" borderId="29" xfId="0" applyNumberFormat="1" applyFont="1" applyBorder="1" applyAlignment="1">
      <alignment horizontal="center" vertical="center"/>
    </xf>
    <xf numFmtId="165" fontId="43" fillId="16" borderId="50" xfId="0" applyNumberFormat="1" applyFont="1" applyFill="1" applyBorder="1" applyAlignment="1">
      <alignment horizontal="center" vertical="center"/>
    </xf>
    <xf numFmtId="165" fontId="43" fillId="16" borderId="54" xfId="0" applyNumberFormat="1" applyFont="1" applyFill="1" applyBorder="1" applyAlignment="1">
      <alignment horizontal="center" vertical="center"/>
    </xf>
    <xf numFmtId="165" fontId="43" fillId="16" borderId="27" xfId="0" applyNumberFormat="1" applyFont="1" applyFill="1" applyBorder="1" applyAlignment="1">
      <alignment horizontal="center" vertical="center"/>
    </xf>
    <xf numFmtId="165" fontId="43" fillId="16" borderId="6" xfId="0" applyNumberFormat="1" applyFont="1" applyFill="1" applyBorder="1" applyAlignment="1">
      <alignment horizontal="center" vertical="center"/>
    </xf>
    <xf numFmtId="9" fontId="43" fillId="0" borderId="94" xfId="0" applyNumberFormat="1" applyFont="1" applyBorder="1" applyAlignment="1">
      <alignment horizontal="center" vertical="center"/>
    </xf>
    <xf numFmtId="9" fontId="43" fillId="0" borderId="149" xfId="0" applyNumberFormat="1" applyFont="1" applyBorder="1" applyAlignment="1">
      <alignment horizontal="center" vertical="center"/>
    </xf>
    <xf numFmtId="9" fontId="43" fillId="0" borderId="22" xfId="0" applyNumberFormat="1" applyFont="1" applyBorder="1" applyAlignment="1">
      <alignment horizontal="center" vertical="center"/>
    </xf>
    <xf numFmtId="0" fontId="32" fillId="0" borderId="125" xfId="0" applyFont="1" applyBorder="1"/>
    <xf numFmtId="9" fontId="43" fillId="0" borderId="55" xfId="0" applyNumberFormat="1" applyFont="1" applyBorder="1" applyAlignment="1">
      <alignment horizontal="center" vertical="center"/>
    </xf>
    <xf numFmtId="9" fontId="43" fillId="0" borderId="27" xfId="0" applyNumberFormat="1" applyFont="1" applyBorder="1" applyAlignment="1">
      <alignment horizontal="center" vertical="center"/>
    </xf>
    <xf numFmtId="9" fontId="43" fillId="0" borderId="19" xfId="0" applyNumberFormat="1" applyFont="1" applyBorder="1" applyAlignment="1">
      <alignment horizontal="center" vertical="center"/>
    </xf>
    <xf numFmtId="9" fontId="43" fillId="0" borderId="6" xfId="0" applyNumberFormat="1" applyFont="1" applyBorder="1" applyAlignment="1">
      <alignment horizontal="center" vertical="center"/>
    </xf>
    <xf numFmtId="9" fontId="43" fillId="0" borderId="121" xfId="0" applyNumberFormat="1" applyFont="1" applyBorder="1" applyAlignment="1">
      <alignment horizontal="center" vertical="center"/>
    </xf>
    <xf numFmtId="9" fontId="43" fillId="0" borderId="50" xfId="0" applyNumberFormat="1" applyFont="1" applyBorder="1" applyAlignment="1">
      <alignment horizontal="center" vertical="center"/>
    </xf>
    <xf numFmtId="9" fontId="43" fillId="0" borderId="98" xfId="0" applyNumberFormat="1" applyFont="1" applyBorder="1" applyAlignment="1">
      <alignment horizontal="center" vertical="center"/>
    </xf>
    <xf numFmtId="0" fontId="43" fillId="0" borderId="84" xfId="0" applyFont="1" applyBorder="1" applyAlignment="1">
      <alignment horizontal="left" vertical="center" wrapText="1"/>
    </xf>
    <xf numFmtId="9" fontId="32" fillId="0" borderId="54" xfId="0" applyNumberFormat="1" applyFont="1" applyBorder="1"/>
    <xf numFmtId="9" fontId="32" fillId="0" borderId="54" xfId="0" applyNumberFormat="1" applyFont="1" applyBorder="1" applyAlignment="1">
      <alignment horizontal="center" vertical="center"/>
    </xf>
    <xf numFmtId="9" fontId="32" fillId="0" borderId="84" xfId="0" applyNumberFormat="1" applyFont="1" applyBorder="1" applyAlignment="1">
      <alignment horizontal="center" vertical="center"/>
    </xf>
    <xf numFmtId="0" fontId="32" fillId="0" borderId="84" xfId="0" applyFont="1" applyBorder="1"/>
    <xf numFmtId="0" fontId="43" fillId="0" borderId="90" xfId="0" applyFont="1" applyBorder="1" applyAlignment="1">
      <alignment vertical="center" wrapText="1"/>
    </xf>
    <xf numFmtId="49" fontId="43" fillId="0" borderId="90" xfId="0" applyNumberFormat="1" applyFont="1" applyBorder="1" applyAlignment="1">
      <alignment horizontal="center" vertical="center" wrapText="1"/>
    </xf>
    <xf numFmtId="49" fontId="43" fillId="0" borderId="88" xfId="0" applyNumberFormat="1" applyFont="1" applyBorder="1" applyAlignment="1">
      <alignment horizontal="center" vertical="center" wrapText="1"/>
    </xf>
    <xf numFmtId="0" fontId="43" fillId="0" borderId="60" xfId="0" applyFont="1" applyBorder="1" applyAlignment="1">
      <alignment horizontal="center" vertical="center" wrapText="1"/>
    </xf>
    <xf numFmtId="0" fontId="43" fillId="0" borderId="54" xfId="0" applyFont="1" applyBorder="1" applyAlignment="1">
      <alignment vertical="center" wrapText="1"/>
    </xf>
    <xf numFmtId="49" fontId="43" fillId="0" borderId="54" xfId="0" applyNumberFormat="1" applyFont="1" applyBorder="1" applyAlignment="1">
      <alignment horizontal="center" vertical="center" wrapText="1"/>
    </xf>
    <xf numFmtId="0" fontId="43" fillId="0" borderId="54" xfId="0" applyFont="1" applyBorder="1" applyAlignment="1">
      <alignment horizontal="center" vertical="center" wrapText="1"/>
    </xf>
    <xf numFmtId="14" fontId="43" fillId="0" borderId="84" xfId="0" applyNumberFormat="1" applyFont="1" applyBorder="1" applyAlignment="1">
      <alignment horizontal="center" vertical="center" wrapText="1"/>
    </xf>
    <xf numFmtId="49" fontId="43" fillId="0" borderId="105" xfId="0" applyNumberFormat="1" applyFont="1" applyBorder="1" applyAlignment="1">
      <alignment horizontal="center" vertical="center" wrapText="1"/>
    </xf>
    <xf numFmtId="0" fontId="43" fillId="0" borderId="82" xfId="0" applyFont="1" applyBorder="1" applyAlignment="1">
      <alignment vertical="center" wrapText="1"/>
    </xf>
    <xf numFmtId="49" fontId="43" fillId="0" borderId="82" xfId="0" applyNumberFormat="1" applyFont="1" applyBorder="1" applyAlignment="1">
      <alignment horizontal="left" vertical="center" wrapText="1"/>
    </xf>
    <xf numFmtId="49" fontId="43" fillId="0" borderId="82" xfId="0" applyNumberFormat="1" applyFont="1" applyBorder="1" applyAlignment="1">
      <alignment horizontal="center" vertical="center" wrapText="1"/>
    </xf>
    <xf numFmtId="0" fontId="43" fillId="0" borderId="82" xfId="0" applyFont="1" applyBorder="1" applyAlignment="1">
      <alignment horizontal="center" vertical="center" wrapText="1"/>
    </xf>
    <xf numFmtId="14" fontId="43" fillId="0" borderId="82" xfId="0" applyNumberFormat="1" applyFont="1" applyBorder="1" applyAlignment="1">
      <alignment horizontal="center" vertical="center" wrapText="1"/>
    </xf>
    <xf numFmtId="14" fontId="43" fillId="0" borderId="77" xfId="0" applyNumberFormat="1" applyFont="1" applyBorder="1" applyAlignment="1">
      <alignment horizontal="center" vertical="center" wrapText="1"/>
    </xf>
    <xf numFmtId="49" fontId="43" fillId="0" borderId="60" xfId="0" applyNumberFormat="1" applyFont="1" applyBorder="1" applyAlignment="1">
      <alignment horizontal="left" vertical="center" wrapText="1"/>
    </xf>
    <xf numFmtId="49" fontId="43" fillId="0" borderId="60" xfId="0" applyNumberFormat="1" applyFont="1" applyBorder="1" applyAlignment="1">
      <alignment horizontal="center" vertical="center" wrapText="1"/>
    </xf>
    <xf numFmtId="0" fontId="43" fillId="0" borderId="63" xfId="0" applyFont="1" applyBorder="1" applyAlignment="1">
      <alignment vertical="center" wrapText="1"/>
    </xf>
    <xf numFmtId="49" fontId="43" fillId="0" borderId="63" xfId="0" applyNumberFormat="1" applyFont="1" applyBorder="1" applyAlignment="1">
      <alignment horizontal="left" vertical="center" wrapText="1"/>
    </xf>
    <xf numFmtId="49" fontId="43" fillId="0" borderId="63" xfId="0" applyNumberFormat="1" applyFont="1" applyBorder="1" applyAlignment="1">
      <alignment horizontal="center" vertical="center" wrapText="1"/>
    </xf>
    <xf numFmtId="0" fontId="43" fillId="0" borderId="63" xfId="0" applyFont="1" applyBorder="1" applyAlignment="1">
      <alignment horizontal="center" vertical="center" wrapText="1"/>
    </xf>
    <xf numFmtId="14" fontId="43" fillId="0" borderId="63" xfId="0" applyNumberFormat="1" applyFont="1" applyBorder="1" applyAlignment="1">
      <alignment horizontal="center" vertical="center" wrapText="1"/>
    </xf>
    <xf numFmtId="14" fontId="43" fillId="0" borderId="64" xfId="0" applyNumberFormat="1" applyFont="1" applyBorder="1" applyAlignment="1">
      <alignment horizontal="center" vertical="center" wrapText="1"/>
    </xf>
    <xf numFmtId="49" fontId="43" fillId="0" borderId="70" xfId="0" applyNumberFormat="1" applyFont="1" applyBorder="1" applyAlignment="1">
      <alignment horizontal="center" vertical="center" wrapText="1"/>
    </xf>
    <xf numFmtId="0" fontId="43" fillId="0" borderId="70" xfId="0" applyFont="1" applyBorder="1" applyAlignment="1">
      <alignment horizontal="center" vertical="center" wrapText="1"/>
    </xf>
    <xf numFmtId="14" fontId="43" fillId="0" borderId="70" xfId="0" applyNumberFormat="1" applyFont="1" applyBorder="1" applyAlignment="1">
      <alignment horizontal="center" vertical="center" wrapText="1"/>
    </xf>
    <xf numFmtId="14" fontId="43" fillId="0" borderId="71" xfId="0" applyNumberFormat="1" applyFont="1" applyBorder="1" applyAlignment="1">
      <alignment horizontal="center" vertical="center" wrapText="1"/>
    </xf>
    <xf numFmtId="49" fontId="43" fillId="0" borderId="107" xfId="0" applyNumberFormat="1" applyFont="1" applyBorder="1" applyAlignment="1">
      <alignment horizontal="center" vertical="center" wrapText="1"/>
    </xf>
    <xf numFmtId="0" fontId="43" fillId="0" borderId="95" xfId="0" applyFont="1" applyBorder="1" applyAlignment="1">
      <alignment horizontal="center" vertical="center" wrapText="1"/>
    </xf>
    <xf numFmtId="49" fontId="43" fillId="0" borderId="80" xfId="0" applyNumberFormat="1" applyFont="1" applyBorder="1" applyAlignment="1">
      <alignment horizontal="center" vertical="center" wrapText="1"/>
    </xf>
    <xf numFmtId="0" fontId="43" fillId="0" borderId="80" xfId="0" applyFont="1" applyBorder="1" applyAlignment="1">
      <alignment horizontal="center" vertical="center" wrapText="1"/>
    </xf>
    <xf numFmtId="14" fontId="43" fillId="0" borderId="80" xfId="0" applyNumberFormat="1" applyFont="1" applyBorder="1" applyAlignment="1">
      <alignment horizontal="center" vertical="center" wrapText="1"/>
    </xf>
    <xf numFmtId="14" fontId="43" fillId="0" borderId="85" xfId="0" applyNumberFormat="1" applyFont="1" applyBorder="1" applyAlignment="1">
      <alignment horizontal="center" vertical="center" wrapText="1"/>
    </xf>
    <xf numFmtId="0" fontId="43" fillId="0" borderId="127" xfId="0" applyFont="1" applyBorder="1" applyAlignment="1">
      <alignment vertical="center" wrapText="1"/>
    </xf>
    <xf numFmtId="49" fontId="43" fillId="0" borderId="53" xfId="0" applyNumberFormat="1" applyFont="1" applyBorder="1" applyAlignment="1">
      <alignment horizontal="center" vertical="center" wrapText="1"/>
    </xf>
    <xf numFmtId="0" fontId="43" fillId="0" borderId="55" xfId="0" applyFont="1" applyBorder="1" applyAlignment="1">
      <alignment vertical="center" wrapText="1"/>
    </xf>
    <xf numFmtId="9" fontId="43" fillId="0" borderId="60" xfId="0" applyNumberFormat="1" applyFont="1" applyBorder="1" applyAlignment="1">
      <alignment horizontal="center" vertical="center"/>
    </xf>
    <xf numFmtId="0" fontId="43" fillId="18" borderId="90" xfId="0" applyFont="1" applyFill="1" applyBorder="1" applyAlignment="1">
      <alignment vertical="center" wrapText="1"/>
    </xf>
    <xf numFmtId="49" fontId="43" fillId="18" borderId="90" xfId="0" applyNumberFormat="1" applyFont="1" applyFill="1" applyBorder="1" applyAlignment="1">
      <alignment horizontal="left" vertical="center" wrapText="1"/>
    </xf>
    <xf numFmtId="49" fontId="43" fillId="18" borderId="90" xfId="0" applyNumberFormat="1" applyFont="1" applyFill="1" applyBorder="1" applyAlignment="1">
      <alignment horizontal="center" vertical="center" wrapText="1"/>
    </xf>
    <xf numFmtId="0" fontId="43" fillId="18" borderId="90" xfId="0" applyFont="1" applyFill="1" applyBorder="1" applyAlignment="1">
      <alignment horizontal="center" vertical="center" wrapText="1"/>
    </xf>
    <xf numFmtId="14" fontId="43" fillId="18" borderId="90" xfId="0" applyNumberFormat="1" applyFont="1" applyFill="1" applyBorder="1" applyAlignment="1">
      <alignment horizontal="center" vertical="center" wrapText="1"/>
    </xf>
    <xf numFmtId="14" fontId="43" fillId="18" borderId="83" xfId="0" applyNumberFormat="1" applyFont="1" applyFill="1" applyBorder="1" applyAlignment="1">
      <alignment horizontal="center" vertical="center" wrapText="1"/>
    </xf>
    <xf numFmtId="0" fontId="43" fillId="0" borderId="80" xfId="0" applyFont="1" applyBorder="1" applyAlignment="1">
      <alignment vertical="center" wrapText="1"/>
    </xf>
    <xf numFmtId="0" fontId="10" fillId="6" borderId="19" xfId="0" applyFont="1" applyFill="1" applyBorder="1" applyAlignment="1">
      <alignment horizontal="center" vertical="center" wrapText="1"/>
    </xf>
    <xf numFmtId="0" fontId="8" fillId="0" borderId="21" xfId="0" applyFont="1" applyBorder="1"/>
    <xf numFmtId="0" fontId="9" fillId="5" borderId="19" xfId="0" applyFont="1" applyFill="1" applyBorder="1" applyAlignment="1">
      <alignment horizontal="center" vertical="center" wrapText="1"/>
    </xf>
    <xf numFmtId="0" fontId="8" fillId="0" borderId="20" xfId="0" applyFont="1" applyBorder="1"/>
    <xf numFmtId="0" fontId="6" fillId="0" borderId="2" xfId="0" applyFont="1" applyBorder="1" applyAlignment="1">
      <alignment horizontal="center" vertical="center"/>
    </xf>
    <xf numFmtId="0" fontId="8" fillId="0" borderId="7" xfId="0" applyFont="1" applyBorder="1"/>
    <xf numFmtId="0" fontId="8" fillId="0" borderId="10" xfId="0" applyFont="1" applyBorder="1"/>
    <xf numFmtId="0" fontId="7" fillId="0" borderId="3" xfId="0" applyFont="1" applyBorder="1" applyAlignment="1">
      <alignment horizontal="center" vertical="center" wrapText="1"/>
    </xf>
    <xf numFmtId="0" fontId="8" fillId="0" borderId="4" xfId="0" applyFont="1" applyBorder="1"/>
    <xf numFmtId="0" fontId="8" fillId="0" borderId="5" xfId="0" applyFont="1" applyBorder="1"/>
    <xf numFmtId="0" fontId="8" fillId="0" borderId="8" xfId="0" applyFont="1" applyBorder="1"/>
    <xf numFmtId="0" fontId="0" fillId="0" borderId="0" xfId="0"/>
    <xf numFmtId="0" fontId="8" fillId="0" borderId="9" xfId="0" applyFont="1" applyBorder="1"/>
    <xf numFmtId="0" fontId="8" fillId="0" borderId="11" xfId="0" applyFont="1" applyBorder="1"/>
    <xf numFmtId="0" fontId="8" fillId="0" borderId="12" xfId="0" applyFont="1" applyBorder="1"/>
    <xf numFmtId="0" fontId="8" fillId="0" borderId="13" xfId="0" applyFont="1" applyBorder="1"/>
    <xf numFmtId="0" fontId="7" fillId="4" borderId="14" xfId="0" applyFont="1" applyFill="1" applyBorder="1" applyAlignment="1">
      <alignment horizontal="center" vertical="center"/>
    </xf>
    <xf numFmtId="0" fontId="8" fillId="0" borderId="38" xfId="0" applyFont="1" applyBorder="1"/>
    <xf numFmtId="0" fontId="9" fillId="0" borderId="0" xfId="0" applyFont="1" applyAlignment="1">
      <alignment horizontal="center" vertical="center" wrapText="1"/>
    </xf>
    <xf numFmtId="0" fontId="9" fillId="5" borderId="16" xfId="0" applyFont="1" applyFill="1" applyBorder="1" applyAlignment="1">
      <alignment horizontal="center" vertical="center" wrapText="1"/>
    </xf>
    <xf numFmtId="0" fontId="8" fillId="0" borderId="17" xfId="0" applyFont="1" applyBorder="1"/>
    <xf numFmtId="0" fontId="8" fillId="0" borderId="18" xfId="0" applyFont="1" applyBorder="1"/>
    <xf numFmtId="0" fontId="8" fillId="0" borderId="22" xfId="0" applyFont="1" applyBorder="1"/>
    <xf numFmtId="0" fontId="8" fillId="0" borderId="23" xfId="0" applyFont="1" applyBorder="1"/>
    <xf numFmtId="0" fontId="8" fillId="0" borderId="24" xfId="0" applyFont="1" applyBorder="1"/>
    <xf numFmtId="0" fontId="9" fillId="5" borderId="16" xfId="0" applyFont="1" applyFill="1" applyBorder="1" applyAlignment="1">
      <alignment horizontal="center" vertical="center"/>
    </xf>
    <xf numFmtId="0" fontId="9" fillId="6" borderId="19" xfId="0" applyFont="1" applyFill="1" applyBorder="1" applyAlignment="1">
      <alignment horizontal="center" vertical="center" wrapText="1"/>
    </xf>
    <xf numFmtId="0" fontId="50" fillId="21" borderId="129" xfId="0" applyFont="1" applyFill="1" applyBorder="1" applyAlignment="1">
      <alignment horizontal="center" vertical="center" wrapText="1"/>
    </xf>
    <xf numFmtId="0" fontId="50" fillId="21" borderId="79" xfId="0" applyFont="1" applyFill="1" applyBorder="1" applyAlignment="1">
      <alignment horizontal="center" vertical="center" wrapText="1"/>
    </xf>
    <xf numFmtId="0" fontId="48" fillId="31" borderId="56" xfId="0" applyFont="1" applyFill="1" applyBorder="1" applyAlignment="1">
      <alignment horizontal="center" vertical="center" wrapText="1"/>
    </xf>
    <xf numFmtId="0" fontId="48" fillId="31" borderId="58" xfId="0" applyFont="1" applyFill="1" applyBorder="1" applyAlignment="1">
      <alignment horizontal="center" vertical="center" wrapText="1"/>
    </xf>
    <xf numFmtId="0" fontId="48" fillId="31" borderId="89" xfId="0" applyFont="1" applyFill="1" applyBorder="1" applyAlignment="1">
      <alignment horizontal="center" vertical="center" wrapText="1"/>
    </xf>
    <xf numFmtId="0" fontId="48" fillId="31" borderId="108" xfId="0" applyFont="1" applyFill="1" applyBorder="1" applyAlignment="1">
      <alignment horizontal="center" vertical="center" wrapText="1"/>
    </xf>
    <xf numFmtId="0" fontId="48" fillId="31" borderId="65" xfId="0" applyFont="1" applyFill="1" applyBorder="1" applyAlignment="1">
      <alignment horizontal="center" vertical="center" wrapText="1"/>
    </xf>
    <xf numFmtId="0" fontId="48" fillId="31" borderId="67" xfId="0" applyFont="1" applyFill="1" applyBorder="1" applyAlignment="1">
      <alignment horizontal="center" vertical="center" wrapText="1"/>
    </xf>
    <xf numFmtId="0" fontId="20" fillId="0" borderId="99" xfId="0" applyFont="1" applyBorder="1" applyAlignment="1">
      <alignment horizontal="left" vertical="center"/>
    </xf>
    <xf numFmtId="0" fontId="20" fillId="0" borderId="83" xfId="0" applyFont="1" applyBorder="1" applyAlignment="1">
      <alignment horizontal="left" vertical="center"/>
    </xf>
    <xf numFmtId="0" fontId="31" fillId="0" borderId="93" xfId="0" applyFont="1" applyBorder="1" applyAlignment="1">
      <alignment horizontal="left" vertical="center"/>
    </xf>
    <xf numFmtId="0" fontId="31" fillId="0" borderId="84" xfId="0" applyFont="1" applyBorder="1" applyAlignment="1">
      <alignment horizontal="left" vertical="center"/>
    </xf>
    <xf numFmtId="0" fontId="31" fillId="0" borderId="59" xfId="0" applyFont="1" applyBorder="1" applyAlignment="1">
      <alignment horizontal="left" vertical="center"/>
    </xf>
    <xf numFmtId="0" fontId="31" fillId="0" borderId="61" xfId="0" applyFont="1" applyBorder="1" applyAlignment="1">
      <alignment horizontal="left" vertical="center"/>
    </xf>
    <xf numFmtId="0" fontId="29" fillId="0" borderId="4" xfId="0" applyFont="1" applyBorder="1" applyAlignment="1">
      <alignment horizontal="center" vertical="center" wrapText="1"/>
    </xf>
    <xf numFmtId="0" fontId="29" fillId="0" borderId="109"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108"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10" xfId="0" applyFont="1" applyBorder="1" applyAlignment="1">
      <alignment horizontal="center" vertical="center" wrapText="1"/>
    </xf>
    <xf numFmtId="0" fontId="20" fillId="0" borderId="56" xfId="0" applyFont="1" applyBorder="1" applyAlignment="1">
      <alignment horizontal="center"/>
    </xf>
    <xf numFmtId="0" fontId="20" fillId="0" borderId="57" xfId="0" applyFont="1" applyBorder="1" applyAlignment="1">
      <alignment horizontal="center"/>
    </xf>
    <xf numFmtId="0" fontId="20" fillId="0" borderId="58" xfId="0" applyFont="1" applyBorder="1" applyAlignment="1">
      <alignment horizontal="center"/>
    </xf>
    <xf numFmtId="0" fontId="20" fillId="0" borderId="89" xfId="0" applyFont="1" applyBorder="1" applyAlignment="1">
      <alignment horizontal="center"/>
    </xf>
    <xf numFmtId="0" fontId="20" fillId="0" borderId="38" xfId="0" applyFont="1" applyBorder="1" applyAlignment="1">
      <alignment horizontal="center"/>
    </xf>
    <xf numFmtId="0" fontId="20" fillId="0" borderId="108" xfId="0" applyFont="1" applyBorder="1" applyAlignment="1">
      <alignment horizontal="center"/>
    </xf>
    <xf numFmtId="0" fontId="20" fillId="0" borderId="65" xfId="0" applyFont="1" applyBorder="1" applyAlignment="1">
      <alignment horizontal="center"/>
    </xf>
    <xf numFmtId="0" fontId="20" fillId="0" borderId="66" xfId="0" applyFont="1" applyBorder="1" applyAlignment="1">
      <alignment horizontal="center"/>
    </xf>
    <xf numFmtId="0" fontId="20" fillId="0" borderId="67" xfId="0" applyFont="1" applyBorder="1" applyAlignment="1">
      <alignment horizontal="center"/>
    </xf>
    <xf numFmtId="0" fontId="50" fillId="21" borderId="56" xfId="0" applyFont="1" applyFill="1" applyBorder="1" applyAlignment="1">
      <alignment horizontal="center" vertical="center" wrapText="1"/>
    </xf>
    <xf numFmtId="0" fontId="50" fillId="21" borderId="58" xfId="0" applyFont="1" applyFill="1" applyBorder="1" applyAlignment="1">
      <alignment horizontal="center" vertical="center" wrapText="1"/>
    </xf>
    <xf numFmtId="0" fontId="50" fillId="21" borderId="65" xfId="0" applyFont="1" applyFill="1" applyBorder="1" applyAlignment="1">
      <alignment horizontal="center" vertical="center" wrapText="1"/>
    </xf>
    <xf numFmtId="0" fontId="50" fillId="21" borderId="67" xfId="0" applyFont="1" applyFill="1" applyBorder="1" applyAlignment="1">
      <alignment horizontal="center" vertical="center" wrapText="1"/>
    </xf>
    <xf numFmtId="0" fontId="50" fillId="21" borderId="81" xfId="0" applyFont="1" applyFill="1" applyBorder="1" applyAlignment="1">
      <alignment horizontal="center" vertical="center" wrapText="1"/>
    </xf>
    <xf numFmtId="0" fontId="50" fillId="21" borderId="62" xfId="0" applyFont="1" applyFill="1" applyBorder="1" applyAlignment="1">
      <alignment horizontal="center" vertical="center" wrapText="1"/>
    </xf>
    <xf numFmtId="0" fontId="50" fillId="21" borderId="82" xfId="0" applyFont="1" applyFill="1" applyBorder="1" applyAlignment="1">
      <alignment horizontal="center" vertical="center" wrapText="1"/>
    </xf>
    <xf numFmtId="0" fontId="50" fillId="21" borderId="63" xfId="0" applyFont="1" applyFill="1" applyBorder="1" applyAlignment="1">
      <alignment horizontal="center" vertical="center" wrapText="1"/>
    </xf>
    <xf numFmtId="0" fontId="31" fillId="19" borderId="129" xfId="0" applyFont="1" applyFill="1" applyBorder="1" applyAlignment="1">
      <alignment horizontal="center" vertical="center" wrapText="1"/>
    </xf>
    <xf numFmtId="0" fontId="20" fillId="19" borderId="78" xfId="0" applyFont="1" applyFill="1" applyBorder="1" applyAlignment="1">
      <alignment horizontal="center" vertical="center"/>
    </xf>
    <xf numFmtId="0" fontId="20" fillId="19" borderId="79" xfId="0" applyFont="1" applyFill="1" applyBorder="1" applyAlignment="1">
      <alignment horizontal="center" vertical="center"/>
    </xf>
    <xf numFmtId="0" fontId="48" fillId="31" borderId="57" xfId="0" applyFont="1" applyFill="1" applyBorder="1" applyAlignment="1">
      <alignment horizontal="center" vertical="center" wrapText="1"/>
    </xf>
    <xf numFmtId="0" fontId="48" fillId="31" borderId="38" xfId="0" applyFont="1" applyFill="1" applyBorder="1" applyAlignment="1">
      <alignment horizontal="center" vertical="center" wrapText="1"/>
    </xf>
    <xf numFmtId="0" fontId="48" fillId="31" borderId="66" xfId="0" applyFont="1" applyFill="1" applyBorder="1" applyAlignment="1">
      <alignment horizontal="center" vertical="center" wrapText="1"/>
    </xf>
    <xf numFmtId="0" fontId="20" fillId="19" borderId="78" xfId="0" applyFont="1" applyFill="1" applyBorder="1" applyAlignment="1">
      <alignment horizontal="center" vertical="center" wrapText="1"/>
    </xf>
    <xf numFmtId="0" fontId="20" fillId="19" borderId="79" xfId="0" applyFont="1" applyFill="1" applyBorder="1" applyAlignment="1">
      <alignment horizontal="center" vertical="center" wrapText="1"/>
    </xf>
    <xf numFmtId="0" fontId="50" fillId="21" borderId="77" xfId="0" applyFont="1" applyFill="1" applyBorder="1" applyAlignment="1">
      <alignment horizontal="center" vertical="center" wrapText="1"/>
    </xf>
    <xf numFmtId="0" fontId="50" fillId="21" borderId="64" xfId="0" applyFont="1" applyFill="1" applyBorder="1" applyAlignment="1">
      <alignment horizontal="center" vertical="center" wrapText="1"/>
    </xf>
    <xf numFmtId="0" fontId="48" fillId="19" borderId="129" xfId="0" applyFont="1" applyFill="1" applyBorder="1" applyAlignment="1">
      <alignment horizontal="center" vertical="center" wrapText="1"/>
    </xf>
    <xf numFmtId="0" fontId="48" fillId="19" borderId="78" xfId="0" applyFont="1" applyFill="1" applyBorder="1" applyAlignment="1">
      <alignment horizontal="center" vertical="center" wrapText="1"/>
    </xf>
    <xf numFmtId="0" fontId="48" fillId="19" borderId="79" xfId="0" applyFont="1" applyFill="1" applyBorder="1" applyAlignment="1">
      <alignment horizontal="center" vertical="center" wrapText="1"/>
    </xf>
    <xf numFmtId="0" fontId="38" fillId="0" borderId="127" xfId="0" applyFont="1" applyBorder="1" applyAlignment="1">
      <alignment horizontal="left" vertical="center" wrapText="1"/>
    </xf>
    <xf numFmtId="0" fontId="38" fillId="0" borderId="55" xfId="0" applyFont="1" applyBorder="1" applyAlignment="1">
      <alignment horizontal="left" vertical="center" wrapText="1"/>
    </xf>
    <xf numFmtId="0" fontId="38" fillId="0" borderId="52" xfId="0" applyFont="1" applyBorder="1" applyAlignment="1">
      <alignment horizontal="left" vertical="center" wrapText="1"/>
    </xf>
    <xf numFmtId="0" fontId="38" fillId="0" borderId="90" xfId="0" applyFont="1" applyBorder="1" applyAlignment="1">
      <alignment horizontal="center" vertical="center"/>
    </xf>
    <xf numFmtId="0" fontId="38" fillId="0" borderId="54" xfId="0" applyFont="1" applyBorder="1" applyAlignment="1">
      <alignment horizontal="center" vertical="center"/>
    </xf>
    <xf numFmtId="0" fontId="38" fillId="0" borderId="60" xfId="0" applyFont="1" applyBorder="1" applyAlignment="1">
      <alignment horizontal="center" vertical="center"/>
    </xf>
    <xf numFmtId="9" fontId="43" fillId="0" borderId="81" xfId="0" applyNumberFormat="1" applyFont="1" applyBorder="1" applyAlignment="1">
      <alignment horizontal="center" vertical="center"/>
    </xf>
    <xf numFmtId="0" fontId="43" fillId="0" borderId="87" xfId="0" applyFont="1" applyBorder="1" applyAlignment="1">
      <alignment horizontal="center" vertical="center"/>
    </xf>
    <xf numFmtId="0" fontId="43" fillId="0" borderId="62" xfId="0" applyFont="1" applyBorder="1" applyAlignment="1">
      <alignment horizontal="center" vertical="center"/>
    </xf>
    <xf numFmtId="0" fontId="38" fillId="0" borderId="90" xfId="0" applyFont="1" applyBorder="1" applyAlignment="1">
      <alignment horizontal="left" vertical="center" wrapText="1"/>
    </xf>
    <xf numFmtId="0" fontId="38" fillId="0" borderId="54" xfId="0" applyFont="1" applyBorder="1" applyAlignment="1">
      <alignment horizontal="left" vertical="center" wrapText="1"/>
    </xf>
    <xf numFmtId="0" fontId="38" fillId="0" borderId="60" xfId="0" applyFont="1" applyBorder="1" applyAlignment="1">
      <alignment horizontal="left" vertical="center" wrapText="1"/>
    </xf>
    <xf numFmtId="9" fontId="38" fillId="0" borderId="99" xfId="0" applyNumberFormat="1" applyFont="1" applyBorder="1" applyAlignment="1">
      <alignment horizontal="center" vertical="center"/>
    </xf>
    <xf numFmtId="9" fontId="38" fillId="0" borderId="93" xfId="0" applyNumberFormat="1" applyFont="1" applyBorder="1" applyAlignment="1">
      <alignment horizontal="center" vertical="center"/>
    </xf>
    <xf numFmtId="0" fontId="43" fillId="0" borderId="97" xfId="0" applyFont="1" applyBorder="1"/>
    <xf numFmtId="0" fontId="38" fillId="0" borderId="73" xfId="0" applyFont="1" applyBorder="1" applyAlignment="1">
      <alignment horizontal="center" vertical="center"/>
    </xf>
    <xf numFmtId="0" fontId="38" fillId="0" borderId="26" xfId="0" applyFont="1" applyBorder="1" applyAlignment="1">
      <alignment horizontal="center" vertical="center"/>
    </xf>
    <xf numFmtId="0" fontId="32" fillId="0" borderId="26" xfId="0" applyFont="1" applyBorder="1"/>
    <xf numFmtId="0" fontId="38" fillId="0" borderId="46" xfId="0" applyFont="1" applyBorder="1" applyAlignment="1">
      <alignment horizontal="left" vertical="center"/>
    </xf>
    <xf numFmtId="0" fontId="32" fillId="0" borderId="48" xfId="0" applyFont="1" applyBorder="1"/>
    <xf numFmtId="0" fontId="32" fillId="0" borderId="49" xfId="0" applyFont="1" applyBorder="1"/>
    <xf numFmtId="0" fontId="41" fillId="7" borderId="40" xfId="0" applyFont="1" applyFill="1" applyBorder="1" applyAlignment="1">
      <alignment horizontal="center" vertical="center"/>
    </xf>
    <xf numFmtId="0" fontId="32" fillId="0" borderId="41" xfId="0" applyFont="1" applyBorder="1"/>
    <xf numFmtId="0" fontId="32" fillId="0" borderId="45" xfId="0" applyFont="1" applyBorder="1"/>
    <xf numFmtId="0" fontId="32" fillId="0" borderId="42" xfId="0" applyFont="1" applyBorder="1"/>
    <xf numFmtId="0" fontId="31" fillId="7" borderId="45" xfId="0" applyFont="1" applyFill="1" applyBorder="1" applyAlignment="1">
      <alignment horizontal="center"/>
    </xf>
    <xf numFmtId="0" fontId="42" fillId="0" borderId="56" xfId="0" applyFont="1" applyBorder="1" applyAlignment="1">
      <alignment horizontal="center" vertical="center" wrapText="1"/>
    </xf>
    <xf numFmtId="0" fontId="42" fillId="0" borderId="89" xfId="0" applyFont="1" applyBorder="1" applyAlignment="1">
      <alignment horizontal="center" vertical="center" wrapText="1"/>
    </xf>
    <xf numFmtId="0" fontId="42" fillId="0" borderId="65" xfId="0" applyFont="1" applyBorder="1" applyAlignment="1">
      <alignment horizontal="center" vertical="center" wrapText="1"/>
    </xf>
    <xf numFmtId="0" fontId="38" fillId="0" borderId="83" xfId="0" applyFont="1" applyBorder="1" applyAlignment="1">
      <alignment horizontal="center" vertical="center" wrapText="1"/>
    </xf>
    <xf numFmtId="0" fontId="38" fillId="0" borderId="84" xfId="0" applyFont="1" applyBorder="1" applyAlignment="1">
      <alignment horizontal="center" vertical="center" wrapText="1"/>
    </xf>
    <xf numFmtId="0" fontId="38" fillId="0" borderId="122" xfId="0" applyFont="1" applyBorder="1" applyAlignment="1">
      <alignment horizontal="center" vertical="center" wrapText="1"/>
    </xf>
    <xf numFmtId="0" fontId="38" fillId="0" borderId="96" xfId="0" applyFont="1" applyBorder="1" applyAlignment="1">
      <alignment horizontal="center" vertical="center" wrapText="1"/>
    </xf>
    <xf numFmtId="0" fontId="38" fillId="0" borderId="64" xfId="0" applyFont="1" applyBorder="1" applyAlignment="1">
      <alignment horizontal="center" vertical="center" wrapText="1"/>
    </xf>
    <xf numFmtId="0" fontId="38" fillId="0" borderId="95" xfId="0" applyFont="1" applyBorder="1" applyAlignment="1">
      <alignment horizontal="left" vertical="center" wrapText="1"/>
    </xf>
    <xf numFmtId="0" fontId="38" fillId="0" borderId="63" xfId="0" applyFont="1" applyBorder="1" applyAlignment="1">
      <alignment horizontal="left" vertical="center" wrapText="1"/>
    </xf>
    <xf numFmtId="0" fontId="42" fillId="0" borderId="87" xfId="0" applyFont="1" applyBorder="1" applyAlignment="1">
      <alignment horizontal="center" vertical="center"/>
    </xf>
    <xf numFmtId="0" fontId="42" fillId="0" borderId="62" xfId="0" applyFont="1" applyBorder="1" applyAlignment="1">
      <alignment horizontal="center" vertical="center"/>
    </xf>
    <xf numFmtId="0" fontId="38" fillId="0" borderId="74" xfId="0" applyFont="1" applyBorder="1" applyAlignment="1">
      <alignment vertical="center" wrapText="1"/>
    </xf>
    <xf numFmtId="0" fontId="38" fillId="0" borderId="39" xfId="0" applyFont="1" applyBorder="1" applyAlignment="1">
      <alignment vertical="center" wrapText="1"/>
    </xf>
    <xf numFmtId="0" fontId="32" fillId="0" borderId="39" xfId="0" applyFont="1" applyBorder="1"/>
    <xf numFmtId="0" fontId="38" fillId="0" borderId="77" xfId="0" applyFont="1" applyBorder="1" applyAlignment="1">
      <alignment horizontal="center" vertical="center" wrapText="1"/>
    </xf>
    <xf numFmtId="0" fontId="42" fillId="0" borderId="129" xfId="0" applyFont="1" applyBorder="1" applyAlignment="1">
      <alignment horizontal="center" vertical="center" wrapText="1"/>
    </xf>
    <xf numFmtId="0" fontId="42" fillId="0" borderId="78" xfId="0" applyFont="1" applyBorder="1" applyAlignment="1">
      <alignment horizontal="center" vertical="center" wrapText="1"/>
    </xf>
    <xf numFmtId="0" fontId="42" fillId="0" borderId="79" xfId="0" applyFont="1" applyBorder="1" applyAlignment="1">
      <alignment horizontal="center" vertical="center" wrapText="1"/>
    </xf>
    <xf numFmtId="0" fontId="38" fillId="0" borderId="61" xfId="0" applyFont="1" applyBorder="1" applyAlignment="1">
      <alignment horizontal="center" vertical="center" wrapText="1"/>
    </xf>
    <xf numFmtId="0" fontId="42" fillId="0" borderId="99"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59" xfId="0" applyFont="1" applyBorder="1" applyAlignment="1">
      <alignment horizontal="center" vertical="center" wrapText="1"/>
    </xf>
    <xf numFmtId="0" fontId="48" fillId="24" borderId="106" xfId="0" applyFont="1" applyFill="1" applyBorder="1" applyAlignment="1">
      <alignment horizontal="center" vertical="center" wrapText="1"/>
    </xf>
    <xf numFmtId="0" fontId="48" fillId="24" borderId="134" xfId="0" applyFont="1" applyFill="1" applyBorder="1" applyAlignment="1">
      <alignment horizontal="center" vertical="center" wrapText="1"/>
    </xf>
    <xf numFmtId="0" fontId="48" fillId="24" borderId="135" xfId="0" applyFont="1" applyFill="1" applyBorder="1" applyAlignment="1">
      <alignment horizontal="center" vertical="center" wrapText="1"/>
    </xf>
    <xf numFmtId="0" fontId="38" fillId="0" borderId="82" xfId="0" applyFont="1" applyBorder="1" applyAlignment="1">
      <alignment horizontal="left" vertical="center" wrapText="1"/>
    </xf>
    <xf numFmtId="9" fontId="38" fillId="0" borderId="81" xfId="0" applyNumberFormat="1" applyFont="1" applyBorder="1" applyAlignment="1">
      <alignment horizontal="center" vertical="center"/>
    </xf>
    <xf numFmtId="0" fontId="38" fillId="0" borderId="62" xfId="0" applyFont="1" applyBorder="1" applyAlignment="1">
      <alignment horizontal="center" vertical="center"/>
    </xf>
    <xf numFmtId="0" fontId="38" fillId="0" borderId="82" xfId="0" applyFont="1" applyBorder="1" applyAlignment="1">
      <alignment horizontal="center" vertical="center"/>
    </xf>
    <xf numFmtId="0" fontId="38" fillId="0" borderId="63" xfId="0" applyFont="1" applyBorder="1" applyAlignment="1">
      <alignment horizontal="center" vertical="center"/>
    </xf>
    <xf numFmtId="0" fontId="32" fillId="0" borderId="74" xfId="0" applyFont="1" applyBorder="1" applyAlignment="1">
      <alignment horizontal="center" vertical="center"/>
    </xf>
    <xf numFmtId="0" fontId="32" fillId="0" borderId="39" xfId="0" applyFont="1" applyBorder="1" applyAlignment="1">
      <alignment horizontal="center" vertical="center"/>
    </xf>
    <xf numFmtId="0" fontId="32" fillId="0" borderId="142" xfId="0" applyFont="1" applyBorder="1" applyAlignment="1">
      <alignment horizontal="center" vertical="center"/>
    </xf>
    <xf numFmtId="0" fontId="32" fillId="0" borderId="143" xfId="0" applyFont="1" applyBorder="1" applyAlignment="1">
      <alignment horizontal="center" vertical="center"/>
    </xf>
    <xf numFmtId="0" fontId="38" fillId="0" borderId="68" xfId="0" applyFont="1" applyBorder="1" applyAlignment="1">
      <alignment horizontal="left" vertical="center" wrapText="1"/>
    </xf>
    <xf numFmtId="0" fontId="38" fillId="0" borderId="95" xfId="0" applyFont="1" applyBorder="1" applyAlignment="1">
      <alignment horizontal="center" vertical="center"/>
    </xf>
    <xf numFmtId="9" fontId="43" fillId="0" borderId="127" xfId="0" applyNumberFormat="1" applyFont="1" applyBorder="1" applyAlignment="1">
      <alignment horizontal="center" vertical="center"/>
    </xf>
    <xf numFmtId="0" fontId="43" fillId="0" borderId="55" xfId="0" applyFont="1" applyBorder="1" applyAlignment="1">
      <alignment horizontal="center" vertical="center"/>
    </xf>
    <xf numFmtId="0" fontId="43" fillId="0" borderId="52" xfId="0" applyFont="1" applyBorder="1" applyAlignment="1">
      <alignment horizontal="center" vertical="center"/>
    </xf>
    <xf numFmtId="0" fontId="43" fillId="0" borderId="93" xfId="0" applyFont="1" applyBorder="1"/>
    <xf numFmtId="0" fontId="43" fillId="0" borderId="59" xfId="0" applyFont="1" applyBorder="1"/>
    <xf numFmtId="0" fontId="20" fillId="0" borderId="2" xfId="0" applyFont="1" applyBorder="1" applyAlignment="1">
      <alignment horizontal="center" vertical="center"/>
    </xf>
    <xf numFmtId="0" fontId="32" fillId="0" borderId="7" xfId="0" applyFont="1" applyBorder="1"/>
    <xf numFmtId="0" fontId="32" fillId="0" borderId="10" xfId="0" applyFont="1" applyBorder="1"/>
    <xf numFmtId="0" fontId="29" fillId="0" borderId="3" xfId="0" applyFont="1" applyBorder="1" applyAlignment="1">
      <alignment horizontal="center" vertical="center" wrapText="1"/>
    </xf>
    <xf numFmtId="0" fontId="30" fillId="0" borderId="4" xfId="0" applyFont="1" applyBorder="1"/>
    <xf numFmtId="0" fontId="30" fillId="0" borderId="8" xfId="0" applyFont="1" applyBorder="1"/>
    <xf numFmtId="0" fontId="30" fillId="0" borderId="38" xfId="0" applyFont="1" applyBorder="1"/>
    <xf numFmtId="0" fontId="33" fillId="0" borderId="0" xfId="0" applyFont="1"/>
    <xf numFmtId="0" fontId="30" fillId="0" borderId="11" xfId="0" applyFont="1" applyBorder="1"/>
    <xf numFmtId="0" fontId="30" fillId="0" borderId="12" xfId="0" applyFont="1" applyBorder="1"/>
    <xf numFmtId="0" fontId="51" fillId="22" borderId="56" xfId="0" applyFont="1" applyFill="1" applyBorder="1" applyAlignment="1">
      <alignment horizontal="center" vertical="center" wrapText="1"/>
    </xf>
    <xf numFmtId="0" fontId="51" fillId="22" borderId="57" xfId="0" applyFont="1" applyFill="1" applyBorder="1" applyAlignment="1">
      <alignment horizontal="center" vertical="center" wrapText="1"/>
    </xf>
    <xf numFmtId="0" fontId="51" fillId="22" borderId="58" xfId="0" applyFont="1" applyFill="1" applyBorder="1" applyAlignment="1">
      <alignment horizontal="center" vertical="center" wrapText="1"/>
    </xf>
    <xf numFmtId="0" fontId="51" fillId="22" borderId="65" xfId="0" applyFont="1" applyFill="1" applyBorder="1" applyAlignment="1">
      <alignment horizontal="center" vertical="center" wrapText="1"/>
    </xf>
    <xf numFmtId="0" fontId="51" fillId="22" borderId="66" xfId="0" applyFont="1" applyFill="1" applyBorder="1" applyAlignment="1">
      <alignment horizontal="center" vertical="center" wrapText="1"/>
    </xf>
    <xf numFmtId="0" fontId="51" fillId="22" borderId="67" xfId="0" applyFont="1" applyFill="1" applyBorder="1" applyAlignment="1">
      <alignment horizontal="center" vertical="center" wrapText="1"/>
    </xf>
    <xf numFmtId="0" fontId="48" fillId="14" borderId="56" xfId="0" applyFont="1" applyFill="1" applyBorder="1" applyAlignment="1">
      <alignment horizontal="center" vertical="center" wrapText="1"/>
    </xf>
    <xf numFmtId="0" fontId="48" fillId="14" borderId="57" xfId="0" applyFont="1" applyFill="1" applyBorder="1" applyAlignment="1">
      <alignment horizontal="center" vertical="center" wrapText="1"/>
    </xf>
    <xf numFmtId="0" fontId="48" fillId="14" borderId="58" xfId="0" applyFont="1" applyFill="1" applyBorder="1" applyAlignment="1">
      <alignment horizontal="center" vertical="center" wrapText="1"/>
    </xf>
    <xf numFmtId="0" fontId="48" fillId="14" borderId="65" xfId="0" applyFont="1" applyFill="1" applyBorder="1" applyAlignment="1">
      <alignment horizontal="center" vertical="center" wrapText="1"/>
    </xf>
    <xf numFmtId="0" fontId="48" fillId="14" borderId="66" xfId="0" applyFont="1" applyFill="1" applyBorder="1" applyAlignment="1">
      <alignment horizontal="center" vertical="center" wrapText="1"/>
    </xf>
    <xf numFmtId="0" fontId="48" fillId="14" borderId="67" xfId="0" applyFont="1" applyFill="1" applyBorder="1" applyAlignment="1">
      <alignment horizontal="center" vertical="center" wrapText="1"/>
    </xf>
    <xf numFmtId="0" fontId="52" fillId="29" borderId="69" xfId="0" applyFont="1" applyFill="1" applyBorder="1" applyAlignment="1">
      <alignment horizontal="center" vertical="center" wrapText="1"/>
    </xf>
    <xf numFmtId="0" fontId="52" fillId="29" borderId="70" xfId="0" applyFont="1" applyFill="1" applyBorder="1" applyAlignment="1">
      <alignment horizontal="center" vertical="center" wrapText="1"/>
    </xf>
    <xf numFmtId="0" fontId="52" fillId="29" borderId="71" xfId="0" applyFont="1" applyFill="1" applyBorder="1" applyAlignment="1">
      <alignment horizontal="center" vertical="center" wrapText="1"/>
    </xf>
    <xf numFmtId="0" fontId="53" fillId="30" borderId="69" xfId="0" applyFont="1" applyFill="1" applyBorder="1" applyAlignment="1">
      <alignment horizontal="center" vertical="center" wrapText="1"/>
    </xf>
    <xf numFmtId="0" fontId="53" fillId="30" borderId="70" xfId="0" applyFont="1" applyFill="1" applyBorder="1" applyAlignment="1">
      <alignment horizontal="center" vertical="center" wrapText="1"/>
    </xf>
    <xf numFmtId="0" fontId="53" fillId="30" borderId="71" xfId="0" applyFont="1" applyFill="1" applyBorder="1" applyAlignment="1">
      <alignment horizontal="center" vertical="center" wrapText="1"/>
    </xf>
    <xf numFmtId="0" fontId="53" fillId="30" borderId="132" xfId="0" applyFont="1" applyFill="1" applyBorder="1" applyAlignment="1">
      <alignment horizontal="center" vertical="center" wrapText="1"/>
    </xf>
    <xf numFmtId="0" fontId="41" fillId="0" borderId="106" xfId="0" applyFont="1" applyBorder="1" applyAlignment="1">
      <alignment horizontal="left" vertical="center" wrapText="1"/>
    </xf>
    <xf numFmtId="0" fontId="59" fillId="0" borderId="134" xfId="0" applyFont="1" applyBorder="1" applyAlignment="1">
      <alignment horizontal="left" vertical="center"/>
    </xf>
    <xf numFmtId="0" fontId="59" fillId="0" borderId="135" xfId="0" applyFont="1" applyBorder="1" applyAlignment="1">
      <alignment horizontal="left" vertical="center"/>
    </xf>
    <xf numFmtId="9" fontId="48" fillId="26" borderId="106" xfId="0" applyNumberFormat="1" applyFont="1" applyFill="1" applyBorder="1" applyAlignment="1">
      <alignment horizontal="center" vertical="center" wrapText="1"/>
    </xf>
    <xf numFmtId="9" fontId="48" fillId="26" borderId="135" xfId="0" applyNumberFormat="1" applyFont="1" applyFill="1" applyBorder="1" applyAlignment="1">
      <alignment horizontal="center" vertical="center" wrapText="1"/>
    </xf>
    <xf numFmtId="0" fontId="48" fillId="23" borderId="57" xfId="0" applyFont="1" applyFill="1" applyBorder="1" applyAlignment="1">
      <alignment horizontal="center" vertical="center" wrapText="1"/>
    </xf>
    <xf numFmtId="0" fontId="48" fillId="23" borderId="56" xfId="0" applyFont="1" applyFill="1" applyBorder="1" applyAlignment="1">
      <alignment horizontal="center" vertical="center" wrapText="1"/>
    </xf>
    <xf numFmtId="0" fontId="38" fillId="0" borderId="130" xfId="0" applyFont="1" applyBorder="1" applyAlignment="1">
      <alignment horizontal="left" vertical="center" wrapText="1"/>
    </xf>
    <xf numFmtId="0" fontId="38" fillId="0" borderId="107" xfId="0" applyFont="1" applyBorder="1" applyAlignment="1">
      <alignment horizontal="left" vertical="center" wrapText="1"/>
    </xf>
    <xf numFmtId="0" fontId="32" fillId="0" borderId="105" xfId="0" applyFont="1" applyBorder="1"/>
    <xf numFmtId="0" fontId="32" fillId="0" borderId="72" xfId="0" applyFont="1" applyBorder="1"/>
    <xf numFmtId="0" fontId="48" fillId="24" borderId="56" xfId="0" applyFont="1" applyFill="1" applyBorder="1" applyAlignment="1">
      <alignment horizontal="center" vertical="center" wrapText="1"/>
    </xf>
    <xf numFmtId="0" fontId="48" fillId="24" borderId="57" xfId="0" applyFont="1" applyFill="1" applyBorder="1" applyAlignment="1">
      <alignment horizontal="center" vertical="center" wrapText="1"/>
    </xf>
    <xf numFmtId="0" fontId="48" fillId="24" borderId="58" xfId="0" applyFont="1" applyFill="1" applyBorder="1" applyAlignment="1">
      <alignment horizontal="center" vertical="center" wrapText="1"/>
    </xf>
    <xf numFmtId="9" fontId="48" fillId="27" borderId="136" xfId="0" applyNumberFormat="1" applyFont="1" applyFill="1" applyBorder="1" applyAlignment="1">
      <alignment horizontal="center" vertical="center" wrapText="1"/>
    </xf>
    <xf numFmtId="0" fontId="54" fillId="28" borderId="137" xfId="0" applyFont="1" applyFill="1" applyBorder="1" applyAlignment="1">
      <alignment vertical="center"/>
    </xf>
    <xf numFmtId="0" fontId="53" fillId="28" borderId="136" xfId="0" applyFont="1" applyFill="1" applyBorder="1" applyAlignment="1">
      <alignment horizontal="center" vertical="center"/>
    </xf>
    <xf numFmtId="0" fontId="53" fillId="28" borderId="137" xfId="0" applyFont="1" applyFill="1" applyBorder="1" applyAlignment="1">
      <alignment horizontal="center" vertical="center"/>
    </xf>
    <xf numFmtId="0" fontId="53" fillId="28" borderId="89" xfId="0" applyFont="1" applyFill="1" applyBorder="1" applyAlignment="1">
      <alignment horizontal="center" vertical="center"/>
    </xf>
    <xf numFmtId="0" fontId="53" fillId="28" borderId="38" xfId="0" applyFont="1" applyFill="1" applyBorder="1" applyAlignment="1">
      <alignment horizontal="center" vertical="center"/>
    </xf>
    <xf numFmtId="0" fontId="38" fillId="0" borderId="80" xfId="0" applyFont="1" applyBorder="1" applyAlignment="1">
      <alignment horizontal="center" vertical="center"/>
    </xf>
    <xf numFmtId="0" fontId="42" fillId="0" borderId="99" xfId="0" applyFont="1" applyBorder="1" applyAlignment="1">
      <alignment horizontal="center" vertical="center"/>
    </xf>
    <xf numFmtId="0" fontId="42" fillId="0" borderId="59" xfId="0" applyFont="1" applyBorder="1" applyAlignment="1">
      <alignment horizontal="center" vertical="center"/>
    </xf>
    <xf numFmtId="0" fontId="38" fillId="0" borderId="85" xfId="0" applyFont="1" applyBorder="1" applyAlignment="1">
      <alignment horizontal="center" vertical="center" wrapText="1"/>
    </xf>
    <xf numFmtId="0" fontId="38" fillId="0" borderId="90" xfId="0" applyFont="1" applyBorder="1" applyAlignment="1">
      <alignment horizontal="center" vertical="center" wrapText="1"/>
    </xf>
    <xf numFmtId="0" fontId="38" fillId="0" borderId="60" xfId="0" applyFont="1" applyBorder="1" applyAlignment="1">
      <alignment horizontal="center" vertical="center" wrapText="1"/>
    </xf>
    <xf numFmtId="9" fontId="38" fillId="0" borderId="90" xfId="0" applyNumberFormat="1" applyFont="1" applyBorder="1" applyAlignment="1">
      <alignment horizontal="center" vertical="center"/>
    </xf>
    <xf numFmtId="9" fontId="38" fillId="0" borderId="97" xfId="0" applyNumberFormat="1" applyFont="1" applyBorder="1" applyAlignment="1">
      <alignment horizontal="center" vertical="center"/>
    </xf>
    <xf numFmtId="0" fontId="38" fillId="0" borderId="80" xfId="0" applyFont="1" applyBorder="1" applyAlignment="1">
      <alignment horizontal="left" vertical="center" wrapText="1"/>
    </xf>
    <xf numFmtId="0" fontId="42" fillId="0" borderId="97" xfId="0" applyFont="1" applyBorder="1" applyAlignment="1">
      <alignment horizontal="center" vertical="center" wrapText="1"/>
    </xf>
    <xf numFmtId="0" fontId="32" fillId="0" borderId="54" xfId="0" applyFont="1" applyBorder="1"/>
    <xf numFmtId="0" fontId="42" fillId="0" borderId="100" xfId="0" applyFont="1" applyBorder="1" applyAlignment="1">
      <alignment horizontal="center" vertical="center" wrapText="1"/>
    </xf>
    <xf numFmtId="0" fontId="42" fillId="0" borderId="104" xfId="0" applyFont="1" applyBorder="1" applyAlignment="1">
      <alignment horizontal="center" vertical="center" wrapText="1"/>
    </xf>
    <xf numFmtId="0" fontId="42" fillId="0" borderId="144" xfId="0" applyFont="1" applyBorder="1" applyAlignment="1">
      <alignment horizontal="center" vertical="center" wrapText="1"/>
    </xf>
    <xf numFmtId="0" fontId="42" fillId="0" borderId="150" xfId="0" applyFont="1" applyBorder="1" applyAlignment="1">
      <alignment horizontal="center" vertical="center" wrapText="1"/>
    </xf>
    <xf numFmtId="0" fontId="38" fillId="0" borderId="114" xfId="0" applyFont="1" applyBorder="1" applyAlignment="1">
      <alignment horizontal="center" vertical="center" wrapText="1"/>
    </xf>
    <xf numFmtId="0" fontId="38" fillId="0" borderId="115" xfId="0" applyFont="1" applyBorder="1" applyAlignment="1">
      <alignment horizontal="center" vertical="center" wrapText="1"/>
    </xf>
    <xf numFmtId="9" fontId="43" fillId="0" borderId="97" xfId="1" applyFont="1" applyBorder="1" applyAlignment="1">
      <alignment horizontal="center" vertical="center"/>
    </xf>
    <xf numFmtId="9" fontId="43" fillId="0" borderId="62" xfId="1" applyFont="1" applyBorder="1" applyAlignment="1">
      <alignment horizontal="center" vertical="center"/>
    </xf>
    <xf numFmtId="0" fontId="38" fillId="0" borderId="113" xfId="0" applyFont="1" applyBorder="1" applyAlignment="1">
      <alignment horizontal="center" vertical="center" wrapText="1"/>
    </xf>
    <xf numFmtId="0" fontId="32" fillId="0" borderId="93" xfId="0" applyFont="1" applyBorder="1"/>
    <xf numFmtId="0" fontId="32" fillId="0" borderId="54" xfId="0" applyFont="1" applyBorder="1" applyAlignment="1">
      <alignment horizontal="left"/>
    </xf>
    <xf numFmtId="0" fontId="48" fillId="23" borderId="58" xfId="0" applyFont="1" applyFill="1" applyBorder="1" applyAlignment="1">
      <alignment horizontal="center" vertical="center" wrapText="1"/>
    </xf>
    <xf numFmtId="0" fontId="38" fillId="0" borderId="93" xfId="0" applyFont="1" applyBorder="1" applyAlignment="1">
      <alignment horizontal="center" vertical="center"/>
    </xf>
    <xf numFmtId="0" fontId="38" fillId="0" borderId="125" xfId="0" applyFont="1" applyBorder="1" applyAlignment="1">
      <alignment horizontal="center" vertical="center"/>
    </xf>
    <xf numFmtId="0" fontId="38" fillId="0" borderId="125" xfId="0" applyFont="1" applyBorder="1" applyAlignment="1">
      <alignment horizontal="center" vertical="center" wrapText="1"/>
    </xf>
    <xf numFmtId="0" fontId="38" fillId="0" borderId="101" xfId="0" applyFont="1" applyBorder="1" applyAlignment="1">
      <alignment horizontal="center" vertical="center" wrapText="1"/>
    </xf>
    <xf numFmtId="0" fontId="38" fillId="0" borderId="90" xfId="0" applyFont="1" applyBorder="1" applyAlignment="1">
      <alignment vertical="center" wrapText="1"/>
    </xf>
    <xf numFmtId="0" fontId="43" fillId="0" borderId="54" xfId="0" applyFont="1" applyBorder="1"/>
    <xf numFmtId="0" fontId="38" fillId="0" borderId="54" xfId="0" applyFont="1" applyBorder="1" applyAlignment="1">
      <alignment vertical="center" wrapText="1"/>
    </xf>
    <xf numFmtId="0" fontId="38" fillId="0" borderId="80" xfId="0" applyFont="1" applyBorder="1" applyAlignment="1">
      <alignment horizontal="center" vertical="center" wrapText="1"/>
    </xf>
    <xf numFmtId="0" fontId="38" fillId="0" borderId="95" xfId="0" applyFont="1" applyBorder="1" applyAlignment="1">
      <alignment horizontal="center" vertical="center" wrapText="1"/>
    </xf>
    <xf numFmtId="0" fontId="38" fillId="0" borderId="63"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62" xfId="0" applyFont="1" applyBorder="1" applyAlignment="1">
      <alignment horizontal="center" vertical="center" wrapText="1"/>
    </xf>
    <xf numFmtId="0" fontId="38" fillId="0" borderId="68" xfId="0" applyFont="1" applyBorder="1" applyAlignment="1">
      <alignment horizontal="center" vertical="center"/>
    </xf>
    <xf numFmtId="0" fontId="38" fillId="0" borderId="123" xfId="0" applyFont="1" applyBorder="1" applyAlignment="1">
      <alignment horizontal="center" vertical="center"/>
    </xf>
    <xf numFmtId="0" fontId="38" fillId="0" borderId="112" xfId="0" applyFont="1" applyBorder="1" applyAlignment="1">
      <alignment horizontal="center" vertical="center"/>
    </xf>
    <xf numFmtId="0" fontId="38" fillId="0" borderId="87" xfId="0" applyFont="1" applyBorder="1" applyAlignment="1">
      <alignment horizontal="center" vertical="center"/>
    </xf>
    <xf numFmtId="0" fontId="38" fillId="0" borderId="123" xfId="0" applyFont="1" applyBorder="1" applyAlignment="1">
      <alignment horizontal="center" vertical="center" wrapText="1"/>
    </xf>
    <xf numFmtId="0" fontId="38" fillId="0" borderId="124" xfId="0" applyFont="1" applyBorder="1" applyAlignment="1">
      <alignment horizontal="center" vertical="center" wrapText="1"/>
    </xf>
    <xf numFmtId="0" fontId="38" fillId="0" borderId="91" xfId="0" applyFont="1" applyBorder="1" applyAlignment="1">
      <alignment horizontal="center" vertical="center"/>
    </xf>
    <xf numFmtId="0" fontId="38" fillId="0" borderId="95" xfId="0" applyFont="1" applyBorder="1" applyAlignment="1">
      <alignment horizontal="left" vertical="center"/>
    </xf>
    <xf numFmtId="0" fontId="38" fillId="0" borderId="68" xfId="0" applyFont="1" applyBorder="1" applyAlignment="1">
      <alignment horizontal="left" vertical="center"/>
    </xf>
    <xf numFmtId="0" fontId="38" fillId="0" borderId="126" xfId="0" applyFont="1" applyBorder="1" applyAlignment="1">
      <alignment horizontal="center" vertical="center" wrapText="1"/>
    </xf>
    <xf numFmtId="0" fontId="38" fillId="0" borderId="112" xfId="0" applyFont="1" applyBorder="1" applyAlignment="1">
      <alignment horizontal="center" vertical="center" wrapText="1"/>
    </xf>
    <xf numFmtId="0" fontId="38" fillId="0" borderId="68" xfId="0" applyFont="1" applyBorder="1" applyAlignment="1">
      <alignment horizontal="center" vertical="center" wrapText="1"/>
    </xf>
    <xf numFmtId="0" fontId="42" fillId="0" borderId="81" xfId="0" applyFont="1" applyBorder="1" applyAlignment="1">
      <alignment horizontal="center" vertical="center"/>
    </xf>
    <xf numFmtId="0" fontId="38" fillId="0" borderId="86" xfId="0" applyFont="1" applyBorder="1" applyAlignment="1">
      <alignment horizontal="center" vertical="center" wrapText="1"/>
    </xf>
    <xf numFmtId="0" fontId="38" fillId="0" borderId="63" xfId="0" applyFont="1" applyBorder="1" applyAlignment="1">
      <alignment horizontal="left" vertical="center"/>
    </xf>
    <xf numFmtId="49" fontId="38" fillId="0" borderId="82" xfId="0" applyNumberFormat="1" applyFont="1" applyBorder="1" applyAlignment="1">
      <alignment horizontal="center" vertical="center" wrapText="1"/>
    </xf>
    <xf numFmtId="49" fontId="38" fillId="0" borderId="95" xfId="0" applyNumberFormat="1" applyFont="1" applyBorder="1" applyAlignment="1">
      <alignment horizontal="center" vertical="center" wrapText="1"/>
    </xf>
    <xf numFmtId="49" fontId="38" fillId="0" borderId="63" xfId="0" applyNumberFormat="1" applyFont="1" applyBorder="1" applyAlignment="1">
      <alignment horizontal="center" vertical="center" wrapText="1"/>
    </xf>
    <xf numFmtId="0" fontId="42" fillId="0" borderId="129" xfId="0" applyFont="1" applyBorder="1" applyAlignment="1">
      <alignment horizontal="center" vertical="center"/>
    </xf>
    <xf numFmtId="0" fontId="42" fillId="0" borderId="79" xfId="0" applyFont="1" applyBorder="1" applyAlignment="1">
      <alignment horizontal="center" vertical="center"/>
    </xf>
    <xf numFmtId="0" fontId="38" fillId="0" borderId="131" xfId="0" applyFont="1" applyBorder="1" applyAlignment="1">
      <alignment horizontal="left" vertical="center" wrapText="1"/>
    </xf>
    <xf numFmtId="49" fontId="38" fillId="0" borderId="82" xfId="0" applyNumberFormat="1" applyFont="1" applyBorder="1" applyAlignment="1">
      <alignment horizontal="left" vertical="center" wrapText="1"/>
    </xf>
    <xf numFmtId="49" fontId="38" fillId="0" borderId="95" xfId="0" applyNumberFormat="1" applyFont="1" applyBorder="1" applyAlignment="1">
      <alignment horizontal="left" vertical="center" wrapText="1"/>
    </xf>
    <xf numFmtId="49" fontId="38" fillId="0" borderId="63" xfId="0" applyNumberFormat="1" applyFont="1" applyBorder="1" applyAlignment="1">
      <alignment horizontal="left" vertical="center" wrapText="1"/>
    </xf>
    <xf numFmtId="9" fontId="38" fillId="0" borderId="87" xfId="0" applyNumberFormat="1" applyFont="1" applyBorder="1" applyAlignment="1">
      <alignment horizontal="center" vertical="center"/>
    </xf>
    <xf numFmtId="0" fontId="47" fillId="0" borderId="129" xfId="0" applyFont="1" applyBorder="1" applyAlignment="1">
      <alignment horizontal="center" vertical="center" wrapText="1"/>
    </xf>
    <xf numFmtId="0" fontId="47" fillId="0" borderId="78" xfId="0" applyFont="1" applyBorder="1" applyAlignment="1">
      <alignment horizontal="center" vertical="center" wrapText="1"/>
    </xf>
    <xf numFmtId="0" fontId="47" fillId="0" borderId="79" xfId="0" applyFont="1" applyBorder="1" applyAlignment="1">
      <alignment horizontal="center" vertical="center" wrapText="1"/>
    </xf>
    <xf numFmtId="0" fontId="38" fillId="0" borderId="81" xfId="0" applyFont="1" applyBorder="1" applyAlignment="1">
      <alignment horizontal="left" vertical="center" wrapText="1"/>
    </xf>
    <xf numFmtId="0" fontId="38" fillId="0" borderId="87" xfId="0" applyFont="1" applyBorder="1" applyAlignment="1">
      <alignment horizontal="left" vertical="center" wrapText="1"/>
    </xf>
    <xf numFmtId="0" fontId="38" fillId="0" borderId="62" xfId="0" applyFont="1" applyBorder="1" applyAlignment="1">
      <alignment horizontal="left" vertical="center" wrapText="1"/>
    </xf>
    <xf numFmtId="0" fontId="38" fillId="0" borderId="81" xfId="0" applyFont="1" applyBorder="1" applyAlignment="1">
      <alignment horizontal="center" vertical="center" wrapText="1"/>
    </xf>
    <xf numFmtId="0" fontId="38" fillId="0" borderId="87" xfId="0" applyFont="1" applyBorder="1" applyAlignment="1">
      <alignment horizontal="center" vertical="center" wrapText="1"/>
    </xf>
    <xf numFmtId="0" fontId="38" fillId="0" borderId="62" xfId="0" applyFont="1" applyBorder="1" applyAlignment="1">
      <alignment horizontal="center" vertical="center" wrapText="1"/>
    </xf>
    <xf numFmtId="49" fontId="38" fillId="0" borderId="77" xfId="0" applyNumberFormat="1" applyFont="1" applyBorder="1" applyAlignment="1">
      <alignment horizontal="center" vertical="center" wrapText="1"/>
    </xf>
    <xf numFmtId="49" fontId="38" fillId="0" borderId="96" xfId="0" applyNumberFormat="1" applyFont="1" applyBorder="1" applyAlignment="1">
      <alignment horizontal="center" vertical="center" wrapText="1"/>
    </xf>
    <xf numFmtId="49" fontId="38" fillId="0" borderId="64" xfId="0" applyNumberFormat="1" applyFont="1" applyBorder="1" applyAlignment="1">
      <alignment horizontal="center" vertical="center" wrapText="1"/>
    </xf>
    <xf numFmtId="0" fontId="52" fillId="22" borderId="56" xfId="0" applyFont="1" applyFill="1" applyBorder="1" applyAlignment="1">
      <alignment horizontal="center" vertical="center" wrapText="1"/>
    </xf>
    <xf numFmtId="0" fontId="52" fillId="22" borderId="57" xfId="0" applyFont="1" applyFill="1" applyBorder="1" applyAlignment="1">
      <alignment horizontal="center" vertical="center" wrapText="1"/>
    </xf>
    <xf numFmtId="0" fontId="52" fillId="22" borderId="58" xfId="0" applyFont="1" applyFill="1" applyBorder="1" applyAlignment="1">
      <alignment horizontal="center" vertical="center" wrapText="1"/>
    </xf>
    <xf numFmtId="0" fontId="52" fillId="22" borderId="65" xfId="0" applyFont="1" applyFill="1" applyBorder="1" applyAlignment="1">
      <alignment horizontal="center" vertical="center" wrapText="1"/>
    </xf>
    <xf numFmtId="0" fontId="52" fillId="22" borderId="66" xfId="0" applyFont="1" applyFill="1" applyBorder="1" applyAlignment="1">
      <alignment horizontal="center" vertical="center" wrapText="1"/>
    </xf>
    <xf numFmtId="0" fontId="52" fillId="22" borderId="67" xfId="0" applyFont="1" applyFill="1" applyBorder="1" applyAlignment="1">
      <alignment horizontal="center" vertical="center" wrapText="1"/>
    </xf>
    <xf numFmtId="0" fontId="38" fillId="0" borderId="53" xfId="0" applyFont="1" applyBorder="1" applyAlignment="1">
      <alignment horizontal="left" vertical="center" wrapText="1"/>
    </xf>
    <xf numFmtId="0" fontId="47" fillId="0" borderId="133" xfId="0" applyFont="1" applyBorder="1" applyAlignment="1">
      <alignment horizontal="center" vertical="center" wrapText="1"/>
    </xf>
    <xf numFmtId="0" fontId="47" fillId="0" borderId="102" xfId="0" applyFont="1" applyBorder="1" applyAlignment="1">
      <alignment horizontal="center" vertical="center" wrapText="1"/>
    </xf>
    <xf numFmtId="49" fontId="38" fillId="0" borderId="123" xfId="0" applyNumberFormat="1" applyFont="1" applyBorder="1" applyAlignment="1">
      <alignment horizontal="center" vertical="center" wrapText="1"/>
    </xf>
    <xf numFmtId="49" fontId="38" fillId="0" borderId="81" xfId="0" applyNumberFormat="1" applyFont="1" applyBorder="1" applyAlignment="1">
      <alignment horizontal="center" vertical="center" wrapText="1"/>
    </xf>
    <xf numFmtId="49" fontId="38" fillId="0" borderId="87" xfId="0" applyNumberFormat="1" applyFont="1" applyBorder="1" applyAlignment="1">
      <alignment horizontal="center" vertical="center" wrapText="1"/>
    </xf>
    <xf numFmtId="49" fontId="38" fillId="0" borderId="62" xfId="0" applyNumberFormat="1" applyFont="1" applyBorder="1" applyAlignment="1">
      <alignment horizontal="center" vertical="center" wrapText="1"/>
    </xf>
    <xf numFmtId="0" fontId="56" fillId="0" borderId="3" xfId="0" applyFont="1" applyBorder="1" applyAlignment="1">
      <alignment horizontal="center" vertical="center" wrapText="1"/>
    </xf>
    <xf numFmtId="0" fontId="56" fillId="0" borderId="4" xfId="0" applyFont="1" applyBorder="1" applyAlignment="1">
      <alignment horizontal="center" vertical="center" wrapText="1"/>
    </xf>
    <xf numFmtId="0" fontId="57" fillId="0" borderId="4" xfId="0" applyFont="1" applyBorder="1"/>
    <xf numFmtId="0" fontId="57" fillId="0" borderId="8" xfId="0" applyFont="1" applyBorder="1"/>
    <xf numFmtId="0" fontId="57" fillId="0" borderId="38" xfId="0" applyFont="1" applyBorder="1"/>
    <xf numFmtId="0" fontId="58" fillId="0" borderId="0" xfId="0" applyFont="1"/>
    <xf numFmtId="0" fontId="57" fillId="0" borderId="11" xfId="0" applyFont="1" applyBorder="1"/>
    <xf numFmtId="0" fontId="57" fillId="0" borderId="12" xfId="0" applyFont="1" applyBorder="1"/>
    <xf numFmtId="0" fontId="52" fillId="14" borderId="56" xfId="0" applyFont="1" applyFill="1" applyBorder="1" applyAlignment="1">
      <alignment horizontal="center" vertical="center" wrapText="1"/>
    </xf>
    <xf numFmtId="0" fontId="52" fillId="14" borderId="57" xfId="0" applyFont="1" applyFill="1" applyBorder="1" applyAlignment="1">
      <alignment horizontal="center" vertical="center" wrapText="1"/>
    </xf>
    <xf numFmtId="0" fontId="52" fillId="14" borderId="58" xfId="0" applyFont="1" applyFill="1" applyBorder="1" applyAlignment="1">
      <alignment horizontal="center" vertical="center" wrapText="1"/>
    </xf>
    <xf numFmtId="0" fontId="52" fillId="14" borderId="65" xfId="0" applyFont="1" applyFill="1" applyBorder="1" applyAlignment="1">
      <alignment horizontal="center" vertical="center" wrapText="1"/>
    </xf>
    <xf numFmtId="0" fontId="52" fillId="14" borderId="66" xfId="0" applyFont="1" applyFill="1" applyBorder="1" applyAlignment="1">
      <alignment horizontal="center" vertical="center" wrapText="1"/>
    </xf>
    <xf numFmtId="0" fontId="52" fillId="14" borderId="67" xfId="0" applyFont="1" applyFill="1" applyBorder="1" applyAlignment="1">
      <alignment horizontal="center" vertical="center" wrapText="1"/>
    </xf>
    <xf numFmtId="9" fontId="10" fillId="7" borderId="19" xfId="0" applyNumberFormat="1" applyFont="1" applyFill="1" applyBorder="1" applyAlignment="1">
      <alignment horizontal="center" vertical="center" wrapText="1"/>
    </xf>
    <xf numFmtId="0" fontId="12" fillId="6" borderId="30" xfId="0" applyFont="1" applyFill="1" applyBorder="1" applyAlignment="1">
      <alignment horizontal="center" vertical="center" wrapText="1"/>
    </xf>
    <xf numFmtId="0" fontId="8" fillId="0" borderId="34" xfId="0" applyFont="1" applyBorder="1"/>
    <xf numFmtId="0" fontId="12" fillId="6" borderId="31" xfId="0" applyFont="1" applyFill="1" applyBorder="1" applyAlignment="1">
      <alignment horizontal="center" vertical="center" wrapText="1"/>
    </xf>
    <xf numFmtId="0" fontId="8" fillId="0" borderId="35" xfId="0" applyFont="1" applyBorder="1"/>
    <xf numFmtId="0" fontId="8" fillId="0" borderId="15" xfId="0" applyFont="1" applyBorder="1"/>
    <xf numFmtId="0" fontId="12" fillId="0" borderId="25" xfId="0" applyFont="1" applyBorder="1" applyAlignment="1">
      <alignment horizontal="center" vertical="center"/>
    </xf>
    <xf numFmtId="0" fontId="8" fillId="0" borderId="26" xfId="0" applyFont="1" applyBorder="1"/>
    <xf numFmtId="0" fontId="8" fillId="0" borderId="28" xfId="0" applyFont="1" applyBorder="1"/>
    <xf numFmtId="10" fontId="13" fillId="0" borderId="25" xfId="0" applyNumberFormat="1" applyFont="1" applyBorder="1" applyAlignment="1">
      <alignment vertical="center"/>
    </xf>
    <xf numFmtId="0" fontId="5" fillId="0" borderId="25" xfId="0" applyFont="1" applyBorder="1" applyAlignment="1">
      <alignment vertical="center"/>
    </xf>
    <xf numFmtId="0" fontId="12" fillId="0" borderId="25" xfId="0" applyFont="1" applyBorder="1" applyAlignment="1">
      <alignment vertical="center"/>
    </xf>
    <xf numFmtId="0" fontId="14" fillId="0" borderId="25" xfId="0" applyFont="1" applyBorder="1" applyAlignment="1">
      <alignment vertical="center"/>
    </xf>
    <xf numFmtId="9" fontId="13" fillId="0" borderId="18" xfId="0" applyNumberFormat="1" applyFont="1" applyBorder="1" applyAlignment="1">
      <alignment vertical="center"/>
    </xf>
    <xf numFmtId="10" fontId="13" fillId="0" borderId="18" xfId="0" applyNumberFormat="1" applyFont="1" applyBorder="1" applyAlignment="1">
      <alignment vertical="center"/>
    </xf>
    <xf numFmtId="0" fontId="8" fillId="0" borderId="39" xfId="0" applyFont="1" applyBorder="1"/>
    <xf numFmtId="0" fontId="14" fillId="0" borderId="25" xfId="0" applyFont="1" applyBorder="1" applyAlignment="1">
      <alignment vertical="center" wrapText="1"/>
    </xf>
    <xf numFmtId="9" fontId="43" fillId="0" borderId="90" xfId="0" applyNumberFormat="1" applyFont="1" applyBorder="1" applyAlignment="1">
      <alignment horizontal="center" vertical="center"/>
    </xf>
    <xf numFmtId="9" fontId="43" fillId="0" borderId="118" xfId="0" applyNumberFormat="1" applyFont="1" applyBorder="1" applyAlignment="1">
      <alignment horizontal="center" vertical="center"/>
    </xf>
    <xf numFmtId="9" fontId="43" fillId="0" borderId="116" xfId="0" applyNumberFormat="1" applyFont="1" applyBorder="1" applyAlignment="1">
      <alignment horizontal="center" vertical="center"/>
    </xf>
    <xf numFmtId="0" fontId="20" fillId="0" borderId="43" xfId="0" applyFont="1" applyBorder="1" applyAlignment="1">
      <alignment horizontal="center" vertical="center"/>
    </xf>
    <xf numFmtId="0" fontId="32" fillId="0" borderId="8" xfId="0" applyFont="1" applyBorder="1"/>
    <xf numFmtId="0" fontId="32" fillId="0" borderId="11" xfId="0" applyFont="1" applyBorder="1"/>
    <xf numFmtId="0" fontId="29" fillId="0" borderId="56" xfId="0" applyFont="1" applyBorder="1" applyAlignment="1">
      <alignment horizontal="center" vertical="center" wrapText="1"/>
    </xf>
    <xf numFmtId="0" fontId="29" fillId="0" borderId="57" xfId="0" applyFont="1" applyBorder="1" applyAlignment="1">
      <alignment horizontal="center" vertical="center" wrapText="1"/>
    </xf>
    <xf numFmtId="0" fontId="30" fillId="0" borderId="57" xfId="0" applyFont="1" applyBorder="1"/>
    <xf numFmtId="0" fontId="30" fillId="0" borderId="58" xfId="0" applyFont="1" applyBorder="1"/>
    <xf numFmtId="0" fontId="30" fillId="0" borderId="89" xfId="0" applyFont="1" applyBorder="1"/>
    <xf numFmtId="0" fontId="33" fillId="0" borderId="38" xfId="0" applyFont="1" applyBorder="1"/>
    <xf numFmtId="0" fontId="30" fillId="0" borderId="108" xfId="0" applyFont="1" applyBorder="1"/>
    <xf numFmtId="0" fontId="30" fillId="0" borderId="65" xfId="0" applyFont="1" applyBorder="1"/>
    <xf numFmtId="0" fontId="30" fillId="0" borderId="66" xfId="0" applyFont="1" applyBorder="1"/>
    <xf numFmtId="0" fontId="30" fillId="0" borderId="67" xfId="0" applyFont="1" applyBorder="1"/>
    <xf numFmtId="0" fontId="20" fillId="0" borderId="157" xfId="0" applyFont="1" applyBorder="1" applyAlignment="1">
      <alignment vertical="center"/>
    </xf>
    <xf numFmtId="0" fontId="20" fillId="0" borderId="113" xfId="0" applyFont="1" applyBorder="1" applyAlignment="1">
      <alignment vertical="center"/>
    </xf>
    <xf numFmtId="0" fontId="59" fillId="0" borderId="106" xfId="0" applyFont="1" applyBorder="1" applyAlignment="1">
      <alignment horizontal="left" vertical="center"/>
    </xf>
    <xf numFmtId="0" fontId="59" fillId="0" borderId="106" xfId="0" applyFont="1" applyBorder="1" applyAlignment="1">
      <alignment horizontal="left" vertical="center" wrapText="1"/>
    </xf>
  </cellXfs>
  <cellStyles count="2">
    <cellStyle name="Normal" xfId="0" builtinId="0"/>
    <cellStyle name="Porcentaje" xfId="1" builtinId="5"/>
  </cellStyles>
  <dxfs count="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rgb="FF9C0006"/>
      </font>
      <fill>
        <patternFill>
          <bgColor rgb="FFFFC7CE"/>
        </patternFill>
      </fill>
    </dxf>
    <dxf>
      <fill>
        <patternFill patternType="solid">
          <fgColor rgb="FFFFFF00"/>
          <bgColor rgb="FFFFFF00"/>
        </patternFill>
      </fill>
    </dxf>
    <dxf>
      <fill>
        <patternFill patternType="solid">
          <fgColor rgb="FFBDD6EE"/>
          <bgColor rgb="FFBDD6EE"/>
        </patternFill>
      </fill>
    </dxf>
    <dxf>
      <fill>
        <patternFill patternType="solid">
          <fgColor rgb="FFE2EFD9"/>
          <bgColor rgb="FFE2EFD9"/>
        </patternFill>
      </fill>
    </dxf>
    <dxf>
      <fill>
        <patternFill patternType="solid">
          <fgColor theme="9"/>
          <bgColor theme="9"/>
        </patternFill>
      </fill>
    </dxf>
  </dxfs>
  <tableStyles count="1">
    <tableStyle name="BD_PEI-style" pivot="0" count="3" xr9:uid="{00000000-0011-0000-FFFF-FFFF00000000}">
      <tableStyleElement type="headerRow" dxfId="7"/>
      <tableStyleElement type="firstRowStripe" dxfId="6"/>
      <tableStyleElement type="secondRowStripe" dxfId="5"/>
    </tableStyle>
  </tableStyles>
  <colors>
    <mruColors>
      <color rgb="FF9AEA7A"/>
      <color rgb="FF66FF66"/>
      <color rgb="FF05D80A"/>
      <color rgb="FF183E34"/>
      <color rgb="FF5FC1A7"/>
      <color rgb="FF39937B"/>
      <color rgb="FF8CFC8F"/>
      <color rgb="FFFFE28F"/>
      <color rgb="FFECB000"/>
      <color rgb="FF0A8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895350</xdr:colOff>
      <xdr:row>0</xdr:row>
      <xdr:rowOff>85725</xdr:rowOff>
    </xdr:from>
    <xdr:ext cx="847725" cy="8858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491066</xdr:colOff>
      <xdr:row>0</xdr:row>
      <xdr:rowOff>37496</xdr:rowOff>
    </xdr:from>
    <xdr:ext cx="1066800" cy="933450"/>
    <xdr:pic>
      <xdr:nvPicPr>
        <xdr:cNvPr id="2" name="image3.png">
          <a:extLst>
            <a:ext uri="{FF2B5EF4-FFF2-40B4-BE49-F238E27FC236}">
              <a16:creationId xmlns:a16="http://schemas.microsoft.com/office/drawing/2014/main" id="{8F9392A9-7DA0-4169-A8FE-1E22A47E1237}"/>
            </a:ext>
          </a:extLst>
        </xdr:cNvPr>
        <xdr:cNvPicPr preferRelativeResize="0"/>
      </xdr:nvPicPr>
      <xdr:blipFill>
        <a:blip xmlns:r="http://schemas.openxmlformats.org/officeDocument/2006/relationships" r:embed="rId1" cstate="print"/>
        <a:stretch>
          <a:fillRect/>
        </a:stretch>
      </xdr:blipFill>
      <xdr:spPr>
        <a:xfrm>
          <a:off x="643466" y="37496"/>
          <a:ext cx="1066800" cy="9334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123825</xdr:colOff>
      <xdr:row>0</xdr:row>
      <xdr:rowOff>47626</xdr:rowOff>
    </xdr:from>
    <xdr:ext cx="1209675" cy="933450"/>
    <xdr:pic>
      <xdr:nvPicPr>
        <xdr:cNvPr id="2" name="image3.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123825" y="47626"/>
          <a:ext cx="1209675" cy="9334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123825</xdr:colOff>
      <xdr:row>0</xdr:row>
      <xdr:rowOff>47626</xdr:rowOff>
    </xdr:from>
    <xdr:ext cx="1209675" cy="933450"/>
    <xdr:pic>
      <xdr:nvPicPr>
        <xdr:cNvPr id="2" name="image3.png">
          <a:extLst>
            <a:ext uri="{FF2B5EF4-FFF2-40B4-BE49-F238E27FC236}">
              <a16:creationId xmlns:a16="http://schemas.microsoft.com/office/drawing/2014/main" id="{4CE6FDE3-74B2-455B-8668-9CD669E34C61}"/>
            </a:ext>
          </a:extLst>
        </xdr:cNvPr>
        <xdr:cNvPicPr preferRelativeResize="0"/>
      </xdr:nvPicPr>
      <xdr:blipFill>
        <a:blip xmlns:r="http://schemas.openxmlformats.org/officeDocument/2006/relationships" r:embed="rId1" cstate="print"/>
        <a:stretch>
          <a:fillRect/>
        </a:stretch>
      </xdr:blipFill>
      <xdr:spPr>
        <a:xfrm>
          <a:off x="123825" y="47626"/>
          <a:ext cx="1209675" cy="9334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123825</xdr:colOff>
      <xdr:row>0</xdr:row>
      <xdr:rowOff>47626</xdr:rowOff>
    </xdr:from>
    <xdr:ext cx="1209675" cy="933450"/>
    <xdr:pic>
      <xdr:nvPicPr>
        <xdr:cNvPr id="2" name="image3.png">
          <a:extLst>
            <a:ext uri="{FF2B5EF4-FFF2-40B4-BE49-F238E27FC236}">
              <a16:creationId xmlns:a16="http://schemas.microsoft.com/office/drawing/2014/main" id="{88CBD653-BBEA-4F64-B7A0-3B79EB3FCC62}"/>
            </a:ext>
          </a:extLst>
        </xdr:cNvPr>
        <xdr:cNvPicPr preferRelativeResize="0"/>
      </xdr:nvPicPr>
      <xdr:blipFill>
        <a:blip xmlns:r="http://schemas.openxmlformats.org/officeDocument/2006/relationships" r:embed="rId1" cstate="print"/>
        <a:stretch>
          <a:fillRect/>
        </a:stretch>
      </xdr:blipFill>
      <xdr:spPr>
        <a:xfrm>
          <a:off x="123825" y="47626"/>
          <a:ext cx="1209675" cy="93345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85725</xdr:colOff>
      <xdr:row>0</xdr:row>
      <xdr:rowOff>0</xdr:rowOff>
    </xdr:from>
    <xdr:ext cx="1209675" cy="933450"/>
    <xdr:pic>
      <xdr:nvPicPr>
        <xdr:cNvPr id="2" name="image3.png">
          <a:extLst>
            <a:ext uri="{FF2B5EF4-FFF2-40B4-BE49-F238E27FC236}">
              <a16:creationId xmlns:a16="http://schemas.microsoft.com/office/drawing/2014/main" id="{B1A1085C-520B-4DCB-8888-17CDE140C94D}"/>
            </a:ext>
          </a:extLst>
        </xdr:cNvPr>
        <xdr:cNvPicPr preferRelativeResize="0"/>
      </xdr:nvPicPr>
      <xdr:blipFill>
        <a:blip xmlns:r="http://schemas.openxmlformats.org/officeDocument/2006/relationships" r:embed="rId1" cstate="print"/>
        <a:stretch>
          <a:fillRect/>
        </a:stretch>
      </xdr:blipFill>
      <xdr:spPr>
        <a:xfrm>
          <a:off x="85725" y="0"/>
          <a:ext cx="1209675" cy="93345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895350</xdr:colOff>
      <xdr:row>0</xdr:row>
      <xdr:rowOff>85725</xdr:rowOff>
    </xdr:from>
    <xdr:ext cx="847725" cy="885825"/>
    <xdr:pic>
      <xdr:nvPicPr>
        <xdr:cNvPr id="2" name="image4.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895350</xdr:colOff>
      <xdr:row>0</xdr:row>
      <xdr:rowOff>85725</xdr:rowOff>
    </xdr:from>
    <xdr:ext cx="847725" cy="8858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hyperlink" Target="https://drive.google.com/drive/folders/13RaU4hLgSu4DrjgZpqJ4fdYadQhKE3TS?usp=drive_link" TargetMode="External"/><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hyperlink" Target="https://www1.upme.gov.co/Entornoinstitucional/Planeacioninstitucional/Paginas/planeacion-institucional.aspx"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1.upme.gov.co/Entornoinstitucional/Planeacioninstitucional/Paginas/planeacion-institucional.aspx"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4.42578125" defaultRowHeight="15" customHeight="1" x14ac:dyDescent="0.25"/>
  <cols>
    <col min="1" max="1" width="38.28515625" customWidth="1"/>
    <col min="2" max="2" width="6.140625" customWidth="1"/>
    <col min="3" max="3" width="36.42578125" customWidth="1"/>
    <col min="4" max="4" width="54.42578125" customWidth="1"/>
    <col min="5" max="5" width="37.28515625" customWidth="1"/>
    <col min="6" max="6" width="11.42578125" customWidth="1"/>
    <col min="7" max="7" width="38" customWidth="1"/>
    <col min="8" max="8" width="43.7109375" customWidth="1"/>
    <col min="9" max="9" width="51" customWidth="1"/>
    <col min="10" max="10" width="20.42578125" customWidth="1"/>
    <col min="11" max="11" width="14.28515625" customWidth="1"/>
    <col min="12" max="12" width="18.140625" customWidth="1"/>
    <col min="13" max="26" width="14.28515625" customWidth="1"/>
  </cols>
  <sheetData>
    <row r="1" spans="1:26" ht="14.25" customHeight="1" x14ac:dyDescent="0.25">
      <c r="A1" s="2" t="s">
        <v>17</v>
      </c>
      <c r="B1" s="2" t="s">
        <v>18</v>
      </c>
      <c r="C1" s="2" t="s">
        <v>19</v>
      </c>
      <c r="D1" s="2" t="s">
        <v>20</v>
      </c>
      <c r="E1" s="2" t="s">
        <v>21</v>
      </c>
      <c r="F1" s="2" t="s">
        <v>22</v>
      </c>
      <c r="G1" s="2" t="s">
        <v>23</v>
      </c>
      <c r="H1" s="2" t="s">
        <v>24</v>
      </c>
      <c r="I1" s="2" t="s">
        <v>25</v>
      </c>
      <c r="J1" s="2"/>
      <c r="K1" s="2"/>
      <c r="L1" s="2"/>
      <c r="M1" s="2"/>
      <c r="N1" s="2"/>
      <c r="O1" s="2"/>
      <c r="P1" s="2"/>
      <c r="Q1" s="2"/>
      <c r="R1" s="2"/>
      <c r="S1" s="2"/>
      <c r="T1" s="2"/>
      <c r="U1" s="2"/>
      <c r="V1" s="2"/>
      <c r="W1" s="2"/>
      <c r="X1" s="2"/>
      <c r="Y1" s="2"/>
      <c r="Z1" s="2"/>
    </row>
    <row r="2" spans="1:26" ht="14.25" customHeight="1" x14ac:dyDescent="0.25">
      <c r="A2" s="1" t="s">
        <v>26</v>
      </c>
      <c r="B2" s="1" t="s">
        <v>2</v>
      </c>
      <c r="C2" s="3" t="s">
        <v>27</v>
      </c>
      <c r="D2" s="4" t="s">
        <v>28</v>
      </c>
      <c r="E2" s="3" t="s">
        <v>29</v>
      </c>
      <c r="F2" s="3" t="s">
        <v>30</v>
      </c>
      <c r="G2" s="1" t="s">
        <v>31</v>
      </c>
      <c r="H2" s="3" t="s">
        <v>32</v>
      </c>
      <c r="I2" s="3" t="s">
        <v>33</v>
      </c>
      <c r="J2" s="5" t="s">
        <v>34</v>
      </c>
      <c r="K2" s="3"/>
      <c r="L2" s="5" t="s">
        <v>35</v>
      </c>
      <c r="M2" s="3"/>
      <c r="N2" s="3"/>
      <c r="O2" s="3"/>
      <c r="P2" s="3"/>
      <c r="Q2" s="3"/>
      <c r="R2" s="3"/>
      <c r="S2" s="3"/>
      <c r="T2" s="3"/>
      <c r="U2" s="3"/>
      <c r="V2" s="3"/>
      <c r="W2" s="3"/>
      <c r="X2" s="3"/>
      <c r="Y2" s="3"/>
      <c r="Z2" s="3"/>
    </row>
    <row r="3" spans="1:26" ht="12.75" customHeight="1" x14ac:dyDescent="0.25">
      <c r="A3" s="1" t="s">
        <v>36</v>
      </c>
      <c r="B3" s="1" t="s">
        <v>10</v>
      </c>
      <c r="C3" s="3" t="s">
        <v>27</v>
      </c>
      <c r="D3" s="4" t="s">
        <v>37</v>
      </c>
      <c r="E3" s="3" t="s">
        <v>29</v>
      </c>
      <c r="F3" s="3"/>
      <c r="G3" s="1" t="s">
        <v>38</v>
      </c>
      <c r="H3" s="3" t="s">
        <v>39</v>
      </c>
      <c r="I3" s="1" t="s">
        <v>40</v>
      </c>
      <c r="J3" s="6" t="e">
        <f t="array" ref="J3">IF(#REF!=$A$4,"Piv_Energía1",IF(#REF!=$A$5,"Piv_Energía2",IF(#REF!=$A$7,"Piv_Hidrocarburos",IF(#REF!=$A$6,"Piv_CIO",N.A.))))</f>
        <v>#REF!</v>
      </c>
      <c r="K3" s="3"/>
      <c r="L3" s="7" t="e">
        <f>VLOOKUP(#REF!,Listas!E2:F20,2,0)</f>
        <v>#REF!</v>
      </c>
      <c r="M3" s="3"/>
      <c r="N3" s="3"/>
      <c r="O3" s="3"/>
      <c r="P3" s="3"/>
      <c r="Q3" s="3"/>
      <c r="R3" s="3"/>
      <c r="S3" s="3"/>
      <c r="T3" s="3"/>
      <c r="U3" s="3"/>
      <c r="V3" s="3"/>
      <c r="W3" s="3"/>
      <c r="X3" s="3"/>
      <c r="Y3" s="3"/>
      <c r="Z3" s="3"/>
    </row>
    <row r="4" spans="1:26" ht="12.75" customHeight="1" x14ac:dyDescent="0.25">
      <c r="A4" s="1" t="s">
        <v>41</v>
      </c>
      <c r="B4" s="1" t="s">
        <v>5</v>
      </c>
      <c r="C4" s="1" t="s">
        <v>42</v>
      </c>
      <c r="D4" s="4" t="s">
        <v>43</v>
      </c>
      <c r="E4" s="3" t="s">
        <v>44</v>
      </c>
      <c r="F4" s="3" t="s">
        <v>45</v>
      </c>
      <c r="G4" s="1" t="s">
        <v>46</v>
      </c>
      <c r="H4" s="3" t="s">
        <v>47</v>
      </c>
      <c r="I4" s="1" t="s">
        <v>48</v>
      </c>
      <c r="J4" s="3"/>
      <c r="K4" s="3"/>
      <c r="L4" s="3"/>
      <c r="M4" s="3"/>
      <c r="N4" s="3"/>
      <c r="O4" s="3"/>
      <c r="P4" s="3"/>
      <c r="Q4" s="3"/>
      <c r="R4" s="3"/>
      <c r="S4" s="3"/>
      <c r="T4" s="3"/>
      <c r="U4" s="3"/>
      <c r="V4" s="3"/>
      <c r="W4" s="3"/>
      <c r="X4" s="3"/>
      <c r="Y4" s="3"/>
      <c r="Z4" s="3"/>
    </row>
    <row r="5" spans="1:26" ht="14.25" customHeight="1" x14ac:dyDescent="0.25">
      <c r="A5" s="1" t="s">
        <v>49</v>
      </c>
      <c r="B5" s="1" t="s">
        <v>6</v>
      </c>
      <c r="C5" s="1" t="s">
        <v>42</v>
      </c>
      <c r="D5" s="4" t="s">
        <v>50</v>
      </c>
      <c r="E5" s="3" t="s">
        <v>44</v>
      </c>
      <c r="F5" s="3"/>
      <c r="G5" s="1" t="s">
        <v>51</v>
      </c>
      <c r="H5" s="3" t="s">
        <v>52</v>
      </c>
      <c r="I5" s="1" t="s">
        <v>53</v>
      </c>
      <c r="J5" s="3"/>
      <c r="K5" s="3"/>
      <c r="L5" s="3"/>
      <c r="M5" s="3"/>
      <c r="N5" s="3"/>
      <c r="O5" s="3"/>
      <c r="P5" s="3"/>
      <c r="Q5" s="3"/>
      <c r="R5" s="3"/>
      <c r="S5" s="3"/>
      <c r="T5" s="3"/>
      <c r="U5" s="3"/>
      <c r="V5" s="3"/>
      <c r="W5" s="3"/>
      <c r="X5" s="3"/>
      <c r="Y5" s="3"/>
      <c r="Z5" s="3"/>
    </row>
    <row r="6" spans="1:26" ht="14.25" customHeight="1" x14ac:dyDescent="0.25">
      <c r="A6" s="1" t="s">
        <v>54</v>
      </c>
      <c r="B6" s="1" t="s">
        <v>14</v>
      </c>
      <c r="C6" s="1" t="s">
        <v>42</v>
      </c>
      <c r="D6" s="4" t="s">
        <v>55</v>
      </c>
      <c r="E6" s="3" t="s">
        <v>56</v>
      </c>
      <c r="F6" s="3"/>
      <c r="G6" s="1" t="s">
        <v>57</v>
      </c>
      <c r="H6" s="3" t="s">
        <v>58</v>
      </c>
      <c r="I6" s="1" t="s">
        <v>59</v>
      </c>
      <c r="J6" s="3"/>
      <c r="K6" s="3"/>
      <c r="L6" s="3"/>
      <c r="M6" s="3"/>
      <c r="N6" s="3"/>
      <c r="O6" s="3"/>
      <c r="P6" s="3"/>
      <c r="Q6" s="3"/>
      <c r="R6" s="3"/>
      <c r="S6" s="3"/>
      <c r="T6" s="3"/>
      <c r="U6" s="3"/>
      <c r="V6" s="3"/>
      <c r="W6" s="3"/>
      <c r="X6" s="3"/>
      <c r="Y6" s="3"/>
      <c r="Z6" s="3"/>
    </row>
    <row r="7" spans="1:26" ht="14.25" customHeight="1" x14ac:dyDescent="0.25">
      <c r="A7" s="1" t="s">
        <v>60</v>
      </c>
      <c r="B7" s="1" t="s">
        <v>7</v>
      </c>
      <c r="C7" s="1" t="s">
        <v>42</v>
      </c>
      <c r="D7" s="4" t="s">
        <v>61</v>
      </c>
      <c r="E7" s="3" t="s">
        <v>56</v>
      </c>
      <c r="F7" s="3"/>
      <c r="G7" s="1" t="s">
        <v>62</v>
      </c>
      <c r="H7" s="3" t="s">
        <v>63</v>
      </c>
      <c r="I7" s="8" t="s">
        <v>64</v>
      </c>
      <c r="J7" s="3"/>
      <c r="K7" s="3"/>
      <c r="L7" s="3"/>
      <c r="M7" s="3"/>
      <c r="N7" s="3"/>
      <c r="O7" s="3"/>
      <c r="P7" s="3"/>
      <c r="Q7" s="3"/>
      <c r="R7" s="3"/>
      <c r="S7" s="3"/>
      <c r="T7" s="3"/>
      <c r="U7" s="3"/>
      <c r="V7" s="3"/>
      <c r="W7" s="3"/>
      <c r="X7" s="3"/>
      <c r="Y7" s="3"/>
      <c r="Z7" s="3"/>
    </row>
    <row r="8" spans="1:26" ht="14.25" customHeight="1" x14ac:dyDescent="0.25">
      <c r="A8" s="1" t="s">
        <v>65</v>
      </c>
      <c r="B8" s="1" t="s">
        <v>8</v>
      </c>
      <c r="C8" s="1" t="s">
        <v>42</v>
      </c>
      <c r="D8" s="4" t="s">
        <v>66</v>
      </c>
      <c r="E8" s="3" t="s">
        <v>67</v>
      </c>
      <c r="F8" s="3"/>
      <c r="G8" s="1" t="s">
        <v>68</v>
      </c>
      <c r="H8" s="3" t="s">
        <v>69</v>
      </c>
      <c r="I8" s="1" t="s">
        <v>70</v>
      </c>
      <c r="J8" s="3"/>
      <c r="K8" s="3"/>
      <c r="L8" s="3"/>
      <c r="M8" s="3"/>
      <c r="N8" s="3"/>
      <c r="O8" s="3"/>
      <c r="P8" s="3"/>
      <c r="Q8" s="3"/>
      <c r="R8" s="3"/>
      <c r="S8" s="3"/>
      <c r="T8" s="3"/>
      <c r="U8" s="3"/>
      <c r="V8" s="3"/>
      <c r="W8" s="3"/>
      <c r="X8" s="3"/>
      <c r="Y8" s="3"/>
      <c r="Z8" s="3"/>
    </row>
    <row r="9" spans="1:26" ht="14.25" customHeight="1" x14ac:dyDescent="0.25">
      <c r="A9" s="1" t="s">
        <v>42</v>
      </c>
      <c r="B9" s="1" t="s">
        <v>16</v>
      </c>
      <c r="C9" s="1" t="s">
        <v>42</v>
      </c>
      <c r="D9" s="9" t="s">
        <v>71</v>
      </c>
      <c r="E9" s="3" t="s">
        <v>72</v>
      </c>
      <c r="F9" s="3"/>
      <c r="G9" s="1" t="s">
        <v>73</v>
      </c>
      <c r="H9" s="3" t="s">
        <v>69</v>
      </c>
      <c r="I9" s="1" t="s">
        <v>74</v>
      </c>
      <c r="J9" s="3"/>
      <c r="K9" s="3"/>
      <c r="L9" s="3"/>
      <c r="M9" s="3"/>
      <c r="N9" s="3"/>
      <c r="O9" s="3"/>
      <c r="P9" s="3"/>
      <c r="Q9" s="3"/>
      <c r="R9" s="3"/>
      <c r="S9" s="3"/>
      <c r="T9" s="3"/>
      <c r="U9" s="3"/>
      <c r="V9" s="3"/>
      <c r="W9" s="3"/>
      <c r="X9" s="3"/>
      <c r="Y9" s="3"/>
      <c r="Z9" s="3"/>
    </row>
    <row r="10" spans="1:26" ht="14.25" customHeight="1" x14ac:dyDescent="0.25">
      <c r="A10" s="1" t="s">
        <v>75</v>
      </c>
      <c r="B10" s="1" t="s">
        <v>11</v>
      </c>
      <c r="C10" s="1" t="s">
        <v>42</v>
      </c>
      <c r="D10" s="4" t="s">
        <v>76</v>
      </c>
      <c r="E10" s="3" t="s">
        <v>77</v>
      </c>
      <c r="F10" s="3"/>
      <c r="G10" s="1" t="s">
        <v>78</v>
      </c>
      <c r="H10" s="3" t="s">
        <v>79</v>
      </c>
      <c r="I10" s="3" t="s">
        <v>80</v>
      </c>
      <c r="J10" s="3"/>
      <c r="K10" s="3"/>
      <c r="L10" s="3"/>
      <c r="M10" s="3"/>
      <c r="N10" s="3"/>
      <c r="O10" s="3"/>
      <c r="P10" s="3"/>
      <c r="Q10" s="3"/>
      <c r="R10" s="3"/>
      <c r="S10" s="3"/>
      <c r="T10" s="3"/>
      <c r="U10" s="3"/>
      <c r="V10" s="3"/>
      <c r="W10" s="3"/>
      <c r="X10" s="3"/>
      <c r="Y10" s="3"/>
      <c r="Z10" s="3"/>
    </row>
    <row r="11" spans="1:26" ht="14.25" customHeight="1" x14ac:dyDescent="0.25">
      <c r="A11" s="1" t="s">
        <v>81</v>
      </c>
      <c r="B11" s="1" t="s">
        <v>15</v>
      </c>
      <c r="C11" s="1" t="s">
        <v>42</v>
      </c>
      <c r="D11" s="4" t="s">
        <v>82</v>
      </c>
      <c r="E11" s="3" t="s">
        <v>82</v>
      </c>
      <c r="F11" s="3"/>
      <c r="G11" s="1" t="s">
        <v>83</v>
      </c>
      <c r="H11" s="3" t="s">
        <v>84</v>
      </c>
      <c r="I11" s="3"/>
      <c r="J11" s="3"/>
      <c r="K11" s="3"/>
      <c r="L11" s="3"/>
      <c r="M11" s="3"/>
      <c r="N11" s="3"/>
      <c r="O11" s="3"/>
      <c r="P11" s="3"/>
      <c r="Q11" s="3"/>
      <c r="R11" s="3"/>
      <c r="S11" s="3"/>
      <c r="T11" s="3"/>
      <c r="U11" s="3"/>
      <c r="V11" s="3"/>
      <c r="W11" s="3"/>
      <c r="X11" s="3"/>
      <c r="Y11" s="3"/>
      <c r="Z11" s="3"/>
    </row>
    <row r="12" spans="1:26" ht="14.25" customHeight="1" x14ac:dyDescent="0.25">
      <c r="A12" s="3"/>
      <c r="B12" s="3"/>
      <c r="C12" s="3" t="s">
        <v>75</v>
      </c>
      <c r="D12" s="4" t="s">
        <v>85</v>
      </c>
      <c r="E12" s="3" t="s">
        <v>56</v>
      </c>
      <c r="F12" s="3"/>
      <c r="G12" s="1" t="s">
        <v>86</v>
      </c>
      <c r="H12" s="3" t="s">
        <v>87</v>
      </c>
      <c r="I12" s="3"/>
      <c r="J12" s="3"/>
      <c r="K12" s="3"/>
      <c r="L12" s="3"/>
      <c r="M12" s="3"/>
      <c r="N12" s="3"/>
      <c r="O12" s="3"/>
      <c r="P12" s="3"/>
      <c r="Q12" s="3"/>
      <c r="R12" s="3"/>
      <c r="S12" s="3"/>
      <c r="T12" s="3"/>
      <c r="U12" s="3"/>
      <c r="V12" s="3"/>
      <c r="W12" s="3"/>
      <c r="X12" s="3"/>
      <c r="Y12" s="3"/>
      <c r="Z12" s="3"/>
    </row>
    <row r="13" spans="1:26" ht="14.25" customHeight="1" x14ac:dyDescent="0.25">
      <c r="A13" s="3"/>
      <c r="B13" s="3"/>
      <c r="C13" s="3" t="s">
        <v>75</v>
      </c>
      <c r="D13" s="3" t="s">
        <v>88</v>
      </c>
      <c r="E13" s="3" t="s">
        <v>56</v>
      </c>
      <c r="F13" s="3"/>
      <c r="G13" s="1" t="s">
        <v>89</v>
      </c>
      <c r="H13" s="3" t="s">
        <v>80</v>
      </c>
      <c r="I13" s="3"/>
      <c r="J13" s="3"/>
      <c r="K13" s="3"/>
      <c r="L13" s="3"/>
      <c r="M13" s="3"/>
      <c r="N13" s="3"/>
      <c r="O13" s="3"/>
      <c r="P13" s="3"/>
      <c r="Q13" s="3"/>
      <c r="R13" s="3"/>
      <c r="S13" s="3"/>
      <c r="T13" s="3"/>
      <c r="U13" s="3"/>
      <c r="V13" s="3"/>
      <c r="W13" s="3"/>
      <c r="X13" s="3"/>
      <c r="Y13" s="3"/>
      <c r="Z13" s="3"/>
    </row>
    <row r="14" spans="1:26" ht="14.25" customHeight="1" x14ac:dyDescent="0.25">
      <c r="A14" s="3"/>
      <c r="B14" s="3"/>
      <c r="C14" s="3" t="s">
        <v>90</v>
      </c>
      <c r="D14" s="4" t="s">
        <v>91</v>
      </c>
      <c r="E14" s="3" t="s">
        <v>56</v>
      </c>
      <c r="F14" s="3" t="s">
        <v>92</v>
      </c>
      <c r="G14" s="3"/>
      <c r="H14" s="3"/>
      <c r="I14" s="3"/>
      <c r="J14" s="3"/>
      <c r="K14" s="3"/>
      <c r="L14" s="3"/>
      <c r="M14" s="3"/>
      <c r="N14" s="3"/>
      <c r="O14" s="3"/>
      <c r="P14" s="3"/>
      <c r="Q14" s="3"/>
      <c r="R14" s="3"/>
      <c r="S14" s="3"/>
      <c r="T14" s="3"/>
      <c r="U14" s="3"/>
      <c r="V14" s="3"/>
      <c r="W14" s="3"/>
      <c r="X14" s="3"/>
      <c r="Y14" s="3"/>
      <c r="Z14" s="3"/>
    </row>
    <row r="15" spans="1:26" ht="14.25" customHeight="1" x14ac:dyDescent="0.25">
      <c r="A15" s="3"/>
      <c r="B15" s="3"/>
      <c r="C15" s="3" t="s">
        <v>90</v>
      </c>
      <c r="D15" s="4" t="s">
        <v>93</v>
      </c>
      <c r="E15" s="3" t="s">
        <v>56</v>
      </c>
      <c r="F15" s="3"/>
      <c r="G15" s="3"/>
      <c r="H15" s="3"/>
      <c r="I15" s="3"/>
      <c r="J15" s="3"/>
      <c r="K15" s="3"/>
      <c r="L15" s="3"/>
      <c r="M15" s="3"/>
      <c r="N15" s="3"/>
      <c r="O15" s="3"/>
      <c r="P15" s="3"/>
      <c r="Q15" s="3"/>
      <c r="R15" s="3"/>
      <c r="S15" s="3"/>
      <c r="T15" s="3"/>
      <c r="U15" s="3"/>
      <c r="V15" s="3"/>
      <c r="W15" s="3"/>
      <c r="X15" s="3"/>
      <c r="Y15" s="3"/>
      <c r="Z15" s="3"/>
    </row>
    <row r="16" spans="1:26" ht="16.5" customHeight="1" x14ac:dyDescent="0.25">
      <c r="A16" s="3"/>
      <c r="B16" s="3"/>
      <c r="C16" s="9" t="s">
        <v>94</v>
      </c>
      <c r="D16" s="4" t="s">
        <v>95</v>
      </c>
      <c r="E16" s="3" t="s">
        <v>56</v>
      </c>
      <c r="F16" s="1" t="s">
        <v>96</v>
      </c>
      <c r="G16" s="3"/>
      <c r="H16" s="3"/>
      <c r="I16" s="3"/>
      <c r="J16" s="3"/>
      <c r="K16" s="3"/>
      <c r="L16" s="3"/>
      <c r="M16" s="3"/>
      <c r="N16" s="3"/>
      <c r="O16" s="3"/>
      <c r="P16" s="3"/>
      <c r="Q16" s="3"/>
      <c r="R16" s="3"/>
      <c r="S16" s="3"/>
      <c r="T16" s="3"/>
      <c r="U16" s="3"/>
      <c r="V16" s="3"/>
      <c r="W16" s="3"/>
      <c r="X16" s="3"/>
      <c r="Y16" s="3"/>
      <c r="Z16" s="3"/>
    </row>
    <row r="17" spans="1:26" ht="14.25" customHeight="1" x14ac:dyDescent="0.25">
      <c r="A17" s="3"/>
      <c r="B17" s="3"/>
      <c r="C17" s="9" t="s">
        <v>94</v>
      </c>
      <c r="D17" s="4" t="s">
        <v>97</v>
      </c>
      <c r="E17" s="3" t="s">
        <v>56</v>
      </c>
      <c r="F17" s="3"/>
      <c r="G17" s="3"/>
      <c r="H17" s="3"/>
      <c r="I17" s="3"/>
      <c r="J17" s="3"/>
      <c r="K17" s="3"/>
      <c r="L17" s="3"/>
      <c r="M17" s="3"/>
      <c r="N17" s="3"/>
      <c r="O17" s="3"/>
      <c r="P17" s="3"/>
      <c r="Q17" s="3"/>
      <c r="R17" s="3"/>
      <c r="S17" s="3"/>
      <c r="T17" s="3"/>
      <c r="U17" s="3"/>
      <c r="V17" s="3"/>
      <c r="W17" s="3"/>
      <c r="X17" s="3"/>
      <c r="Y17" s="3"/>
      <c r="Z17" s="3"/>
    </row>
    <row r="18" spans="1:26" ht="14.25" customHeight="1" x14ac:dyDescent="0.25">
      <c r="A18" s="3"/>
      <c r="B18" s="3"/>
      <c r="C18" s="9" t="s">
        <v>94</v>
      </c>
      <c r="D18" s="4" t="s">
        <v>98</v>
      </c>
      <c r="E18" s="3" t="s">
        <v>72</v>
      </c>
      <c r="F18" s="3"/>
      <c r="G18" s="3"/>
      <c r="H18" s="3"/>
      <c r="I18" s="3"/>
      <c r="J18" s="3"/>
      <c r="K18" s="3"/>
      <c r="L18" s="3"/>
      <c r="M18" s="3"/>
      <c r="N18" s="3"/>
      <c r="O18" s="3"/>
      <c r="P18" s="3"/>
      <c r="Q18" s="3"/>
      <c r="R18" s="3"/>
      <c r="S18" s="3"/>
      <c r="T18" s="3"/>
      <c r="U18" s="3"/>
      <c r="V18" s="3"/>
      <c r="W18" s="3"/>
      <c r="X18" s="3"/>
      <c r="Y18" s="3"/>
      <c r="Z18" s="3"/>
    </row>
    <row r="19" spans="1:26" ht="14.25" customHeight="1" x14ac:dyDescent="0.25">
      <c r="A19" s="3"/>
      <c r="B19" s="3"/>
      <c r="C19" s="1" t="s">
        <v>99</v>
      </c>
      <c r="D19" s="10" t="s">
        <v>82</v>
      </c>
      <c r="E19" s="3" t="s">
        <v>82</v>
      </c>
      <c r="F19" s="3" t="s">
        <v>100</v>
      </c>
      <c r="G19" s="3"/>
      <c r="H19" s="3"/>
      <c r="I19" s="3"/>
      <c r="J19" s="3"/>
      <c r="K19" s="3"/>
      <c r="L19" s="3"/>
      <c r="M19" s="3"/>
      <c r="N19" s="3"/>
      <c r="O19" s="3"/>
      <c r="P19" s="3"/>
      <c r="Q19" s="3"/>
      <c r="R19" s="3"/>
      <c r="S19" s="3"/>
      <c r="T19" s="3"/>
      <c r="U19" s="3"/>
      <c r="V19" s="3"/>
      <c r="W19" s="3"/>
      <c r="X19" s="3"/>
      <c r="Y19" s="3"/>
      <c r="Z19" s="3"/>
    </row>
    <row r="20" spans="1:26" ht="14.25" customHeight="1" x14ac:dyDescent="0.25">
      <c r="A20" s="3"/>
      <c r="B20" s="3"/>
      <c r="C20" s="3" t="s">
        <v>101</v>
      </c>
      <c r="D20" s="10" t="s">
        <v>50</v>
      </c>
      <c r="E20" s="3" t="s">
        <v>44</v>
      </c>
      <c r="F20" s="3" t="s">
        <v>102</v>
      </c>
      <c r="G20" s="3"/>
      <c r="H20" s="3"/>
      <c r="I20" s="3"/>
      <c r="J20" s="3"/>
      <c r="K20" s="3"/>
      <c r="L20" s="3"/>
      <c r="M20" s="3"/>
      <c r="N20" s="3"/>
      <c r="O20" s="3"/>
      <c r="P20" s="3"/>
      <c r="Q20" s="3"/>
      <c r="R20" s="3"/>
      <c r="S20" s="3"/>
      <c r="T20" s="3"/>
      <c r="U20" s="3"/>
      <c r="V20" s="3"/>
      <c r="W20" s="3"/>
      <c r="X20" s="3"/>
      <c r="Y20" s="3"/>
      <c r="Z20" s="3"/>
    </row>
    <row r="21" spans="1:26" ht="14.25" customHeight="1" x14ac:dyDescent="0.25">
      <c r="A21" s="3"/>
      <c r="B21" s="3"/>
      <c r="C21" s="1" t="s">
        <v>54</v>
      </c>
      <c r="D21" s="4" t="s">
        <v>103</v>
      </c>
      <c r="E21" s="3" t="s">
        <v>72</v>
      </c>
      <c r="F21" s="3" t="s">
        <v>104</v>
      </c>
      <c r="G21" s="3"/>
      <c r="H21" s="3"/>
      <c r="I21" s="3"/>
      <c r="J21" s="3"/>
      <c r="K21" s="3"/>
      <c r="L21" s="3"/>
      <c r="M21" s="3"/>
      <c r="N21" s="3"/>
      <c r="O21" s="3"/>
      <c r="P21" s="3"/>
      <c r="Q21" s="3"/>
      <c r="R21" s="3"/>
      <c r="S21" s="3"/>
      <c r="T21" s="3"/>
      <c r="U21" s="3"/>
      <c r="V21" s="3"/>
      <c r="W21" s="3"/>
      <c r="X21" s="3"/>
      <c r="Y21" s="3"/>
      <c r="Z21" s="3"/>
    </row>
    <row r="22" spans="1:26" ht="14.25" customHeight="1" x14ac:dyDescent="0.25">
      <c r="A22" s="3"/>
      <c r="B22" s="3"/>
      <c r="D22" s="11" t="s">
        <v>71</v>
      </c>
      <c r="E22" s="3" t="s">
        <v>72</v>
      </c>
      <c r="F22" s="3"/>
      <c r="G22" s="3"/>
      <c r="H22" s="3"/>
      <c r="I22" s="3"/>
      <c r="J22" s="3"/>
      <c r="K22" s="3"/>
      <c r="L22" s="3"/>
      <c r="M22" s="3"/>
      <c r="N22" s="3"/>
      <c r="O22" s="3"/>
      <c r="P22" s="3"/>
      <c r="Q22" s="3"/>
      <c r="R22" s="3"/>
      <c r="S22" s="3"/>
      <c r="T22" s="3"/>
      <c r="U22" s="3"/>
      <c r="V22" s="3"/>
      <c r="W22" s="3"/>
      <c r="X22" s="3"/>
      <c r="Y22" s="3"/>
      <c r="Z22" s="3"/>
    </row>
    <row r="23" spans="1:26" ht="14.25" customHeight="1" x14ac:dyDescent="0.2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4.2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4.25" customHeight="1" x14ac:dyDescent="0.25">
      <c r="A25" s="3"/>
      <c r="B25" s="3"/>
      <c r="C25" s="3"/>
      <c r="D25" s="4"/>
      <c r="E25" s="3"/>
      <c r="F25" s="3"/>
      <c r="G25" s="3"/>
      <c r="H25" s="3"/>
      <c r="I25" s="3"/>
      <c r="J25" s="3"/>
      <c r="K25" s="3"/>
      <c r="L25" s="3"/>
      <c r="M25" s="3"/>
      <c r="N25" s="3"/>
      <c r="O25" s="3"/>
      <c r="P25" s="3"/>
      <c r="Q25" s="3"/>
      <c r="R25" s="3"/>
      <c r="S25" s="3"/>
      <c r="T25" s="3"/>
      <c r="U25" s="3"/>
      <c r="V25" s="3"/>
      <c r="W25" s="3"/>
      <c r="X25" s="3"/>
      <c r="Y25" s="3"/>
      <c r="Z25" s="3"/>
    </row>
    <row r="26" spans="1:26" ht="14.25" customHeight="1" x14ac:dyDescent="0.25">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4.25" customHeight="1" x14ac:dyDescent="0.25">
      <c r="A27" s="3"/>
      <c r="B27" s="3"/>
      <c r="C27" s="12"/>
      <c r="D27" s="3"/>
      <c r="E27" s="3"/>
      <c r="F27" s="3"/>
      <c r="G27" s="3"/>
      <c r="H27" s="3"/>
      <c r="I27" s="3"/>
      <c r="J27" s="3"/>
      <c r="K27" s="3"/>
      <c r="L27" s="3"/>
      <c r="M27" s="3"/>
      <c r="N27" s="3"/>
      <c r="O27" s="3"/>
      <c r="P27" s="3"/>
      <c r="Q27" s="3"/>
      <c r="R27" s="3"/>
      <c r="S27" s="3"/>
      <c r="T27" s="3"/>
      <c r="U27" s="3"/>
      <c r="V27" s="3"/>
      <c r="W27" s="3"/>
      <c r="X27" s="3"/>
      <c r="Y27" s="3"/>
      <c r="Z27" s="3"/>
    </row>
    <row r="28" spans="1:26" ht="14.25" customHeight="1" x14ac:dyDescent="0.2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4.2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25">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4.25" customHeight="1" x14ac:dyDescent="0.25">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25">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25">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4.25" customHeight="1" x14ac:dyDescent="0.25">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4.2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4.25" customHeight="1" x14ac:dyDescent="0.25">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4.25" customHeight="1"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4.2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4.25" customHeight="1" x14ac:dyDescent="0.25">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4.25" customHeight="1" x14ac:dyDescent="0.2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4.2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4.25" customHeight="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4.25"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4.25"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4.2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4.2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4.2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4.25" customHeight="1" x14ac:dyDescent="0.2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4.2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4.2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4.2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4.2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4.2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4.25" customHeight="1" x14ac:dyDescent="0.2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4.2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1000"/>
  <sheetViews>
    <sheetView showGridLines="0" workbookViewId="0">
      <pane ySplit="10" topLeftCell="A11" activePane="bottomLeft" state="frozen"/>
      <selection pane="bottomLeft" activeCell="B12" sqref="B12"/>
    </sheetView>
  </sheetViews>
  <sheetFormatPr baseColWidth="10" defaultColWidth="14.42578125" defaultRowHeight="15" customHeight="1" x14ac:dyDescent="0.25"/>
  <cols>
    <col min="1" max="1" width="40.7109375" customWidth="1"/>
    <col min="2" max="2" width="50.42578125" customWidth="1"/>
    <col min="3" max="3" width="37.7109375" customWidth="1"/>
    <col min="4" max="4" width="16.5703125" customWidth="1"/>
    <col min="5" max="5" width="58" customWidth="1"/>
    <col min="6" max="6" width="9.42578125" customWidth="1"/>
    <col min="7" max="7" width="32.28515625" customWidth="1"/>
    <col min="8" max="8" width="13.5703125" customWidth="1"/>
    <col min="9" max="9" width="61.140625" customWidth="1"/>
    <col min="10" max="11" width="10.42578125" customWidth="1"/>
    <col min="12" max="12" width="15.28515625" customWidth="1"/>
    <col min="13" max="21" width="10.42578125" customWidth="1"/>
    <col min="22" max="22" width="10.7109375" customWidth="1"/>
    <col min="23" max="23" width="20.7109375" customWidth="1"/>
    <col min="24" max="24" width="10.7109375" customWidth="1"/>
    <col min="25" max="25" width="24.7109375" customWidth="1"/>
    <col min="26" max="26" width="10.7109375" customWidth="1"/>
    <col min="27" max="27" width="20.7109375" customWidth="1"/>
    <col min="28" max="28" width="11.85546875" customWidth="1"/>
    <col min="29" max="29" width="13.85546875" customWidth="1"/>
    <col min="30" max="30" width="10.7109375" customWidth="1"/>
    <col min="31" max="31" width="20.7109375" customWidth="1"/>
    <col min="32" max="32" width="10.7109375" customWidth="1"/>
    <col min="33" max="33" width="20.7109375" customWidth="1"/>
    <col min="34" max="34" width="10.7109375" customWidth="1"/>
    <col min="35" max="35" width="20.7109375" customWidth="1"/>
    <col min="36" max="36" width="9.42578125" customWidth="1"/>
    <col min="37" max="37" width="10.7109375" customWidth="1"/>
    <col min="38" max="38" width="20.7109375" customWidth="1"/>
    <col min="39" max="39" width="10.7109375" customWidth="1"/>
    <col min="40" max="40" width="20.7109375" customWidth="1"/>
    <col min="41" max="41" width="10.7109375" customWidth="1"/>
    <col min="42" max="42" width="20.7109375" customWidth="1"/>
    <col min="43" max="43" width="9.42578125" customWidth="1"/>
    <col min="44" max="49" width="14.28515625" customWidth="1"/>
    <col min="50" max="50" width="9.42578125" customWidth="1"/>
  </cols>
  <sheetData>
    <row r="1" spans="1:50" ht="27.75" customHeight="1" x14ac:dyDescent="0.25">
      <c r="A1" s="721"/>
      <c r="B1" s="724" t="s">
        <v>105</v>
      </c>
      <c r="C1" s="725"/>
      <c r="D1" s="725"/>
      <c r="E1" s="725"/>
      <c r="F1" s="725"/>
      <c r="G1" s="725"/>
      <c r="H1" s="725"/>
      <c r="I1" s="725"/>
      <c r="J1" s="725"/>
      <c r="K1" s="725"/>
      <c r="L1" s="725"/>
      <c r="M1" s="725"/>
      <c r="N1" s="725"/>
      <c r="O1" s="725"/>
      <c r="P1" s="725"/>
      <c r="Q1" s="725"/>
      <c r="R1" s="725"/>
      <c r="S1" s="725"/>
      <c r="T1" s="725"/>
      <c r="U1" s="726"/>
      <c r="V1" s="13" t="s">
        <v>625</v>
      </c>
      <c r="W1" s="14"/>
      <c r="X1" s="14"/>
      <c r="Y1" s="14"/>
      <c r="Z1" s="14"/>
      <c r="AA1" s="14"/>
      <c r="AB1" s="15"/>
      <c r="AC1" s="15"/>
      <c r="AD1" s="14"/>
      <c r="AE1" s="14"/>
      <c r="AF1" s="14"/>
      <c r="AG1" s="14"/>
      <c r="AH1" s="14"/>
      <c r="AI1" s="14"/>
      <c r="AJ1" s="14"/>
      <c r="AK1" s="14"/>
      <c r="AL1" s="14"/>
      <c r="AM1" s="14"/>
      <c r="AN1" s="14"/>
      <c r="AO1" s="14"/>
      <c r="AP1" s="14"/>
      <c r="AQ1" s="14"/>
      <c r="AR1" s="14"/>
      <c r="AS1" s="14"/>
      <c r="AT1" s="14"/>
      <c r="AU1" s="14"/>
      <c r="AV1" s="14"/>
      <c r="AW1" s="14"/>
      <c r="AX1" s="14"/>
    </row>
    <row r="2" spans="1:50" ht="27.75" customHeight="1" x14ac:dyDescent="0.25">
      <c r="A2" s="722"/>
      <c r="B2" s="727"/>
      <c r="C2" s="728"/>
      <c r="D2" s="728"/>
      <c r="E2" s="728"/>
      <c r="F2" s="728"/>
      <c r="G2" s="728"/>
      <c r="H2" s="728"/>
      <c r="I2" s="728"/>
      <c r="J2" s="728"/>
      <c r="K2" s="728"/>
      <c r="L2" s="728"/>
      <c r="M2" s="728"/>
      <c r="N2" s="728"/>
      <c r="O2" s="728"/>
      <c r="P2" s="728"/>
      <c r="Q2" s="728"/>
      <c r="R2" s="728"/>
      <c r="S2" s="728"/>
      <c r="T2" s="728"/>
      <c r="U2" s="729"/>
      <c r="V2" s="16" t="s">
        <v>106</v>
      </c>
      <c r="W2" s="14"/>
      <c r="X2" s="14"/>
      <c r="Y2" s="14"/>
      <c r="Z2" s="14"/>
      <c r="AA2" s="14"/>
      <c r="AB2" s="15"/>
      <c r="AC2" s="15"/>
      <c r="AD2" s="14"/>
      <c r="AE2" s="14"/>
      <c r="AF2" s="14"/>
      <c r="AG2" s="14"/>
      <c r="AH2" s="14"/>
      <c r="AI2" s="14"/>
      <c r="AJ2" s="14"/>
      <c r="AK2" s="14"/>
      <c r="AL2" s="14"/>
      <c r="AM2" s="14"/>
      <c r="AN2" s="14"/>
      <c r="AO2" s="14"/>
      <c r="AP2" s="14"/>
      <c r="AQ2" s="14"/>
      <c r="AR2" s="14"/>
      <c r="AS2" s="14"/>
      <c r="AT2" s="14"/>
      <c r="AU2" s="14"/>
      <c r="AV2" s="14"/>
      <c r="AW2" s="14"/>
      <c r="AX2" s="14"/>
    </row>
    <row r="3" spans="1:50" ht="27.75" customHeight="1" x14ac:dyDescent="0.25">
      <c r="A3" s="723"/>
      <c r="B3" s="730"/>
      <c r="C3" s="731"/>
      <c r="D3" s="731"/>
      <c r="E3" s="731"/>
      <c r="F3" s="731"/>
      <c r="G3" s="731"/>
      <c r="H3" s="731"/>
      <c r="I3" s="731"/>
      <c r="J3" s="731"/>
      <c r="K3" s="731"/>
      <c r="L3" s="731"/>
      <c r="M3" s="731"/>
      <c r="N3" s="731"/>
      <c r="O3" s="731"/>
      <c r="P3" s="731"/>
      <c r="Q3" s="731"/>
      <c r="R3" s="731"/>
      <c r="S3" s="731"/>
      <c r="T3" s="731"/>
      <c r="U3" s="732"/>
      <c r="V3" s="17" t="s">
        <v>107</v>
      </c>
      <c r="W3" s="14"/>
      <c r="X3" s="14"/>
      <c r="Y3" s="14"/>
      <c r="Z3" s="14"/>
      <c r="AA3" s="14"/>
      <c r="AB3" s="15"/>
      <c r="AC3" s="15"/>
      <c r="AD3" s="14"/>
      <c r="AE3" s="14"/>
      <c r="AF3" s="14"/>
      <c r="AG3" s="14"/>
      <c r="AH3" s="14"/>
      <c r="AI3" s="14"/>
      <c r="AJ3" s="14"/>
      <c r="AK3" s="14"/>
      <c r="AL3" s="14"/>
      <c r="AM3" s="14"/>
      <c r="AN3" s="14"/>
      <c r="AO3" s="14"/>
      <c r="AP3" s="14"/>
      <c r="AQ3" s="14"/>
      <c r="AR3" s="14"/>
      <c r="AS3" s="14"/>
      <c r="AT3" s="14"/>
      <c r="AU3" s="14"/>
      <c r="AV3" s="14"/>
      <c r="AW3" s="14"/>
      <c r="AX3" s="14"/>
    </row>
    <row r="4" spans="1:50" ht="10.5" customHeight="1" x14ac:dyDescent="0.25">
      <c r="A4" s="14"/>
      <c r="B4" s="14"/>
      <c r="C4" s="14"/>
      <c r="D4" s="14"/>
      <c r="E4" s="14"/>
      <c r="F4" s="18"/>
      <c r="G4" s="18"/>
      <c r="H4" s="18"/>
      <c r="I4" s="19"/>
      <c r="J4" s="14"/>
      <c r="K4" s="14"/>
      <c r="L4" s="14"/>
      <c r="M4" s="14"/>
      <c r="N4" s="14"/>
      <c r="O4" s="14"/>
      <c r="P4" s="14"/>
      <c r="Q4" s="14"/>
      <c r="R4" s="14"/>
      <c r="S4" s="14"/>
      <c r="T4" s="14"/>
      <c r="U4" s="14"/>
      <c r="V4" s="14"/>
      <c r="W4" s="14"/>
      <c r="X4" s="14"/>
      <c r="Y4" s="14"/>
      <c r="Z4" s="14"/>
      <c r="AA4" s="14"/>
      <c r="AB4" s="15"/>
      <c r="AC4" s="15"/>
      <c r="AD4" s="14"/>
      <c r="AE4" s="14"/>
      <c r="AF4" s="14"/>
      <c r="AG4" s="14"/>
      <c r="AH4" s="14"/>
      <c r="AI4" s="14"/>
      <c r="AJ4" s="14"/>
      <c r="AK4" s="14"/>
      <c r="AL4" s="14"/>
      <c r="AM4" s="14"/>
      <c r="AN4" s="14"/>
      <c r="AO4" s="14"/>
      <c r="AP4" s="14"/>
      <c r="AQ4" s="14"/>
      <c r="AR4" s="14"/>
      <c r="AS4" s="14"/>
      <c r="AT4" s="14"/>
      <c r="AU4" s="14"/>
      <c r="AV4" s="14"/>
      <c r="AW4" s="14"/>
      <c r="AX4" s="14"/>
    </row>
    <row r="5" spans="1:50" ht="24" customHeight="1" x14ac:dyDescent="0.25">
      <c r="A5" s="20" t="s">
        <v>108</v>
      </c>
      <c r="B5" s="733" t="s">
        <v>27</v>
      </c>
      <c r="C5" s="1016"/>
      <c r="D5" s="20"/>
      <c r="E5" s="21"/>
      <c r="F5" s="14"/>
      <c r="G5" s="14"/>
      <c r="H5" s="14"/>
      <c r="I5" s="19"/>
      <c r="J5" s="14"/>
      <c r="K5" s="14"/>
      <c r="L5" s="14"/>
      <c r="M5" s="14"/>
      <c r="N5" s="14"/>
      <c r="O5" s="14"/>
      <c r="P5" s="14"/>
      <c r="Q5" s="14"/>
      <c r="R5" s="14"/>
      <c r="S5" s="14"/>
      <c r="T5" s="14"/>
      <c r="U5" s="14"/>
      <c r="V5" s="14"/>
      <c r="W5" s="14"/>
      <c r="X5" s="22"/>
      <c r="Y5" s="22"/>
      <c r="Z5" s="22"/>
      <c r="AA5" s="22"/>
      <c r="AB5" s="15"/>
      <c r="AC5" s="15"/>
      <c r="AD5" s="14"/>
      <c r="AE5" s="14"/>
      <c r="AF5" s="14"/>
      <c r="AG5" s="14"/>
      <c r="AH5" s="14"/>
      <c r="AI5" s="14"/>
      <c r="AJ5" s="14"/>
      <c r="AK5" s="14"/>
      <c r="AL5" s="14"/>
      <c r="AM5" s="14"/>
      <c r="AN5" s="14"/>
      <c r="AO5" s="14"/>
      <c r="AP5" s="14"/>
      <c r="AQ5" s="14"/>
      <c r="AR5" s="14"/>
      <c r="AS5" s="14"/>
      <c r="AT5" s="14"/>
      <c r="AU5" s="14"/>
      <c r="AV5" s="14"/>
      <c r="AW5" s="14"/>
      <c r="AX5" s="14"/>
    </row>
    <row r="6" spans="1:50" ht="30" customHeight="1" x14ac:dyDescent="0.25">
      <c r="A6" s="20"/>
      <c r="B6" s="23"/>
      <c r="C6" s="14"/>
      <c r="D6" s="735" t="str">
        <f>IF(B5="","","Inicie la formulación seleccionando la política del MIPG de responsabilidad de la dependencia y para la cual van a formular los entregables y actvidades respectivas.")</f>
        <v>Inicie la formulación seleccionando la política del MIPG de responsabilidad de la dependencia y para la cual van a formular los entregables y actvidades respectivas.</v>
      </c>
      <c r="E6" s="728"/>
      <c r="F6" s="728"/>
      <c r="G6" s="728"/>
      <c r="H6" s="18"/>
      <c r="I6" s="24"/>
      <c r="J6" s="14"/>
      <c r="K6" s="14"/>
      <c r="L6" s="14"/>
      <c r="M6" s="14"/>
      <c r="N6" s="14"/>
      <c r="O6" s="14"/>
      <c r="P6" s="14"/>
      <c r="Q6" s="14"/>
      <c r="R6" s="14"/>
      <c r="S6" s="14"/>
      <c r="T6" s="14"/>
      <c r="U6" s="14"/>
      <c r="V6" s="14"/>
      <c r="W6" s="14"/>
      <c r="X6" s="22"/>
      <c r="Y6" s="22"/>
      <c r="Z6" s="22"/>
      <c r="AA6" s="22"/>
      <c r="AB6" s="15"/>
      <c r="AC6" s="15"/>
      <c r="AD6" s="14"/>
      <c r="AE6" s="14"/>
      <c r="AF6" s="14"/>
      <c r="AG6" s="14"/>
      <c r="AH6" s="14"/>
      <c r="AI6" s="14"/>
      <c r="AJ6" s="14"/>
      <c r="AK6" s="14"/>
      <c r="AL6" s="14"/>
      <c r="AM6" s="14"/>
      <c r="AN6" s="14"/>
      <c r="AO6" s="14"/>
      <c r="AP6" s="14"/>
      <c r="AQ6" s="14"/>
      <c r="AR6" s="14"/>
      <c r="AS6" s="14"/>
      <c r="AT6" s="14"/>
      <c r="AU6" s="14"/>
      <c r="AV6" s="14"/>
      <c r="AW6" s="14"/>
      <c r="AX6" s="14"/>
    </row>
    <row r="7" spans="1:50" ht="8.25" customHeight="1" x14ac:dyDescent="0.25">
      <c r="A7" s="14"/>
      <c r="B7" s="14"/>
      <c r="C7" s="14"/>
      <c r="D7" s="14"/>
      <c r="E7" s="14"/>
      <c r="F7" s="18"/>
      <c r="G7" s="18"/>
      <c r="H7" s="18"/>
      <c r="I7" s="19"/>
      <c r="J7" s="14"/>
      <c r="K7" s="14"/>
      <c r="L7" s="14"/>
      <c r="M7" s="14"/>
      <c r="N7" s="14"/>
      <c r="O7" s="14"/>
      <c r="P7" s="14"/>
      <c r="Q7" s="14"/>
      <c r="R7" s="14"/>
      <c r="S7" s="14"/>
      <c r="T7" s="14"/>
      <c r="U7" s="14"/>
      <c r="V7" s="14"/>
      <c r="W7" s="14"/>
      <c r="X7" s="14"/>
      <c r="Y7" s="14"/>
      <c r="Z7" s="14"/>
      <c r="AA7" s="14"/>
      <c r="AB7" s="15"/>
      <c r="AC7" s="15"/>
      <c r="AD7" s="14"/>
      <c r="AE7" s="14"/>
      <c r="AF7" s="14"/>
      <c r="AG7" s="14"/>
      <c r="AH7" s="14"/>
      <c r="AI7" s="14"/>
      <c r="AJ7" s="14"/>
      <c r="AK7" s="14"/>
      <c r="AL7" s="14"/>
      <c r="AM7" s="14"/>
      <c r="AN7" s="14"/>
      <c r="AO7" s="14"/>
      <c r="AP7" s="14"/>
      <c r="AQ7" s="14"/>
      <c r="AR7" s="14"/>
      <c r="AS7" s="14"/>
      <c r="AT7" s="14"/>
      <c r="AU7" s="14"/>
      <c r="AV7" s="14"/>
      <c r="AW7" s="14"/>
      <c r="AX7" s="14"/>
    </row>
    <row r="8" spans="1:50" ht="14.25" customHeight="1" x14ac:dyDescent="0.25">
      <c r="A8" s="736" t="s">
        <v>109</v>
      </c>
      <c r="B8" s="737"/>
      <c r="C8" s="738"/>
      <c r="D8" s="736" t="s">
        <v>110</v>
      </c>
      <c r="E8" s="737"/>
      <c r="F8" s="737"/>
      <c r="G8" s="737"/>
      <c r="H8" s="737"/>
      <c r="I8" s="738"/>
      <c r="J8" s="719" t="s">
        <v>111</v>
      </c>
      <c r="K8" s="720"/>
      <c r="L8" s="720"/>
      <c r="M8" s="720"/>
      <c r="N8" s="720"/>
      <c r="O8" s="720"/>
      <c r="P8" s="720"/>
      <c r="Q8" s="720"/>
      <c r="R8" s="720"/>
      <c r="S8" s="720"/>
      <c r="T8" s="720"/>
      <c r="U8" s="718"/>
      <c r="V8" s="719" t="s">
        <v>112</v>
      </c>
      <c r="W8" s="720"/>
      <c r="X8" s="720"/>
      <c r="Y8" s="720"/>
      <c r="Z8" s="720"/>
      <c r="AA8" s="720"/>
      <c r="AB8" s="718"/>
      <c r="AC8" s="166"/>
      <c r="AD8" s="719" t="s">
        <v>112</v>
      </c>
      <c r="AE8" s="720"/>
      <c r="AF8" s="720"/>
      <c r="AG8" s="720"/>
      <c r="AH8" s="720"/>
      <c r="AI8" s="720"/>
      <c r="AJ8" s="718"/>
      <c r="AK8" s="719" t="s">
        <v>112</v>
      </c>
      <c r="AL8" s="720"/>
      <c r="AM8" s="720"/>
      <c r="AN8" s="720"/>
      <c r="AO8" s="720"/>
      <c r="AP8" s="720"/>
      <c r="AQ8" s="718"/>
      <c r="AR8" s="719" t="s">
        <v>112</v>
      </c>
      <c r="AS8" s="720"/>
      <c r="AT8" s="720"/>
      <c r="AU8" s="720"/>
      <c r="AV8" s="720"/>
      <c r="AW8" s="720"/>
      <c r="AX8" s="718"/>
    </row>
    <row r="9" spans="1:50" x14ac:dyDescent="0.25">
      <c r="A9" s="739"/>
      <c r="B9" s="740"/>
      <c r="C9" s="741"/>
      <c r="D9" s="739"/>
      <c r="E9" s="740"/>
      <c r="F9" s="740"/>
      <c r="G9" s="740"/>
      <c r="H9" s="740"/>
      <c r="I9" s="741"/>
      <c r="J9" s="743" t="s">
        <v>113</v>
      </c>
      <c r="K9" s="720"/>
      <c r="L9" s="718"/>
      <c r="M9" s="743" t="s">
        <v>114</v>
      </c>
      <c r="N9" s="720"/>
      <c r="O9" s="718"/>
      <c r="P9" s="743" t="s">
        <v>115</v>
      </c>
      <c r="Q9" s="720"/>
      <c r="R9" s="718"/>
      <c r="S9" s="743" t="s">
        <v>116</v>
      </c>
      <c r="T9" s="720"/>
      <c r="U9" s="718"/>
      <c r="V9" s="717" t="s">
        <v>117</v>
      </c>
      <c r="W9" s="718"/>
      <c r="X9" s="717" t="s">
        <v>118</v>
      </c>
      <c r="Y9" s="718"/>
      <c r="Z9" s="717" t="s">
        <v>119</v>
      </c>
      <c r="AA9" s="718"/>
      <c r="AB9" s="1011" t="s">
        <v>120</v>
      </c>
      <c r="AC9" s="718"/>
      <c r="AD9" s="717" t="s">
        <v>121</v>
      </c>
      <c r="AE9" s="718"/>
      <c r="AF9" s="717" t="s">
        <v>122</v>
      </c>
      <c r="AG9" s="718"/>
      <c r="AH9" s="717" t="s">
        <v>123</v>
      </c>
      <c r="AI9" s="718"/>
      <c r="AJ9" s="95" t="s">
        <v>120</v>
      </c>
      <c r="AK9" s="717" t="s">
        <v>124</v>
      </c>
      <c r="AL9" s="718"/>
      <c r="AM9" s="717" t="s">
        <v>125</v>
      </c>
      <c r="AN9" s="718"/>
      <c r="AO9" s="717" t="s">
        <v>126</v>
      </c>
      <c r="AP9" s="718"/>
      <c r="AQ9" s="95" t="s">
        <v>120</v>
      </c>
      <c r="AR9" s="717" t="s">
        <v>127</v>
      </c>
      <c r="AS9" s="718"/>
      <c r="AT9" s="717" t="s">
        <v>128</v>
      </c>
      <c r="AU9" s="718"/>
      <c r="AV9" s="717" t="s">
        <v>129</v>
      </c>
      <c r="AW9" s="718"/>
      <c r="AX9" s="95" t="s">
        <v>120</v>
      </c>
    </row>
    <row r="10" spans="1:50" ht="35.25" x14ac:dyDescent="0.25">
      <c r="A10" s="26" t="s">
        <v>130</v>
      </c>
      <c r="B10" s="26" t="s">
        <v>131</v>
      </c>
      <c r="C10" s="26" t="s">
        <v>132</v>
      </c>
      <c r="D10" s="66" t="s">
        <v>133</v>
      </c>
      <c r="E10" s="65" t="s">
        <v>0</v>
      </c>
      <c r="F10" s="65" t="s">
        <v>134</v>
      </c>
      <c r="G10" s="65" t="s">
        <v>1</v>
      </c>
      <c r="H10" s="67" t="s">
        <v>135</v>
      </c>
      <c r="I10" s="65" t="s">
        <v>136</v>
      </c>
      <c r="J10" s="27" t="s">
        <v>137</v>
      </c>
      <c r="K10" s="27" t="s">
        <v>138</v>
      </c>
      <c r="L10" s="27" t="s">
        <v>139</v>
      </c>
      <c r="M10" s="27" t="s">
        <v>140</v>
      </c>
      <c r="N10" s="27" t="s">
        <v>141</v>
      </c>
      <c r="O10" s="27" t="s">
        <v>142</v>
      </c>
      <c r="P10" s="27" t="s">
        <v>143</v>
      </c>
      <c r="Q10" s="27" t="s">
        <v>144</v>
      </c>
      <c r="R10" s="27" t="s">
        <v>145</v>
      </c>
      <c r="S10" s="27" t="s">
        <v>146</v>
      </c>
      <c r="T10" s="27" t="s">
        <v>147</v>
      </c>
      <c r="U10" s="27" t="s">
        <v>148</v>
      </c>
      <c r="V10" s="28" t="s">
        <v>149</v>
      </c>
      <c r="W10" s="28" t="s">
        <v>150</v>
      </c>
      <c r="X10" s="28" t="s">
        <v>626</v>
      </c>
      <c r="Y10" s="28" t="s">
        <v>150</v>
      </c>
      <c r="Z10" s="28" t="s">
        <v>627</v>
      </c>
      <c r="AA10" s="28" t="s">
        <v>150</v>
      </c>
      <c r="AB10" s="29" t="s">
        <v>151</v>
      </c>
      <c r="AC10" s="29" t="s">
        <v>152</v>
      </c>
      <c r="AD10" s="28" t="s">
        <v>149</v>
      </c>
      <c r="AE10" s="28" t="s">
        <v>150</v>
      </c>
      <c r="AF10" s="28" t="s">
        <v>628</v>
      </c>
      <c r="AG10" s="28" t="s">
        <v>150</v>
      </c>
      <c r="AH10" s="28" t="s">
        <v>629</v>
      </c>
      <c r="AI10" s="28" t="s">
        <v>150</v>
      </c>
      <c r="AJ10" s="125" t="s">
        <v>154</v>
      </c>
      <c r="AK10" s="28" t="s">
        <v>149</v>
      </c>
      <c r="AL10" s="28" t="s">
        <v>150</v>
      </c>
      <c r="AM10" s="28" t="s">
        <v>630</v>
      </c>
      <c r="AN10" s="28" t="s">
        <v>150</v>
      </c>
      <c r="AO10" s="28" t="s">
        <v>631</v>
      </c>
      <c r="AP10" s="28" t="s">
        <v>150</v>
      </c>
      <c r="AQ10" s="125" t="s">
        <v>156</v>
      </c>
      <c r="AR10" s="28" t="s">
        <v>149</v>
      </c>
      <c r="AS10" s="28" t="s">
        <v>150</v>
      </c>
      <c r="AT10" s="28" t="s">
        <v>632</v>
      </c>
      <c r="AU10" s="28" t="s">
        <v>150</v>
      </c>
      <c r="AV10" s="28" t="s">
        <v>633</v>
      </c>
      <c r="AW10" s="28" t="s">
        <v>150</v>
      </c>
      <c r="AX10" s="125" t="s">
        <v>158</v>
      </c>
    </row>
    <row r="11" spans="1:50" ht="48" customHeight="1" x14ac:dyDescent="0.25">
      <c r="A11" s="34" t="s">
        <v>29</v>
      </c>
      <c r="B11" s="34" t="s">
        <v>37</v>
      </c>
      <c r="C11" s="213" t="s">
        <v>46</v>
      </c>
      <c r="D11" s="1024">
        <v>0.1</v>
      </c>
      <c r="E11" s="1027" t="s">
        <v>634</v>
      </c>
      <c r="F11" s="1022">
        <v>1</v>
      </c>
      <c r="G11" s="1022" t="s">
        <v>355</v>
      </c>
      <c r="H11" s="214">
        <v>3.3300000000000003E-2</v>
      </c>
      <c r="I11" s="37" t="s">
        <v>635</v>
      </c>
      <c r="J11" s="215"/>
      <c r="K11" s="216">
        <v>1</v>
      </c>
      <c r="L11" s="215"/>
      <c r="M11" s="215"/>
      <c r="N11" s="215"/>
      <c r="O11" s="215"/>
      <c r="P11" s="215"/>
      <c r="Q11" s="215"/>
      <c r="R11" s="215"/>
      <c r="S11" s="217" t="s">
        <v>568</v>
      </c>
      <c r="T11" s="215"/>
      <c r="U11" s="215"/>
      <c r="V11" s="148"/>
      <c r="W11" s="13"/>
      <c r="X11" s="148">
        <v>1</v>
      </c>
      <c r="Y11" s="218" t="s">
        <v>636</v>
      </c>
      <c r="Z11" s="147"/>
      <c r="AA11" s="13"/>
      <c r="AB11" s="44">
        <f t="shared" ref="AB11:AB35" si="0">MAX(V11,X11,Z11)*H11</f>
        <v>3.3300000000000003E-2</v>
      </c>
      <c r="AC11" s="44">
        <f t="shared" ref="AC11:AC35" si="1">SUM(J11:L11)*H11</f>
        <v>3.3300000000000003E-2</v>
      </c>
      <c r="AD11" s="13"/>
      <c r="AE11" s="51"/>
      <c r="AF11" s="48"/>
      <c r="AG11" s="52"/>
      <c r="AH11" s="13"/>
      <c r="AI11" s="13"/>
      <c r="AJ11" s="48"/>
      <c r="AK11" s="13"/>
      <c r="AL11" s="51"/>
      <c r="AM11" s="48"/>
      <c r="AN11" s="52"/>
      <c r="AO11" s="13"/>
      <c r="AP11" s="13"/>
      <c r="AQ11" s="48"/>
      <c r="AR11" s="13"/>
      <c r="AS11" s="51"/>
      <c r="AT11" s="48"/>
      <c r="AU11" s="52"/>
      <c r="AV11" s="13"/>
      <c r="AW11" s="13"/>
      <c r="AX11" s="48"/>
    </row>
    <row r="12" spans="1:50" ht="42.75" customHeight="1" x14ac:dyDescent="0.25">
      <c r="A12" s="34" t="s">
        <v>29</v>
      </c>
      <c r="B12" s="34" t="s">
        <v>37</v>
      </c>
      <c r="C12" s="213" t="s">
        <v>46</v>
      </c>
      <c r="D12" s="1026"/>
      <c r="E12" s="1018"/>
      <c r="F12" s="1018"/>
      <c r="G12" s="1018"/>
      <c r="H12" s="214">
        <v>3.3300000000000003E-2</v>
      </c>
      <c r="I12" s="37" t="s">
        <v>637</v>
      </c>
      <c r="J12" s="219"/>
      <c r="K12" s="219"/>
      <c r="L12" s="216">
        <v>1</v>
      </c>
      <c r="M12" s="219"/>
      <c r="N12" s="219"/>
      <c r="O12" s="219"/>
      <c r="P12" s="219"/>
      <c r="Q12" s="219"/>
      <c r="R12" s="219"/>
      <c r="S12" s="219"/>
      <c r="T12" s="219"/>
      <c r="U12" s="219"/>
      <c r="V12" s="147"/>
      <c r="W12" s="51"/>
      <c r="X12" s="162"/>
      <c r="Y12" s="52"/>
      <c r="Z12" s="148">
        <v>1</v>
      </c>
      <c r="AA12" s="220" t="s">
        <v>569</v>
      </c>
      <c r="AB12" s="44">
        <f t="shared" si="0"/>
        <v>3.3300000000000003E-2</v>
      </c>
      <c r="AC12" s="44">
        <f t="shared" si="1"/>
        <v>3.3300000000000003E-2</v>
      </c>
      <c r="AD12" s="13"/>
      <c r="AE12" s="51"/>
      <c r="AF12" s="48"/>
      <c r="AG12" s="52"/>
      <c r="AH12" s="13"/>
      <c r="AI12" s="13"/>
      <c r="AJ12" s="48"/>
      <c r="AK12" s="13"/>
      <c r="AL12" s="51"/>
      <c r="AM12" s="48"/>
      <c r="AN12" s="52"/>
      <c r="AO12" s="13"/>
      <c r="AP12" s="13"/>
      <c r="AQ12" s="48"/>
      <c r="AR12" s="13"/>
      <c r="AS12" s="51"/>
      <c r="AT12" s="48"/>
      <c r="AU12" s="52"/>
      <c r="AV12" s="13"/>
      <c r="AW12" s="13"/>
      <c r="AX12" s="48"/>
    </row>
    <row r="13" spans="1:50" ht="46.5" customHeight="1" x14ac:dyDescent="0.25">
      <c r="A13" s="34" t="s">
        <v>29</v>
      </c>
      <c r="B13" s="34" t="s">
        <v>37</v>
      </c>
      <c r="C13" s="213" t="s">
        <v>46</v>
      </c>
      <c r="D13" s="741"/>
      <c r="E13" s="1019"/>
      <c r="F13" s="1019"/>
      <c r="G13" s="1019"/>
      <c r="H13" s="214">
        <v>3.3300000000000003E-2</v>
      </c>
      <c r="I13" s="37" t="s">
        <v>638</v>
      </c>
      <c r="J13" s="219"/>
      <c r="K13" s="219"/>
      <c r="L13" s="216">
        <v>1</v>
      </c>
      <c r="M13" s="219"/>
      <c r="N13" s="219"/>
      <c r="O13" s="219"/>
      <c r="P13" s="219"/>
      <c r="Q13" s="219"/>
      <c r="R13" s="219"/>
      <c r="S13" s="219"/>
      <c r="T13" s="219"/>
      <c r="U13" s="219"/>
      <c r="V13" s="147"/>
      <c r="W13" s="51"/>
      <c r="X13" s="162"/>
      <c r="Y13" s="52"/>
      <c r="Z13" s="221">
        <v>1</v>
      </c>
      <c r="AA13" s="222" t="s">
        <v>570</v>
      </c>
      <c r="AB13" s="44">
        <f t="shared" si="0"/>
        <v>3.3300000000000003E-2</v>
      </c>
      <c r="AC13" s="44">
        <f t="shared" si="1"/>
        <v>3.3300000000000003E-2</v>
      </c>
      <c r="AD13" s="13"/>
      <c r="AE13" s="51"/>
      <c r="AF13" s="48"/>
      <c r="AG13" s="52"/>
      <c r="AH13" s="13"/>
      <c r="AI13" s="13"/>
      <c r="AJ13" s="48"/>
      <c r="AK13" s="13"/>
      <c r="AL13" s="51"/>
      <c r="AM13" s="48"/>
      <c r="AN13" s="52"/>
      <c r="AO13" s="13"/>
      <c r="AP13" s="13"/>
      <c r="AQ13" s="48"/>
      <c r="AR13" s="13"/>
      <c r="AS13" s="51"/>
      <c r="AT13" s="48"/>
      <c r="AU13" s="52"/>
      <c r="AV13" s="13"/>
      <c r="AW13" s="13"/>
      <c r="AX13" s="48"/>
    </row>
    <row r="14" spans="1:50" ht="63" customHeight="1" x14ac:dyDescent="0.25">
      <c r="A14" s="34" t="s">
        <v>29</v>
      </c>
      <c r="B14" s="34" t="s">
        <v>37</v>
      </c>
      <c r="C14" s="213" t="s">
        <v>46</v>
      </c>
      <c r="D14" s="1024">
        <v>0.1</v>
      </c>
      <c r="E14" s="1023" t="s">
        <v>639</v>
      </c>
      <c r="F14" s="1022">
        <v>1</v>
      </c>
      <c r="G14" s="1022" t="s">
        <v>571</v>
      </c>
      <c r="H14" s="214">
        <v>0.05</v>
      </c>
      <c r="I14" s="47" t="s">
        <v>640</v>
      </c>
      <c r="J14" s="219"/>
      <c r="K14" s="219"/>
      <c r="L14" s="216">
        <v>1</v>
      </c>
      <c r="M14" s="219"/>
      <c r="N14" s="219"/>
      <c r="O14" s="219"/>
      <c r="P14" s="219"/>
      <c r="Q14" s="219"/>
      <c r="R14" s="219"/>
      <c r="S14" s="219"/>
      <c r="T14" s="219"/>
      <c r="U14" s="219"/>
      <c r="V14" s="147"/>
      <c r="W14" s="51"/>
      <c r="X14" s="162"/>
      <c r="Y14" s="52"/>
      <c r="Z14" s="221">
        <v>1</v>
      </c>
      <c r="AA14" s="222" t="s">
        <v>641</v>
      </c>
      <c r="AB14" s="44">
        <f t="shared" si="0"/>
        <v>0.05</v>
      </c>
      <c r="AC14" s="44">
        <f t="shared" si="1"/>
        <v>0.05</v>
      </c>
      <c r="AD14" s="13"/>
      <c r="AE14" s="51"/>
      <c r="AF14" s="48"/>
      <c r="AG14" s="52"/>
      <c r="AH14" s="13"/>
      <c r="AI14" s="13"/>
      <c r="AJ14" s="48"/>
      <c r="AK14" s="13"/>
      <c r="AL14" s="51"/>
      <c r="AM14" s="48"/>
      <c r="AN14" s="52"/>
      <c r="AO14" s="13"/>
      <c r="AP14" s="13"/>
      <c r="AQ14" s="48"/>
      <c r="AR14" s="13"/>
      <c r="AS14" s="51"/>
      <c r="AT14" s="48"/>
      <c r="AU14" s="52"/>
      <c r="AV14" s="13"/>
      <c r="AW14" s="13"/>
      <c r="AX14" s="48"/>
    </row>
    <row r="15" spans="1:50" ht="60" customHeight="1" x14ac:dyDescent="0.25">
      <c r="A15" s="34" t="s">
        <v>29</v>
      </c>
      <c r="B15" s="34" t="s">
        <v>37</v>
      </c>
      <c r="C15" s="213" t="s">
        <v>46</v>
      </c>
      <c r="D15" s="741"/>
      <c r="E15" s="1019"/>
      <c r="F15" s="1019"/>
      <c r="G15" s="1019"/>
      <c r="H15" s="214">
        <v>0.05</v>
      </c>
      <c r="I15" s="37" t="s">
        <v>642</v>
      </c>
      <c r="J15" s="219"/>
      <c r="K15" s="219"/>
      <c r="L15" s="219"/>
      <c r="M15" s="223">
        <v>1</v>
      </c>
      <c r="N15" s="219"/>
      <c r="O15" s="219"/>
      <c r="P15" s="219"/>
      <c r="Q15" s="219"/>
      <c r="R15" s="219"/>
      <c r="S15" s="219"/>
      <c r="T15" s="219"/>
      <c r="U15" s="219"/>
      <c r="V15" s="147"/>
      <c r="W15" s="51"/>
      <c r="X15" s="162"/>
      <c r="Y15" s="52"/>
      <c r="Z15" s="147"/>
      <c r="AA15" s="13"/>
      <c r="AB15" s="44">
        <f t="shared" si="0"/>
        <v>0</v>
      </c>
      <c r="AC15" s="44">
        <f t="shared" si="1"/>
        <v>0</v>
      </c>
      <c r="AD15" s="221">
        <v>1</v>
      </c>
      <c r="AE15" s="222" t="s">
        <v>643</v>
      </c>
      <c r="AF15" s="13" t="s">
        <v>644</v>
      </c>
      <c r="AG15" s="52"/>
      <c r="AH15" s="13"/>
      <c r="AI15" s="13"/>
      <c r="AJ15" s="48"/>
      <c r="AK15" s="13"/>
      <c r="AL15" s="51"/>
      <c r="AM15" s="48"/>
      <c r="AN15" s="52"/>
      <c r="AO15" s="13"/>
      <c r="AP15" s="13"/>
      <c r="AQ15" s="48"/>
      <c r="AR15" s="13"/>
      <c r="AS15" s="51"/>
      <c r="AT15" s="48"/>
      <c r="AU15" s="52"/>
      <c r="AV15" s="13"/>
      <c r="AW15" s="13"/>
      <c r="AX15" s="48"/>
    </row>
    <row r="16" spans="1:50" ht="51" customHeight="1" x14ac:dyDescent="0.25">
      <c r="A16" s="34" t="s">
        <v>29</v>
      </c>
      <c r="B16" s="34" t="s">
        <v>37</v>
      </c>
      <c r="C16" s="213" t="s">
        <v>46</v>
      </c>
      <c r="D16" s="1024">
        <v>0.15</v>
      </c>
      <c r="E16" s="1023" t="s">
        <v>645</v>
      </c>
      <c r="F16" s="1022">
        <v>1</v>
      </c>
      <c r="G16" s="1022" t="s">
        <v>646</v>
      </c>
      <c r="H16" s="214">
        <v>7.0000000000000007E-2</v>
      </c>
      <c r="I16" s="47" t="s">
        <v>647</v>
      </c>
      <c r="J16" s="219"/>
      <c r="K16" s="219"/>
      <c r="L16" s="216">
        <v>1</v>
      </c>
      <c r="M16" s="219"/>
      <c r="N16" s="219"/>
      <c r="O16" s="219"/>
      <c r="P16" s="219"/>
      <c r="Q16" s="219"/>
      <c r="R16" s="219"/>
      <c r="S16" s="219"/>
      <c r="T16" s="219"/>
      <c r="U16" s="219"/>
      <c r="V16" s="147"/>
      <c r="W16" s="51"/>
      <c r="X16" s="162"/>
      <c r="Y16" s="52"/>
      <c r="Z16" s="221">
        <v>1</v>
      </c>
      <c r="AA16" s="222" t="s">
        <v>648</v>
      </c>
      <c r="AB16" s="44">
        <f t="shared" si="0"/>
        <v>7.0000000000000007E-2</v>
      </c>
      <c r="AC16" s="44">
        <f t="shared" si="1"/>
        <v>7.0000000000000007E-2</v>
      </c>
      <c r="AD16" s="13"/>
      <c r="AE16" s="51"/>
      <c r="AF16" s="48"/>
      <c r="AG16" s="52"/>
      <c r="AH16" s="13"/>
      <c r="AI16" s="13"/>
      <c r="AJ16" s="48"/>
      <c r="AK16" s="13"/>
      <c r="AL16" s="51"/>
      <c r="AM16" s="48"/>
      <c r="AN16" s="52"/>
      <c r="AO16" s="13"/>
      <c r="AP16" s="13"/>
      <c r="AQ16" s="48"/>
      <c r="AR16" s="13"/>
      <c r="AS16" s="51"/>
      <c r="AT16" s="48"/>
      <c r="AU16" s="52"/>
      <c r="AV16" s="13"/>
      <c r="AW16" s="13"/>
      <c r="AX16" s="48"/>
    </row>
    <row r="17" spans="1:50" ht="37.5" customHeight="1" x14ac:dyDescent="0.25">
      <c r="A17" s="34" t="s">
        <v>29</v>
      </c>
      <c r="B17" s="34" t="s">
        <v>37</v>
      </c>
      <c r="C17" s="213" t="s">
        <v>46</v>
      </c>
      <c r="D17" s="1026"/>
      <c r="E17" s="1018"/>
      <c r="F17" s="1018"/>
      <c r="G17" s="1018"/>
      <c r="H17" s="214">
        <v>2.5000000000000001E-2</v>
      </c>
      <c r="I17" s="224" t="s">
        <v>649</v>
      </c>
      <c r="J17" s="219"/>
      <c r="K17" s="219"/>
      <c r="L17" s="216">
        <v>1</v>
      </c>
      <c r="M17" s="219"/>
      <c r="N17" s="219"/>
      <c r="O17" s="219"/>
      <c r="P17" s="219"/>
      <c r="Q17" s="219"/>
      <c r="R17" s="219"/>
      <c r="S17" s="219"/>
      <c r="T17" s="219"/>
      <c r="U17" s="219"/>
      <c r="V17" s="147"/>
      <c r="W17" s="51"/>
      <c r="X17" s="162"/>
      <c r="Y17" s="52"/>
      <c r="Z17" s="221">
        <v>1</v>
      </c>
      <c r="AA17" s="222" t="s">
        <v>572</v>
      </c>
      <c r="AB17" s="44">
        <f t="shared" si="0"/>
        <v>2.5000000000000001E-2</v>
      </c>
      <c r="AC17" s="44">
        <f t="shared" si="1"/>
        <v>2.5000000000000001E-2</v>
      </c>
      <c r="AD17" s="13"/>
      <c r="AE17" s="51"/>
      <c r="AF17" s="48"/>
      <c r="AG17" s="52"/>
      <c r="AH17" s="13"/>
      <c r="AI17" s="13"/>
      <c r="AJ17" s="48"/>
      <c r="AK17" s="13"/>
      <c r="AL17" s="51"/>
      <c r="AM17" s="48"/>
      <c r="AN17" s="52"/>
      <c r="AO17" s="13"/>
      <c r="AP17" s="13"/>
      <c r="AQ17" s="48"/>
      <c r="AR17" s="13"/>
      <c r="AS17" s="51"/>
      <c r="AT17" s="48"/>
      <c r="AU17" s="52"/>
      <c r="AV17" s="13"/>
      <c r="AW17" s="13"/>
      <c r="AX17" s="48"/>
    </row>
    <row r="18" spans="1:50" ht="37.5" customHeight="1" x14ac:dyDescent="0.25">
      <c r="A18" s="34" t="s">
        <v>29</v>
      </c>
      <c r="B18" s="34" t="s">
        <v>37</v>
      </c>
      <c r="C18" s="213" t="s">
        <v>46</v>
      </c>
      <c r="D18" s="1026"/>
      <c r="E18" s="1018"/>
      <c r="F18" s="1018"/>
      <c r="G18" s="1018"/>
      <c r="H18" s="214">
        <v>2.5000000000000001E-2</v>
      </c>
      <c r="I18" s="225" t="s">
        <v>650</v>
      </c>
      <c r="J18" s="219"/>
      <c r="K18" s="219"/>
      <c r="L18" s="219"/>
      <c r="M18" s="223">
        <v>1</v>
      </c>
      <c r="N18" s="219"/>
      <c r="O18" s="219"/>
      <c r="P18" s="219"/>
      <c r="Q18" s="219"/>
      <c r="R18" s="219"/>
      <c r="S18" s="219"/>
      <c r="T18" s="219"/>
      <c r="U18" s="219"/>
      <c r="V18" s="147"/>
      <c r="W18" s="51"/>
      <c r="X18" s="162"/>
      <c r="Y18" s="52"/>
      <c r="Z18" s="147"/>
      <c r="AA18" s="13"/>
      <c r="AB18" s="44">
        <f t="shared" si="0"/>
        <v>0</v>
      </c>
      <c r="AC18" s="44">
        <f t="shared" si="1"/>
        <v>0</v>
      </c>
      <c r="AD18" s="221">
        <v>1</v>
      </c>
      <c r="AE18" s="222" t="s">
        <v>651</v>
      </c>
      <c r="AF18" s="13" t="s">
        <v>644</v>
      </c>
      <c r="AG18" s="52"/>
      <c r="AH18" s="13"/>
      <c r="AI18" s="13"/>
      <c r="AJ18" s="48"/>
      <c r="AK18" s="13"/>
      <c r="AL18" s="51"/>
      <c r="AM18" s="48"/>
      <c r="AN18" s="52"/>
      <c r="AO18" s="13"/>
      <c r="AP18" s="13"/>
      <c r="AQ18" s="48"/>
      <c r="AR18" s="13"/>
      <c r="AS18" s="51"/>
      <c r="AT18" s="48"/>
      <c r="AU18" s="52"/>
      <c r="AV18" s="13"/>
      <c r="AW18" s="13"/>
      <c r="AX18" s="48"/>
    </row>
    <row r="19" spans="1:50" ht="47.25" customHeight="1" x14ac:dyDescent="0.25">
      <c r="A19" s="34" t="s">
        <v>29</v>
      </c>
      <c r="B19" s="34" t="s">
        <v>37</v>
      </c>
      <c r="C19" s="213" t="s">
        <v>46</v>
      </c>
      <c r="D19" s="741"/>
      <c r="E19" s="1019"/>
      <c r="F19" s="1019"/>
      <c r="G19" s="1019"/>
      <c r="H19" s="214">
        <v>2.5000000000000001E-2</v>
      </c>
      <c r="I19" s="225" t="s">
        <v>652</v>
      </c>
      <c r="J19" s="219"/>
      <c r="K19" s="219"/>
      <c r="L19" s="219"/>
      <c r="M19" s="223">
        <v>1</v>
      </c>
      <c r="N19" s="219"/>
      <c r="O19" s="219"/>
      <c r="P19" s="219"/>
      <c r="Q19" s="219"/>
      <c r="R19" s="219"/>
      <c r="S19" s="219"/>
      <c r="T19" s="219"/>
      <c r="U19" s="219"/>
      <c r="V19" s="147"/>
      <c r="W19" s="51"/>
      <c r="X19" s="162"/>
      <c r="Y19" s="52"/>
      <c r="Z19" s="147"/>
      <c r="AA19" s="13"/>
      <c r="AB19" s="44">
        <f t="shared" si="0"/>
        <v>0</v>
      </c>
      <c r="AC19" s="44">
        <f t="shared" si="1"/>
        <v>0</v>
      </c>
      <c r="AD19" s="221">
        <v>1</v>
      </c>
      <c r="AE19" s="222" t="s">
        <v>573</v>
      </c>
      <c r="AF19" s="13" t="s">
        <v>644</v>
      </c>
      <c r="AG19" s="52"/>
      <c r="AH19" s="13"/>
      <c r="AI19" s="13"/>
      <c r="AJ19" s="48"/>
      <c r="AK19" s="13"/>
      <c r="AL19" s="51"/>
      <c r="AM19" s="48"/>
      <c r="AN19" s="52"/>
      <c r="AO19" s="13"/>
      <c r="AP19" s="13"/>
      <c r="AQ19" s="48"/>
      <c r="AR19" s="13"/>
      <c r="AS19" s="51"/>
      <c r="AT19" s="48"/>
      <c r="AU19" s="52"/>
      <c r="AV19" s="13"/>
      <c r="AW19" s="13"/>
      <c r="AX19" s="48"/>
    </row>
    <row r="20" spans="1:50" ht="35.25" customHeight="1" x14ac:dyDescent="0.25">
      <c r="A20" s="34" t="s">
        <v>29</v>
      </c>
      <c r="B20" s="34" t="s">
        <v>37</v>
      </c>
      <c r="C20" s="213" t="s">
        <v>46</v>
      </c>
      <c r="D20" s="1024">
        <v>0.1</v>
      </c>
      <c r="E20" s="1023" t="s">
        <v>653</v>
      </c>
      <c r="F20" s="1022">
        <v>2</v>
      </c>
      <c r="G20" s="1022" t="s">
        <v>654</v>
      </c>
      <c r="H20" s="214">
        <v>0.05</v>
      </c>
      <c r="I20" s="225" t="s">
        <v>655</v>
      </c>
      <c r="J20" s="219"/>
      <c r="K20" s="216">
        <v>1</v>
      </c>
      <c r="L20" s="219"/>
      <c r="M20" s="219"/>
      <c r="N20" s="219"/>
      <c r="O20" s="219"/>
      <c r="P20" s="219"/>
      <c r="Q20" s="219"/>
      <c r="R20" s="219"/>
      <c r="S20" s="219"/>
      <c r="T20" s="219"/>
      <c r="U20" s="219"/>
      <c r="V20" s="147"/>
      <c r="W20" s="13"/>
      <c r="X20" s="148">
        <v>1</v>
      </c>
      <c r="Y20" s="47" t="s">
        <v>656</v>
      </c>
      <c r="Z20" s="147"/>
      <c r="AA20" s="13"/>
      <c r="AB20" s="44">
        <f t="shared" si="0"/>
        <v>0.05</v>
      </c>
      <c r="AC20" s="44">
        <f t="shared" si="1"/>
        <v>0.05</v>
      </c>
      <c r="AD20" s="13"/>
      <c r="AE20" s="13"/>
      <c r="AF20" s="13"/>
      <c r="AG20" s="13"/>
      <c r="AH20" s="13"/>
      <c r="AI20" s="13"/>
      <c r="AJ20" s="13"/>
      <c r="AK20" s="13"/>
      <c r="AL20" s="13"/>
      <c r="AM20" s="13"/>
      <c r="AN20" s="13"/>
      <c r="AO20" s="13"/>
      <c r="AP20" s="13"/>
      <c r="AQ20" s="13"/>
      <c r="AR20" s="13"/>
      <c r="AS20" s="13"/>
      <c r="AT20" s="13"/>
      <c r="AU20" s="13"/>
      <c r="AV20" s="13"/>
      <c r="AW20" s="13"/>
      <c r="AX20" s="13"/>
    </row>
    <row r="21" spans="1:50" ht="42.75" customHeight="1" x14ac:dyDescent="0.25">
      <c r="A21" s="34" t="s">
        <v>29</v>
      </c>
      <c r="B21" s="34" t="s">
        <v>37</v>
      </c>
      <c r="C21" s="213" t="s">
        <v>46</v>
      </c>
      <c r="D21" s="1026"/>
      <c r="E21" s="1018"/>
      <c r="F21" s="1018"/>
      <c r="G21" s="1018"/>
      <c r="H21" s="214">
        <v>0.03</v>
      </c>
      <c r="I21" s="225" t="s">
        <v>657</v>
      </c>
      <c r="J21" s="219"/>
      <c r="K21" s="219"/>
      <c r="L21" s="219"/>
      <c r="M21" s="219"/>
      <c r="N21" s="219"/>
      <c r="O21" s="226">
        <v>0.5</v>
      </c>
      <c r="P21" s="219"/>
      <c r="Q21" s="219"/>
      <c r="R21" s="226">
        <v>0.5</v>
      </c>
      <c r="S21" s="219"/>
      <c r="T21" s="219"/>
      <c r="U21" s="219"/>
      <c r="V21" s="147"/>
      <c r="W21" s="51"/>
      <c r="X21" s="162"/>
      <c r="Y21" s="52"/>
      <c r="Z21" s="147"/>
      <c r="AA21" s="13"/>
      <c r="AB21" s="44">
        <f t="shared" si="0"/>
        <v>0</v>
      </c>
      <c r="AC21" s="44">
        <f t="shared" si="1"/>
        <v>0</v>
      </c>
      <c r="AD21" s="13"/>
      <c r="AE21" s="51"/>
      <c r="AF21" s="48"/>
      <c r="AG21" s="52"/>
      <c r="AH21" s="13"/>
      <c r="AI21" s="13"/>
      <c r="AJ21" s="48"/>
      <c r="AK21" s="13"/>
      <c r="AL21" s="51"/>
      <c r="AM21" s="48"/>
      <c r="AN21" s="52"/>
      <c r="AO21" s="13"/>
      <c r="AP21" s="13"/>
      <c r="AQ21" s="48"/>
      <c r="AR21" s="13"/>
      <c r="AS21" s="51"/>
      <c r="AT21" s="48"/>
      <c r="AU21" s="52"/>
      <c r="AV21" s="13"/>
      <c r="AW21" s="13"/>
      <c r="AX21" s="48"/>
    </row>
    <row r="22" spans="1:50" ht="45" customHeight="1" x14ac:dyDescent="0.25">
      <c r="A22" s="34" t="s">
        <v>29</v>
      </c>
      <c r="B22" s="34" t="s">
        <v>37</v>
      </c>
      <c r="C22" s="213" t="s">
        <v>46</v>
      </c>
      <c r="D22" s="741"/>
      <c r="E22" s="1019"/>
      <c r="F22" s="1019"/>
      <c r="G22" s="1019"/>
      <c r="H22" s="214">
        <v>0.02</v>
      </c>
      <c r="I22" s="225" t="s">
        <v>658</v>
      </c>
      <c r="J22" s="219"/>
      <c r="K22" s="219"/>
      <c r="L22" s="219"/>
      <c r="M22" s="219"/>
      <c r="N22" s="226">
        <v>0.5</v>
      </c>
      <c r="O22" s="219"/>
      <c r="P22" s="219"/>
      <c r="Q22" s="226">
        <v>0.5</v>
      </c>
      <c r="R22" s="219"/>
      <c r="S22" s="219"/>
      <c r="T22" s="219"/>
      <c r="U22" s="219"/>
      <c r="V22" s="147"/>
      <c r="W22" s="51"/>
      <c r="X22" s="162"/>
      <c r="Y22" s="52"/>
      <c r="Z22" s="147"/>
      <c r="AA22" s="13"/>
      <c r="AB22" s="44">
        <f t="shared" si="0"/>
        <v>0</v>
      </c>
      <c r="AC22" s="44">
        <f t="shared" si="1"/>
        <v>0</v>
      </c>
      <c r="AD22" s="13"/>
      <c r="AE22" s="51"/>
      <c r="AF22" s="48"/>
      <c r="AG22" s="52"/>
      <c r="AH22" s="13"/>
      <c r="AI22" s="13"/>
      <c r="AJ22" s="48"/>
      <c r="AK22" s="13"/>
      <c r="AL22" s="51"/>
      <c r="AM22" s="48"/>
      <c r="AN22" s="52"/>
      <c r="AO22" s="13"/>
      <c r="AP22" s="13"/>
      <c r="AQ22" s="48"/>
      <c r="AR22" s="13"/>
      <c r="AS22" s="51"/>
      <c r="AT22" s="48"/>
      <c r="AU22" s="52"/>
      <c r="AV22" s="13"/>
      <c r="AW22" s="13"/>
      <c r="AX22" s="48"/>
    </row>
    <row r="23" spans="1:50" ht="44.25" customHeight="1" x14ac:dyDescent="0.25">
      <c r="A23" s="34" t="s">
        <v>29</v>
      </c>
      <c r="B23" s="34" t="s">
        <v>37</v>
      </c>
      <c r="C23" s="213" t="s">
        <v>46</v>
      </c>
      <c r="D23" s="1024">
        <v>0.15</v>
      </c>
      <c r="E23" s="1023" t="s">
        <v>659</v>
      </c>
      <c r="F23" s="1022">
        <v>4</v>
      </c>
      <c r="G23" s="1022" t="s">
        <v>654</v>
      </c>
      <c r="H23" s="214">
        <v>0.1</v>
      </c>
      <c r="I23" s="227" t="s">
        <v>660</v>
      </c>
      <c r="J23" s="219"/>
      <c r="K23" s="228"/>
      <c r="L23" s="226">
        <v>0.25</v>
      </c>
      <c r="M23" s="228"/>
      <c r="N23" s="219"/>
      <c r="O23" s="226">
        <v>0.25</v>
      </c>
      <c r="P23" s="219"/>
      <c r="Q23" s="219"/>
      <c r="R23" s="226">
        <v>0.25</v>
      </c>
      <c r="S23" s="219"/>
      <c r="T23" s="219"/>
      <c r="U23" s="226">
        <v>0.25</v>
      </c>
      <c r="V23" s="147"/>
      <c r="W23" s="13"/>
      <c r="X23" s="147"/>
      <c r="Y23" s="13"/>
      <c r="Z23" s="221">
        <v>0.25</v>
      </c>
      <c r="AA23" s="222" t="s">
        <v>574</v>
      </c>
      <c r="AB23" s="44">
        <f t="shared" si="0"/>
        <v>2.5000000000000001E-2</v>
      </c>
      <c r="AC23" s="44">
        <f t="shared" si="1"/>
        <v>2.5000000000000001E-2</v>
      </c>
      <c r="AD23" s="13"/>
      <c r="AE23" s="13"/>
      <c r="AF23" s="13"/>
      <c r="AG23" s="13"/>
      <c r="AH23" s="13"/>
      <c r="AI23" s="13"/>
      <c r="AJ23" s="13"/>
      <c r="AK23" s="13"/>
      <c r="AL23" s="13"/>
      <c r="AM23" s="13"/>
      <c r="AN23" s="13"/>
      <c r="AO23" s="13"/>
      <c r="AP23" s="13"/>
      <c r="AQ23" s="13"/>
      <c r="AR23" s="13"/>
      <c r="AS23" s="13"/>
      <c r="AT23" s="13"/>
      <c r="AU23" s="13"/>
      <c r="AV23" s="13"/>
      <c r="AW23" s="13"/>
      <c r="AX23" s="13"/>
    </row>
    <row r="24" spans="1:50" ht="45" customHeight="1" x14ac:dyDescent="0.25">
      <c r="A24" s="34" t="s">
        <v>29</v>
      </c>
      <c r="B24" s="34" t="s">
        <v>37</v>
      </c>
      <c r="C24" s="213" t="s">
        <v>46</v>
      </c>
      <c r="D24" s="741"/>
      <c r="E24" s="1019"/>
      <c r="F24" s="1019"/>
      <c r="G24" s="1019"/>
      <c r="H24" s="214">
        <v>0.05</v>
      </c>
      <c r="I24" s="229" t="s">
        <v>661</v>
      </c>
      <c r="J24" s="230"/>
      <c r="K24" s="230"/>
      <c r="L24" s="230"/>
      <c r="M24" s="230"/>
      <c r="N24" s="230"/>
      <c r="O24" s="226">
        <v>0.5</v>
      </c>
      <c r="P24" s="230"/>
      <c r="Q24" s="230"/>
      <c r="R24" s="230"/>
      <c r="S24" s="230"/>
      <c r="T24" s="230"/>
      <c r="U24" s="226">
        <v>0.5</v>
      </c>
      <c r="V24" s="147"/>
      <c r="W24" s="13"/>
      <c r="X24" s="147"/>
      <c r="Y24" s="13"/>
      <c r="Z24" s="147"/>
      <c r="AA24" s="13"/>
      <c r="AB24" s="44">
        <f t="shared" si="0"/>
        <v>0</v>
      </c>
      <c r="AC24" s="44">
        <f t="shared" si="1"/>
        <v>0</v>
      </c>
      <c r="AD24" s="13"/>
      <c r="AE24" s="13"/>
      <c r="AF24" s="13"/>
      <c r="AG24" s="13"/>
      <c r="AH24" s="13"/>
      <c r="AI24" s="13"/>
      <c r="AJ24" s="13"/>
      <c r="AK24" s="13"/>
      <c r="AL24" s="13"/>
      <c r="AM24" s="13"/>
      <c r="AN24" s="13"/>
      <c r="AO24" s="13"/>
      <c r="AP24" s="13"/>
      <c r="AQ24" s="13"/>
      <c r="AR24" s="13"/>
      <c r="AS24" s="13"/>
      <c r="AT24" s="13"/>
      <c r="AU24" s="13"/>
      <c r="AV24" s="13"/>
      <c r="AW24" s="13"/>
      <c r="AX24" s="13"/>
    </row>
    <row r="25" spans="1:50" ht="49.5" customHeight="1" x14ac:dyDescent="0.25">
      <c r="A25" s="34" t="s">
        <v>29</v>
      </c>
      <c r="B25" s="34" t="s">
        <v>37</v>
      </c>
      <c r="C25" s="213" t="s">
        <v>46</v>
      </c>
      <c r="D25" s="1025">
        <v>0.1</v>
      </c>
      <c r="E25" s="1021" t="s">
        <v>662</v>
      </c>
      <c r="F25" s="1022">
        <v>2</v>
      </c>
      <c r="G25" s="1022" t="s">
        <v>654</v>
      </c>
      <c r="H25" s="214">
        <v>0.02</v>
      </c>
      <c r="I25" s="224" t="s">
        <v>663</v>
      </c>
      <c r="J25" s="219"/>
      <c r="K25" s="219"/>
      <c r="L25" s="223">
        <v>1</v>
      </c>
      <c r="M25" s="219"/>
      <c r="N25" s="219"/>
      <c r="O25" s="219"/>
      <c r="P25" s="219"/>
      <c r="Q25" s="219"/>
      <c r="R25" s="219"/>
      <c r="S25" s="219"/>
      <c r="T25" s="219"/>
      <c r="U25" s="219"/>
      <c r="V25" s="147"/>
      <c r="W25" s="51"/>
      <c r="X25" s="162"/>
      <c r="Y25" s="52"/>
      <c r="Z25" s="221">
        <v>1</v>
      </c>
      <c r="AA25" s="64" t="s">
        <v>664</v>
      </c>
      <c r="AB25" s="44">
        <f t="shared" si="0"/>
        <v>0.02</v>
      </c>
      <c r="AC25" s="44">
        <f t="shared" si="1"/>
        <v>0.02</v>
      </c>
      <c r="AD25" s="13"/>
      <c r="AE25" s="51"/>
      <c r="AF25" s="48"/>
      <c r="AG25" s="52"/>
      <c r="AH25" s="13"/>
      <c r="AI25" s="13"/>
      <c r="AJ25" s="48"/>
      <c r="AK25" s="13"/>
      <c r="AL25" s="51"/>
      <c r="AM25" s="48"/>
      <c r="AN25" s="52"/>
      <c r="AO25" s="13"/>
      <c r="AP25" s="13"/>
      <c r="AQ25" s="48"/>
      <c r="AR25" s="13"/>
      <c r="AS25" s="51"/>
      <c r="AT25" s="48"/>
      <c r="AU25" s="52"/>
      <c r="AV25" s="13"/>
      <c r="AW25" s="13"/>
      <c r="AX25" s="48"/>
    </row>
    <row r="26" spans="1:50" ht="39.75" customHeight="1" x14ac:dyDescent="0.25">
      <c r="A26" s="34" t="s">
        <v>29</v>
      </c>
      <c r="B26" s="34" t="s">
        <v>37</v>
      </c>
      <c r="C26" s="213" t="s">
        <v>46</v>
      </c>
      <c r="D26" s="1026"/>
      <c r="E26" s="1018"/>
      <c r="F26" s="1018"/>
      <c r="G26" s="1018"/>
      <c r="H26" s="214">
        <v>0.02</v>
      </c>
      <c r="I26" s="225" t="s">
        <v>665</v>
      </c>
      <c r="J26" s="219"/>
      <c r="K26" s="219"/>
      <c r="L26" s="219"/>
      <c r="M26" s="219"/>
      <c r="N26" s="219"/>
      <c r="O26" s="223">
        <v>1</v>
      </c>
      <c r="P26" s="219"/>
      <c r="Q26" s="219"/>
      <c r="R26" s="219"/>
      <c r="S26" s="219"/>
      <c r="T26" s="219"/>
      <c r="U26" s="219"/>
      <c r="V26" s="147"/>
      <c r="W26" s="51"/>
      <c r="X26" s="162"/>
      <c r="Y26" s="52"/>
      <c r="Z26" s="147"/>
      <c r="AA26" s="13"/>
      <c r="AB26" s="44">
        <f t="shared" si="0"/>
        <v>0</v>
      </c>
      <c r="AC26" s="44">
        <f t="shared" si="1"/>
        <v>0</v>
      </c>
      <c r="AD26" s="13"/>
      <c r="AE26" s="51"/>
      <c r="AF26" s="48"/>
      <c r="AG26" s="52"/>
      <c r="AH26" s="13"/>
      <c r="AI26" s="13"/>
      <c r="AJ26" s="48"/>
      <c r="AK26" s="13"/>
      <c r="AL26" s="51"/>
      <c r="AM26" s="48"/>
      <c r="AN26" s="52"/>
      <c r="AO26" s="13"/>
      <c r="AP26" s="13"/>
      <c r="AQ26" s="48"/>
      <c r="AR26" s="13"/>
      <c r="AS26" s="51"/>
      <c r="AT26" s="48"/>
      <c r="AU26" s="52"/>
      <c r="AV26" s="13"/>
      <c r="AW26" s="13"/>
      <c r="AX26" s="48"/>
    </row>
    <row r="27" spans="1:50" ht="40.5" customHeight="1" x14ac:dyDescent="0.25">
      <c r="A27" s="34" t="s">
        <v>29</v>
      </c>
      <c r="B27" s="34" t="s">
        <v>37</v>
      </c>
      <c r="C27" s="213" t="s">
        <v>46</v>
      </c>
      <c r="D27" s="1026"/>
      <c r="E27" s="1018"/>
      <c r="F27" s="1018"/>
      <c r="G27" s="1018"/>
      <c r="H27" s="214">
        <v>0.02</v>
      </c>
      <c r="I27" s="225" t="s">
        <v>666</v>
      </c>
      <c r="J27" s="219"/>
      <c r="K27" s="219"/>
      <c r="L27" s="219"/>
      <c r="M27" s="219"/>
      <c r="N27" s="219"/>
      <c r="O27" s="219"/>
      <c r="P27" s="223">
        <v>1</v>
      </c>
      <c r="Q27" s="219"/>
      <c r="R27" s="219"/>
      <c r="S27" s="219"/>
      <c r="T27" s="219"/>
      <c r="U27" s="219"/>
      <c r="V27" s="147"/>
      <c r="W27" s="13"/>
      <c r="X27" s="147"/>
      <c r="Y27" s="13"/>
      <c r="Z27" s="147"/>
      <c r="AA27" s="13"/>
      <c r="AB27" s="44">
        <f t="shared" si="0"/>
        <v>0</v>
      </c>
      <c r="AC27" s="44">
        <f t="shared" si="1"/>
        <v>0</v>
      </c>
      <c r="AD27" s="13"/>
      <c r="AE27" s="13"/>
      <c r="AF27" s="13"/>
      <c r="AG27" s="13"/>
      <c r="AH27" s="13"/>
      <c r="AI27" s="13"/>
      <c r="AJ27" s="13"/>
      <c r="AK27" s="13"/>
      <c r="AL27" s="13"/>
      <c r="AM27" s="13"/>
      <c r="AN27" s="13"/>
      <c r="AO27" s="13"/>
      <c r="AP27" s="13"/>
      <c r="AQ27" s="13"/>
      <c r="AR27" s="13"/>
      <c r="AS27" s="13"/>
      <c r="AT27" s="13"/>
      <c r="AU27" s="13"/>
      <c r="AV27" s="13"/>
      <c r="AW27" s="13"/>
      <c r="AX27" s="13"/>
    </row>
    <row r="28" spans="1:50" ht="60" customHeight="1" x14ac:dyDescent="0.25">
      <c r="A28" s="34" t="s">
        <v>29</v>
      </c>
      <c r="B28" s="34" t="s">
        <v>37</v>
      </c>
      <c r="C28" s="213" t="s">
        <v>46</v>
      </c>
      <c r="D28" s="1026"/>
      <c r="E28" s="1018"/>
      <c r="F28" s="1018"/>
      <c r="G28" s="1018"/>
      <c r="H28" s="214">
        <v>0.03</v>
      </c>
      <c r="I28" s="225" t="s">
        <v>667</v>
      </c>
      <c r="J28" s="219"/>
      <c r="K28" s="219"/>
      <c r="L28" s="219"/>
      <c r="M28" s="219"/>
      <c r="N28" s="219"/>
      <c r="O28" s="219"/>
      <c r="P28" s="223">
        <v>1</v>
      </c>
      <c r="Q28" s="219"/>
      <c r="R28" s="219"/>
      <c r="S28" s="219"/>
      <c r="T28" s="219"/>
      <c r="U28" s="219"/>
      <c r="V28" s="147"/>
      <c r="W28" s="13"/>
      <c r="X28" s="147"/>
      <c r="Y28" s="13"/>
      <c r="Z28" s="147"/>
      <c r="AA28" s="13"/>
      <c r="AB28" s="44">
        <f t="shared" si="0"/>
        <v>0</v>
      </c>
      <c r="AC28" s="44">
        <f t="shared" si="1"/>
        <v>0</v>
      </c>
      <c r="AD28" s="13"/>
      <c r="AE28" s="13"/>
      <c r="AF28" s="13"/>
      <c r="AG28" s="13"/>
      <c r="AH28" s="13"/>
      <c r="AI28" s="13"/>
      <c r="AJ28" s="13"/>
      <c r="AK28" s="13"/>
      <c r="AL28" s="13"/>
      <c r="AM28" s="13"/>
      <c r="AN28" s="13"/>
      <c r="AO28" s="13"/>
      <c r="AP28" s="13"/>
      <c r="AQ28" s="13"/>
      <c r="AR28" s="13"/>
      <c r="AS28" s="13"/>
      <c r="AT28" s="13"/>
      <c r="AU28" s="13"/>
      <c r="AV28" s="13"/>
      <c r="AW28" s="13"/>
      <c r="AX28" s="13"/>
    </row>
    <row r="29" spans="1:50" ht="35.25" customHeight="1" x14ac:dyDescent="0.25">
      <c r="A29" s="34" t="s">
        <v>29</v>
      </c>
      <c r="B29" s="34" t="s">
        <v>37</v>
      </c>
      <c r="C29" s="213" t="s">
        <v>46</v>
      </c>
      <c r="D29" s="741"/>
      <c r="E29" s="1019"/>
      <c r="F29" s="1019"/>
      <c r="G29" s="1019"/>
      <c r="H29" s="214">
        <v>1.4999999999999999E-2</v>
      </c>
      <c r="I29" s="225" t="s">
        <v>668</v>
      </c>
      <c r="J29" s="219"/>
      <c r="K29" s="219"/>
      <c r="L29" s="219"/>
      <c r="M29" s="219"/>
      <c r="N29" s="219"/>
      <c r="O29" s="219"/>
      <c r="P29" s="219"/>
      <c r="Q29" s="223">
        <v>1</v>
      </c>
      <c r="R29" s="219"/>
      <c r="S29" s="219"/>
      <c r="T29" s="219"/>
      <c r="U29" s="219"/>
      <c r="V29" s="147"/>
      <c r="W29" s="51"/>
      <c r="X29" s="162"/>
      <c r="Y29" s="52"/>
      <c r="Z29" s="147"/>
      <c r="AA29" s="13"/>
      <c r="AB29" s="44">
        <f t="shared" si="0"/>
        <v>0</v>
      </c>
      <c r="AC29" s="44">
        <f t="shared" si="1"/>
        <v>0</v>
      </c>
      <c r="AD29" s="13"/>
      <c r="AE29" s="51"/>
      <c r="AF29" s="48"/>
      <c r="AG29" s="52"/>
      <c r="AH29" s="13"/>
      <c r="AI29" s="13"/>
      <c r="AJ29" s="48"/>
      <c r="AK29" s="13"/>
      <c r="AL29" s="51"/>
      <c r="AM29" s="48"/>
      <c r="AN29" s="52"/>
      <c r="AO29" s="13"/>
      <c r="AP29" s="13"/>
      <c r="AQ29" s="48"/>
      <c r="AR29" s="13"/>
      <c r="AS29" s="51"/>
      <c r="AT29" s="48"/>
      <c r="AU29" s="52"/>
      <c r="AV29" s="13"/>
      <c r="AW29" s="13"/>
      <c r="AX29" s="48"/>
    </row>
    <row r="30" spans="1:50" ht="33.75" customHeight="1" x14ac:dyDescent="0.25">
      <c r="A30" s="34" t="s">
        <v>29</v>
      </c>
      <c r="B30" s="34" t="s">
        <v>37</v>
      </c>
      <c r="C30" s="213" t="s">
        <v>46</v>
      </c>
      <c r="D30" s="1025">
        <v>0.2</v>
      </c>
      <c r="E30" s="1023" t="s">
        <v>669</v>
      </c>
      <c r="F30" s="1022">
        <v>1</v>
      </c>
      <c r="G30" s="1022" t="s">
        <v>654</v>
      </c>
      <c r="H30" s="214">
        <v>0.1</v>
      </c>
      <c r="I30" s="225" t="s">
        <v>670</v>
      </c>
      <c r="J30" s="219"/>
      <c r="K30" s="219"/>
      <c r="L30" s="219"/>
      <c r="M30" s="219"/>
      <c r="N30" s="223">
        <v>1</v>
      </c>
      <c r="O30" s="219"/>
      <c r="P30" s="219"/>
      <c r="Q30" s="219"/>
      <c r="R30" s="219"/>
      <c r="S30" s="219"/>
      <c r="T30" s="219"/>
      <c r="U30" s="219"/>
      <c r="V30" s="147"/>
      <c r="W30" s="13"/>
      <c r="X30" s="147"/>
      <c r="Y30" s="13"/>
      <c r="Z30" s="147"/>
      <c r="AA30" s="13"/>
      <c r="AB30" s="44">
        <f t="shared" si="0"/>
        <v>0</v>
      </c>
      <c r="AC30" s="44">
        <f t="shared" si="1"/>
        <v>0</v>
      </c>
      <c r="AD30" s="13"/>
      <c r="AE30" s="13"/>
      <c r="AF30" s="13"/>
      <c r="AG30" s="13"/>
      <c r="AH30" s="13"/>
      <c r="AI30" s="13"/>
      <c r="AJ30" s="13"/>
      <c r="AK30" s="13"/>
      <c r="AL30" s="13"/>
      <c r="AM30" s="13"/>
      <c r="AN30" s="13"/>
      <c r="AO30" s="13"/>
      <c r="AP30" s="13"/>
      <c r="AQ30" s="13"/>
      <c r="AR30" s="13"/>
      <c r="AS30" s="13"/>
      <c r="AT30" s="13"/>
      <c r="AU30" s="13"/>
      <c r="AV30" s="13"/>
      <c r="AW30" s="13"/>
      <c r="AX30" s="13"/>
    </row>
    <row r="31" spans="1:50" ht="37.5" customHeight="1" x14ac:dyDescent="0.25">
      <c r="A31" s="34" t="s">
        <v>29</v>
      </c>
      <c r="B31" s="34" t="s">
        <v>37</v>
      </c>
      <c r="C31" s="213" t="s">
        <v>46</v>
      </c>
      <c r="D31" s="1026"/>
      <c r="E31" s="1018"/>
      <c r="F31" s="1018"/>
      <c r="G31" s="1018"/>
      <c r="H31" s="214">
        <v>0.05</v>
      </c>
      <c r="I31" s="225" t="s">
        <v>671</v>
      </c>
      <c r="J31" s="219"/>
      <c r="K31" s="219"/>
      <c r="L31" s="219"/>
      <c r="M31" s="219"/>
      <c r="N31" s="226">
        <v>0.5</v>
      </c>
      <c r="O31" s="226">
        <v>0.5</v>
      </c>
      <c r="P31" s="219"/>
      <c r="Q31" s="219"/>
      <c r="R31" s="219"/>
      <c r="S31" s="219"/>
      <c r="T31" s="219"/>
      <c r="U31" s="219"/>
      <c r="V31" s="147"/>
      <c r="W31" s="13"/>
      <c r="X31" s="147"/>
      <c r="Y31" s="13"/>
      <c r="Z31" s="147"/>
      <c r="AA31" s="13"/>
      <c r="AB31" s="44">
        <f t="shared" si="0"/>
        <v>0</v>
      </c>
      <c r="AC31" s="44">
        <f t="shared" si="1"/>
        <v>0</v>
      </c>
      <c r="AD31" s="13"/>
      <c r="AE31" s="13"/>
      <c r="AF31" s="13"/>
      <c r="AG31" s="13"/>
      <c r="AH31" s="13"/>
      <c r="AI31" s="13"/>
      <c r="AJ31" s="13"/>
      <c r="AK31" s="13"/>
      <c r="AL31" s="13"/>
      <c r="AM31" s="13"/>
      <c r="AN31" s="13"/>
      <c r="AO31" s="13"/>
      <c r="AP31" s="13"/>
      <c r="AQ31" s="13"/>
      <c r="AR31" s="13"/>
      <c r="AS31" s="13"/>
      <c r="AT31" s="13"/>
      <c r="AU31" s="13"/>
      <c r="AV31" s="13"/>
      <c r="AW31" s="13"/>
      <c r="AX31" s="13"/>
    </row>
    <row r="32" spans="1:50" ht="26.25" customHeight="1" x14ac:dyDescent="0.25">
      <c r="A32" s="34" t="s">
        <v>29</v>
      </c>
      <c r="B32" s="34" t="s">
        <v>37</v>
      </c>
      <c r="C32" s="213" t="s">
        <v>46</v>
      </c>
      <c r="D32" s="741"/>
      <c r="E32" s="1019"/>
      <c r="F32" s="1019"/>
      <c r="G32" s="1019"/>
      <c r="H32" s="214">
        <v>0.05</v>
      </c>
      <c r="I32" s="225" t="s">
        <v>672</v>
      </c>
      <c r="J32" s="219"/>
      <c r="K32" s="219"/>
      <c r="L32" s="219"/>
      <c r="M32" s="219"/>
      <c r="N32" s="219"/>
      <c r="O32" s="223">
        <v>1</v>
      </c>
      <c r="P32" s="219"/>
      <c r="Q32" s="219"/>
      <c r="R32" s="219"/>
      <c r="S32" s="219"/>
      <c r="T32" s="219"/>
      <c r="U32" s="219"/>
      <c r="V32" s="147"/>
      <c r="W32" s="51"/>
      <c r="X32" s="162"/>
      <c r="Y32" s="52"/>
      <c r="Z32" s="147"/>
      <c r="AA32" s="13"/>
      <c r="AB32" s="44">
        <f t="shared" si="0"/>
        <v>0</v>
      </c>
      <c r="AC32" s="44">
        <f t="shared" si="1"/>
        <v>0</v>
      </c>
      <c r="AD32" s="13"/>
      <c r="AE32" s="51"/>
      <c r="AF32" s="48"/>
      <c r="AG32" s="52"/>
      <c r="AH32" s="13"/>
      <c r="AI32" s="13"/>
      <c r="AJ32" s="48"/>
      <c r="AK32" s="13"/>
      <c r="AL32" s="51"/>
      <c r="AM32" s="48"/>
      <c r="AN32" s="52"/>
      <c r="AO32" s="13"/>
      <c r="AP32" s="13"/>
      <c r="AQ32" s="48"/>
      <c r="AR32" s="13"/>
      <c r="AS32" s="51"/>
      <c r="AT32" s="48"/>
      <c r="AU32" s="52"/>
      <c r="AV32" s="13"/>
      <c r="AW32" s="13"/>
      <c r="AX32" s="48"/>
    </row>
    <row r="33" spans="1:50" ht="51" customHeight="1" x14ac:dyDescent="0.25">
      <c r="A33" s="116" t="s">
        <v>29</v>
      </c>
      <c r="B33" s="116" t="s">
        <v>37</v>
      </c>
      <c r="C33" s="151" t="s">
        <v>46</v>
      </c>
      <c r="D33" s="1020">
        <v>0.1</v>
      </c>
      <c r="E33" s="1021" t="s">
        <v>673</v>
      </c>
      <c r="F33" s="1022">
        <v>2</v>
      </c>
      <c r="G33" s="1022" t="s">
        <v>654</v>
      </c>
      <c r="H33" s="214">
        <v>2.5000000000000001E-2</v>
      </c>
      <c r="I33" s="225" t="s">
        <v>674</v>
      </c>
      <c r="J33" s="231"/>
      <c r="K33" s="231"/>
      <c r="L33" s="231"/>
      <c r="M33" s="231"/>
      <c r="N33" s="231"/>
      <c r="O33" s="232">
        <v>50.5</v>
      </c>
      <c r="P33" s="231"/>
      <c r="Q33" s="231"/>
      <c r="R33" s="231"/>
      <c r="S33" s="231"/>
      <c r="T33" s="231"/>
      <c r="U33" s="231">
        <v>1.2500000000000001E-2</v>
      </c>
      <c r="V33" s="147"/>
      <c r="W33" s="13"/>
      <c r="X33" s="147"/>
      <c r="Y33" s="13"/>
      <c r="Z33" s="147"/>
      <c r="AA33" s="13"/>
      <c r="AB33" s="44">
        <f t="shared" si="0"/>
        <v>0</v>
      </c>
      <c r="AC33" s="44">
        <f t="shared" si="1"/>
        <v>0</v>
      </c>
      <c r="AD33" s="13"/>
      <c r="AE33" s="13"/>
      <c r="AF33" s="13"/>
      <c r="AG33" s="13"/>
      <c r="AH33" s="13"/>
      <c r="AI33" s="13"/>
      <c r="AJ33" s="13"/>
      <c r="AK33" s="13"/>
      <c r="AL33" s="13"/>
      <c r="AM33" s="13"/>
      <c r="AN33" s="13"/>
      <c r="AO33" s="13"/>
      <c r="AP33" s="13"/>
      <c r="AQ33" s="13"/>
      <c r="AR33" s="13"/>
      <c r="AS33" s="13"/>
      <c r="AT33" s="13"/>
      <c r="AU33" s="13"/>
      <c r="AV33" s="13"/>
      <c r="AW33" s="13"/>
      <c r="AX33" s="13"/>
    </row>
    <row r="34" spans="1:50" ht="40.5" customHeight="1" x14ac:dyDescent="0.25">
      <c r="A34" s="116" t="s">
        <v>29</v>
      </c>
      <c r="B34" s="116" t="s">
        <v>37</v>
      </c>
      <c r="C34" s="151" t="s">
        <v>46</v>
      </c>
      <c r="D34" s="1018"/>
      <c r="E34" s="1018"/>
      <c r="F34" s="1018"/>
      <c r="G34" s="1018"/>
      <c r="H34" s="214">
        <v>2.5000000000000001E-2</v>
      </c>
      <c r="I34" s="225" t="s">
        <v>675</v>
      </c>
      <c r="J34" s="231"/>
      <c r="K34" s="231"/>
      <c r="L34" s="231"/>
      <c r="M34" s="231"/>
      <c r="N34" s="231"/>
      <c r="O34" s="231"/>
      <c r="P34" s="232">
        <v>0.5</v>
      </c>
      <c r="Q34" s="231"/>
      <c r="R34" s="231"/>
      <c r="S34" s="231"/>
      <c r="T34" s="232">
        <v>0.5</v>
      </c>
      <c r="U34" s="231"/>
      <c r="V34" s="147"/>
      <c r="W34" s="13"/>
      <c r="X34" s="147"/>
      <c r="Y34" s="13"/>
      <c r="Z34" s="147"/>
      <c r="AA34" s="13"/>
      <c r="AB34" s="44">
        <f t="shared" si="0"/>
        <v>0</v>
      </c>
      <c r="AC34" s="44">
        <f t="shared" si="1"/>
        <v>0</v>
      </c>
      <c r="AD34" s="13"/>
      <c r="AE34" s="13"/>
      <c r="AF34" s="13"/>
      <c r="AG34" s="13"/>
      <c r="AH34" s="13"/>
      <c r="AI34" s="13"/>
      <c r="AJ34" s="13"/>
      <c r="AK34" s="13"/>
      <c r="AL34" s="13"/>
      <c r="AM34" s="13"/>
      <c r="AN34" s="13"/>
      <c r="AO34" s="13"/>
      <c r="AP34" s="13"/>
      <c r="AQ34" s="13"/>
      <c r="AR34" s="13"/>
      <c r="AS34" s="13"/>
      <c r="AT34" s="13"/>
      <c r="AU34" s="13"/>
      <c r="AV34" s="13"/>
      <c r="AW34" s="13"/>
      <c r="AX34" s="13"/>
    </row>
    <row r="35" spans="1:50" ht="81" customHeight="1" x14ac:dyDescent="0.25">
      <c r="A35" s="116" t="s">
        <v>29</v>
      </c>
      <c r="B35" s="116" t="s">
        <v>37</v>
      </c>
      <c r="C35" s="151" t="s">
        <v>46</v>
      </c>
      <c r="D35" s="1019"/>
      <c r="E35" s="1019"/>
      <c r="F35" s="1019"/>
      <c r="G35" s="1019"/>
      <c r="H35" s="214">
        <v>0.05</v>
      </c>
      <c r="I35" s="225" t="s">
        <v>676</v>
      </c>
      <c r="J35" s="231"/>
      <c r="K35" s="231"/>
      <c r="L35" s="231"/>
      <c r="M35" s="231"/>
      <c r="N35" s="231"/>
      <c r="O35" s="231"/>
      <c r="P35" s="232">
        <v>0.5</v>
      </c>
      <c r="Q35" s="231"/>
      <c r="R35" s="231"/>
      <c r="S35" s="231"/>
      <c r="T35" s="231"/>
      <c r="U35" s="232">
        <v>0.5</v>
      </c>
      <c r="V35" s="13"/>
      <c r="W35" s="13"/>
      <c r="X35" s="13"/>
      <c r="Y35" s="13"/>
      <c r="Z35" s="13"/>
      <c r="AA35" s="13"/>
      <c r="AB35" s="44">
        <f t="shared" si="0"/>
        <v>0</v>
      </c>
      <c r="AC35" s="44">
        <f t="shared" si="1"/>
        <v>0</v>
      </c>
      <c r="AD35" s="13"/>
      <c r="AE35" s="13"/>
      <c r="AF35" s="13"/>
      <c r="AG35" s="13"/>
      <c r="AH35" s="13"/>
      <c r="AI35" s="13"/>
      <c r="AJ35" s="13"/>
      <c r="AK35" s="13"/>
      <c r="AL35" s="13"/>
      <c r="AM35" s="13"/>
      <c r="AN35" s="13"/>
      <c r="AO35" s="13"/>
      <c r="AP35" s="13"/>
      <c r="AQ35" s="13"/>
      <c r="AR35" s="13"/>
      <c r="AS35" s="13"/>
      <c r="AT35" s="13"/>
      <c r="AU35" s="13"/>
      <c r="AV35" s="13"/>
      <c r="AW35" s="13"/>
      <c r="AX35" s="13"/>
    </row>
    <row r="36" spans="1:50" ht="15.75" customHeight="1" x14ac:dyDescent="0.25">
      <c r="A36" s="233"/>
      <c r="B36" s="233"/>
      <c r="C36" s="233"/>
      <c r="D36" s="233"/>
      <c r="E36" s="233"/>
      <c r="F36" s="233"/>
      <c r="G36" s="233"/>
      <c r="H36" s="233"/>
      <c r="I36" s="233"/>
      <c r="J36" s="233"/>
      <c r="K36" s="233"/>
      <c r="L36" s="233"/>
      <c r="M36" s="233"/>
      <c r="N36" s="233"/>
      <c r="O36" s="233"/>
      <c r="P36" s="233"/>
      <c r="Q36" s="233"/>
      <c r="R36" s="233"/>
      <c r="S36" s="233"/>
      <c r="T36" s="233"/>
      <c r="U36" s="233"/>
      <c r="V36" s="1"/>
      <c r="W36" s="1"/>
      <c r="X36" s="1"/>
      <c r="Y36" s="1"/>
      <c r="Z36" s="1"/>
      <c r="AA36" s="1"/>
      <c r="AB36" s="234"/>
      <c r="AC36" s="234"/>
      <c r="AD36" s="1"/>
      <c r="AE36" s="1"/>
      <c r="AF36" s="1"/>
      <c r="AG36" s="1"/>
      <c r="AH36" s="1"/>
      <c r="AI36" s="1"/>
      <c r="AJ36" s="1"/>
      <c r="AK36" s="1"/>
      <c r="AL36" s="1"/>
      <c r="AM36" s="1"/>
      <c r="AN36" s="1"/>
      <c r="AO36" s="1"/>
      <c r="AP36" s="1"/>
      <c r="AQ36" s="1"/>
      <c r="AR36" s="1"/>
      <c r="AS36" s="1"/>
      <c r="AT36" s="1"/>
      <c r="AU36" s="1"/>
      <c r="AV36" s="1"/>
      <c r="AW36" s="1"/>
      <c r="AX36" s="1"/>
    </row>
    <row r="37" spans="1:50" ht="15.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234"/>
      <c r="AC37" s="234"/>
      <c r="AD37" s="1"/>
      <c r="AE37" s="1"/>
      <c r="AF37" s="1"/>
      <c r="AG37" s="1"/>
      <c r="AH37" s="1"/>
      <c r="AI37" s="1"/>
      <c r="AJ37" s="1"/>
      <c r="AK37" s="1"/>
      <c r="AL37" s="1"/>
      <c r="AM37" s="1"/>
      <c r="AN37" s="1"/>
      <c r="AO37" s="1"/>
      <c r="AP37" s="1"/>
      <c r="AQ37" s="1"/>
      <c r="AR37" s="1"/>
      <c r="AS37" s="1"/>
      <c r="AT37" s="1"/>
      <c r="AU37" s="1"/>
      <c r="AV37" s="1"/>
      <c r="AW37" s="1"/>
      <c r="AX37" s="1"/>
    </row>
    <row r="38" spans="1:50" ht="15.7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234"/>
      <c r="AC38" s="234"/>
      <c r="AD38" s="1"/>
      <c r="AE38" s="1"/>
      <c r="AF38" s="1"/>
      <c r="AG38" s="1"/>
      <c r="AH38" s="1"/>
      <c r="AI38" s="1"/>
      <c r="AJ38" s="1"/>
      <c r="AK38" s="1"/>
      <c r="AL38" s="1"/>
      <c r="AM38" s="1"/>
      <c r="AN38" s="1"/>
      <c r="AO38" s="1"/>
      <c r="AP38" s="1"/>
      <c r="AQ38" s="1"/>
      <c r="AR38" s="1"/>
      <c r="AS38" s="1"/>
      <c r="AT38" s="1"/>
      <c r="AU38" s="1"/>
      <c r="AV38" s="1"/>
      <c r="AW38" s="1"/>
      <c r="AX38" s="1"/>
    </row>
    <row r="39" spans="1:50" ht="15.7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234"/>
      <c r="AC39" s="234"/>
      <c r="AD39" s="1"/>
      <c r="AE39" s="1"/>
      <c r="AF39" s="1"/>
      <c r="AG39" s="1"/>
      <c r="AH39" s="1"/>
      <c r="AI39" s="1"/>
      <c r="AJ39" s="1"/>
      <c r="AK39" s="1"/>
      <c r="AL39" s="1"/>
      <c r="AM39" s="1"/>
      <c r="AN39" s="1"/>
      <c r="AO39" s="1"/>
      <c r="AP39" s="1"/>
      <c r="AQ39" s="1"/>
      <c r="AR39" s="1"/>
      <c r="AS39" s="1"/>
      <c r="AT39" s="1"/>
      <c r="AU39" s="1"/>
      <c r="AV39" s="1"/>
      <c r="AW39" s="1"/>
      <c r="AX39" s="1"/>
    </row>
    <row r="40" spans="1:50"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234"/>
      <c r="AC40" s="234"/>
      <c r="AD40" s="1"/>
      <c r="AE40" s="1"/>
      <c r="AF40" s="1"/>
      <c r="AG40" s="1"/>
      <c r="AH40" s="1"/>
      <c r="AI40" s="1"/>
      <c r="AJ40" s="1"/>
      <c r="AK40" s="1"/>
      <c r="AL40" s="1"/>
      <c r="AM40" s="1"/>
      <c r="AN40" s="1"/>
      <c r="AO40" s="1"/>
      <c r="AP40" s="1"/>
      <c r="AQ40" s="1"/>
      <c r="AR40" s="1"/>
      <c r="AS40" s="1"/>
      <c r="AT40" s="1"/>
      <c r="AU40" s="1"/>
      <c r="AV40" s="1"/>
      <c r="AW40" s="1"/>
      <c r="AX40" s="1"/>
    </row>
    <row r="41" spans="1:50"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234"/>
      <c r="AC41" s="234"/>
      <c r="AD41" s="1"/>
      <c r="AE41" s="1"/>
      <c r="AF41" s="1"/>
      <c r="AG41" s="1"/>
      <c r="AH41" s="1"/>
      <c r="AI41" s="1"/>
      <c r="AJ41" s="1"/>
      <c r="AK41" s="1"/>
      <c r="AL41" s="1"/>
      <c r="AM41" s="1"/>
      <c r="AN41" s="1"/>
      <c r="AO41" s="1"/>
      <c r="AP41" s="1"/>
      <c r="AQ41" s="1"/>
      <c r="AR41" s="1"/>
      <c r="AS41" s="1"/>
      <c r="AT41" s="1"/>
      <c r="AU41" s="1"/>
      <c r="AV41" s="1"/>
      <c r="AW41" s="1"/>
      <c r="AX41" s="1"/>
    </row>
    <row r="42" spans="1:50" ht="15.7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234"/>
      <c r="AC42" s="234"/>
      <c r="AD42" s="1"/>
      <c r="AE42" s="1"/>
      <c r="AF42" s="1"/>
      <c r="AG42" s="1"/>
      <c r="AH42" s="1"/>
      <c r="AI42" s="1"/>
      <c r="AJ42" s="1"/>
      <c r="AK42" s="1"/>
      <c r="AL42" s="1"/>
      <c r="AM42" s="1"/>
      <c r="AN42" s="1"/>
      <c r="AO42" s="1"/>
      <c r="AP42" s="1"/>
      <c r="AQ42" s="1"/>
      <c r="AR42" s="1"/>
      <c r="AS42" s="1"/>
      <c r="AT42" s="1"/>
      <c r="AU42" s="1"/>
      <c r="AV42" s="1"/>
      <c r="AW42" s="1"/>
      <c r="AX42" s="1"/>
    </row>
    <row r="43" spans="1:50"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234"/>
      <c r="AC43" s="234"/>
      <c r="AD43" s="1"/>
      <c r="AE43" s="1"/>
      <c r="AF43" s="1"/>
      <c r="AG43" s="1"/>
      <c r="AH43" s="1"/>
      <c r="AI43" s="1"/>
      <c r="AJ43" s="1"/>
      <c r="AK43" s="1"/>
      <c r="AL43" s="1"/>
      <c r="AM43" s="1"/>
      <c r="AN43" s="1"/>
      <c r="AO43" s="1"/>
      <c r="AP43" s="1"/>
      <c r="AQ43" s="1"/>
      <c r="AR43" s="1"/>
      <c r="AS43" s="1"/>
      <c r="AT43" s="1"/>
      <c r="AU43" s="1"/>
      <c r="AV43" s="1"/>
      <c r="AW43" s="1"/>
      <c r="AX43" s="1"/>
    </row>
    <row r="44" spans="1:50"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234"/>
      <c r="AC44" s="234"/>
      <c r="AD44" s="1"/>
      <c r="AE44" s="1"/>
      <c r="AF44" s="1"/>
      <c r="AG44" s="1"/>
      <c r="AH44" s="1"/>
      <c r="AI44" s="1"/>
      <c r="AJ44" s="1"/>
      <c r="AK44" s="1"/>
      <c r="AL44" s="1"/>
      <c r="AM44" s="1"/>
      <c r="AN44" s="1"/>
      <c r="AO44" s="1"/>
      <c r="AP44" s="1"/>
      <c r="AQ44" s="1"/>
      <c r="AR44" s="1"/>
      <c r="AS44" s="1"/>
      <c r="AT44" s="1"/>
      <c r="AU44" s="1"/>
      <c r="AV44" s="1"/>
      <c r="AW44" s="1"/>
      <c r="AX44" s="1"/>
    </row>
    <row r="45" spans="1:50"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234"/>
      <c r="AC45" s="234"/>
      <c r="AD45" s="1"/>
      <c r="AE45" s="1"/>
      <c r="AF45" s="1"/>
      <c r="AG45" s="1"/>
      <c r="AH45" s="1"/>
      <c r="AI45" s="1"/>
      <c r="AJ45" s="1"/>
      <c r="AK45" s="1"/>
      <c r="AL45" s="1"/>
      <c r="AM45" s="1"/>
      <c r="AN45" s="1"/>
      <c r="AO45" s="1"/>
      <c r="AP45" s="1"/>
      <c r="AQ45" s="1"/>
      <c r="AR45" s="1"/>
      <c r="AS45" s="1"/>
      <c r="AT45" s="1"/>
      <c r="AU45" s="1"/>
      <c r="AV45" s="1"/>
      <c r="AW45" s="1"/>
      <c r="AX45" s="1"/>
    </row>
    <row r="46" spans="1:50"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234"/>
      <c r="AC46" s="234"/>
      <c r="AD46" s="1"/>
      <c r="AE46" s="1"/>
      <c r="AF46" s="1"/>
      <c r="AG46" s="1"/>
      <c r="AH46" s="1"/>
      <c r="AI46" s="1"/>
      <c r="AJ46" s="1"/>
      <c r="AK46" s="1"/>
      <c r="AL46" s="1"/>
      <c r="AM46" s="1"/>
      <c r="AN46" s="1"/>
      <c r="AO46" s="1"/>
      <c r="AP46" s="1"/>
      <c r="AQ46" s="1"/>
      <c r="AR46" s="1"/>
      <c r="AS46" s="1"/>
      <c r="AT46" s="1"/>
      <c r="AU46" s="1"/>
      <c r="AV46" s="1"/>
      <c r="AW46" s="1"/>
      <c r="AX46" s="1"/>
    </row>
    <row r="47" spans="1:50"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234"/>
      <c r="AC47" s="234"/>
      <c r="AD47" s="1"/>
      <c r="AE47" s="1"/>
      <c r="AF47" s="1"/>
      <c r="AG47" s="1"/>
      <c r="AH47" s="1"/>
      <c r="AI47" s="1"/>
      <c r="AJ47" s="1"/>
      <c r="AK47" s="1"/>
      <c r="AL47" s="1"/>
      <c r="AM47" s="1"/>
      <c r="AN47" s="1"/>
      <c r="AO47" s="1"/>
      <c r="AP47" s="1"/>
      <c r="AQ47" s="1"/>
      <c r="AR47" s="1"/>
      <c r="AS47" s="1"/>
      <c r="AT47" s="1"/>
      <c r="AU47" s="1"/>
      <c r="AV47" s="1"/>
      <c r="AW47" s="1"/>
      <c r="AX47" s="1"/>
    </row>
    <row r="48" spans="1:50"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234"/>
      <c r="AC48" s="234"/>
      <c r="AD48" s="1"/>
      <c r="AE48" s="1"/>
      <c r="AF48" s="1"/>
      <c r="AG48" s="1"/>
      <c r="AH48" s="1"/>
      <c r="AI48" s="1"/>
      <c r="AJ48" s="1"/>
      <c r="AK48" s="1"/>
      <c r="AL48" s="1"/>
      <c r="AM48" s="1"/>
      <c r="AN48" s="1"/>
      <c r="AO48" s="1"/>
      <c r="AP48" s="1"/>
      <c r="AQ48" s="1"/>
      <c r="AR48" s="1"/>
      <c r="AS48" s="1"/>
      <c r="AT48" s="1"/>
      <c r="AU48" s="1"/>
      <c r="AV48" s="1"/>
      <c r="AW48" s="1"/>
      <c r="AX48" s="1"/>
    </row>
    <row r="49" spans="1:50"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234"/>
      <c r="AC49" s="234"/>
      <c r="AD49" s="1"/>
      <c r="AE49" s="1"/>
      <c r="AF49" s="1"/>
      <c r="AG49" s="1"/>
      <c r="AH49" s="1"/>
      <c r="AI49" s="1"/>
      <c r="AJ49" s="1"/>
      <c r="AK49" s="1"/>
      <c r="AL49" s="1"/>
      <c r="AM49" s="1"/>
      <c r="AN49" s="1"/>
      <c r="AO49" s="1"/>
      <c r="AP49" s="1"/>
      <c r="AQ49" s="1"/>
      <c r="AR49" s="1"/>
      <c r="AS49" s="1"/>
      <c r="AT49" s="1"/>
      <c r="AU49" s="1"/>
      <c r="AV49" s="1"/>
      <c r="AW49" s="1"/>
      <c r="AX49" s="1"/>
    </row>
    <row r="50" spans="1:50"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234"/>
      <c r="AC50" s="234"/>
      <c r="AD50" s="1"/>
      <c r="AE50" s="1"/>
      <c r="AF50" s="1"/>
      <c r="AG50" s="1"/>
      <c r="AH50" s="1"/>
      <c r="AI50" s="1"/>
      <c r="AJ50" s="1"/>
      <c r="AK50" s="1"/>
      <c r="AL50" s="1"/>
      <c r="AM50" s="1"/>
      <c r="AN50" s="1"/>
      <c r="AO50" s="1"/>
      <c r="AP50" s="1"/>
      <c r="AQ50" s="1"/>
      <c r="AR50" s="1"/>
      <c r="AS50" s="1"/>
      <c r="AT50" s="1"/>
      <c r="AU50" s="1"/>
      <c r="AV50" s="1"/>
      <c r="AW50" s="1"/>
      <c r="AX50" s="1"/>
    </row>
    <row r="51" spans="1:50"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234"/>
      <c r="AC51" s="234"/>
      <c r="AD51" s="1"/>
      <c r="AE51" s="1"/>
      <c r="AF51" s="1"/>
      <c r="AG51" s="1"/>
      <c r="AH51" s="1"/>
      <c r="AI51" s="1"/>
      <c r="AJ51" s="1"/>
      <c r="AK51" s="1"/>
      <c r="AL51" s="1"/>
      <c r="AM51" s="1"/>
      <c r="AN51" s="1"/>
      <c r="AO51" s="1"/>
      <c r="AP51" s="1"/>
      <c r="AQ51" s="1"/>
      <c r="AR51" s="1"/>
      <c r="AS51" s="1"/>
      <c r="AT51" s="1"/>
      <c r="AU51" s="1"/>
      <c r="AV51" s="1"/>
      <c r="AW51" s="1"/>
      <c r="AX51" s="1"/>
    </row>
    <row r="52" spans="1:50"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234"/>
      <c r="AC52" s="234"/>
      <c r="AD52" s="1"/>
      <c r="AE52" s="1"/>
      <c r="AF52" s="1"/>
      <c r="AG52" s="1"/>
      <c r="AH52" s="1"/>
      <c r="AI52" s="1"/>
      <c r="AJ52" s="1"/>
      <c r="AK52" s="1"/>
      <c r="AL52" s="1"/>
      <c r="AM52" s="1"/>
      <c r="AN52" s="1"/>
      <c r="AO52" s="1"/>
      <c r="AP52" s="1"/>
      <c r="AQ52" s="1"/>
      <c r="AR52" s="1"/>
      <c r="AS52" s="1"/>
      <c r="AT52" s="1"/>
      <c r="AU52" s="1"/>
      <c r="AV52" s="1"/>
      <c r="AW52" s="1"/>
      <c r="AX52" s="1"/>
    </row>
    <row r="53" spans="1:50"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234"/>
      <c r="AC53" s="234"/>
      <c r="AD53" s="1"/>
      <c r="AE53" s="1"/>
      <c r="AF53" s="1"/>
      <c r="AG53" s="1"/>
      <c r="AH53" s="1"/>
      <c r="AI53" s="1"/>
      <c r="AJ53" s="1"/>
      <c r="AK53" s="1"/>
      <c r="AL53" s="1"/>
      <c r="AM53" s="1"/>
      <c r="AN53" s="1"/>
      <c r="AO53" s="1"/>
      <c r="AP53" s="1"/>
      <c r="AQ53" s="1"/>
      <c r="AR53" s="1"/>
      <c r="AS53" s="1"/>
      <c r="AT53" s="1"/>
      <c r="AU53" s="1"/>
      <c r="AV53" s="1"/>
      <c r="AW53" s="1"/>
      <c r="AX53" s="1"/>
    </row>
    <row r="54" spans="1:50"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234"/>
      <c r="AC54" s="234"/>
      <c r="AD54" s="1"/>
      <c r="AE54" s="1"/>
      <c r="AF54" s="1"/>
      <c r="AG54" s="1"/>
      <c r="AH54" s="1"/>
      <c r="AI54" s="1"/>
      <c r="AJ54" s="1"/>
      <c r="AK54" s="1"/>
      <c r="AL54" s="1"/>
      <c r="AM54" s="1"/>
      <c r="AN54" s="1"/>
      <c r="AO54" s="1"/>
      <c r="AP54" s="1"/>
      <c r="AQ54" s="1"/>
      <c r="AR54" s="1"/>
      <c r="AS54" s="1"/>
      <c r="AT54" s="1"/>
      <c r="AU54" s="1"/>
      <c r="AV54" s="1"/>
      <c r="AW54" s="1"/>
      <c r="AX54" s="1"/>
    </row>
    <row r="55" spans="1:50"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234"/>
      <c r="AC55" s="234"/>
      <c r="AD55" s="1"/>
      <c r="AE55" s="1"/>
      <c r="AF55" s="1"/>
      <c r="AG55" s="1"/>
      <c r="AH55" s="1"/>
      <c r="AI55" s="1"/>
      <c r="AJ55" s="1"/>
      <c r="AK55" s="1"/>
      <c r="AL55" s="1"/>
      <c r="AM55" s="1"/>
      <c r="AN55" s="1"/>
      <c r="AO55" s="1"/>
      <c r="AP55" s="1"/>
      <c r="AQ55" s="1"/>
      <c r="AR55" s="1"/>
      <c r="AS55" s="1"/>
      <c r="AT55" s="1"/>
      <c r="AU55" s="1"/>
      <c r="AV55" s="1"/>
      <c r="AW55" s="1"/>
      <c r="AX55" s="1"/>
    </row>
    <row r="56" spans="1:50"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234"/>
      <c r="AC56" s="234"/>
      <c r="AD56" s="1"/>
      <c r="AE56" s="1"/>
      <c r="AF56" s="1"/>
      <c r="AG56" s="1"/>
      <c r="AH56" s="1"/>
      <c r="AI56" s="1"/>
      <c r="AJ56" s="1"/>
      <c r="AK56" s="1"/>
      <c r="AL56" s="1"/>
      <c r="AM56" s="1"/>
      <c r="AN56" s="1"/>
      <c r="AO56" s="1"/>
      <c r="AP56" s="1"/>
      <c r="AQ56" s="1"/>
      <c r="AR56" s="1"/>
      <c r="AS56" s="1"/>
      <c r="AT56" s="1"/>
      <c r="AU56" s="1"/>
      <c r="AV56" s="1"/>
      <c r="AW56" s="1"/>
      <c r="AX56" s="1"/>
    </row>
    <row r="57" spans="1:50"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234"/>
      <c r="AC57" s="234"/>
      <c r="AD57" s="1"/>
      <c r="AE57" s="1"/>
      <c r="AF57" s="1"/>
      <c r="AG57" s="1"/>
      <c r="AH57" s="1"/>
      <c r="AI57" s="1"/>
      <c r="AJ57" s="1"/>
      <c r="AK57" s="1"/>
      <c r="AL57" s="1"/>
      <c r="AM57" s="1"/>
      <c r="AN57" s="1"/>
      <c r="AO57" s="1"/>
      <c r="AP57" s="1"/>
      <c r="AQ57" s="1"/>
      <c r="AR57" s="1"/>
      <c r="AS57" s="1"/>
      <c r="AT57" s="1"/>
      <c r="AU57" s="1"/>
      <c r="AV57" s="1"/>
      <c r="AW57" s="1"/>
      <c r="AX57" s="1"/>
    </row>
    <row r="58" spans="1:50"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234"/>
      <c r="AC58" s="234"/>
      <c r="AD58" s="1"/>
      <c r="AE58" s="1"/>
      <c r="AF58" s="1"/>
      <c r="AG58" s="1"/>
      <c r="AH58" s="1"/>
      <c r="AI58" s="1"/>
      <c r="AJ58" s="1"/>
      <c r="AK58" s="1"/>
      <c r="AL58" s="1"/>
      <c r="AM58" s="1"/>
      <c r="AN58" s="1"/>
      <c r="AO58" s="1"/>
      <c r="AP58" s="1"/>
      <c r="AQ58" s="1"/>
      <c r="AR58" s="1"/>
      <c r="AS58" s="1"/>
      <c r="AT58" s="1"/>
      <c r="AU58" s="1"/>
      <c r="AV58" s="1"/>
      <c r="AW58" s="1"/>
      <c r="AX58" s="1"/>
    </row>
    <row r="59" spans="1:50"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234"/>
      <c r="AC59" s="234"/>
      <c r="AD59" s="1"/>
      <c r="AE59" s="1"/>
      <c r="AF59" s="1"/>
      <c r="AG59" s="1"/>
      <c r="AH59" s="1"/>
      <c r="AI59" s="1"/>
      <c r="AJ59" s="1"/>
      <c r="AK59" s="1"/>
      <c r="AL59" s="1"/>
      <c r="AM59" s="1"/>
      <c r="AN59" s="1"/>
      <c r="AO59" s="1"/>
      <c r="AP59" s="1"/>
      <c r="AQ59" s="1"/>
      <c r="AR59" s="1"/>
      <c r="AS59" s="1"/>
      <c r="AT59" s="1"/>
      <c r="AU59" s="1"/>
      <c r="AV59" s="1"/>
      <c r="AW59" s="1"/>
      <c r="AX59" s="1"/>
    </row>
    <row r="60" spans="1:50"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234"/>
      <c r="AC60" s="234"/>
      <c r="AD60" s="1"/>
      <c r="AE60" s="1"/>
      <c r="AF60" s="1"/>
      <c r="AG60" s="1"/>
      <c r="AH60" s="1"/>
      <c r="AI60" s="1"/>
      <c r="AJ60" s="1"/>
      <c r="AK60" s="1"/>
      <c r="AL60" s="1"/>
      <c r="AM60" s="1"/>
      <c r="AN60" s="1"/>
      <c r="AO60" s="1"/>
      <c r="AP60" s="1"/>
      <c r="AQ60" s="1"/>
      <c r="AR60" s="1"/>
      <c r="AS60" s="1"/>
      <c r="AT60" s="1"/>
      <c r="AU60" s="1"/>
      <c r="AV60" s="1"/>
      <c r="AW60" s="1"/>
      <c r="AX60" s="1"/>
    </row>
    <row r="61" spans="1:50"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234"/>
      <c r="AC61" s="234"/>
      <c r="AD61" s="1"/>
      <c r="AE61" s="1"/>
      <c r="AF61" s="1"/>
      <c r="AG61" s="1"/>
      <c r="AH61" s="1"/>
      <c r="AI61" s="1"/>
      <c r="AJ61" s="1"/>
      <c r="AK61" s="1"/>
      <c r="AL61" s="1"/>
      <c r="AM61" s="1"/>
      <c r="AN61" s="1"/>
      <c r="AO61" s="1"/>
      <c r="AP61" s="1"/>
      <c r="AQ61" s="1"/>
      <c r="AR61" s="1"/>
      <c r="AS61" s="1"/>
      <c r="AT61" s="1"/>
      <c r="AU61" s="1"/>
      <c r="AV61" s="1"/>
      <c r="AW61" s="1"/>
      <c r="AX61" s="1"/>
    </row>
    <row r="62" spans="1:50"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234"/>
      <c r="AC62" s="234"/>
      <c r="AD62" s="1"/>
      <c r="AE62" s="1"/>
      <c r="AF62" s="1"/>
      <c r="AG62" s="1"/>
      <c r="AH62" s="1"/>
      <c r="AI62" s="1"/>
      <c r="AJ62" s="1"/>
      <c r="AK62" s="1"/>
      <c r="AL62" s="1"/>
      <c r="AM62" s="1"/>
      <c r="AN62" s="1"/>
      <c r="AO62" s="1"/>
      <c r="AP62" s="1"/>
      <c r="AQ62" s="1"/>
      <c r="AR62" s="1"/>
      <c r="AS62" s="1"/>
      <c r="AT62" s="1"/>
      <c r="AU62" s="1"/>
      <c r="AV62" s="1"/>
      <c r="AW62" s="1"/>
      <c r="AX62" s="1"/>
    </row>
    <row r="63" spans="1:50"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234"/>
      <c r="AC63" s="234"/>
      <c r="AD63" s="1"/>
      <c r="AE63" s="1"/>
      <c r="AF63" s="1"/>
      <c r="AG63" s="1"/>
      <c r="AH63" s="1"/>
      <c r="AI63" s="1"/>
      <c r="AJ63" s="1"/>
      <c r="AK63" s="1"/>
      <c r="AL63" s="1"/>
      <c r="AM63" s="1"/>
      <c r="AN63" s="1"/>
      <c r="AO63" s="1"/>
      <c r="AP63" s="1"/>
      <c r="AQ63" s="1"/>
      <c r="AR63" s="1"/>
      <c r="AS63" s="1"/>
      <c r="AT63" s="1"/>
      <c r="AU63" s="1"/>
      <c r="AV63" s="1"/>
      <c r="AW63" s="1"/>
      <c r="AX63" s="1"/>
    </row>
    <row r="64" spans="1:50"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234"/>
      <c r="AC64" s="234"/>
      <c r="AD64" s="1"/>
      <c r="AE64" s="1"/>
      <c r="AF64" s="1"/>
      <c r="AG64" s="1"/>
      <c r="AH64" s="1"/>
      <c r="AI64" s="1"/>
      <c r="AJ64" s="1"/>
      <c r="AK64" s="1"/>
      <c r="AL64" s="1"/>
      <c r="AM64" s="1"/>
      <c r="AN64" s="1"/>
      <c r="AO64" s="1"/>
      <c r="AP64" s="1"/>
      <c r="AQ64" s="1"/>
      <c r="AR64" s="1"/>
      <c r="AS64" s="1"/>
      <c r="AT64" s="1"/>
      <c r="AU64" s="1"/>
      <c r="AV64" s="1"/>
      <c r="AW64" s="1"/>
      <c r="AX64" s="1"/>
    </row>
    <row r="65" spans="1:50"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234"/>
      <c r="AC65" s="234"/>
      <c r="AD65" s="1"/>
      <c r="AE65" s="1"/>
      <c r="AF65" s="1"/>
      <c r="AG65" s="1"/>
      <c r="AH65" s="1"/>
      <c r="AI65" s="1"/>
      <c r="AJ65" s="1"/>
      <c r="AK65" s="1"/>
      <c r="AL65" s="1"/>
      <c r="AM65" s="1"/>
      <c r="AN65" s="1"/>
      <c r="AO65" s="1"/>
      <c r="AP65" s="1"/>
      <c r="AQ65" s="1"/>
      <c r="AR65" s="1"/>
      <c r="AS65" s="1"/>
      <c r="AT65" s="1"/>
      <c r="AU65" s="1"/>
      <c r="AV65" s="1"/>
      <c r="AW65" s="1"/>
      <c r="AX65" s="1"/>
    </row>
    <row r="66" spans="1:50"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234"/>
      <c r="AC66" s="234"/>
      <c r="AD66" s="1"/>
      <c r="AE66" s="1"/>
      <c r="AF66" s="1"/>
      <c r="AG66" s="1"/>
      <c r="AH66" s="1"/>
      <c r="AI66" s="1"/>
      <c r="AJ66" s="1"/>
      <c r="AK66" s="1"/>
      <c r="AL66" s="1"/>
      <c r="AM66" s="1"/>
      <c r="AN66" s="1"/>
      <c r="AO66" s="1"/>
      <c r="AP66" s="1"/>
      <c r="AQ66" s="1"/>
      <c r="AR66" s="1"/>
      <c r="AS66" s="1"/>
      <c r="AT66" s="1"/>
      <c r="AU66" s="1"/>
      <c r="AV66" s="1"/>
      <c r="AW66" s="1"/>
      <c r="AX66" s="1"/>
    </row>
    <row r="67" spans="1:50"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234"/>
      <c r="AC67" s="234"/>
      <c r="AD67" s="1"/>
      <c r="AE67" s="1"/>
      <c r="AF67" s="1"/>
      <c r="AG67" s="1"/>
      <c r="AH67" s="1"/>
      <c r="AI67" s="1"/>
      <c r="AJ67" s="1"/>
      <c r="AK67" s="1"/>
      <c r="AL67" s="1"/>
      <c r="AM67" s="1"/>
      <c r="AN67" s="1"/>
      <c r="AO67" s="1"/>
      <c r="AP67" s="1"/>
      <c r="AQ67" s="1"/>
      <c r="AR67" s="1"/>
      <c r="AS67" s="1"/>
      <c r="AT67" s="1"/>
      <c r="AU67" s="1"/>
      <c r="AV67" s="1"/>
      <c r="AW67" s="1"/>
      <c r="AX67" s="1"/>
    </row>
    <row r="68" spans="1:50"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234"/>
      <c r="AC68" s="234"/>
      <c r="AD68" s="1"/>
      <c r="AE68" s="1"/>
      <c r="AF68" s="1"/>
      <c r="AG68" s="1"/>
      <c r="AH68" s="1"/>
      <c r="AI68" s="1"/>
      <c r="AJ68" s="1"/>
      <c r="AK68" s="1"/>
      <c r="AL68" s="1"/>
      <c r="AM68" s="1"/>
      <c r="AN68" s="1"/>
      <c r="AO68" s="1"/>
      <c r="AP68" s="1"/>
      <c r="AQ68" s="1"/>
      <c r="AR68" s="1"/>
      <c r="AS68" s="1"/>
      <c r="AT68" s="1"/>
      <c r="AU68" s="1"/>
      <c r="AV68" s="1"/>
      <c r="AW68" s="1"/>
      <c r="AX68" s="1"/>
    </row>
    <row r="69" spans="1:50"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234"/>
      <c r="AC69" s="234"/>
      <c r="AD69" s="1"/>
      <c r="AE69" s="1"/>
      <c r="AF69" s="1"/>
      <c r="AG69" s="1"/>
      <c r="AH69" s="1"/>
      <c r="AI69" s="1"/>
      <c r="AJ69" s="1"/>
      <c r="AK69" s="1"/>
      <c r="AL69" s="1"/>
      <c r="AM69" s="1"/>
      <c r="AN69" s="1"/>
      <c r="AO69" s="1"/>
      <c r="AP69" s="1"/>
      <c r="AQ69" s="1"/>
      <c r="AR69" s="1"/>
      <c r="AS69" s="1"/>
      <c r="AT69" s="1"/>
      <c r="AU69" s="1"/>
      <c r="AV69" s="1"/>
      <c r="AW69" s="1"/>
      <c r="AX69" s="1"/>
    </row>
    <row r="70" spans="1:50"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234"/>
      <c r="AC70" s="234"/>
      <c r="AD70" s="1"/>
      <c r="AE70" s="1"/>
      <c r="AF70" s="1"/>
      <c r="AG70" s="1"/>
      <c r="AH70" s="1"/>
      <c r="AI70" s="1"/>
      <c r="AJ70" s="1"/>
      <c r="AK70" s="1"/>
      <c r="AL70" s="1"/>
      <c r="AM70" s="1"/>
      <c r="AN70" s="1"/>
      <c r="AO70" s="1"/>
      <c r="AP70" s="1"/>
      <c r="AQ70" s="1"/>
      <c r="AR70" s="1"/>
      <c r="AS70" s="1"/>
      <c r="AT70" s="1"/>
      <c r="AU70" s="1"/>
      <c r="AV70" s="1"/>
      <c r="AW70" s="1"/>
      <c r="AX70" s="1"/>
    </row>
    <row r="71" spans="1:50"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234"/>
      <c r="AC71" s="234"/>
      <c r="AD71" s="1"/>
      <c r="AE71" s="1"/>
      <c r="AF71" s="1"/>
      <c r="AG71" s="1"/>
      <c r="AH71" s="1"/>
      <c r="AI71" s="1"/>
      <c r="AJ71" s="1"/>
      <c r="AK71" s="1"/>
      <c r="AL71" s="1"/>
      <c r="AM71" s="1"/>
      <c r="AN71" s="1"/>
      <c r="AO71" s="1"/>
      <c r="AP71" s="1"/>
      <c r="AQ71" s="1"/>
      <c r="AR71" s="1"/>
      <c r="AS71" s="1"/>
      <c r="AT71" s="1"/>
      <c r="AU71" s="1"/>
      <c r="AV71" s="1"/>
      <c r="AW71" s="1"/>
      <c r="AX71" s="1"/>
    </row>
    <row r="72" spans="1:50"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234"/>
      <c r="AC72" s="234"/>
      <c r="AD72" s="1"/>
      <c r="AE72" s="1"/>
      <c r="AF72" s="1"/>
      <c r="AG72" s="1"/>
      <c r="AH72" s="1"/>
      <c r="AI72" s="1"/>
      <c r="AJ72" s="1"/>
      <c r="AK72" s="1"/>
      <c r="AL72" s="1"/>
      <c r="AM72" s="1"/>
      <c r="AN72" s="1"/>
      <c r="AO72" s="1"/>
      <c r="AP72" s="1"/>
      <c r="AQ72" s="1"/>
      <c r="AR72" s="1"/>
      <c r="AS72" s="1"/>
      <c r="AT72" s="1"/>
      <c r="AU72" s="1"/>
      <c r="AV72" s="1"/>
      <c r="AW72" s="1"/>
      <c r="AX72" s="1"/>
    </row>
    <row r="73" spans="1:50"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234"/>
      <c r="AC73" s="234"/>
      <c r="AD73" s="1"/>
      <c r="AE73" s="1"/>
      <c r="AF73" s="1"/>
      <c r="AG73" s="1"/>
      <c r="AH73" s="1"/>
      <c r="AI73" s="1"/>
      <c r="AJ73" s="1"/>
      <c r="AK73" s="1"/>
      <c r="AL73" s="1"/>
      <c r="AM73" s="1"/>
      <c r="AN73" s="1"/>
      <c r="AO73" s="1"/>
      <c r="AP73" s="1"/>
      <c r="AQ73" s="1"/>
      <c r="AR73" s="1"/>
      <c r="AS73" s="1"/>
      <c r="AT73" s="1"/>
      <c r="AU73" s="1"/>
      <c r="AV73" s="1"/>
      <c r="AW73" s="1"/>
      <c r="AX73" s="1"/>
    </row>
    <row r="74" spans="1:50"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234"/>
      <c r="AC74" s="234"/>
      <c r="AD74" s="1"/>
      <c r="AE74" s="1"/>
      <c r="AF74" s="1"/>
      <c r="AG74" s="1"/>
      <c r="AH74" s="1"/>
      <c r="AI74" s="1"/>
      <c r="AJ74" s="1"/>
      <c r="AK74" s="1"/>
      <c r="AL74" s="1"/>
      <c r="AM74" s="1"/>
      <c r="AN74" s="1"/>
      <c r="AO74" s="1"/>
      <c r="AP74" s="1"/>
      <c r="AQ74" s="1"/>
      <c r="AR74" s="1"/>
      <c r="AS74" s="1"/>
      <c r="AT74" s="1"/>
      <c r="AU74" s="1"/>
      <c r="AV74" s="1"/>
      <c r="AW74" s="1"/>
      <c r="AX74" s="1"/>
    </row>
    <row r="75" spans="1:50"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234"/>
      <c r="AC75" s="234"/>
      <c r="AD75" s="1"/>
      <c r="AE75" s="1"/>
      <c r="AF75" s="1"/>
      <c r="AG75" s="1"/>
      <c r="AH75" s="1"/>
      <c r="AI75" s="1"/>
      <c r="AJ75" s="1"/>
      <c r="AK75" s="1"/>
      <c r="AL75" s="1"/>
      <c r="AM75" s="1"/>
      <c r="AN75" s="1"/>
      <c r="AO75" s="1"/>
      <c r="AP75" s="1"/>
      <c r="AQ75" s="1"/>
      <c r="AR75" s="1"/>
      <c r="AS75" s="1"/>
      <c r="AT75" s="1"/>
      <c r="AU75" s="1"/>
      <c r="AV75" s="1"/>
      <c r="AW75" s="1"/>
      <c r="AX75" s="1"/>
    </row>
    <row r="76" spans="1:50"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234"/>
      <c r="AC76" s="234"/>
      <c r="AD76" s="1"/>
      <c r="AE76" s="1"/>
      <c r="AF76" s="1"/>
      <c r="AG76" s="1"/>
      <c r="AH76" s="1"/>
      <c r="AI76" s="1"/>
      <c r="AJ76" s="1"/>
      <c r="AK76" s="1"/>
      <c r="AL76" s="1"/>
      <c r="AM76" s="1"/>
      <c r="AN76" s="1"/>
      <c r="AO76" s="1"/>
      <c r="AP76" s="1"/>
      <c r="AQ76" s="1"/>
      <c r="AR76" s="1"/>
      <c r="AS76" s="1"/>
      <c r="AT76" s="1"/>
      <c r="AU76" s="1"/>
      <c r="AV76" s="1"/>
      <c r="AW76" s="1"/>
      <c r="AX76" s="1"/>
    </row>
    <row r="77" spans="1:50"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234"/>
      <c r="AC77" s="234"/>
      <c r="AD77" s="1"/>
      <c r="AE77" s="1"/>
      <c r="AF77" s="1"/>
      <c r="AG77" s="1"/>
      <c r="AH77" s="1"/>
      <c r="AI77" s="1"/>
      <c r="AJ77" s="1"/>
      <c r="AK77" s="1"/>
      <c r="AL77" s="1"/>
      <c r="AM77" s="1"/>
      <c r="AN77" s="1"/>
      <c r="AO77" s="1"/>
      <c r="AP77" s="1"/>
      <c r="AQ77" s="1"/>
      <c r="AR77" s="1"/>
      <c r="AS77" s="1"/>
      <c r="AT77" s="1"/>
      <c r="AU77" s="1"/>
      <c r="AV77" s="1"/>
      <c r="AW77" s="1"/>
      <c r="AX77" s="1"/>
    </row>
    <row r="78" spans="1:50"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234"/>
      <c r="AC78" s="234"/>
      <c r="AD78" s="1"/>
      <c r="AE78" s="1"/>
      <c r="AF78" s="1"/>
      <c r="AG78" s="1"/>
      <c r="AH78" s="1"/>
      <c r="AI78" s="1"/>
      <c r="AJ78" s="1"/>
      <c r="AK78" s="1"/>
      <c r="AL78" s="1"/>
      <c r="AM78" s="1"/>
      <c r="AN78" s="1"/>
      <c r="AO78" s="1"/>
      <c r="AP78" s="1"/>
      <c r="AQ78" s="1"/>
      <c r="AR78" s="1"/>
      <c r="AS78" s="1"/>
      <c r="AT78" s="1"/>
      <c r="AU78" s="1"/>
      <c r="AV78" s="1"/>
      <c r="AW78" s="1"/>
      <c r="AX78" s="1"/>
    </row>
    <row r="79" spans="1:50"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234"/>
      <c r="AC79" s="234"/>
      <c r="AD79" s="1"/>
      <c r="AE79" s="1"/>
      <c r="AF79" s="1"/>
      <c r="AG79" s="1"/>
      <c r="AH79" s="1"/>
      <c r="AI79" s="1"/>
      <c r="AJ79" s="1"/>
      <c r="AK79" s="1"/>
      <c r="AL79" s="1"/>
      <c r="AM79" s="1"/>
      <c r="AN79" s="1"/>
      <c r="AO79" s="1"/>
      <c r="AP79" s="1"/>
      <c r="AQ79" s="1"/>
      <c r="AR79" s="1"/>
      <c r="AS79" s="1"/>
      <c r="AT79" s="1"/>
      <c r="AU79" s="1"/>
      <c r="AV79" s="1"/>
      <c r="AW79" s="1"/>
      <c r="AX79" s="1"/>
    </row>
    <row r="80" spans="1:50"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234"/>
      <c r="AC80" s="234"/>
      <c r="AD80" s="1"/>
      <c r="AE80" s="1"/>
      <c r="AF80" s="1"/>
      <c r="AG80" s="1"/>
      <c r="AH80" s="1"/>
      <c r="AI80" s="1"/>
      <c r="AJ80" s="1"/>
      <c r="AK80" s="1"/>
      <c r="AL80" s="1"/>
      <c r="AM80" s="1"/>
      <c r="AN80" s="1"/>
      <c r="AO80" s="1"/>
      <c r="AP80" s="1"/>
      <c r="AQ80" s="1"/>
      <c r="AR80" s="1"/>
      <c r="AS80" s="1"/>
      <c r="AT80" s="1"/>
      <c r="AU80" s="1"/>
      <c r="AV80" s="1"/>
      <c r="AW80" s="1"/>
      <c r="AX80" s="1"/>
    </row>
    <row r="81" spans="1:50"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234"/>
      <c r="AC81" s="234"/>
      <c r="AD81" s="1"/>
      <c r="AE81" s="1"/>
      <c r="AF81" s="1"/>
      <c r="AG81" s="1"/>
      <c r="AH81" s="1"/>
      <c r="AI81" s="1"/>
      <c r="AJ81" s="1"/>
      <c r="AK81" s="1"/>
      <c r="AL81" s="1"/>
      <c r="AM81" s="1"/>
      <c r="AN81" s="1"/>
      <c r="AO81" s="1"/>
      <c r="AP81" s="1"/>
      <c r="AQ81" s="1"/>
      <c r="AR81" s="1"/>
      <c r="AS81" s="1"/>
      <c r="AT81" s="1"/>
      <c r="AU81" s="1"/>
      <c r="AV81" s="1"/>
      <c r="AW81" s="1"/>
      <c r="AX81" s="1"/>
    </row>
    <row r="82" spans="1:50"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234"/>
      <c r="AC82" s="234"/>
      <c r="AD82" s="1"/>
      <c r="AE82" s="1"/>
      <c r="AF82" s="1"/>
      <c r="AG82" s="1"/>
      <c r="AH82" s="1"/>
      <c r="AI82" s="1"/>
      <c r="AJ82" s="1"/>
      <c r="AK82" s="1"/>
      <c r="AL82" s="1"/>
      <c r="AM82" s="1"/>
      <c r="AN82" s="1"/>
      <c r="AO82" s="1"/>
      <c r="AP82" s="1"/>
      <c r="AQ82" s="1"/>
      <c r="AR82" s="1"/>
      <c r="AS82" s="1"/>
      <c r="AT82" s="1"/>
      <c r="AU82" s="1"/>
      <c r="AV82" s="1"/>
      <c r="AW82" s="1"/>
      <c r="AX82" s="1"/>
    </row>
    <row r="83" spans="1:50"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234"/>
      <c r="AC83" s="234"/>
      <c r="AD83" s="1"/>
      <c r="AE83" s="1"/>
      <c r="AF83" s="1"/>
      <c r="AG83" s="1"/>
      <c r="AH83" s="1"/>
      <c r="AI83" s="1"/>
      <c r="AJ83" s="1"/>
      <c r="AK83" s="1"/>
      <c r="AL83" s="1"/>
      <c r="AM83" s="1"/>
      <c r="AN83" s="1"/>
      <c r="AO83" s="1"/>
      <c r="AP83" s="1"/>
      <c r="AQ83" s="1"/>
      <c r="AR83" s="1"/>
      <c r="AS83" s="1"/>
      <c r="AT83" s="1"/>
      <c r="AU83" s="1"/>
      <c r="AV83" s="1"/>
      <c r="AW83" s="1"/>
      <c r="AX83" s="1"/>
    </row>
    <row r="84" spans="1:50"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234"/>
      <c r="AC84" s="234"/>
      <c r="AD84" s="1"/>
      <c r="AE84" s="1"/>
      <c r="AF84" s="1"/>
      <c r="AG84" s="1"/>
      <c r="AH84" s="1"/>
      <c r="AI84" s="1"/>
      <c r="AJ84" s="1"/>
      <c r="AK84" s="1"/>
      <c r="AL84" s="1"/>
      <c r="AM84" s="1"/>
      <c r="AN84" s="1"/>
      <c r="AO84" s="1"/>
      <c r="AP84" s="1"/>
      <c r="AQ84" s="1"/>
      <c r="AR84" s="1"/>
      <c r="AS84" s="1"/>
      <c r="AT84" s="1"/>
      <c r="AU84" s="1"/>
      <c r="AV84" s="1"/>
      <c r="AW84" s="1"/>
      <c r="AX84" s="1"/>
    </row>
    <row r="85" spans="1:50"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234"/>
      <c r="AC85" s="234"/>
      <c r="AD85" s="1"/>
      <c r="AE85" s="1"/>
      <c r="AF85" s="1"/>
      <c r="AG85" s="1"/>
      <c r="AH85" s="1"/>
      <c r="AI85" s="1"/>
      <c r="AJ85" s="1"/>
      <c r="AK85" s="1"/>
      <c r="AL85" s="1"/>
      <c r="AM85" s="1"/>
      <c r="AN85" s="1"/>
      <c r="AO85" s="1"/>
      <c r="AP85" s="1"/>
      <c r="AQ85" s="1"/>
      <c r="AR85" s="1"/>
      <c r="AS85" s="1"/>
      <c r="AT85" s="1"/>
      <c r="AU85" s="1"/>
      <c r="AV85" s="1"/>
      <c r="AW85" s="1"/>
      <c r="AX85" s="1"/>
    </row>
    <row r="86" spans="1:50"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234"/>
      <c r="AC86" s="234"/>
      <c r="AD86" s="1"/>
      <c r="AE86" s="1"/>
      <c r="AF86" s="1"/>
      <c r="AG86" s="1"/>
      <c r="AH86" s="1"/>
      <c r="AI86" s="1"/>
      <c r="AJ86" s="1"/>
      <c r="AK86" s="1"/>
      <c r="AL86" s="1"/>
      <c r="AM86" s="1"/>
      <c r="AN86" s="1"/>
      <c r="AO86" s="1"/>
      <c r="AP86" s="1"/>
      <c r="AQ86" s="1"/>
      <c r="AR86" s="1"/>
      <c r="AS86" s="1"/>
      <c r="AT86" s="1"/>
      <c r="AU86" s="1"/>
      <c r="AV86" s="1"/>
      <c r="AW86" s="1"/>
      <c r="AX86" s="1"/>
    </row>
    <row r="87" spans="1:50"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234"/>
      <c r="AC87" s="234"/>
      <c r="AD87" s="1"/>
      <c r="AE87" s="1"/>
      <c r="AF87" s="1"/>
      <c r="AG87" s="1"/>
      <c r="AH87" s="1"/>
      <c r="AI87" s="1"/>
      <c r="AJ87" s="1"/>
      <c r="AK87" s="1"/>
      <c r="AL87" s="1"/>
      <c r="AM87" s="1"/>
      <c r="AN87" s="1"/>
      <c r="AO87" s="1"/>
      <c r="AP87" s="1"/>
      <c r="AQ87" s="1"/>
      <c r="AR87" s="1"/>
      <c r="AS87" s="1"/>
      <c r="AT87" s="1"/>
      <c r="AU87" s="1"/>
      <c r="AV87" s="1"/>
      <c r="AW87" s="1"/>
      <c r="AX87" s="1"/>
    </row>
    <row r="88" spans="1:50"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234"/>
      <c r="AC88" s="234"/>
      <c r="AD88" s="1"/>
      <c r="AE88" s="1"/>
      <c r="AF88" s="1"/>
      <c r="AG88" s="1"/>
      <c r="AH88" s="1"/>
      <c r="AI88" s="1"/>
      <c r="AJ88" s="1"/>
      <c r="AK88" s="1"/>
      <c r="AL88" s="1"/>
      <c r="AM88" s="1"/>
      <c r="AN88" s="1"/>
      <c r="AO88" s="1"/>
      <c r="AP88" s="1"/>
      <c r="AQ88" s="1"/>
      <c r="AR88" s="1"/>
      <c r="AS88" s="1"/>
      <c r="AT88" s="1"/>
      <c r="AU88" s="1"/>
      <c r="AV88" s="1"/>
      <c r="AW88" s="1"/>
      <c r="AX88" s="1"/>
    </row>
    <row r="89" spans="1:50"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234"/>
      <c r="AC89" s="234"/>
      <c r="AD89" s="1"/>
      <c r="AE89" s="1"/>
      <c r="AF89" s="1"/>
      <c r="AG89" s="1"/>
      <c r="AH89" s="1"/>
      <c r="AI89" s="1"/>
      <c r="AJ89" s="1"/>
      <c r="AK89" s="1"/>
      <c r="AL89" s="1"/>
      <c r="AM89" s="1"/>
      <c r="AN89" s="1"/>
      <c r="AO89" s="1"/>
      <c r="AP89" s="1"/>
      <c r="AQ89" s="1"/>
      <c r="AR89" s="1"/>
      <c r="AS89" s="1"/>
      <c r="AT89" s="1"/>
      <c r="AU89" s="1"/>
      <c r="AV89" s="1"/>
      <c r="AW89" s="1"/>
      <c r="AX89" s="1"/>
    </row>
    <row r="90" spans="1:50"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234"/>
      <c r="AC90" s="234"/>
      <c r="AD90" s="1"/>
      <c r="AE90" s="1"/>
      <c r="AF90" s="1"/>
      <c r="AG90" s="1"/>
      <c r="AH90" s="1"/>
      <c r="AI90" s="1"/>
      <c r="AJ90" s="1"/>
      <c r="AK90" s="1"/>
      <c r="AL90" s="1"/>
      <c r="AM90" s="1"/>
      <c r="AN90" s="1"/>
      <c r="AO90" s="1"/>
      <c r="AP90" s="1"/>
      <c r="AQ90" s="1"/>
      <c r="AR90" s="1"/>
      <c r="AS90" s="1"/>
      <c r="AT90" s="1"/>
      <c r="AU90" s="1"/>
      <c r="AV90" s="1"/>
      <c r="AW90" s="1"/>
      <c r="AX90" s="1"/>
    </row>
    <row r="91" spans="1:50"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234"/>
      <c r="AC91" s="234"/>
      <c r="AD91" s="1"/>
      <c r="AE91" s="1"/>
      <c r="AF91" s="1"/>
      <c r="AG91" s="1"/>
      <c r="AH91" s="1"/>
      <c r="AI91" s="1"/>
      <c r="AJ91" s="1"/>
      <c r="AK91" s="1"/>
      <c r="AL91" s="1"/>
      <c r="AM91" s="1"/>
      <c r="AN91" s="1"/>
      <c r="AO91" s="1"/>
      <c r="AP91" s="1"/>
      <c r="AQ91" s="1"/>
      <c r="AR91" s="1"/>
      <c r="AS91" s="1"/>
      <c r="AT91" s="1"/>
      <c r="AU91" s="1"/>
      <c r="AV91" s="1"/>
      <c r="AW91" s="1"/>
      <c r="AX91" s="1"/>
    </row>
    <row r="92" spans="1:50"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234"/>
      <c r="AC92" s="234"/>
      <c r="AD92" s="1"/>
      <c r="AE92" s="1"/>
      <c r="AF92" s="1"/>
      <c r="AG92" s="1"/>
      <c r="AH92" s="1"/>
      <c r="AI92" s="1"/>
      <c r="AJ92" s="1"/>
      <c r="AK92" s="1"/>
      <c r="AL92" s="1"/>
      <c r="AM92" s="1"/>
      <c r="AN92" s="1"/>
      <c r="AO92" s="1"/>
      <c r="AP92" s="1"/>
      <c r="AQ92" s="1"/>
      <c r="AR92" s="1"/>
      <c r="AS92" s="1"/>
      <c r="AT92" s="1"/>
      <c r="AU92" s="1"/>
      <c r="AV92" s="1"/>
      <c r="AW92" s="1"/>
      <c r="AX92" s="1"/>
    </row>
    <row r="93" spans="1:50"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234"/>
      <c r="AC93" s="234"/>
      <c r="AD93" s="1"/>
      <c r="AE93" s="1"/>
      <c r="AF93" s="1"/>
      <c r="AG93" s="1"/>
      <c r="AH93" s="1"/>
      <c r="AI93" s="1"/>
      <c r="AJ93" s="1"/>
      <c r="AK93" s="1"/>
      <c r="AL93" s="1"/>
      <c r="AM93" s="1"/>
      <c r="AN93" s="1"/>
      <c r="AO93" s="1"/>
      <c r="AP93" s="1"/>
      <c r="AQ93" s="1"/>
      <c r="AR93" s="1"/>
      <c r="AS93" s="1"/>
      <c r="AT93" s="1"/>
      <c r="AU93" s="1"/>
      <c r="AV93" s="1"/>
      <c r="AW93" s="1"/>
      <c r="AX93" s="1"/>
    </row>
    <row r="94" spans="1:50"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234"/>
      <c r="AC94" s="234"/>
      <c r="AD94" s="1"/>
      <c r="AE94" s="1"/>
      <c r="AF94" s="1"/>
      <c r="AG94" s="1"/>
      <c r="AH94" s="1"/>
      <c r="AI94" s="1"/>
      <c r="AJ94" s="1"/>
      <c r="AK94" s="1"/>
      <c r="AL94" s="1"/>
      <c r="AM94" s="1"/>
      <c r="AN94" s="1"/>
      <c r="AO94" s="1"/>
      <c r="AP94" s="1"/>
      <c r="AQ94" s="1"/>
      <c r="AR94" s="1"/>
      <c r="AS94" s="1"/>
      <c r="AT94" s="1"/>
      <c r="AU94" s="1"/>
      <c r="AV94" s="1"/>
      <c r="AW94" s="1"/>
      <c r="AX94" s="1"/>
    </row>
    <row r="95" spans="1:50"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234"/>
      <c r="AC95" s="234"/>
      <c r="AD95" s="1"/>
      <c r="AE95" s="1"/>
      <c r="AF95" s="1"/>
      <c r="AG95" s="1"/>
      <c r="AH95" s="1"/>
      <c r="AI95" s="1"/>
      <c r="AJ95" s="1"/>
      <c r="AK95" s="1"/>
      <c r="AL95" s="1"/>
      <c r="AM95" s="1"/>
      <c r="AN95" s="1"/>
      <c r="AO95" s="1"/>
      <c r="AP95" s="1"/>
      <c r="AQ95" s="1"/>
      <c r="AR95" s="1"/>
      <c r="AS95" s="1"/>
      <c r="AT95" s="1"/>
      <c r="AU95" s="1"/>
      <c r="AV95" s="1"/>
      <c r="AW95" s="1"/>
      <c r="AX95" s="1"/>
    </row>
    <row r="96" spans="1:50"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234"/>
      <c r="AC96" s="234"/>
      <c r="AD96" s="1"/>
      <c r="AE96" s="1"/>
      <c r="AF96" s="1"/>
      <c r="AG96" s="1"/>
      <c r="AH96" s="1"/>
      <c r="AI96" s="1"/>
      <c r="AJ96" s="1"/>
      <c r="AK96" s="1"/>
      <c r="AL96" s="1"/>
      <c r="AM96" s="1"/>
      <c r="AN96" s="1"/>
      <c r="AO96" s="1"/>
      <c r="AP96" s="1"/>
      <c r="AQ96" s="1"/>
      <c r="AR96" s="1"/>
      <c r="AS96" s="1"/>
      <c r="AT96" s="1"/>
      <c r="AU96" s="1"/>
      <c r="AV96" s="1"/>
      <c r="AW96" s="1"/>
      <c r="AX96" s="1"/>
    </row>
    <row r="97" spans="1:50"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234"/>
      <c r="AC97" s="234"/>
      <c r="AD97" s="1"/>
      <c r="AE97" s="1"/>
      <c r="AF97" s="1"/>
      <c r="AG97" s="1"/>
      <c r="AH97" s="1"/>
      <c r="AI97" s="1"/>
      <c r="AJ97" s="1"/>
      <c r="AK97" s="1"/>
      <c r="AL97" s="1"/>
      <c r="AM97" s="1"/>
      <c r="AN97" s="1"/>
      <c r="AO97" s="1"/>
      <c r="AP97" s="1"/>
      <c r="AQ97" s="1"/>
      <c r="AR97" s="1"/>
      <c r="AS97" s="1"/>
      <c r="AT97" s="1"/>
      <c r="AU97" s="1"/>
      <c r="AV97" s="1"/>
      <c r="AW97" s="1"/>
      <c r="AX97" s="1"/>
    </row>
    <row r="98" spans="1:50"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234"/>
      <c r="AC98" s="234"/>
      <c r="AD98" s="1"/>
      <c r="AE98" s="1"/>
      <c r="AF98" s="1"/>
      <c r="AG98" s="1"/>
      <c r="AH98" s="1"/>
      <c r="AI98" s="1"/>
      <c r="AJ98" s="1"/>
      <c r="AK98" s="1"/>
      <c r="AL98" s="1"/>
      <c r="AM98" s="1"/>
      <c r="AN98" s="1"/>
      <c r="AO98" s="1"/>
      <c r="AP98" s="1"/>
      <c r="AQ98" s="1"/>
      <c r="AR98" s="1"/>
      <c r="AS98" s="1"/>
      <c r="AT98" s="1"/>
      <c r="AU98" s="1"/>
      <c r="AV98" s="1"/>
      <c r="AW98" s="1"/>
      <c r="AX98" s="1"/>
    </row>
    <row r="99" spans="1:50"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234"/>
      <c r="AC99" s="234"/>
      <c r="AD99" s="1"/>
      <c r="AE99" s="1"/>
      <c r="AF99" s="1"/>
      <c r="AG99" s="1"/>
      <c r="AH99" s="1"/>
      <c r="AI99" s="1"/>
      <c r="AJ99" s="1"/>
      <c r="AK99" s="1"/>
      <c r="AL99" s="1"/>
      <c r="AM99" s="1"/>
      <c r="AN99" s="1"/>
      <c r="AO99" s="1"/>
      <c r="AP99" s="1"/>
      <c r="AQ99" s="1"/>
      <c r="AR99" s="1"/>
      <c r="AS99" s="1"/>
      <c r="AT99" s="1"/>
      <c r="AU99" s="1"/>
      <c r="AV99" s="1"/>
      <c r="AW99" s="1"/>
      <c r="AX99" s="1"/>
    </row>
    <row r="100" spans="1:50"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234"/>
      <c r="AC100" s="234"/>
      <c r="AD100" s="1"/>
      <c r="AE100" s="1"/>
      <c r="AF100" s="1"/>
      <c r="AG100" s="1"/>
      <c r="AH100" s="1"/>
      <c r="AI100" s="1"/>
      <c r="AJ100" s="1"/>
      <c r="AK100" s="1"/>
      <c r="AL100" s="1"/>
      <c r="AM100" s="1"/>
      <c r="AN100" s="1"/>
      <c r="AO100" s="1"/>
      <c r="AP100" s="1"/>
      <c r="AQ100" s="1"/>
      <c r="AR100" s="1"/>
      <c r="AS100" s="1"/>
      <c r="AT100" s="1"/>
      <c r="AU100" s="1"/>
      <c r="AV100" s="1"/>
      <c r="AW100" s="1"/>
      <c r="AX100" s="1"/>
    </row>
    <row r="101" spans="1:50"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234"/>
      <c r="AC101" s="234"/>
      <c r="AD101" s="1"/>
      <c r="AE101" s="1"/>
      <c r="AF101" s="1"/>
      <c r="AG101" s="1"/>
      <c r="AH101" s="1"/>
      <c r="AI101" s="1"/>
      <c r="AJ101" s="1"/>
      <c r="AK101" s="1"/>
      <c r="AL101" s="1"/>
      <c r="AM101" s="1"/>
      <c r="AN101" s="1"/>
      <c r="AO101" s="1"/>
      <c r="AP101" s="1"/>
      <c r="AQ101" s="1"/>
      <c r="AR101" s="1"/>
      <c r="AS101" s="1"/>
      <c r="AT101" s="1"/>
      <c r="AU101" s="1"/>
      <c r="AV101" s="1"/>
      <c r="AW101" s="1"/>
      <c r="AX101" s="1"/>
    </row>
    <row r="102" spans="1:50"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234"/>
      <c r="AC102" s="234"/>
      <c r="AD102" s="1"/>
      <c r="AE102" s="1"/>
      <c r="AF102" s="1"/>
      <c r="AG102" s="1"/>
      <c r="AH102" s="1"/>
      <c r="AI102" s="1"/>
      <c r="AJ102" s="1"/>
      <c r="AK102" s="1"/>
      <c r="AL102" s="1"/>
      <c r="AM102" s="1"/>
      <c r="AN102" s="1"/>
      <c r="AO102" s="1"/>
      <c r="AP102" s="1"/>
      <c r="AQ102" s="1"/>
      <c r="AR102" s="1"/>
      <c r="AS102" s="1"/>
      <c r="AT102" s="1"/>
      <c r="AU102" s="1"/>
      <c r="AV102" s="1"/>
      <c r="AW102" s="1"/>
      <c r="AX102" s="1"/>
    </row>
    <row r="103" spans="1:50"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234"/>
      <c r="AC103" s="234"/>
      <c r="AD103" s="1"/>
      <c r="AE103" s="1"/>
      <c r="AF103" s="1"/>
      <c r="AG103" s="1"/>
      <c r="AH103" s="1"/>
      <c r="AI103" s="1"/>
      <c r="AJ103" s="1"/>
      <c r="AK103" s="1"/>
      <c r="AL103" s="1"/>
      <c r="AM103" s="1"/>
      <c r="AN103" s="1"/>
      <c r="AO103" s="1"/>
      <c r="AP103" s="1"/>
      <c r="AQ103" s="1"/>
      <c r="AR103" s="1"/>
      <c r="AS103" s="1"/>
      <c r="AT103" s="1"/>
      <c r="AU103" s="1"/>
      <c r="AV103" s="1"/>
      <c r="AW103" s="1"/>
      <c r="AX103" s="1"/>
    </row>
    <row r="104" spans="1:50"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234"/>
      <c r="AC104" s="234"/>
      <c r="AD104" s="1"/>
      <c r="AE104" s="1"/>
      <c r="AF104" s="1"/>
      <c r="AG104" s="1"/>
      <c r="AH104" s="1"/>
      <c r="AI104" s="1"/>
      <c r="AJ104" s="1"/>
      <c r="AK104" s="1"/>
      <c r="AL104" s="1"/>
      <c r="AM104" s="1"/>
      <c r="AN104" s="1"/>
      <c r="AO104" s="1"/>
      <c r="AP104" s="1"/>
      <c r="AQ104" s="1"/>
      <c r="AR104" s="1"/>
      <c r="AS104" s="1"/>
      <c r="AT104" s="1"/>
      <c r="AU104" s="1"/>
      <c r="AV104" s="1"/>
      <c r="AW104" s="1"/>
      <c r="AX104" s="1"/>
    </row>
    <row r="105" spans="1:50"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234"/>
      <c r="AC105" s="234"/>
      <c r="AD105" s="1"/>
      <c r="AE105" s="1"/>
      <c r="AF105" s="1"/>
      <c r="AG105" s="1"/>
      <c r="AH105" s="1"/>
      <c r="AI105" s="1"/>
      <c r="AJ105" s="1"/>
      <c r="AK105" s="1"/>
      <c r="AL105" s="1"/>
      <c r="AM105" s="1"/>
      <c r="AN105" s="1"/>
      <c r="AO105" s="1"/>
      <c r="AP105" s="1"/>
      <c r="AQ105" s="1"/>
      <c r="AR105" s="1"/>
      <c r="AS105" s="1"/>
      <c r="AT105" s="1"/>
      <c r="AU105" s="1"/>
      <c r="AV105" s="1"/>
      <c r="AW105" s="1"/>
      <c r="AX105" s="1"/>
    </row>
    <row r="106" spans="1:50"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234"/>
      <c r="AC106" s="234"/>
      <c r="AD106" s="1"/>
      <c r="AE106" s="1"/>
      <c r="AF106" s="1"/>
      <c r="AG106" s="1"/>
      <c r="AH106" s="1"/>
      <c r="AI106" s="1"/>
      <c r="AJ106" s="1"/>
      <c r="AK106" s="1"/>
      <c r="AL106" s="1"/>
      <c r="AM106" s="1"/>
      <c r="AN106" s="1"/>
      <c r="AO106" s="1"/>
      <c r="AP106" s="1"/>
      <c r="AQ106" s="1"/>
      <c r="AR106" s="1"/>
      <c r="AS106" s="1"/>
      <c r="AT106" s="1"/>
      <c r="AU106" s="1"/>
      <c r="AV106" s="1"/>
      <c r="AW106" s="1"/>
      <c r="AX106" s="1"/>
    </row>
    <row r="107" spans="1:50"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234"/>
      <c r="AC107" s="234"/>
      <c r="AD107" s="1"/>
      <c r="AE107" s="1"/>
      <c r="AF107" s="1"/>
      <c r="AG107" s="1"/>
      <c r="AH107" s="1"/>
      <c r="AI107" s="1"/>
      <c r="AJ107" s="1"/>
      <c r="AK107" s="1"/>
      <c r="AL107" s="1"/>
      <c r="AM107" s="1"/>
      <c r="AN107" s="1"/>
      <c r="AO107" s="1"/>
      <c r="AP107" s="1"/>
      <c r="AQ107" s="1"/>
      <c r="AR107" s="1"/>
      <c r="AS107" s="1"/>
      <c r="AT107" s="1"/>
      <c r="AU107" s="1"/>
      <c r="AV107" s="1"/>
      <c r="AW107" s="1"/>
      <c r="AX107" s="1"/>
    </row>
    <row r="108" spans="1:50"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234"/>
      <c r="AC108" s="234"/>
      <c r="AD108" s="1"/>
      <c r="AE108" s="1"/>
      <c r="AF108" s="1"/>
      <c r="AG108" s="1"/>
      <c r="AH108" s="1"/>
      <c r="AI108" s="1"/>
      <c r="AJ108" s="1"/>
      <c r="AK108" s="1"/>
      <c r="AL108" s="1"/>
      <c r="AM108" s="1"/>
      <c r="AN108" s="1"/>
      <c r="AO108" s="1"/>
      <c r="AP108" s="1"/>
      <c r="AQ108" s="1"/>
      <c r="AR108" s="1"/>
      <c r="AS108" s="1"/>
      <c r="AT108" s="1"/>
      <c r="AU108" s="1"/>
      <c r="AV108" s="1"/>
      <c r="AW108" s="1"/>
      <c r="AX108" s="1"/>
    </row>
    <row r="109" spans="1:50"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234"/>
      <c r="AC109" s="234"/>
      <c r="AD109" s="1"/>
      <c r="AE109" s="1"/>
      <c r="AF109" s="1"/>
      <c r="AG109" s="1"/>
      <c r="AH109" s="1"/>
      <c r="AI109" s="1"/>
      <c r="AJ109" s="1"/>
      <c r="AK109" s="1"/>
      <c r="AL109" s="1"/>
      <c r="AM109" s="1"/>
      <c r="AN109" s="1"/>
      <c r="AO109" s="1"/>
      <c r="AP109" s="1"/>
      <c r="AQ109" s="1"/>
      <c r="AR109" s="1"/>
      <c r="AS109" s="1"/>
      <c r="AT109" s="1"/>
      <c r="AU109" s="1"/>
      <c r="AV109" s="1"/>
      <c r="AW109" s="1"/>
      <c r="AX109" s="1"/>
    </row>
    <row r="110" spans="1:50"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234"/>
      <c r="AC110" s="234"/>
      <c r="AD110" s="1"/>
      <c r="AE110" s="1"/>
      <c r="AF110" s="1"/>
      <c r="AG110" s="1"/>
      <c r="AH110" s="1"/>
      <c r="AI110" s="1"/>
      <c r="AJ110" s="1"/>
      <c r="AK110" s="1"/>
      <c r="AL110" s="1"/>
      <c r="AM110" s="1"/>
      <c r="AN110" s="1"/>
      <c r="AO110" s="1"/>
      <c r="AP110" s="1"/>
      <c r="AQ110" s="1"/>
      <c r="AR110" s="1"/>
      <c r="AS110" s="1"/>
      <c r="AT110" s="1"/>
      <c r="AU110" s="1"/>
      <c r="AV110" s="1"/>
      <c r="AW110" s="1"/>
      <c r="AX110" s="1"/>
    </row>
    <row r="111" spans="1:50"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234"/>
      <c r="AC111" s="234"/>
      <c r="AD111" s="1"/>
      <c r="AE111" s="1"/>
      <c r="AF111" s="1"/>
      <c r="AG111" s="1"/>
      <c r="AH111" s="1"/>
      <c r="AI111" s="1"/>
      <c r="AJ111" s="1"/>
      <c r="AK111" s="1"/>
      <c r="AL111" s="1"/>
      <c r="AM111" s="1"/>
      <c r="AN111" s="1"/>
      <c r="AO111" s="1"/>
      <c r="AP111" s="1"/>
      <c r="AQ111" s="1"/>
      <c r="AR111" s="1"/>
      <c r="AS111" s="1"/>
      <c r="AT111" s="1"/>
      <c r="AU111" s="1"/>
      <c r="AV111" s="1"/>
      <c r="AW111" s="1"/>
      <c r="AX111" s="1"/>
    </row>
    <row r="112" spans="1:50"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234"/>
      <c r="AC112" s="234"/>
      <c r="AD112" s="1"/>
      <c r="AE112" s="1"/>
      <c r="AF112" s="1"/>
      <c r="AG112" s="1"/>
      <c r="AH112" s="1"/>
      <c r="AI112" s="1"/>
      <c r="AJ112" s="1"/>
      <c r="AK112" s="1"/>
      <c r="AL112" s="1"/>
      <c r="AM112" s="1"/>
      <c r="AN112" s="1"/>
      <c r="AO112" s="1"/>
      <c r="AP112" s="1"/>
      <c r="AQ112" s="1"/>
      <c r="AR112" s="1"/>
      <c r="AS112" s="1"/>
      <c r="AT112" s="1"/>
      <c r="AU112" s="1"/>
      <c r="AV112" s="1"/>
      <c r="AW112" s="1"/>
      <c r="AX112" s="1"/>
    </row>
    <row r="113" spans="1:50"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234"/>
      <c r="AC113" s="234"/>
      <c r="AD113" s="1"/>
      <c r="AE113" s="1"/>
      <c r="AF113" s="1"/>
      <c r="AG113" s="1"/>
      <c r="AH113" s="1"/>
      <c r="AI113" s="1"/>
      <c r="AJ113" s="1"/>
      <c r="AK113" s="1"/>
      <c r="AL113" s="1"/>
      <c r="AM113" s="1"/>
      <c r="AN113" s="1"/>
      <c r="AO113" s="1"/>
      <c r="AP113" s="1"/>
      <c r="AQ113" s="1"/>
      <c r="AR113" s="1"/>
      <c r="AS113" s="1"/>
      <c r="AT113" s="1"/>
      <c r="AU113" s="1"/>
      <c r="AV113" s="1"/>
      <c r="AW113" s="1"/>
      <c r="AX113" s="1"/>
    </row>
    <row r="114" spans="1:50"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234"/>
      <c r="AC114" s="234"/>
      <c r="AD114" s="1"/>
      <c r="AE114" s="1"/>
      <c r="AF114" s="1"/>
      <c r="AG114" s="1"/>
      <c r="AH114" s="1"/>
      <c r="AI114" s="1"/>
      <c r="AJ114" s="1"/>
      <c r="AK114" s="1"/>
      <c r="AL114" s="1"/>
      <c r="AM114" s="1"/>
      <c r="AN114" s="1"/>
      <c r="AO114" s="1"/>
      <c r="AP114" s="1"/>
      <c r="AQ114" s="1"/>
      <c r="AR114" s="1"/>
      <c r="AS114" s="1"/>
      <c r="AT114" s="1"/>
      <c r="AU114" s="1"/>
      <c r="AV114" s="1"/>
      <c r="AW114" s="1"/>
      <c r="AX114" s="1"/>
    </row>
    <row r="115" spans="1:50"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234"/>
      <c r="AC115" s="234"/>
      <c r="AD115" s="1"/>
      <c r="AE115" s="1"/>
      <c r="AF115" s="1"/>
      <c r="AG115" s="1"/>
      <c r="AH115" s="1"/>
      <c r="AI115" s="1"/>
      <c r="AJ115" s="1"/>
      <c r="AK115" s="1"/>
      <c r="AL115" s="1"/>
      <c r="AM115" s="1"/>
      <c r="AN115" s="1"/>
      <c r="AO115" s="1"/>
      <c r="AP115" s="1"/>
      <c r="AQ115" s="1"/>
      <c r="AR115" s="1"/>
      <c r="AS115" s="1"/>
      <c r="AT115" s="1"/>
      <c r="AU115" s="1"/>
      <c r="AV115" s="1"/>
      <c r="AW115" s="1"/>
      <c r="AX115" s="1"/>
    </row>
    <row r="116" spans="1:50"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234"/>
      <c r="AC116" s="234"/>
      <c r="AD116" s="1"/>
      <c r="AE116" s="1"/>
      <c r="AF116" s="1"/>
      <c r="AG116" s="1"/>
      <c r="AH116" s="1"/>
      <c r="AI116" s="1"/>
      <c r="AJ116" s="1"/>
      <c r="AK116" s="1"/>
      <c r="AL116" s="1"/>
      <c r="AM116" s="1"/>
      <c r="AN116" s="1"/>
      <c r="AO116" s="1"/>
      <c r="AP116" s="1"/>
      <c r="AQ116" s="1"/>
      <c r="AR116" s="1"/>
      <c r="AS116" s="1"/>
      <c r="AT116" s="1"/>
      <c r="AU116" s="1"/>
      <c r="AV116" s="1"/>
      <c r="AW116" s="1"/>
      <c r="AX116" s="1"/>
    </row>
    <row r="117" spans="1:50"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234"/>
      <c r="AC117" s="234"/>
      <c r="AD117" s="1"/>
      <c r="AE117" s="1"/>
      <c r="AF117" s="1"/>
      <c r="AG117" s="1"/>
      <c r="AH117" s="1"/>
      <c r="AI117" s="1"/>
      <c r="AJ117" s="1"/>
      <c r="AK117" s="1"/>
      <c r="AL117" s="1"/>
      <c r="AM117" s="1"/>
      <c r="AN117" s="1"/>
      <c r="AO117" s="1"/>
      <c r="AP117" s="1"/>
      <c r="AQ117" s="1"/>
      <c r="AR117" s="1"/>
      <c r="AS117" s="1"/>
      <c r="AT117" s="1"/>
      <c r="AU117" s="1"/>
      <c r="AV117" s="1"/>
      <c r="AW117" s="1"/>
      <c r="AX117" s="1"/>
    </row>
    <row r="118" spans="1:50"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234"/>
      <c r="AC118" s="234"/>
      <c r="AD118" s="1"/>
      <c r="AE118" s="1"/>
      <c r="AF118" s="1"/>
      <c r="AG118" s="1"/>
      <c r="AH118" s="1"/>
      <c r="AI118" s="1"/>
      <c r="AJ118" s="1"/>
      <c r="AK118" s="1"/>
      <c r="AL118" s="1"/>
      <c r="AM118" s="1"/>
      <c r="AN118" s="1"/>
      <c r="AO118" s="1"/>
      <c r="AP118" s="1"/>
      <c r="AQ118" s="1"/>
      <c r="AR118" s="1"/>
      <c r="AS118" s="1"/>
      <c r="AT118" s="1"/>
      <c r="AU118" s="1"/>
      <c r="AV118" s="1"/>
      <c r="AW118" s="1"/>
      <c r="AX118" s="1"/>
    </row>
    <row r="119" spans="1:50"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234"/>
      <c r="AC119" s="234"/>
      <c r="AD119" s="1"/>
      <c r="AE119" s="1"/>
      <c r="AF119" s="1"/>
      <c r="AG119" s="1"/>
      <c r="AH119" s="1"/>
      <c r="AI119" s="1"/>
      <c r="AJ119" s="1"/>
      <c r="AK119" s="1"/>
      <c r="AL119" s="1"/>
      <c r="AM119" s="1"/>
      <c r="AN119" s="1"/>
      <c r="AO119" s="1"/>
      <c r="AP119" s="1"/>
      <c r="AQ119" s="1"/>
      <c r="AR119" s="1"/>
      <c r="AS119" s="1"/>
      <c r="AT119" s="1"/>
      <c r="AU119" s="1"/>
      <c r="AV119" s="1"/>
      <c r="AW119" s="1"/>
      <c r="AX119" s="1"/>
    </row>
    <row r="120" spans="1:50"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234"/>
      <c r="AC120" s="234"/>
      <c r="AD120" s="1"/>
      <c r="AE120" s="1"/>
      <c r="AF120" s="1"/>
      <c r="AG120" s="1"/>
      <c r="AH120" s="1"/>
      <c r="AI120" s="1"/>
      <c r="AJ120" s="1"/>
      <c r="AK120" s="1"/>
      <c r="AL120" s="1"/>
      <c r="AM120" s="1"/>
      <c r="AN120" s="1"/>
      <c r="AO120" s="1"/>
      <c r="AP120" s="1"/>
      <c r="AQ120" s="1"/>
      <c r="AR120" s="1"/>
      <c r="AS120" s="1"/>
      <c r="AT120" s="1"/>
      <c r="AU120" s="1"/>
      <c r="AV120" s="1"/>
      <c r="AW120" s="1"/>
      <c r="AX120" s="1"/>
    </row>
    <row r="121" spans="1:50"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234"/>
      <c r="AC121" s="234"/>
      <c r="AD121" s="1"/>
      <c r="AE121" s="1"/>
      <c r="AF121" s="1"/>
      <c r="AG121" s="1"/>
      <c r="AH121" s="1"/>
      <c r="AI121" s="1"/>
      <c r="AJ121" s="1"/>
      <c r="AK121" s="1"/>
      <c r="AL121" s="1"/>
      <c r="AM121" s="1"/>
      <c r="AN121" s="1"/>
      <c r="AO121" s="1"/>
      <c r="AP121" s="1"/>
      <c r="AQ121" s="1"/>
      <c r="AR121" s="1"/>
      <c r="AS121" s="1"/>
      <c r="AT121" s="1"/>
      <c r="AU121" s="1"/>
      <c r="AV121" s="1"/>
      <c r="AW121" s="1"/>
      <c r="AX121" s="1"/>
    </row>
    <row r="122" spans="1:50"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234"/>
      <c r="AC122" s="234"/>
      <c r="AD122" s="1"/>
      <c r="AE122" s="1"/>
      <c r="AF122" s="1"/>
      <c r="AG122" s="1"/>
      <c r="AH122" s="1"/>
      <c r="AI122" s="1"/>
      <c r="AJ122" s="1"/>
      <c r="AK122" s="1"/>
      <c r="AL122" s="1"/>
      <c r="AM122" s="1"/>
      <c r="AN122" s="1"/>
      <c r="AO122" s="1"/>
      <c r="AP122" s="1"/>
      <c r="AQ122" s="1"/>
      <c r="AR122" s="1"/>
      <c r="AS122" s="1"/>
      <c r="AT122" s="1"/>
      <c r="AU122" s="1"/>
      <c r="AV122" s="1"/>
      <c r="AW122" s="1"/>
      <c r="AX122" s="1"/>
    </row>
    <row r="123" spans="1:50"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234"/>
      <c r="AC123" s="234"/>
      <c r="AD123" s="1"/>
      <c r="AE123" s="1"/>
      <c r="AF123" s="1"/>
      <c r="AG123" s="1"/>
      <c r="AH123" s="1"/>
      <c r="AI123" s="1"/>
      <c r="AJ123" s="1"/>
      <c r="AK123" s="1"/>
      <c r="AL123" s="1"/>
      <c r="AM123" s="1"/>
      <c r="AN123" s="1"/>
      <c r="AO123" s="1"/>
      <c r="AP123" s="1"/>
      <c r="AQ123" s="1"/>
      <c r="AR123" s="1"/>
      <c r="AS123" s="1"/>
      <c r="AT123" s="1"/>
      <c r="AU123" s="1"/>
      <c r="AV123" s="1"/>
      <c r="AW123" s="1"/>
      <c r="AX123" s="1"/>
    </row>
    <row r="124" spans="1:50"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234"/>
      <c r="AC124" s="234"/>
      <c r="AD124" s="1"/>
      <c r="AE124" s="1"/>
      <c r="AF124" s="1"/>
      <c r="AG124" s="1"/>
      <c r="AH124" s="1"/>
      <c r="AI124" s="1"/>
      <c r="AJ124" s="1"/>
      <c r="AK124" s="1"/>
      <c r="AL124" s="1"/>
      <c r="AM124" s="1"/>
      <c r="AN124" s="1"/>
      <c r="AO124" s="1"/>
      <c r="AP124" s="1"/>
      <c r="AQ124" s="1"/>
      <c r="AR124" s="1"/>
      <c r="AS124" s="1"/>
      <c r="AT124" s="1"/>
      <c r="AU124" s="1"/>
      <c r="AV124" s="1"/>
      <c r="AW124" s="1"/>
      <c r="AX124" s="1"/>
    </row>
    <row r="125" spans="1:50"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234"/>
      <c r="AC125" s="234"/>
      <c r="AD125" s="1"/>
      <c r="AE125" s="1"/>
      <c r="AF125" s="1"/>
      <c r="AG125" s="1"/>
      <c r="AH125" s="1"/>
      <c r="AI125" s="1"/>
      <c r="AJ125" s="1"/>
      <c r="AK125" s="1"/>
      <c r="AL125" s="1"/>
      <c r="AM125" s="1"/>
      <c r="AN125" s="1"/>
      <c r="AO125" s="1"/>
      <c r="AP125" s="1"/>
      <c r="AQ125" s="1"/>
      <c r="AR125" s="1"/>
      <c r="AS125" s="1"/>
      <c r="AT125" s="1"/>
      <c r="AU125" s="1"/>
      <c r="AV125" s="1"/>
      <c r="AW125" s="1"/>
      <c r="AX125" s="1"/>
    </row>
    <row r="126" spans="1:50"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234"/>
      <c r="AC126" s="234"/>
      <c r="AD126" s="1"/>
      <c r="AE126" s="1"/>
      <c r="AF126" s="1"/>
      <c r="AG126" s="1"/>
      <c r="AH126" s="1"/>
      <c r="AI126" s="1"/>
      <c r="AJ126" s="1"/>
      <c r="AK126" s="1"/>
      <c r="AL126" s="1"/>
      <c r="AM126" s="1"/>
      <c r="AN126" s="1"/>
      <c r="AO126" s="1"/>
      <c r="AP126" s="1"/>
      <c r="AQ126" s="1"/>
      <c r="AR126" s="1"/>
      <c r="AS126" s="1"/>
      <c r="AT126" s="1"/>
      <c r="AU126" s="1"/>
      <c r="AV126" s="1"/>
      <c r="AW126" s="1"/>
      <c r="AX126" s="1"/>
    </row>
    <row r="127" spans="1:50"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234"/>
      <c r="AC127" s="234"/>
      <c r="AD127" s="1"/>
      <c r="AE127" s="1"/>
      <c r="AF127" s="1"/>
      <c r="AG127" s="1"/>
      <c r="AH127" s="1"/>
      <c r="AI127" s="1"/>
      <c r="AJ127" s="1"/>
      <c r="AK127" s="1"/>
      <c r="AL127" s="1"/>
      <c r="AM127" s="1"/>
      <c r="AN127" s="1"/>
      <c r="AO127" s="1"/>
      <c r="AP127" s="1"/>
      <c r="AQ127" s="1"/>
      <c r="AR127" s="1"/>
      <c r="AS127" s="1"/>
      <c r="AT127" s="1"/>
      <c r="AU127" s="1"/>
      <c r="AV127" s="1"/>
      <c r="AW127" s="1"/>
      <c r="AX127" s="1"/>
    </row>
    <row r="128" spans="1:50"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234"/>
      <c r="AC128" s="234"/>
      <c r="AD128" s="1"/>
      <c r="AE128" s="1"/>
      <c r="AF128" s="1"/>
      <c r="AG128" s="1"/>
      <c r="AH128" s="1"/>
      <c r="AI128" s="1"/>
      <c r="AJ128" s="1"/>
      <c r="AK128" s="1"/>
      <c r="AL128" s="1"/>
      <c r="AM128" s="1"/>
      <c r="AN128" s="1"/>
      <c r="AO128" s="1"/>
      <c r="AP128" s="1"/>
      <c r="AQ128" s="1"/>
      <c r="AR128" s="1"/>
      <c r="AS128" s="1"/>
      <c r="AT128" s="1"/>
      <c r="AU128" s="1"/>
      <c r="AV128" s="1"/>
      <c r="AW128" s="1"/>
      <c r="AX128" s="1"/>
    </row>
    <row r="129" spans="1:50"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234"/>
      <c r="AC129" s="234"/>
      <c r="AD129" s="1"/>
      <c r="AE129" s="1"/>
      <c r="AF129" s="1"/>
      <c r="AG129" s="1"/>
      <c r="AH129" s="1"/>
      <c r="AI129" s="1"/>
      <c r="AJ129" s="1"/>
      <c r="AK129" s="1"/>
      <c r="AL129" s="1"/>
      <c r="AM129" s="1"/>
      <c r="AN129" s="1"/>
      <c r="AO129" s="1"/>
      <c r="AP129" s="1"/>
      <c r="AQ129" s="1"/>
      <c r="AR129" s="1"/>
      <c r="AS129" s="1"/>
      <c r="AT129" s="1"/>
      <c r="AU129" s="1"/>
      <c r="AV129" s="1"/>
      <c r="AW129" s="1"/>
      <c r="AX129" s="1"/>
    </row>
    <row r="130" spans="1:50"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234"/>
      <c r="AC130" s="234"/>
      <c r="AD130" s="1"/>
      <c r="AE130" s="1"/>
      <c r="AF130" s="1"/>
      <c r="AG130" s="1"/>
      <c r="AH130" s="1"/>
      <c r="AI130" s="1"/>
      <c r="AJ130" s="1"/>
      <c r="AK130" s="1"/>
      <c r="AL130" s="1"/>
      <c r="AM130" s="1"/>
      <c r="AN130" s="1"/>
      <c r="AO130" s="1"/>
      <c r="AP130" s="1"/>
      <c r="AQ130" s="1"/>
      <c r="AR130" s="1"/>
      <c r="AS130" s="1"/>
      <c r="AT130" s="1"/>
      <c r="AU130" s="1"/>
      <c r="AV130" s="1"/>
      <c r="AW130" s="1"/>
      <c r="AX130" s="1"/>
    </row>
    <row r="131" spans="1:50"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234"/>
      <c r="AC131" s="234"/>
      <c r="AD131" s="1"/>
      <c r="AE131" s="1"/>
      <c r="AF131" s="1"/>
      <c r="AG131" s="1"/>
      <c r="AH131" s="1"/>
      <c r="AI131" s="1"/>
      <c r="AJ131" s="1"/>
      <c r="AK131" s="1"/>
      <c r="AL131" s="1"/>
      <c r="AM131" s="1"/>
      <c r="AN131" s="1"/>
      <c r="AO131" s="1"/>
      <c r="AP131" s="1"/>
      <c r="AQ131" s="1"/>
      <c r="AR131" s="1"/>
      <c r="AS131" s="1"/>
      <c r="AT131" s="1"/>
      <c r="AU131" s="1"/>
      <c r="AV131" s="1"/>
      <c r="AW131" s="1"/>
      <c r="AX131" s="1"/>
    </row>
    <row r="132" spans="1:50"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234"/>
      <c r="AC132" s="234"/>
      <c r="AD132" s="1"/>
      <c r="AE132" s="1"/>
      <c r="AF132" s="1"/>
      <c r="AG132" s="1"/>
      <c r="AH132" s="1"/>
      <c r="AI132" s="1"/>
      <c r="AJ132" s="1"/>
      <c r="AK132" s="1"/>
      <c r="AL132" s="1"/>
      <c r="AM132" s="1"/>
      <c r="AN132" s="1"/>
      <c r="AO132" s="1"/>
      <c r="AP132" s="1"/>
      <c r="AQ132" s="1"/>
      <c r="AR132" s="1"/>
      <c r="AS132" s="1"/>
      <c r="AT132" s="1"/>
      <c r="AU132" s="1"/>
      <c r="AV132" s="1"/>
      <c r="AW132" s="1"/>
      <c r="AX132" s="1"/>
    </row>
    <row r="133" spans="1:50"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234"/>
      <c r="AC133" s="234"/>
      <c r="AD133" s="1"/>
      <c r="AE133" s="1"/>
      <c r="AF133" s="1"/>
      <c r="AG133" s="1"/>
      <c r="AH133" s="1"/>
      <c r="AI133" s="1"/>
      <c r="AJ133" s="1"/>
      <c r="AK133" s="1"/>
      <c r="AL133" s="1"/>
      <c r="AM133" s="1"/>
      <c r="AN133" s="1"/>
      <c r="AO133" s="1"/>
      <c r="AP133" s="1"/>
      <c r="AQ133" s="1"/>
      <c r="AR133" s="1"/>
      <c r="AS133" s="1"/>
      <c r="AT133" s="1"/>
      <c r="AU133" s="1"/>
      <c r="AV133" s="1"/>
      <c r="AW133" s="1"/>
      <c r="AX133" s="1"/>
    </row>
    <row r="134" spans="1:50"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234"/>
      <c r="AC134" s="234"/>
      <c r="AD134" s="1"/>
      <c r="AE134" s="1"/>
      <c r="AF134" s="1"/>
      <c r="AG134" s="1"/>
      <c r="AH134" s="1"/>
      <c r="AI134" s="1"/>
      <c r="AJ134" s="1"/>
      <c r="AK134" s="1"/>
      <c r="AL134" s="1"/>
      <c r="AM134" s="1"/>
      <c r="AN134" s="1"/>
      <c r="AO134" s="1"/>
      <c r="AP134" s="1"/>
      <c r="AQ134" s="1"/>
      <c r="AR134" s="1"/>
      <c r="AS134" s="1"/>
      <c r="AT134" s="1"/>
      <c r="AU134" s="1"/>
      <c r="AV134" s="1"/>
      <c r="AW134" s="1"/>
      <c r="AX134" s="1"/>
    </row>
    <row r="135" spans="1:50"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234"/>
      <c r="AC135" s="234"/>
      <c r="AD135" s="1"/>
      <c r="AE135" s="1"/>
      <c r="AF135" s="1"/>
      <c r="AG135" s="1"/>
      <c r="AH135" s="1"/>
      <c r="AI135" s="1"/>
      <c r="AJ135" s="1"/>
      <c r="AK135" s="1"/>
      <c r="AL135" s="1"/>
      <c r="AM135" s="1"/>
      <c r="AN135" s="1"/>
      <c r="AO135" s="1"/>
      <c r="AP135" s="1"/>
      <c r="AQ135" s="1"/>
      <c r="AR135" s="1"/>
      <c r="AS135" s="1"/>
      <c r="AT135" s="1"/>
      <c r="AU135" s="1"/>
      <c r="AV135" s="1"/>
      <c r="AW135" s="1"/>
      <c r="AX135" s="1"/>
    </row>
    <row r="136" spans="1:50"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234"/>
      <c r="AC136" s="234"/>
      <c r="AD136" s="1"/>
      <c r="AE136" s="1"/>
      <c r="AF136" s="1"/>
      <c r="AG136" s="1"/>
      <c r="AH136" s="1"/>
      <c r="AI136" s="1"/>
      <c r="AJ136" s="1"/>
      <c r="AK136" s="1"/>
      <c r="AL136" s="1"/>
      <c r="AM136" s="1"/>
      <c r="AN136" s="1"/>
      <c r="AO136" s="1"/>
      <c r="AP136" s="1"/>
      <c r="AQ136" s="1"/>
      <c r="AR136" s="1"/>
      <c r="AS136" s="1"/>
      <c r="AT136" s="1"/>
      <c r="AU136" s="1"/>
      <c r="AV136" s="1"/>
      <c r="AW136" s="1"/>
      <c r="AX136" s="1"/>
    </row>
    <row r="137" spans="1:50"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234"/>
      <c r="AC137" s="234"/>
      <c r="AD137" s="1"/>
      <c r="AE137" s="1"/>
      <c r="AF137" s="1"/>
      <c r="AG137" s="1"/>
      <c r="AH137" s="1"/>
      <c r="AI137" s="1"/>
      <c r="AJ137" s="1"/>
      <c r="AK137" s="1"/>
      <c r="AL137" s="1"/>
      <c r="AM137" s="1"/>
      <c r="AN137" s="1"/>
      <c r="AO137" s="1"/>
      <c r="AP137" s="1"/>
      <c r="AQ137" s="1"/>
      <c r="AR137" s="1"/>
      <c r="AS137" s="1"/>
      <c r="AT137" s="1"/>
      <c r="AU137" s="1"/>
      <c r="AV137" s="1"/>
      <c r="AW137" s="1"/>
      <c r="AX137" s="1"/>
    </row>
    <row r="138" spans="1:50"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234"/>
      <c r="AC138" s="234"/>
      <c r="AD138" s="1"/>
      <c r="AE138" s="1"/>
      <c r="AF138" s="1"/>
      <c r="AG138" s="1"/>
      <c r="AH138" s="1"/>
      <c r="AI138" s="1"/>
      <c r="AJ138" s="1"/>
      <c r="AK138" s="1"/>
      <c r="AL138" s="1"/>
      <c r="AM138" s="1"/>
      <c r="AN138" s="1"/>
      <c r="AO138" s="1"/>
      <c r="AP138" s="1"/>
      <c r="AQ138" s="1"/>
      <c r="AR138" s="1"/>
      <c r="AS138" s="1"/>
      <c r="AT138" s="1"/>
      <c r="AU138" s="1"/>
      <c r="AV138" s="1"/>
      <c r="AW138" s="1"/>
      <c r="AX138" s="1"/>
    </row>
    <row r="139" spans="1:50"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234"/>
      <c r="AC139" s="234"/>
      <c r="AD139" s="1"/>
      <c r="AE139" s="1"/>
      <c r="AF139" s="1"/>
      <c r="AG139" s="1"/>
      <c r="AH139" s="1"/>
      <c r="AI139" s="1"/>
      <c r="AJ139" s="1"/>
      <c r="AK139" s="1"/>
      <c r="AL139" s="1"/>
      <c r="AM139" s="1"/>
      <c r="AN139" s="1"/>
      <c r="AO139" s="1"/>
      <c r="AP139" s="1"/>
      <c r="AQ139" s="1"/>
      <c r="AR139" s="1"/>
      <c r="AS139" s="1"/>
      <c r="AT139" s="1"/>
      <c r="AU139" s="1"/>
      <c r="AV139" s="1"/>
      <c r="AW139" s="1"/>
      <c r="AX139" s="1"/>
    </row>
    <row r="140" spans="1:50"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234"/>
      <c r="AC140" s="234"/>
      <c r="AD140" s="1"/>
      <c r="AE140" s="1"/>
      <c r="AF140" s="1"/>
      <c r="AG140" s="1"/>
      <c r="AH140" s="1"/>
      <c r="AI140" s="1"/>
      <c r="AJ140" s="1"/>
      <c r="AK140" s="1"/>
      <c r="AL140" s="1"/>
      <c r="AM140" s="1"/>
      <c r="AN140" s="1"/>
      <c r="AO140" s="1"/>
      <c r="AP140" s="1"/>
      <c r="AQ140" s="1"/>
      <c r="AR140" s="1"/>
      <c r="AS140" s="1"/>
      <c r="AT140" s="1"/>
      <c r="AU140" s="1"/>
      <c r="AV140" s="1"/>
      <c r="AW140" s="1"/>
      <c r="AX140" s="1"/>
    </row>
    <row r="141" spans="1:50"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234"/>
      <c r="AC141" s="234"/>
      <c r="AD141" s="1"/>
      <c r="AE141" s="1"/>
      <c r="AF141" s="1"/>
      <c r="AG141" s="1"/>
      <c r="AH141" s="1"/>
      <c r="AI141" s="1"/>
      <c r="AJ141" s="1"/>
      <c r="AK141" s="1"/>
      <c r="AL141" s="1"/>
      <c r="AM141" s="1"/>
      <c r="AN141" s="1"/>
      <c r="AO141" s="1"/>
      <c r="AP141" s="1"/>
      <c r="AQ141" s="1"/>
      <c r="AR141" s="1"/>
      <c r="AS141" s="1"/>
      <c r="AT141" s="1"/>
      <c r="AU141" s="1"/>
      <c r="AV141" s="1"/>
      <c r="AW141" s="1"/>
      <c r="AX141" s="1"/>
    </row>
    <row r="142" spans="1:50"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234"/>
      <c r="AC142" s="234"/>
      <c r="AD142" s="1"/>
      <c r="AE142" s="1"/>
      <c r="AF142" s="1"/>
      <c r="AG142" s="1"/>
      <c r="AH142" s="1"/>
      <c r="AI142" s="1"/>
      <c r="AJ142" s="1"/>
      <c r="AK142" s="1"/>
      <c r="AL142" s="1"/>
      <c r="AM142" s="1"/>
      <c r="AN142" s="1"/>
      <c r="AO142" s="1"/>
      <c r="AP142" s="1"/>
      <c r="AQ142" s="1"/>
      <c r="AR142" s="1"/>
      <c r="AS142" s="1"/>
      <c r="AT142" s="1"/>
      <c r="AU142" s="1"/>
      <c r="AV142" s="1"/>
      <c r="AW142" s="1"/>
      <c r="AX142" s="1"/>
    </row>
    <row r="143" spans="1:50"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234"/>
      <c r="AC143" s="234"/>
      <c r="AD143" s="1"/>
      <c r="AE143" s="1"/>
      <c r="AF143" s="1"/>
      <c r="AG143" s="1"/>
      <c r="AH143" s="1"/>
      <c r="AI143" s="1"/>
      <c r="AJ143" s="1"/>
      <c r="AK143" s="1"/>
      <c r="AL143" s="1"/>
      <c r="AM143" s="1"/>
      <c r="AN143" s="1"/>
      <c r="AO143" s="1"/>
      <c r="AP143" s="1"/>
      <c r="AQ143" s="1"/>
      <c r="AR143" s="1"/>
      <c r="AS143" s="1"/>
      <c r="AT143" s="1"/>
      <c r="AU143" s="1"/>
      <c r="AV143" s="1"/>
      <c r="AW143" s="1"/>
      <c r="AX143" s="1"/>
    </row>
    <row r="144" spans="1:50"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234"/>
      <c r="AC144" s="234"/>
      <c r="AD144" s="1"/>
      <c r="AE144" s="1"/>
      <c r="AF144" s="1"/>
      <c r="AG144" s="1"/>
      <c r="AH144" s="1"/>
      <c r="AI144" s="1"/>
      <c r="AJ144" s="1"/>
      <c r="AK144" s="1"/>
      <c r="AL144" s="1"/>
      <c r="AM144" s="1"/>
      <c r="AN144" s="1"/>
      <c r="AO144" s="1"/>
      <c r="AP144" s="1"/>
      <c r="AQ144" s="1"/>
      <c r="AR144" s="1"/>
      <c r="AS144" s="1"/>
      <c r="AT144" s="1"/>
      <c r="AU144" s="1"/>
      <c r="AV144" s="1"/>
      <c r="AW144" s="1"/>
      <c r="AX144" s="1"/>
    </row>
    <row r="145" spans="1:50"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234"/>
      <c r="AC145" s="234"/>
      <c r="AD145" s="1"/>
      <c r="AE145" s="1"/>
      <c r="AF145" s="1"/>
      <c r="AG145" s="1"/>
      <c r="AH145" s="1"/>
      <c r="AI145" s="1"/>
      <c r="AJ145" s="1"/>
      <c r="AK145" s="1"/>
      <c r="AL145" s="1"/>
      <c r="AM145" s="1"/>
      <c r="AN145" s="1"/>
      <c r="AO145" s="1"/>
      <c r="AP145" s="1"/>
      <c r="AQ145" s="1"/>
      <c r="AR145" s="1"/>
      <c r="AS145" s="1"/>
      <c r="AT145" s="1"/>
      <c r="AU145" s="1"/>
      <c r="AV145" s="1"/>
      <c r="AW145" s="1"/>
      <c r="AX145" s="1"/>
    </row>
    <row r="146" spans="1:50"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234"/>
      <c r="AC146" s="234"/>
      <c r="AD146" s="1"/>
      <c r="AE146" s="1"/>
      <c r="AF146" s="1"/>
      <c r="AG146" s="1"/>
      <c r="AH146" s="1"/>
      <c r="AI146" s="1"/>
      <c r="AJ146" s="1"/>
      <c r="AK146" s="1"/>
      <c r="AL146" s="1"/>
      <c r="AM146" s="1"/>
      <c r="AN146" s="1"/>
      <c r="AO146" s="1"/>
      <c r="AP146" s="1"/>
      <c r="AQ146" s="1"/>
      <c r="AR146" s="1"/>
      <c r="AS146" s="1"/>
      <c r="AT146" s="1"/>
      <c r="AU146" s="1"/>
      <c r="AV146" s="1"/>
      <c r="AW146" s="1"/>
      <c r="AX146" s="1"/>
    </row>
    <row r="147" spans="1:50"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234"/>
      <c r="AC147" s="234"/>
      <c r="AD147" s="1"/>
      <c r="AE147" s="1"/>
      <c r="AF147" s="1"/>
      <c r="AG147" s="1"/>
      <c r="AH147" s="1"/>
      <c r="AI147" s="1"/>
      <c r="AJ147" s="1"/>
      <c r="AK147" s="1"/>
      <c r="AL147" s="1"/>
      <c r="AM147" s="1"/>
      <c r="AN147" s="1"/>
      <c r="AO147" s="1"/>
      <c r="AP147" s="1"/>
      <c r="AQ147" s="1"/>
      <c r="AR147" s="1"/>
      <c r="AS147" s="1"/>
      <c r="AT147" s="1"/>
      <c r="AU147" s="1"/>
      <c r="AV147" s="1"/>
      <c r="AW147" s="1"/>
      <c r="AX147" s="1"/>
    </row>
    <row r="148" spans="1:50"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234"/>
      <c r="AC148" s="234"/>
      <c r="AD148" s="1"/>
      <c r="AE148" s="1"/>
      <c r="AF148" s="1"/>
      <c r="AG148" s="1"/>
      <c r="AH148" s="1"/>
      <c r="AI148" s="1"/>
      <c r="AJ148" s="1"/>
      <c r="AK148" s="1"/>
      <c r="AL148" s="1"/>
      <c r="AM148" s="1"/>
      <c r="AN148" s="1"/>
      <c r="AO148" s="1"/>
      <c r="AP148" s="1"/>
      <c r="AQ148" s="1"/>
      <c r="AR148" s="1"/>
      <c r="AS148" s="1"/>
      <c r="AT148" s="1"/>
      <c r="AU148" s="1"/>
      <c r="AV148" s="1"/>
      <c r="AW148" s="1"/>
      <c r="AX148" s="1"/>
    </row>
    <row r="149" spans="1:50"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234"/>
      <c r="AC149" s="234"/>
      <c r="AD149" s="1"/>
      <c r="AE149" s="1"/>
      <c r="AF149" s="1"/>
      <c r="AG149" s="1"/>
      <c r="AH149" s="1"/>
      <c r="AI149" s="1"/>
      <c r="AJ149" s="1"/>
      <c r="AK149" s="1"/>
      <c r="AL149" s="1"/>
      <c r="AM149" s="1"/>
      <c r="AN149" s="1"/>
      <c r="AO149" s="1"/>
      <c r="AP149" s="1"/>
      <c r="AQ149" s="1"/>
      <c r="AR149" s="1"/>
      <c r="AS149" s="1"/>
      <c r="AT149" s="1"/>
      <c r="AU149" s="1"/>
      <c r="AV149" s="1"/>
      <c r="AW149" s="1"/>
      <c r="AX149" s="1"/>
    </row>
    <row r="150" spans="1:50"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234"/>
      <c r="AC150" s="234"/>
      <c r="AD150" s="1"/>
      <c r="AE150" s="1"/>
      <c r="AF150" s="1"/>
      <c r="AG150" s="1"/>
      <c r="AH150" s="1"/>
      <c r="AI150" s="1"/>
      <c r="AJ150" s="1"/>
      <c r="AK150" s="1"/>
      <c r="AL150" s="1"/>
      <c r="AM150" s="1"/>
      <c r="AN150" s="1"/>
      <c r="AO150" s="1"/>
      <c r="AP150" s="1"/>
      <c r="AQ150" s="1"/>
      <c r="AR150" s="1"/>
      <c r="AS150" s="1"/>
      <c r="AT150" s="1"/>
      <c r="AU150" s="1"/>
      <c r="AV150" s="1"/>
      <c r="AW150" s="1"/>
      <c r="AX150" s="1"/>
    </row>
    <row r="151" spans="1:50"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234"/>
      <c r="AC151" s="234"/>
      <c r="AD151" s="1"/>
      <c r="AE151" s="1"/>
      <c r="AF151" s="1"/>
      <c r="AG151" s="1"/>
      <c r="AH151" s="1"/>
      <c r="AI151" s="1"/>
      <c r="AJ151" s="1"/>
      <c r="AK151" s="1"/>
      <c r="AL151" s="1"/>
      <c r="AM151" s="1"/>
      <c r="AN151" s="1"/>
      <c r="AO151" s="1"/>
      <c r="AP151" s="1"/>
      <c r="AQ151" s="1"/>
      <c r="AR151" s="1"/>
      <c r="AS151" s="1"/>
      <c r="AT151" s="1"/>
      <c r="AU151" s="1"/>
      <c r="AV151" s="1"/>
      <c r="AW151" s="1"/>
      <c r="AX151" s="1"/>
    </row>
    <row r="152" spans="1:50"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234"/>
      <c r="AC152" s="234"/>
      <c r="AD152" s="1"/>
      <c r="AE152" s="1"/>
      <c r="AF152" s="1"/>
      <c r="AG152" s="1"/>
      <c r="AH152" s="1"/>
      <c r="AI152" s="1"/>
      <c r="AJ152" s="1"/>
      <c r="AK152" s="1"/>
      <c r="AL152" s="1"/>
      <c r="AM152" s="1"/>
      <c r="AN152" s="1"/>
      <c r="AO152" s="1"/>
      <c r="AP152" s="1"/>
      <c r="AQ152" s="1"/>
      <c r="AR152" s="1"/>
      <c r="AS152" s="1"/>
      <c r="AT152" s="1"/>
      <c r="AU152" s="1"/>
      <c r="AV152" s="1"/>
      <c r="AW152" s="1"/>
      <c r="AX152" s="1"/>
    </row>
    <row r="153" spans="1:50"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234"/>
      <c r="AC153" s="234"/>
      <c r="AD153" s="1"/>
      <c r="AE153" s="1"/>
      <c r="AF153" s="1"/>
      <c r="AG153" s="1"/>
      <c r="AH153" s="1"/>
      <c r="AI153" s="1"/>
      <c r="AJ153" s="1"/>
      <c r="AK153" s="1"/>
      <c r="AL153" s="1"/>
      <c r="AM153" s="1"/>
      <c r="AN153" s="1"/>
      <c r="AO153" s="1"/>
      <c r="AP153" s="1"/>
      <c r="AQ153" s="1"/>
      <c r="AR153" s="1"/>
      <c r="AS153" s="1"/>
      <c r="AT153" s="1"/>
      <c r="AU153" s="1"/>
      <c r="AV153" s="1"/>
      <c r="AW153" s="1"/>
      <c r="AX153" s="1"/>
    </row>
    <row r="154" spans="1:50"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234"/>
      <c r="AC154" s="234"/>
      <c r="AD154" s="1"/>
      <c r="AE154" s="1"/>
      <c r="AF154" s="1"/>
      <c r="AG154" s="1"/>
      <c r="AH154" s="1"/>
      <c r="AI154" s="1"/>
      <c r="AJ154" s="1"/>
      <c r="AK154" s="1"/>
      <c r="AL154" s="1"/>
      <c r="AM154" s="1"/>
      <c r="AN154" s="1"/>
      <c r="AO154" s="1"/>
      <c r="AP154" s="1"/>
      <c r="AQ154" s="1"/>
      <c r="AR154" s="1"/>
      <c r="AS154" s="1"/>
      <c r="AT154" s="1"/>
      <c r="AU154" s="1"/>
      <c r="AV154" s="1"/>
      <c r="AW154" s="1"/>
      <c r="AX154" s="1"/>
    </row>
    <row r="155" spans="1:50"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234"/>
      <c r="AC155" s="234"/>
      <c r="AD155" s="1"/>
      <c r="AE155" s="1"/>
      <c r="AF155" s="1"/>
      <c r="AG155" s="1"/>
      <c r="AH155" s="1"/>
      <c r="AI155" s="1"/>
      <c r="AJ155" s="1"/>
      <c r="AK155" s="1"/>
      <c r="AL155" s="1"/>
      <c r="AM155" s="1"/>
      <c r="AN155" s="1"/>
      <c r="AO155" s="1"/>
      <c r="AP155" s="1"/>
      <c r="AQ155" s="1"/>
      <c r="AR155" s="1"/>
      <c r="AS155" s="1"/>
      <c r="AT155" s="1"/>
      <c r="AU155" s="1"/>
      <c r="AV155" s="1"/>
      <c r="AW155" s="1"/>
      <c r="AX155" s="1"/>
    </row>
    <row r="156" spans="1:50"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234"/>
      <c r="AC156" s="234"/>
      <c r="AD156" s="1"/>
      <c r="AE156" s="1"/>
      <c r="AF156" s="1"/>
      <c r="AG156" s="1"/>
      <c r="AH156" s="1"/>
      <c r="AI156" s="1"/>
      <c r="AJ156" s="1"/>
      <c r="AK156" s="1"/>
      <c r="AL156" s="1"/>
      <c r="AM156" s="1"/>
      <c r="AN156" s="1"/>
      <c r="AO156" s="1"/>
      <c r="AP156" s="1"/>
      <c r="AQ156" s="1"/>
      <c r="AR156" s="1"/>
      <c r="AS156" s="1"/>
      <c r="AT156" s="1"/>
      <c r="AU156" s="1"/>
      <c r="AV156" s="1"/>
      <c r="AW156" s="1"/>
      <c r="AX156" s="1"/>
    </row>
    <row r="157" spans="1:50"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234"/>
      <c r="AC157" s="234"/>
      <c r="AD157" s="1"/>
      <c r="AE157" s="1"/>
      <c r="AF157" s="1"/>
      <c r="AG157" s="1"/>
      <c r="AH157" s="1"/>
      <c r="AI157" s="1"/>
      <c r="AJ157" s="1"/>
      <c r="AK157" s="1"/>
      <c r="AL157" s="1"/>
      <c r="AM157" s="1"/>
      <c r="AN157" s="1"/>
      <c r="AO157" s="1"/>
      <c r="AP157" s="1"/>
      <c r="AQ157" s="1"/>
      <c r="AR157" s="1"/>
      <c r="AS157" s="1"/>
      <c r="AT157" s="1"/>
      <c r="AU157" s="1"/>
      <c r="AV157" s="1"/>
      <c r="AW157" s="1"/>
      <c r="AX157" s="1"/>
    </row>
    <row r="158" spans="1:50"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234"/>
      <c r="AC158" s="234"/>
      <c r="AD158" s="1"/>
      <c r="AE158" s="1"/>
      <c r="AF158" s="1"/>
      <c r="AG158" s="1"/>
      <c r="AH158" s="1"/>
      <c r="AI158" s="1"/>
      <c r="AJ158" s="1"/>
      <c r="AK158" s="1"/>
      <c r="AL158" s="1"/>
      <c r="AM158" s="1"/>
      <c r="AN158" s="1"/>
      <c r="AO158" s="1"/>
      <c r="AP158" s="1"/>
      <c r="AQ158" s="1"/>
      <c r="AR158" s="1"/>
      <c r="AS158" s="1"/>
      <c r="AT158" s="1"/>
      <c r="AU158" s="1"/>
      <c r="AV158" s="1"/>
      <c r="AW158" s="1"/>
      <c r="AX158" s="1"/>
    </row>
    <row r="159" spans="1:50"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234"/>
      <c r="AC159" s="234"/>
      <c r="AD159" s="1"/>
      <c r="AE159" s="1"/>
      <c r="AF159" s="1"/>
      <c r="AG159" s="1"/>
      <c r="AH159" s="1"/>
      <c r="AI159" s="1"/>
      <c r="AJ159" s="1"/>
      <c r="AK159" s="1"/>
      <c r="AL159" s="1"/>
      <c r="AM159" s="1"/>
      <c r="AN159" s="1"/>
      <c r="AO159" s="1"/>
      <c r="AP159" s="1"/>
      <c r="AQ159" s="1"/>
      <c r="AR159" s="1"/>
      <c r="AS159" s="1"/>
      <c r="AT159" s="1"/>
      <c r="AU159" s="1"/>
      <c r="AV159" s="1"/>
      <c r="AW159" s="1"/>
      <c r="AX159" s="1"/>
    </row>
    <row r="160" spans="1:50"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234"/>
      <c r="AC160" s="234"/>
      <c r="AD160" s="1"/>
      <c r="AE160" s="1"/>
      <c r="AF160" s="1"/>
      <c r="AG160" s="1"/>
      <c r="AH160" s="1"/>
      <c r="AI160" s="1"/>
      <c r="AJ160" s="1"/>
      <c r="AK160" s="1"/>
      <c r="AL160" s="1"/>
      <c r="AM160" s="1"/>
      <c r="AN160" s="1"/>
      <c r="AO160" s="1"/>
      <c r="AP160" s="1"/>
      <c r="AQ160" s="1"/>
      <c r="AR160" s="1"/>
      <c r="AS160" s="1"/>
      <c r="AT160" s="1"/>
      <c r="AU160" s="1"/>
      <c r="AV160" s="1"/>
      <c r="AW160" s="1"/>
      <c r="AX160" s="1"/>
    </row>
    <row r="161" spans="1:50"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234"/>
      <c r="AC161" s="234"/>
      <c r="AD161" s="1"/>
      <c r="AE161" s="1"/>
      <c r="AF161" s="1"/>
      <c r="AG161" s="1"/>
      <c r="AH161" s="1"/>
      <c r="AI161" s="1"/>
      <c r="AJ161" s="1"/>
      <c r="AK161" s="1"/>
      <c r="AL161" s="1"/>
      <c r="AM161" s="1"/>
      <c r="AN161" s="1"/>
      <c r="AO161" s="1"/>
      <c r="AP161" s="1"/>
      <c r="AQ161" s="1"/>
      <c r="AR161" s="1"/>
      <c r="AS161" s="1"/>
      <c r="AT161" s="1"/>
      <c r="AU161" s="1"/>
      <c r="AV161" s="1"/>
      <c r="AW161" s="1"/>
      <c r="AX161" s="1"/>
    </row>
    <row r="162" spans="1:50"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234"/>
      <c r="AC162" s="234"/>
      <c r="AD162" s="1"/>
      <c r="AE162" s="1"/>
      <c r="AF162" s="1"/>
      <c r="AG162" s="1"/>
      <c r="AH162" s="1"/>
      <c r="AI162" s="1"/>
      <c r="AJ162" s="1"/>
      <c r="AK162" s="1"/>
      <c r="AL162" s="1"/>
      <c r="AM162" s="1"/>
      <c r="AN162" s="1"/>
      <c r="AO162" s="1"/>
      <c r="AP162" s="1"/>
      <c r="AQ162" s="1"/>
      <c r="AR162" s="1"/>
      <c r="AS162" s="1"/>
      <c r="AT162" s="1"/>
      <c r="AU162" s="1"/>
      <c r="AV162" s="1"/>
      <c r="AW162" s="1"/>
      <c r="AX162" s="1"/>
    </row>
    <row r="163" spans="1:50"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234"/>
      <c r="AC163" s="234"/>
      <c r="AD163" s="1"/>
      <c r="AE163" s="1"/>
      <c r="AF163" s="1"/>
      <c r="AG163" s="1"/>
      <c r="AH163" s="1"/>
      <c r="AI163" s="1"/>
      <c r="AJ163" s="1"/>
      <c r="AK163" s="1"/>
      <c r="AL163" s="1"/>
      <c r="AM163" s="1"/>
      <c r="AN163" s="1"/>
      <c r="AO163" s="1"/>
      <c r="AP163" s="1"/>
      <c r="AQ163" s="1"/>
      <c r="AR163" s="1"/>
      <c r="AS163" s="1"/>
      <c r="AT163" s="1"/>
      <c r="AU163" s="1"/>
      <c r="AV163" s="1"/>
      <c r="AW163" s="1"/>
      <c r="AX163" s="1"/>
    </row>
    <row r="164" spans="1:50"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234"/>
      <c r="AC164" s="234"/>
      <c r="AD164" s="1"/>
      <c r="AE164" s="1"/>
      <c r="AF164" s="1"/>
      <c r="AG164" s="1"/>
      <c r="AH164" s="1"/>
      <c r="AI164" s="1"/>
      <c r="AJ164" s="1"/>
      <c r="AK164" s="1"/>
      <c r="AL164" s="1"/>
      <c r="AM164" s="1"/>
      <c r="AN164" s="1"/>
      <c r="AO164" s="1"/>
      <c r="AP164" s="1"/>
      <c r="AQ164" s="1"/>
      <c r="AR164" s="1"/>
      <c r="AS164" s="1"/>
      <c r="AT164" s="1"/>
      <c r="AU164" s="1"/>
      <c r="AV164" s="1"/>
      <c r="AW164" s="1"/>
      <c r="AX164" s="1"/>
    </row>
    <row r="165" spans="1:50"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234"/>
      <c r="AC165" s="234"/>
      <c r="AD165" s="1"/>
      <c r="AE165" s="1"/>
      <c r="AF165" s="1"/>
      <c r="AG165" s="1"/>
      <c r="AH165" s="1"/>
      <c r="AI165" s="1"/>
      <c r="AJ165" s="1"/>
      <c r="AK165" s="1"/>
      <c r="AL165" s="1"/>
      <c r="AM165" s="1"/>
      <c r="AN165" s="1"/>
      <c r="AO165" s="1"/>
      <c r="AP165" s="1"/>
      <c r="AQ165" s="1"/>
      <c r="AR165" s="1"/>
      <c r="AS165" s="1"/>
      <c r="AT165" s="1"/>
      <c r="AU165" s="1"/>
      <c r="AV165" s="1"/>
      <c r="AW165" s="1"/>
      <c r="AX165" s="1"/>
    </row>
    <row r="166" spans="1:50"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234"/>
      <c r="AC166" s="234"/>
      <c r="AD166" s="1"/>
      <c r="AE166" s="1"/>
      <c r="AF166" s="1"/>
      <c r="AG166" s="1"/>
      <c r="AH166" s="1"/>
      <c r="AI166" s="1"/>
      <c r="AJ166" s="1"/>
      <c r="AK166" s="1"/>
      <c r="AL166" s="1"/>
      <c r="AM166" s="1"/>
      <c r="AN166" s="1"/>
      <c r="AO166" s="1"/>
      <c r="AP166" s="1"/>
      <c r="AQ166" s="1"/>
      <c r="AR166" s="1"/>
      <c r="AS166" s="1"/>
      <c r="AT166" s="1"/>
      <c r="AU166" s="1"/>
      <c r="AV166" s="1"/>
      <c r="AW166" s="1"/>
      <c r="AX166" s="1"/>
    </row>
    <row r="167" spans="1:50"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234"/>
      <c r="AC167" s="234"/>
      <c r="AD167" s="1"/>
      <c r="AE167" s="1"/>
      <c r="AF167" s="1"/>
      <c r="AG167" s="1"/>
      <c r="AH167" s="1"/>
      <c r="AI167" s="1"/>
      <c r="AJ167" s="1"/>
      <c r="AK167" s="1"/>
      <c r="AL167" s="1"/>
      <c r="AM167" s="1"/>
      <c r="AN167" s="1"/>
      <c r="AO167" s="1"/>
      <c r="AP167" s="1"/>
      <c r="AQ167" s="1"/>
      <c r="AR167" s="1"/>
      <c r="AS167" s="1"/>
      <c r="AT167" s="1"/>
      <c r="AU167" s="1"/>
      <c r="AV167" s="1"/>
      <c r="AW167" s="1"/>
      <c r="AX167" s="1"/>
    </row>
    <row r="168" spans="1:50"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234"/>
      <c r="AC168" s="234"/>
      <c r="AD168" s="1"/>
      <c r="AE168" s="1"/>
      <c r="AF168" s="1"/>
      <c r="AG168" s="1"/>
      <c r="AH168" s="1"/>
      <c r="AI168" s="1"/>
      <c r="AJ168" s="1"/>
      <c r="AK168" s="1"/>
      <c r="AL168" s="1"/>
      <c r="AM168" s="1"/>
      <c r="AN168" s="1"/>
      <c r="AO168" s="1"/>
      <c r="AP168" s="1"/>
      <c r="AQ168" s="1"/>
      <c r="AR168" s="1"/>
      <c r="AS168" s="1"/>
      <c r="AT168" s="1"/>
      <c r="AU168" s="1"/>
      <c r="AV168" s="1"/>
      <c r="AW168" s="1"/>
      <c r="AX168" s="1"/>
    </row>
    <row r="169" spans="1:50"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234"/>
      <c r="AC169" s="234"/>
      <c r="AD169" s="1"/>
      <c r="AE169" s="1"/>
      <c r="AF169" s="1"/>
      <c r="AG169" s="1"/>
      <c r="AH169" s="1"/>
      <c r="AI169" s="1"/>
      <c r="AJ169" s="1"/>
      <c r="AK169" s="1"/>
      <c r="AL169" s="1"/>
      <c r="AM169" s="1"/>
      <c r="AN169" s="1"/>
      <c r="AO169" s="1"/>
      <c r="AP169" s="1"/>
      <c r="AQ169" s="1"/>
      <c r="AR169" s="1"/>
      <c r="AS169" s="1"/>
      <c r="AT169" s="1"/>
      <c r="AU169" s="1"/>
      <c r="AV169" s="1"/>
      <c r="AW169" s="1"/>
      <c r="AX169" s="1"/>
    </row>
    <row r="170" spans="1:50"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234"/>
      <c r="AC170" s="234"/>
      <c r="AD170" s="1"/>
      <c r="AE170" s="1"/>
      <c r="AF170" s="1"/>
      <c r="AG170" s="1"/>
      <c r="AH170" s="1"/>
      <c r="AI170" s="1"/>
      <c r="AJ170" s="1"/>
      <c r="AK170" s="1"/>
      <c r="AL170" s="1"/>
      <c r="AM170" s="1"/>
      <c r="AN170" s="1"/>
      <c r="AO170" s="1"/>
      <c r="AP170" s="1"/>
      <c r="AQ170" s="1"/>
      <c r="AR170" s="1"/>
      <c r="AS170" s="1"/>
      <c r="AT170" s="1"/>
      <c r="AU170" s="1"/>
      <c r="AV170" s="1"/>
      <c r="AW170" s="1"/>
      <c r="AX170" s="1"/>
    </row>
    <row r="171" spans="1:50"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234"/>
      <c r="AC171" s="234"/>
      <c r="AD171" s="1"/>
      <c r="AE171" s="1"/>
      <c r="AF171" s="1"/>
      <c r="AG171" s="1"/>
      <c r="AH171" s="1"/>
      <c r="AI171" s="1"/>
      <c r="AJ171" s="1"/>
      <c r="AK171" s="1"/>
      <c r="AL171" s="1"/>
      <c r="AM171" s="1"/>
      <c r="AN171" s="1"/>
      <c r="AO171" s="1"/>
      <c r="AP171" s="1"/>
      <c r="AQ171" s="1"/>
      <c r="AR171" s="1"/>
      <c r="AS171" s="1"/>
      <c r="AT171" s="1"/>
      <c r="AU171" s="1"/>
      <c r="AV171" s="1"/>
      <c r="AW171" s="1"/>
      <c r="AX171" s="1"/>
    </row>
    <row r="172" spans="1:50"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234"/>
      <c r="AC172" s="234"/>
      <c r="AD172" s="1"/>
      <c r="AE172" s="1"/>
      <c r="AF172" s="1"/>
      <c r="AG172" s="1"/>
      <c r="AH172" s="1"/>
      <c r="AI172" s="1"/>
      <c r="AJ172" s="1"/>
      <c r="AK172" s="1"/>
      <c r="AL172" s="1"/>
      <c r="AM172" s="1"/>
      <c r="AN172" s="1"/>
      <c r="AO172" s="1"/>
      <c r="AP172" s="1"/>
      <c r="AQ172" s="1"/>
      <c r="AR172" s="1"/>
      <c r="AS172" s="1"/>
      <c r="AT172" s="1"/>
      <c r="AU172" s="1"/>
      <c r="AV172" s="1"/>
      <c r="AW172" s="1"/>
      <c r="AX172" s="1"/>
    </row>
    <row r="173" spans="1:50"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234"/>
      <c r="AC173" s="234"/>
      <c r="AD173" s="1"/>
      <c r="AE173" s="1"/>
      <c r="AF173" s="1"/>
      <c r="AG173" s="1"/>
      <c r="AH173" s="1"/>
      <c r="AI173" s="1"/>
      <c r="AJ173" s="1"/>
      <c r="AK173" s="1"/>
      <c r="AL173" s="1"/>
      <c r="AM173" s="1"/>
      <c r="AN173" s="1"/>
      <c r="AO173" s="1"/>
      <c r="AP173" s="1"/>
      <c r="AQ173" s="1"/>
      <c r="AR173" s="1"/>
      <c r="AS173" s="1"/>
      <c r="AT173" s="1"/>
      <c r="AU173" s="1"/>
      <c r="AV173" s="1"/>
      <c r="AW173" s="1"/>
      <c r="AX173" s="1"/>
    </row>
    <row r="174" spans="1:50"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234"/>
      <c r="AC174" s="234"/>
      <c r="AD174" s="1"/>
      <c r="AE174" s="1"/>
      <c r="AF174" s="1"/>
      <c r="AG174" s="1"/>
      <c r="AH174" s="1"/>
      <c r="AI174" s="1"/>
      <c r="AJ174" s="1"/>
      <c r="AK174" s="1"/>
      <c r="AL174" s="1"/>
      <c r="AM174" s="1"/>
      <c r="AN174" s="1"/>
      <c r="AO174" s="1"/>
      <c r="AP174" s="1"/>
      <c r="AQ174" s="1"/>
      <c r="AR174" s="1"/>
      <c r="AS174" s="1"/>
      <c r="AT174" s="1"/>
      <c r="AU174" s="1"/>
      <c r="AV174" s="1"/>
      <c r="AW174" s="1"/>
      <c r="AX174" s="1"/>
    </row>
    <row r="175" spans="1:50"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234"/>
      <c r="AC175" s="234"/>
      <c r="AD175" s="1"/>
      <c r="AE175" s="1"/>
      <c r="AF175" s="1"/>
      <c r="AG175" s="1"/>
      <c r="AH175" s="1"/>
      <c r="AI175" s="1"/>
      <c r="AJ175" s="1"/>
      <c r="AK175" s="1"/>
      <c r="AL175" s="1"/>
      <c r="AM175" s="1"/>
      <c r="AN175" s="1"/>
      <c r="AO175" s="1"/>
      <c r="AP175" s="1"/>
      <c r="AQ175" s="1"/>
      <c r="AR175" s="1"/>
      <c r="AS175" s="1"/>
      <c r="AT175" s="1"/>
      <c r="AU175" s="1"/>
      <c r="AV175" s="1"/>
      <c r="AW175" s="1"/>
      <c r="AX175" s="1"/>
    </row>
    <row r="176" spans="1:50"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234"/>
      <c r="AC176" s="234"/>
      <c r="AD176" s="1"/>
      <c r="AE176" s="1"/>
      <c r="AF176" s="1"/>
      <c r="AG176" s="1"/>
      <c r="AH176" s="1"/>
      <c r="AI176" s="1"/>
      <c r="AJ176" s="1"/>
      <c r="AK176" s="1"/>
      <c r="AL176" s="1"/>
      <c r="AM176" s="1"/>
      <c r="AN176" s="1"/>
      <c r="AO176" s="1"/>
      <c r="AP176" s="1"/>
      <c r="AQ176" s="1"/>
      <c r="AR176" s="1"/>
      <c r="AS176" s="1"/>
      <c r="AT176" s="1"/>
      <c r="AU176" s="1"/>
      <c r="AV176" s="1"/>
      <c r="AW176" s="1"/>
      <c r="AX176" s="1"/>
    </row>
    <row r="177" spans="1:50"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234"/>
      <c r="AC177" s="234"/>
      <c r="AD177" s="1"/>
      <c r="AE177" s="1"/>
      <c r="AF177" s="1"/>
      <c r="AG177" s="1"/>
      <c r="AH177" s="1"/>
      <c r="AI177" s="1"/>
      <c r="AJ177" s="1"/>
      <c r="AK177" s="1"/>
      <c r="AL177" s="1"/>
      <c r="AM177" s="1"/>
      <c r="AN177" s="1"/>
      <c r="AO177" s="1"/>
      <c r="AP177" s="1"/>
      <c r="AQ177" s="1"/>
      <c r="AR177" s="1"/>
      <c r="AS177" s="1"/>
      <c r="AT177" s="1"/>
      <c r="AU177" s="1"/>
      <c r="AV177" s="1"/>
      <c r="AW177" s="1"/>
      <c r="AX177" s="1"/>
    </row>
    <row r="178" spans="1:50"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234"/>
      <c r="AC178" s="234"/>
      <c r="AD178" s="1"/>
      <c r="AE178" s="1"/>
      <c r="AF178" s="1"/>
      <c r="AG178" s="1"/>
      <c r="AH178" s="1"/>
      <c r="AI178" s="1"/>
      <c r="AJ178" s="1"/>
      <c r="AK178" s="1"/>
      <c r="AL178" s="1"/>
      <c r="AM178" s="1"/>
      <c r="AN178" s="1"/>
      <c r="AO178" s="1"/>
      <c r="AP178" s="1"/>
      <c r="AQ178" s="1"/>
      <c r="AR178" s="1"/>
      <c r="AS178" s="1"/>
      <c r="AT178" s="1"/>
      <c r="AU178" s="1"/>
      <c r="AV178" s="1"/>
      <c r="AW178" s="1"/>
      <c r="AX178" s="1"/>
    </row>
    <row r="179" spans="1:50"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234"/>
      <c r="AC179" s="234"/>
      <c r="AD179" s="1"/>
      <c r="AE179" s="1"/>
      <c r="AF179" s="1"/>
      <c r="AG179" s="1"/>
      <c r="AH179" s="1"/>
      <c r="AI179" s="1"/>
      <c r="AJ179" s="1"/>
      <c r="AK179" s="1"/>
      <c r="AL179" s="1"/>
      <c r="AM179" s="1"/>
      <c r="AN179" s="1"/>
      <c r="AO179" s="1"/>
      <c r="AP179" s="1"/>
      <c r="AQ179" s="1"/>
      <c r="AR179" s="1"/>
      <c r="AS179" s="1"/>
      <c r="AT179" s="1"/>
      <c r="AU179" s="1"/>
      <c r="AV179" s="1"/>
      <c r="AW179" s="1"/>
      <c r="AX179" s="1"/>
    </row>
    <row r="180" spans="1:50"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234"/>
      <c r="AC180" s="234"/>
      <c r="AD180" s="1"/>
      <c r="AE180" s="1"/>
      <c r="AF180" s="1"/>
      <c r="AG180" s="1"/>
      <c r="AH180" s="1"/>
      <c r="AI180" s="1"/>
      <c r="AJ180" s="1"/>
      <c r="AK180" s="1"/>
      <c r="AL180" s="1"/>
      <c r="AM180" s="1"/>
      <c r="AN180" s="1"/>
      <c r="AO180" s="1"/>
      <c r="AP180" s="1"/>
      <c r="AQ180" s="1"/>
      <c r="AR180" s="1"/>
      <c r="AS180" s="1"/>
      <c r="AT180" s="1"/>
      <c r="AU180" s="1"/>
      <c r="AV180" s="1"/>
      <c r="AW180" s="1"/>
      <c r="AX180" s="1"/>
    </row>
    <row r="181" spans="1:50"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234"/>
      <c r="AC181" s="234"/>
      <c r="AD181" s="1"/>
      <c r="AE181" s="1"/>
      <c r="AF181" s="1"/>
      <c r="AG181" s="1"/>
      <c r="AH181" s="1"/>
      <c r="AI181" s="1"/>
      <c r="AJ181" s="1"/>
      <c r="AK181" s="1"/>
      <c r="AL181" s="1"/>
      <c r="AM181" s="1"/>
      <c r="AN181" s="1"/>
      <c r="AO181" s="1"/>
      <c r="AP181" s="1"/>
      <c r="AQ181" s="1"/>
      <c r="AR181" s="1"/>
      <c r="AS181" s="1"/>
      <c r="AT181" s="1"/>
      <c r="AU181" s="1"/>
      <c r="AV181" s="1"/>
      <c r="AW181" s="1"/>
      <c r="AX181" s="1"/>
    </row>
    <row r="182" spans="1:50"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234"/>
      <c r="AC182" s="234"/>
      <c r="AD182" s="1"/>
      <c r="AE182" s="1"/>
      <c r="AF182" s="1"/>
      <c r="AG182" s="1"/>
      <c r="AH182" s="1"/>
      <c r="AI182" s="1"/>
      <c r="AJ182" s="1"/>
      <c r="AK182" s="1"/>
      <c r="AL182" s="1"/>
      <c r="AM182" s="1"/>
      <c r="AN182" s="1"/>
      <c r="AO182" s="1"/>
      <c r="AP182" s="1"/>
      <c r="AQ182" s="1"/>
      <c r="AR182" s="1"/>
      <c r="AS182" s="1"/>
      <c r="AT182" s="1"/>
      <c r="AU182" s="1"/>
      <c r="AV182" s="1"/>
      <c r="AW182" s="1"/>
      <c r="AX182" s="1"/>
    </row>
    <row r="183" spans="1:50"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234"/>
      <c r="AC183" s="234"/>
      <c r="AD183" s="1"/>
      <c r="AE183" s="1"/>
      <c r="AF183" s="1"/>
      <c r="AG183" s="1"/>
      <c r="AH183" s="1"/>
      <c r="AI183" s="1"/>
      <c r="AJ183" s="1"/>
      <c r="AK183" s="1"/>
      <c r="AL183" s="1"/>
      <c r="AM183" s="1"/>
      <c r="AN183" s="1"/>
      <c r="AO183" s="1"/>
      <c r="AP183" s="1"/>
      <c r="AQ183" s="1"/>
      <c r="AR183" s="1"/>
      <c r="AS183" s="1"/>
      <c r="AT183" s="1"/>
      <c r="AU183" s="1"/>
      <c r="AV183" s="1"/>
      <c r="AW183" s="1"/>
      <c r="AX183" s="1"/>
    </row>
    <row r="184" spans="1:50"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234"/>
      <c r="AC184" s="234"/>
      <c r="AD184" s="1"/>
      <c r="AE184" s="1"/>
      <c r="AF184" s="1"/>
      <c r="AG184" s="1"/>
      <c r="AH184" s="1"/>
      <c r="AI184" s="1"/>
      <c r="AJ184" s="1"/>
      <c r="AK184" s="1"/>
      <c r="AL184" s="1"/>
      <c r="AM184" s="1"/>
      <c r="AN184" s="1"/>
      <c r="AO184" s="1"/>
      <c r="AP184" s="1"/>
      <c r="AQ184" s="1"/>
      <c r="AR184" s="1"/>
      <c r="AS184" s="1"/>
      <c r="AT184" s="1"/>
      <c r="AU184" s="1"/>
      <c r="AV184" s="1"/>
      <c r="AW184" s="1"/>
      <c r="AX184" s="1"/>
    </row>
    <row r="185" spans="1:50"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234"/>
      <c r="AC185" s="234"/>
      <c r="AD185" s="1"/>
      <c r="AE185" s="1"/>
      <c r="AF185" s="1"/>
      <c r="AG185" s="1"/>
      <c r="AH185" s="1"/>
      <c r="AI185" s="1"/>
      <c r="AJ185" s="1"/>
      <c r="AK185" s="1"/>
      <c r="AL185" s="1"/>
      <c r="AM185" s="1"/>
      <c r="AN185" s="1"/>
      <c r="AO185" s="1"/>
      <c r="AP185" s="1"/>
      <c r="AQ185" s="1"/>
      <c r="AR185" s="1"/>
      <c r="AS185" s="1"/>
      <c r="AT185" s="1"/>
      <c r="AU185" s="1"/>
      <c r="AV185" s="1"/>
      <c r="AW185" s="1"/>
      <c r="AX185" s="1"/>
    </row>
    <row r="186" spans="1:50"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234"/>
      <c r="AC186" s="234"/>
      <c r="AD186" s="1"/>
      <c r="AE186" s="1"/>
      <c r="AF186" s="1"/>
      <c r="AG186" s="1"/>
      <c r="AH186" s="1"/>
      <c r="AI186" s="1"/>
      <c r="AJ186" s="1"/>
      <c r="AK186" s="1"/>
      <c r="AL186" s="1"/>
      <c r="AM186" s="1"/>
      <c r="AN186" s="1"/>
      <c r="AO186" s="1"/>
      <c r="AP186" s="1"/>
      <c r="AQ186" s="1"/>
      <c r="AR186" s="1"/>
      <c r="AS186" s="1"/>
      <c r="AT186" s="1"/>
      <c r="AU186" s="1"/>
      <c r="AV186" s="1"/>
      <c r="AW186" s="1"/>
      <c r="AX186" s="1"/>
    </row>
    <row r="187" spans="1:50"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234"/>
      <c r="AC187" s="234"/>
      <c r="AD187" s="1"/>
      <c r="AE187" s="1"/>
      <c r="AF187" s="1"/>
      <c r="AG187" s="1"/>
      <c r="AH187" s="1"/>
      <c r="AI187" s="1"/>
      <c r="AJ187" s="1"/>
      <c r="AK187" s="1"/>
      <c r="AL187" s="1"/>
      <c r="AM187" s="1"/>
      <c r="AN187" s="1"/>
      <c r="AO187" s="1"/>
      <c r="AP187" s="1"/>
      <c r="AQ187" s="1"/>
      <c r="AR187" s="1"/>
      <c r="AS187" s="1"/>
      <c r="AT187" s="1"/>
      <c r="AU187" s="1"/>
      <c r="AV187" s="1"/>
      <c r="AW187" s="1"/>
      <c r="AX187" s="1"/>
    </row>
    <row r="188" spans="1:50"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234"/>
      <c r="AC188" s="234"/>
      <c r="AD188" s="1"/>
      <c r="AE188" s="1"/>
      <c r="AF188" s="1"/>
      <c r="AG188" s="1"/>
      <c r="AH188" s="1"/>
      <c r="AI188" s="1"/>
      <c r="AJ188" s="1"/>
      <c r="AK188" s="1"/>
      <c r="AL188" s="1"/>
      <c r="AM188" s="1"/>
      <c r="AN188" s="1"/>
      <c r="AO188" s="1"/>
      <c r="AP188" s="1"/>
      <c r="AQ188" s="1"/>
      <c r="AR188" s="1"/>
      <c r="AS188" s="1"/>
      <c r="AT188" s="1"/>
      <c r="AU188" s="1"/>
      <c r="AV188" s="1"/>
      <c r="AW188" s="1"/>
      <c r="AX188" s="1"/>
    </row>
    <row r="189" spans="1:50"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234"/>
      <c r="AC189" s="234"/>
      <c r="AD189" s="1"/>
      <c r="AE189" s="1"/>
      <c r="AF189" s="1"/>
      <c r="AG189" s="1"/>
      <c r="AH189" s="1"/>
      <c r="AI189" s="1"/>
      <c r="AJ189" s="1"/>
      <c r="AK189" s="1"/>
      <c r="AL189" s="1"/>
      <c r="AM189" s="1"/>
      <c r="AN189" s="1"/>
      <c r="AO189" s="1"/>
      <c r="AP189" s="1"/>
      <c r="AQ189" s="1"/>
      <c r="AR189" s="1"/>
      <c r="AS189" s="1"/>
      <c r="AT189" s="1"/>
      <c r="AU189" s="1"/>
      <c r="AV189" s="1"/>
      <c r="AW189" s="1"/>
      <c r="AX189" s="1"/>
    </row>
    <row r="190" spans="1:50"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234"/>
      <c r="AC190" s="234"/>
      <c r="AD190" s="1"/>
      <c r="AE190" s="1"/>
      <c r="AF190" s="1"/>
      <c r="AG190" s="1"/>
      <c r="AH190" s="1"/>
      <c r="AI190" s="1"/>
      <c r="AJ190" s="1"/>
      <c r="AK190" s="1"/>
      <c r="AL190" s="1"/>
      <c r="AM190" s="1"/>
      <c r="AN190" s="1"/>
      <c r="AO190" s="1"/>
      <c r="AP190" s="1"/>
      <c r="AQ190" s="1"/>
      <c r="AR190" s="1"/>
      <c r="AS190" s="1"/>
      <c r="AT190" s="1"/>
      <c r="AU190" s="1"/>
      <c r="AV190" s="1"/>
      <c r="AW190" s="1"/>
      <c r="AX190" s="1"/>
    </row>
    <row r="191" spans="1:50"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234"/>
      <c r="AC191" s="234"/>
      <c r="AD191" s="1"/>
      <c r="AE191" s="1"/>
      <c r="AF191" s="1"/>
      <c r="AG191" s="1"/>
      <c r="AH191" s="1"/>
      <c r="AI191" s="1"/>
      <c r="AJ191" s="1"/>
      <c r="AK191" s="1"/>
      <c r="AL191" s="1"/>
      <c r="AM191" s="1"/>
      <c r="AN191" s="1"/>
      <c r="AO191" s="1"/>
      <c r="AP191" s="1"/>
      <c r="AQ191" s="1"/>
      <c r="AR191" s="1"/>
      <c r="AS191" s="1"/>
      <c r="AT191" s="1"/>
      <c r="AU191" s="1"/>
      <c r="AV191" s="1"/>
      <c r="AW191" s="1"/>
      <c r="AX191" s="1"/>
    </row>
    <row r="192" spans="1:50"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234"/>
      <c r="AC192" s="234"/>
      <c r="AD192" s="1"/>
      <c r="AE192" s="1"/>
      <c r="AF192" s="1"/>
      <c r="AG192" s="1"/>
      <c r="AH192" s="1"/>
      <c r="AI192" s="1"/>
      <c r="AJ192" s="1"/>
      <c r="AK192" s="1"/>
      <c r="AL192" s="1"/>
      <c r="AM192" s="1"/>
      <c r="AN192" s="1"/>
      <c r="AO192" s="1"/>
      <c r="AP192" s="1"/>
      <c r="AQ192" s="1"/>
      <c r="AR192" s="1"/>
      <c r="AS192" s="1"/>
      <c r="AT192" s="1"/>
      <c r="AU192" s="1"/>
      <c r="AV192" s="1"/>
      <c r="AW192" s="1"/>
      <c r="AX192" s="1"/>
    </row>
    <row r="193" spans="1:50"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234"/>
      <c r="AC193" s="234"/>
      <c r="AD193" s="1"/>
      <c r="AE193" s="1"/>
      <c r="AF193" s="1"/>
      <c r="AG193" s="1"/>
      <c r="AH193" s="1"/>
      <c r="AI193" s="1"/>
      <c r="AJ193" s="1"/>
      <c r="AK193" s="1"/>
      <c r="AL193" s="1"/>
      <c r="AM193" s="1"/>
      <c r="AN193" s="1"/>
      <c r="AO193" s="1"/>
      <c r="AP193" s="1"/>
      <c r="AQ193" s="1"/>
      <c r="AR193" s="1"/>
      <c r="AS193" s="1"/>
      <c r="AT193" s="1"/>
      <c r="AU193" s="1"/>
      <c r="AV193" s="1"/>
      <c r="AW193" s="1"/>
      <c r="AX193" s="1"/>
    </row>
    <row r="194" spans="1:50"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234"/>
      <c r="AC194" s="234"/>
      <c r="AD194" s="1"/>
      <c r="AE194" s="1"/>
      <c r="AF194" s="1"/>
      <c r="AG194" s="1"/>
      <c r="AH194" s="1"/>
      <c r="AI194" s="1"/>
      <c r="AJ194" s="1"/>
      <c r="AK194" s="1"/>
      <c r="AL194" s="1"/>
      <c r="AM194" s="1"/>
      <c r="AN194" s="1"/>
      <c r="AO194" s="1"/>
      <c r="AP194" s="1"/>
      <c r="AQ194" s="1"/>
      <c r="AR194" s="1"/>
      <c r="AS194" s="1"/>
      <c r="AT194" s="1"/>
      <c r="AU194" s="1"/>
      <c r="AV194" s="1"/>
      <c r="AW194" s="1"/>
      <c r="AX194" s="1"/>
    </row>
    <row r="195" spans="1:50"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234"/>
      <c r="AC195" s="234"/>
      <c r="AD195" s="1"/>
      <c r="AE195" s="1"/>
      <c r="AF195" s="1"/>
      <c r="AG195" s="1"/>
      <c r="AH195" s="1"/>
      <c r="AI195" s="1"/>
      <c r="AJ195" s="1"/>
      <c r="AK195" s="1"/>
      <c r="AL195" s="1"/>
      <c r="AM195" s="1"/>
      <c r="AN195" s="1"/>
      <c r="AO195" s="1"/>
      <c r="AP195" s="1"/>
      <c r="AQ195" s="1"/>
      <c r="AR195" s="1"/>
      <c r="AS195" s="1"/>
      <c r="AT195" s="1"/>
      <c r="AU195" s="1"/>
      <c r="AV195" s="1"/>
      <c r="AW195" s="1"/>
      <c r="AX195" s="1"/>
    </row>
    <row r="196" spans="1:50"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234"/>
      <c r="AC196" s="234"/>
      <c r="AD196" s="1"/>
      <c r="AE196" s="1"/>
      <c r="AF196" s="1"/>
      <c r="AG196" s="1"/>
      <c r="AH196" s="1"/>
      <c r="AI196" s="1"/>
      <c r="AJ196" s="1"/>
      <c r="AK196" s="1"/>
      <c r="AL196" s="1"/>
      <c r="AM196" s="1"/>
      <c r="AN196" s="1"/>
      <c r="AO196" s="1"/>
      <c r="AP196" s="1"/>
      <c r="AQ196" s="1"/>
      <c r="AR196" s="1"/>
      <c r="AS196" s="1"/>
      <c r="AT196" s="1"/>
      <c r="AU196" s="1"/>
      <c r="AV196" s="1"/>
      <c r="AW196" s="1"/>
      <c r="AX196" s="1"/>
    </row>
    <row r="197" spans="1:50"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234"/>
      <c r="AC197" s="234"/>
      <c r="AD197" s="1"/>
      <c r="AE197" s="1"/>
      <c r="AF197" s="1"/>
      <c r="AG197" s="1"/>
      <c r="AH197" s="1"/>
      <c r="AI197" s="1"/>
      <c r="AJ197" s="1"/>
      <c r="AK197" s="1"/>
      <c r="AL197" s="1"/>
      <c r="AM197" s="1"/>
      <c r="AN197" s="1"/>
      <c r="AO197" s="1"/>
      <c r="AP197" s="1"/>
      <c r="AQ197" s="1"/>
      <c r="AR197" s="1"/>
      <c r="AS197" s="1"/>
      <c r="AT197" s="1"/>
      <c r="AU197" s="1"/>
      <c r="AV197" s="1"/>
      <c r="AW197" s="1"/>
      <c r="AX197" s="1"/>
    </row>
    <row r="198" spans="1:50"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234"/>
      <c r="AC198" s="234"/>
      <c r="AD198" s="1"/>
      <c r="AE198" s="1"/>
      <c r="AF198" s="1"/>
      <c r="AG198" s="1"/>
      <c r="AH198" s="1"/>
      <c r="AI198" s="1"/>
      <c r="AJ198" s="1"/>
      <c r="AK198" s="1"/>
      <c r="AL198" s="1"/>
      <c r="AM198" s="1"/>
      <c r="AN198" s="1"/>
      <c r="AO198" s="1"/>
      <c r="AP198" s="1"/>
      <c r="AQ198" s="1"/>
      <c r="AR198" s="1"/>
      <c r="AS198" s="1"/>
      <c r="AT198" s="1"/>
      <c r="AU198" s="1"/>
      <c r="AV198" s="1"/>
      <c r="AW198" s="1"/>
      <c r="AX198" s="1"/>
    </row>
    <row r="199" spans="1:50"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234"/>
      <c r="AC199" s="234"/>
      <c r="AD199" s="1"/>
      <c r="AE199" s="1"/>
      <c r="AF199" s="1"/>
      <c r="AG199" s="1"/>
      <c r="AH199" s="1"/>
      <c r="AI199" s="1"/>
      <c r="AJ199" s="1"/>
      <c r="AK199" s="1"/>
      <c r="AL199" s="1"/>
      <c r="AM199" s="1"/>
      <c r="AN199" s="1"/>
      <c r="AO199" s="1"/>
      <c r="AP199" s="1"/>
      <c r="AQ199" s="1"/>
      <c r="AR199" s="1"/>
      <c r="AS199" s="1"/>
      <c r="AT199" s="1"/>
      <c r="AU199" s="1"/>
      <c r="AV199" s="1"/>
      <c r="AW199" s="1"/>
      <c r="AX199" s="1"/>
    </row>
    <row r="200" spans="1:50"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234"/>
      <c r="AC200" s="234"/>
      <c r="AD200" s="1"/>
      <c r="AE200" s="1"/>
      <c r="AF200" s="1"/>
      <c r="AG200" s="1"/>
      <c r="AH200" s="1"/>
      <c r="AI200" s="1"/>
      <c r="AJ200" s="1"/>
      <c r="AK200" s="1"/>
      <c r="AL200" s="1"/>
      <c r="AM200" s="1"/>
      <c r="AN200" s="1"/>
      <c r="AO200" s="1"/>
      <c r="AP200" s="1"/>
      <c r="AQ200" s="1"/>
      <c r="AR200" s="1"/>
      <c r="AS200" s="1"/>
      <c r="AT200" s="1"/>
      <c r="AU200" s="1"/>
      <c r="AV200" s="1"/>
      <c r="AW200" s="1"/>
      <c r="AX200" s="1"/>
    </row>
    <row r="201" spans="1:50"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234"/>
      <c r="AC201" s="234"/>
      <c r="AD201" s="1"/>
      <c r="AE201" s="1"/>
      <c r="AF201" s="1"/>
      <c r="AG201" s="1"/>
      <c r="AH201" s="1"/>
      <c r="AI201" s="1"/>
      <c r="AJ201" s="1"/>
      <c r="AK201" s="1"/>
      <c r="AL201" s="1"/>
      <c r="AM201" s="1"/>
      <c r="AN201" s="1"/>
      <c r="AO201" s="1"/>
      <c r="AP201" s="1"/>
      <c r="AQ201" s="1"/>
      <c r="AR201" s="1"/>
      <c r="AS201" s="1"/>
      <c r="AT201" s="1"/>
      <c r="AU201" s="1"/>
      <c r="AV201" s="1"/>
      <c r="AW201" s="1"/>
      <c r="AX201" s="1"/>
    </row>
    <row r="202" spans="1:50"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234"/>
      <c r="AC202" s="234"/>
      <c r="AD202" s="1"/>
      <c r="AE202" s="1"/>
      <c r="AF202" s="1"/>
      <c r="AG202" s="1"/>
      <c r="AH202" s="1"/>
      <c r="AI202" s="1"/>
      <c r="AJ202" s="1"/>
      <c r="AK202" s="1"/>
      <c r="AL202" s="1"/>
      <c r="AM202" s="1"/>
      <c r="AN202" s="1"/>
      <c r="AO202" s="1"/>
      <c r="AP202" s="1"/>
      <c r="AQ202" s="1"/>
      <c r="AR202" s="1"/>
      <c r="AS202" s="1"/>
      <c r="AT202" s="1"/>
      <c r="AU202" s="1"/>
      <c r="AV202" s="1"/>
      <c r="AW202" s="1"/>
      <c r="AX202" s="1"/>
    </row>
    <row r="203" spans="1:50"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234"/>
      <c r="AC203" s="234"/>
      <c r="AD203" s="1"/>
      <c r="AE203" s="1"/>
      <c r="AF203" s="1"/>
      <c r="AG203" s="1"/>
      <c r="AH203" s="1"/>
      <c r="AI203" s="1"/>
      <c r="AJ203" s="1"/>
      <c r="AK203" s="1"/>
      <c r="AL203" s="1"/>
      <c r="AM203" s="1"/>
      <c r="AN203" s="1"/>
      <c r="AO203" s="1"/>
      <c r="AP203" s="1"/>
      <c r="AQ203" s="1"/>
      <c r="AR203" s="1"/>
      <c r="AS203" s="1"/>
      <c r="AT203" s="1"/>
      <c r="AU203" s="1"/>
      <c r="AV203" s="1"/>
      <c r="AW203" s="1"/>
      <c r="AX203" s="1"/>
    </row>
    <row r="204" spans="1:50"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234"/>
      <c r="AC204" s="234"/>
      <c r="AD204" s="1"/>
      <c r="AE204" s="1"/>
      <c r="AF204" s="1"/>
      <c r="AG204" s="1"/>
      <c r="AH204" s="1"/>
      <c r="AI204" s="1"/>
      <c r="AJ204" s="1"/>
      <c r="AK204" s="1"/>
      <c r="AL204" s="1"/>
      <c r="AM204" s="1"/>
      <c r="AN204" s="1"/>
      <c r="AO204" s="1"/>
      <c r="AP204" s="1"/>
      <c r="AQ204" s="1"/>
      <c r="AR204" s="1"/>
      <c r="AS204" s="1"/>
      <c r="AT204" s="1"/>
      <c r="AU204" s="1"/>
      <c r="AV204" s="1"/>
      <c r="AW204" s="1"/>
      <c r="AX204" s="1"/>
    </row>
    <row r="205" spans="1:50"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234"/>
      <c r="AC205" s="234"/>
      <c r="AD205" s="1"/>
      <c r="AE205" s="1"/>
      <c r="AF205" s="1"/>
      <c r="AG205" s="1"/>
      <c r="AH205" s="1"/>
      <c r="AI205" s="1"/>
      <c r="AJ205" s="1"/>
      <c r="AK205" s="1"/>
      <c r="AL205" s="1"/>
      <c r="AM205" s="1"/>
      <c r="AN205" s="1"/>
      <c r="AO205" s="1"/>
      <c r="AP205" s="1"/>
      <c r="AQ205" s="1"/>
      <c r="AR205" s="1"/>
      <c r="AS205" s="1"/>
      <c r="AT205" s="1"/>
      <c r="AU205" s="1"/>
      <c r="AV205" s="1"/>
      <c r="AW205" s="1"/>
      <c r="AX205" s="1"/>
    </row>
    <row r="206" spans="1:50"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234"/>
      <c r="AC206" s="234"/>
      <c r="AD206" s="1"/>
      <c r="AE206" s="1"/>
      <c r="AF206" s="1"/>
      <c r="AG206" s="1"/>
      <c r="AH206" s="1"/>
      <c r="AI206" s="1"/>
      <c r="AJ206" s="1"/>
      <c r="AK206" s="1"/>
      <c r="AL206" s="1"/>
      <c r="AM206" s="1"/>
      <c r="AN206" s="1"/>
      <c r="AO206" s="1"/>
      <c r="AP206" s="1"/>
      <c r="AQ206" s="1"/>
      <c r="AR206" s="1"/>
      <c r="AS206" s="1"/>
      <c r="AT206" s="1"/>
      <c r="AU206" s="1"/>
      <c r="AV206" s="1"/>
      <c r="AW206" s="1"/>
      <c r="AX206" s="1"/>
    </row>
    <row r="207" spans="1:50"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234"/>
      <c r="AC207" s="234"/>
      <c r="AD207" s="1"/>
      <c r="AE207" s="1"/>
      <c r="AF207" s="1"/>
      <c r="AG207" s="1"/>
      <c r="AH207" s="1"/>
      <c r="AI207" s="1"/>
      <c r="AJ207" s="1"/>
      <c r="AK207" s="1"/>
      <c r="AL207" s="1"/>
      <c r="AM207" s="1"/>
      <c r="AN207" s="1"/>
      <c r="AO207" s="1"/>
      <c r="AP207" s="1"/>
      <c r="AQ207" s="1"/>
      <c r="AR207" s="1"/>
      <c r="AS207" s="1"/>
      <c r="AT207" s="1"/>
      <c r="AU207" s="1"/>
      <c r="AV207" s="1"/>
      <c r="AW207" s="1"/>
      <c r="AX207" s="1"/>
    </row>
    <row r="208" spans="1:50"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234"/>
      <c r="AC208" s="234"/>
      <c r="AD208" s="1"/>
      <c r="AE208" s="1"/>
      <c r="AF208" s="1"/>
      <c r="AG208" s="1"/>
      <c r="AH208" s="1"/>
      <c r="AI208" s="1"/>
      <c r="AJ208" s="1"/>
      <c r="AK208" s="1"/>
      <c r="AL208" s="1"/>
      <c r="AM208" s="1"/>
      <c r="AN208" s="1"/>
      <c r="AO208" s="1"/>
      <c r="AP208" s="1"/>
      <c r="AQ208" s="1"/>
      <c r="AR208" s="1"/>
      <c r="AS208" s="1"/>
      <c r="AT208" s="1"/>
      <c r="AU208" s="1"/>
      <c r="AV208" s="1"/>
      <c r="AW208" s="1"/>
      <c r="AX208" s="1"/>
    </row>
    <row r="209" spans="1:50"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234"/>
      <c r="AC209" s="234"/>
      <c r="AD209" s="1"/>
      <c r="AE209" s="1"/>
      <c r="AF209" s="1"/>
      <c r="AG209" s="1"/>
      <c r="AH209" s="1"/>
      <c r="AI209" s="1"/>
      <c r="AJ209" s="1"/>
      <c r="AK209" s="1"/>
      <c r="AL209" s="1"/>
      <c r="AM209" s="1"/>
      <c r="AN209" s="1"/>
      <c r="AO209" s="1"/>
      <c r="AP209" s="1"/>
      <c r="AQ209" s="1"/>
      <c r="AR209" s="1"/>
      <c r="AS209" s="1"/>
      <c r="AT209" s="1"/>
      <c r="AU209" s="1"/>
      <c r="AV209" s="1"/>
      <c r="AW209" s="1"/>
      <c r="AX209" s="1"/>
    </row>
    <row r="210" spans="1:50"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234"/>
      <c r="AC210" s="234"/>
      <c r="AD210" s="1"/>
      <c r="AE210" s="1"/>
      <c r="AF210" s="1"/>
      <c r="AG210" s="1"/>
      <c r="AH210" s="1"/>
      <c r="AI210" s="1"/>
      <c r="AJ210" s="1"/>
      <c r="AK210" s="1"/>
      <c r="AL210" s="1"/>
      <c r="AM210" s="1"/>
      <c r="AN210" s="1"/>
      <c r="AO210" s="1"/>
      <c r="AP210" s="1"/>
      <c r="AQ210" s="1"/>
      <c r="AR210" s="1"/>
      <c r="AS210" s="1"/>
      <c r="AT210" s="1"/>
      <c r="AU210" s="1"/>
      <c r="AV210" s="1"/>
      <c r="AW210" s="1"/>
      <c r="AX210" s="1"/>
    </row>
    <row r="211" spans="1:50"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234"/>
      <c r="AC211" s="234"/>
      <c r="AD211" s="1"/>
      <c r="AE211" s="1"/>
      <c r="AF211" s="1"/>
      <c r="AG211" s="1"/>
      <c r="AH211" s="1"/>
      <c r="AI211" s="1"/>
      <c r="AJ211" s="1"/>
      <c r="AK211" s="1"/>
      <c r="AL211" s="1"/>
      <c r="AM211" s="1"/>
      <c r="AN211" s="1"/>
      <c r="AO211" s="1"/>
      <c r="AP211" s="1"/>
      <c r="AQ211" s="1"/>
      <c r="AR211" s="1"/>
      <c r="AS211" s="1"/>
      <c r="AT211" s="1"/>
      <c r="AU211" s="1"/>
      <c r="AV211" s="1"/>
      <c r="AW211" s="1"/>
      <c r="AX211" s="1"/>
    </row>
    <row r="212" spans="1:50"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234"/>
      <c r="AC212" s="234"/>
      <c r="AD212" s="1"/>
      <c r="AE212" s="1"/>
      <c r="AF212" s="1"/>
      <c r="AG212" s="1"/>
      <c r="AH212" s="1"/>
      <c r="AI212" s="1"/>
      <c r="AJ212" s="1"/>
      <c r="AK212" s="1"/>
      <c r="AL212" s="1"/>
      <c r="AM212" s="1"/>
      <c r="AN212" s="1"/>
      <c r="AO212" s="1"/>
      <c r="AP212" s="1"/>
      <c r="AQ212" s="1"/>
      <c r="AR212" s="1"/>
      <c r="AS212" s="1"/>
      <c r="AT212" s="1"/>
      <c r="AU212" s="1"/>
      <c r="AV212" s="1"/>
      <c r="AW212" s="1"/>
      <c r="AX212" s="1"/>
    </row>
    <row r="213" spans="1:50"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234"/>
      <c r="AC213" s="234"/>
      <c r="AD213" s="1"/>
      <c r="AE213" s="1"/>
      <c r="AF213" s="1"/>
      <c r="AG213" s="1"/>
      <c r="AH213" s="1"/>
      <c r="AI213" s="1"/>
      <c r="AJ213" s="1"/>
      <c r="AK213" s="1"/>
      <c r="AL213" s="1"/>
      <c r="AM213" s="1"/>
      <c r="AN213" s="1"/>
      <c r="AO213" s="1"/>
      <c r="AP213" s="1"/>
      <c r="AQ213" s="1"/>
      <c r="AR213" s="1"/>
      <c r="AS213" s="1"/>
      <c r="AT213" s="1"/>
      <c r="AU213" s="1"/>
      <c r="AV213" s="1"/>
      <c r="AW213" s="1"/>
      <c r="AX213" s="1"/>
    </row>
    <row r="214" spans="1:50"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234"/>
      <c r="AC214" s="234"/>
      <c r="AD214" s="1"/>
      <c r="AE214" s="1"/>
      <c r="AF214" s="1"/>
      <c r="AG214" s="1"/>
      <c r="AH214" s="1"/>
      <c r="AI214" s="1"/>
      <c r="AJ214" s="1"/>
      <c r="AK214" s="1"/>
      <c r="AL214" s="1"/>
      <c r="AM214" s="1"/>
      <c r="AN214" s="1"/>
      <c r="AO214" s="1"/>
      <c r="AP214" s="1"/>
      <c r="AQ214" s="1"/>
      <c r="AR214" s="1"/>
      <c r="AS214" s="1"/>
      <c r="AT214" s="1"/>
      <c r="AU214" s="1"/>
      <c r="AV214" s="1"/>
      <c r="AW214" s="1"/>
      <c r="AX214" s="1"/>
    </row>
    <row r="215" spans="1:50"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234"/>
      <c r="AC215" s="234"/>
      <c r="AD215" s="1"/>
      <c r="AE215" s="1"/>
      <c r="AF215" s="1"/>
      <c r="AG215" s="1"/>
      <c r="AH215" s="1"/>
      <c r="AI215" s="1"/>
      <c r="AJ215" s="1"/>
      <c r="AK215" s="1"/>
      <c r="AL215" s="1"/>
      <c r="AM215" s="1"/>
      <c r="AN215" s="1"/>
      <c r="AO215" s="1"/>
      <c r="AP215" s="1"/>
      <c r="AQ215" s="1"/>
      <c r="AR215" s="1"/>
      <c r="AS215" s="1"/>
      <c r="AT215" s="1"/>
      <c r="AU215" s="1"/>
      <c r="AV215" s="1"/>
      <c r="AW215" s="1"/>
      <c r="AX215" s="1"/>
    </row>
    <row r="216" spans="1:50"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234"/>
      <c r="AC216" s="234"/>
      <c r="AD216" s="1"/>
      <c r="AE216" s="1"/>
      <c r="AF216" s="1"/>
      <c r="AG216" s="1"/>
      <c r="AH216" s="1"/>
      <c r="AI216" s="1"/>
      <c r="AJ216" s="1"/>
      <c r="AK216" s="1"/>
      <c r="AL216" s="1"/>
      <c r="AM216" s="1"/>
      <c r="AN216" s="1"/>
      <c r="AO216" s="1"/>
      <c r="AP216" s="1"/>
      <c r="AQ216" s="1"/>
      <c r="AR216" s="1"/>
      <c r="AS216" s="1"/>
      <c r="AT216" s="1"/>
      <c r="AU216" s="1"/>
      <c r="AV216" s="1"/>
      <c r="AW216" s="1"/>
      <c r="AX216" s="1"/>
    </row>
    <row r="217" spans="1:50"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234"/>
      <c r="AC217" s="234"/>
      <c r="AD217" s="1"/>
      <c r="AE217" s="1"/>
      <c r="AF217" s="1"/>
      <c r="AG217" s="1"/>
      <c r="AH217" s="1"/>
      <c r="AI217" s="1"/>
      <c r="AJ217" s="1"/>
      <c r="AK217" s="1"/>
      <c r="AL217" s="1"/>
      <c r="AM217" s="1"/>
      <c r="AN217" s="1"/>
      <c r="AO217" s="1"/>
      <c r="AP217" s="1"/>
      <c r="AQ217" s="1"/>
      <c r="AR217" s="1"/>
      <c r="AS217" s="1"/>
      <c r="AT217" s="1"/>
      <c r="AU217" s="1"/>
      <c r="AV217" s="1"/>
      <c r="AW217" s="1"/>
      <c r="AX217" s="1"/>
    </row>
    <row r="218" spans="1:50"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234"/>
      <c r="AC218" s="234"/>
      <c r="AD218" s="1"/>
      <c r="AE218" s="1"/>
      <c r="AF218" s="1"/>
      <c r="AG218" s="1"/>
      <c r="AH218" s="1"/>
      <c r="AI218" s="1"/>
      <c r="AJ218" s="1"/>
      <c r="AK218" s="1"/>
      <c r="AL218" s="1"/>
      <c r="AM218" s="1"/>
      <c r="AN218" s="1"/>
      <c r="AO218" s="1"/>
      <c r="AP218" s="1"/>
      <c r="AQ218" s="1"/>
      <c r="AR218" s="1"/>
      <c r="AS218" s="1"/>
      <c r="AT218" s="1"/>
      <c r="AU218" s="1"/>
      <c r="AV218" s="1"/>
      <c r="AW218" s="1"/>
      <c r="AX218" s="1"/>
    </row>
    <row r="219" spans="1:50"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234"/>
      <c r="AC219" s="234"/>
      <c r="AD219" s="1"/>
      <c r="AE219" s="1"/>
      <c r="AF219" s="1"/>
      <c r="AG219" s="1"/>
      <c r="AH219" s="1"/>
      <c r="AI219" s="1"/>
      <c r="AJ219" s="1"/>
      <c r="AK219" s="1"/>
      <c r="AL219" s="1"/>
      <c r="AM219" s="1"/>
      <c r="AN219" s="1"/>
      <c r="AO219" s="1"/>
      <c r="AP219" s="1"/>
      <c r="AQ219" s="1"/>
      <c r="AR219" s="1"/>
      <c r="AS219" s="1"/>
      <c r="AT219" s="1"/>
      <c r="AU219" s="1"/>
      <c r="AV219" s="1"/>
      <c r="AW219" s="1"/>
      <c r="AX219" s="1"/>
    </row>
    <row r="220" spans="1:50"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234"/>
      <c r="AC220" s="234"/>
      <c r="AD220" s="1"/>
      <c r="AE220" s="1"/>
      <c r="AF220" s="1"/>
      <c r="AG220" s="1"/>
      <c r="AH220" s="1"/>
      <c r="AI220" s="1"/>
      <c r="AJ220" s="1"/>
      <c r="AK220" s="1"/>
      <c r="AL220" s="1"/>
      <c r="AM220" s="1"/>
      <c r="AN220" s="1"/>
      <c r="AO220" s="1"/>
      <c r="AP220" s="1"/>
      <c r="AQ220" s="1"/>
      <c r="AR220" s="1"/>
      <c r="AS220" s="1"/>
      <c r="AT220" s="1"/>
      <c r="AU220" s="1"/>
      <c r="AV220" s="1"/>
      <c r="AW220" s="1"/>
      <c r="AX220" s="1"/>
    </row>
    <row r="221" spans="1:50"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234"/>
      <c r="AC221" s="234"/>
      <c r="AD221" s="1"/>
      <c r="AE221" s="1"/>
      <c r="AF221" s="1"/>
      <c r="AG221" s="1"/>
      <c r="AH221" s="1"/>
      <c r="AI221" s="1"/>
      <c r="AJ221" s="1"/>
      <c r="AK221" s="1"/>
      <c r="AL221" s="1"/>
      <c r="AM221" s="1"/>
      <c r="AN221" s="1"/>
      <c r="AO221" s="1"/>
      <c r="AP221" s="1"/>
      <c r="AQ221" s="1"/>
      <c r="AR221" s="1"/>
      <c r="AS221" s="1"/>
      <c r="AT221" s="1"/>
      <c r="AU221" s="1"/>
      <c r="AV221" s="1"/>
      <c r="AW221" s="1"/>
      <c r="AX221" s="1"/>
    </row>
    <row r="222" spans="1:50"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234"/>
      <c r="AC222" s="234"/>
      <c r="AD222" s="1"/>
      <c r="AE222" s="1"/>
      <c r="AF222" s="1"/>
      <c r="AG222" s="1"/>
      <c r="AH222" s="1"/>
      <c r="AI222" s="1"/>
      <c r="AJ222" s="1"/>
      <c r="AK222" s="1"/>
      <c r="AL222" s="1"/>
      <c r="AM222" s="1"/>
      <c r="AN222" s="1"/>
      <c r="AO222" s="1"/>
      <c r="AP222" s="1"/>
      <c r="AQ222" s="1"/>
      <c r="AR222" s="1"/>
      <c r="AS222" s="1"/>
      <c r="AT222" s="1"/>
      <c r="AU222" s="1"/>
      <c r="AV222" s="1"/>
      <c r="AW222" s="1"/>
      <c r="AX222" s="1"/>
    </row>
    <row r="223" spans="1:50"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234"/>
      <c r="AC223" s="234"/>
      <c r="AD223" s="1"/>
      <c r="AE223" s="1"/>
      <c r="AF223" s="1"/>
      <c r="AG223" s="1"/>
      <c r="AH223" s="1"/>
      <c r="AI223" s="1"/>
      <c r="AJ223" s="1"/>
      <c r="AK223" s="1"/>
      <c r="AL223" s="1"/>
      <c r="AM223" s="1"/>
      <c r="AN223" s="1"/>
      <c r="AO223" s="1"/>
      <c r="AP223" s="1"/>
      <c r="AQ223" s="1"/>
      <c r="AR223" s="1"/>
      <c r="AS223" s="1"/>
      <c r="AT223" s="1"/>
      <c r="AU223" s="1"/>
      <c r="AV223" s="1"/>
      <c r="AW223" s="1"/>
      <c r="AX223" s="1"/>
    </row>
    <row r="224" spans="1:50"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234"/>
      <c r="AC224" s="234"/>
      <c r="AD224" s="1"/>
      <c r="AE224" s="1"/>
      <c r="AF224" s="1"/>
      <c r="AG224" s="1"/>
      <c r="AH224" s="1"/>
      <c r="AI224" s="1"/>
      <c r="AJ224" s="1"/>
      <c r="AK224" s="1"/>
      <c r="AL224" s="1"/>
      <c r="AM224" s="1"/>
      <c r="AN224" s="1"/>
      <c r="AO224" s="1"/>
      <c r="AP224" s="1"/>
      <c r="AQ224" s="1"/>
      <c r="AR224" s="1"/>
      <c r="AS224" s="1"/>
      <c r="AT224" s="1"/>
      <c r="AU224" s="1"/>
      <c r="AV224" s="1"/>
      <c r="AW224" s="1"/>
      <c r="AX224" s="1"/>
    </row>
    <row r="225" spans="1:50"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234"/>
      <c r="AC225" s="234"/>
      <c r="AD225" s="1"/>
      <c r="AE225" s="1"/>
      <c r="AF225" s="1"/>
      <c r="AG225" s="1"/>
      <c r="AH225" s="1"/>
      <c r="AI225" s="1"/>
      <c r="AJ225" s="1"/>
      <c r="AK225" s="1"/>
      <c r="AL225" s="1"/>
      <c r="AM225" s="1"/>
      <c r="AN225" s="1"/>
      <c r="AO225" s="1"/>
      <c r="AP225" s="1"/>
      <c r="AQ225" s="1"/>
      <c r="AR225" s="1"/>
      <c r="AS225" s="1"/>
      <c r="AT225" s="1"/>
      <c r="AU225" s="1"/>
      <c r="AV225" s="1"/>
      <c r="AW225" s="1"/>
      <c r="AX225" s="1"/>
    </row>
    <row r="226" spans="1:50"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234"/>
      <c r="AC226" s="234"/>
      <c r="AD226" s="1"/>
      <c r="AE226" s="1"/>
      <c r="AF226" s="1"/>
      <c r="AG226" s="1"/>
      <c r="AH226" s="1"/>
      <c r="AI226" s="1"/>
      <c r="AJ226" s="1"/>
      <c r="AK226" s="1"/>
      <c r="AL226" s="1"/>
      <c r="AM226" s="1"/>
      <c r="AN226" s="1"/>
      <c r="AO226" s="1"/>
      <c r="AP226" s="1"/>
      <c r="AQ226" s="1"/>
      <c r="AR226" s="1"/>
      <c r="AS226" s="1"/>
      <c r="AT226" s="1"/>
      <c r="AU226" s="1"/>
      <c r="AV226" s="1"/>
      <c r="AW226" s="1"/>
      <c r="AX226" s="1"/>
    </row>
    <row r="227" spans="1:50"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234"/>
      <c r="AC227" s="234"/>
      <c r="AD227" s="1"/>
      <c r="AE227" s="1"/>
      <c r="AF227" s="1"/>
      <c r="AG227" s="1"/>
      <c r="AH227" s="1"/>
      <c r="AI227" s="1"/>
      <c r="AJ227" s="1"/>
      <c r="AK227" s="1"/>
      <c r="AL227" s="1"/>
      <c r="AM227" s="1"/>
      <c r="AN227" s="1"/>
      <c r="AO227" s="1"/>
      <c r="AP227" s="1"/>
      <c r="AQ227" s="1"/>
      <c r="AR227" s="1"/>
      <c r="AS227" s="1"/>
      <c r="AT227" s="1"/>
      <c r="AU227" s="1"/>
      <c r="AV227" s="1"/>
      <c r="AW227" s="1"/>
      <c r="AX227" s="1"/>
    </row>
    <row r="228" spans="1:50"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234"/>
      <c r="AC228" s="234"/>
      <c r="AD228" s="1"/>
      <c r="AE228" s="1"/>
      <c r="AF228" s="1"/>
      <c r="AG228" s="1"/>
      <c r="AH228" s="1"/>
      <c r="AI228" s="1"/>
      <c r="AJ228" s="1"/>
      <c r="AK228" s="1"/>
      <c r="AL228" s="1"/>
      <c r="AM228" s="1"/>
      <c r="AN228" s="1"/>
      <c r="AO228" s="1"/>
      <c r="AP228" s="1"/>
      <c r="AQ228" s="1"/>
      <c r="AR228" s="1"/>
      <c r="AS228" s="1"/>
      <c r="AT228" s="1"/>
      <c r="AU228" s="1"/>
      <c r="AV228" s="1"/>
      <c r="AW228" s="1"/>
      <c r="AX228" s="1"/>
    </row>
    <row r="229" spans="1:50"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234"/>
      <c r="AC229" s="234"/>
      <c r="AD229" s="1"/>
      <c r="AE229" s="1"/>
      <c r="AF229" s="1"/>
      <c r="AG229" s="1"/>
      <c r="AH229" s="1"/>
      <c r="AI229" s="1"/>
      <c r="AJ229" s="1"/>
      <c r="AK229" s="1"/>
      <c r="AL229" s="1"/>
      <c r="AM229" s="1"/>
      <c r="AN229" s="1"/>
      <c r="AO229" s="1"/>
      <c r="AP229" s="1"/>
      <c r="AQ229" s="1"/>
      <c r="AR229" s="1"/>
      <c r="AS229" s="1"/>
      <c r="AT229" s="1"/>
      <c r="AU229" s="1"/>
      <c r="AV229" s="1"/>
      <c r="AW229" s="1"/>
      <c r="AX229" s="1"/>
    </row>
    <row r="230" spans="1:50"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234"/>
      <c r="AC230" s="234"/>
      <c r="AD230" s="1"/>
      <c r="AE230" s="1"/>
      <c r="AF230" s="1"/>
      <c r="AG230" s="1"/>
      <c r="AH230" s="1"/>
      <c r="AI230" s="1"/>
      <c r="AJ230" s="1"/>
      <c r="AK230" s="1"/>
      <c r="AL230" s="1"/>
      <c r="AM230" s="1"/>
      <c r="AN230" s="1"/>
      <c r="AO230" s="1"/>
      <c r="AP230" s="1"/>
      <c r="AQ230" s="1"/>
      <c r="AR230" s="1"/>
      <c r="AS230" s="1"/>
      <c r="AT230" s="1"/>
      <c r="AU230" s="1"/>
      <c r="AV230" s="1"/>
      <c r="AW230" s="1"/>
      <c r="AX230" s="1"/>
    </row>
    <row r="231" spans="1:50"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234"/>
      <c r="AC231" s="234"/>
      <c r="AD231" s="1"/>
      <c r="AE231" s="1"/>
      <c r="AF231" s="1"/>
      <c r="AG231" s="1"/>
      <c r="AH231" s="1"/>
      <c r="AI231" s="1"/>
      <c r="AJ231" s="1"/>
      <c r="AK231" s="1"/>
      <c r="AL231" s="1"/>
      <c r="AM231" s="1"/>
      <c r="AN231" s="1"/>
      <c r="AO231" s="1"/>
      <c r="AP231" s="1"/>
      <c r="AQ231" s="1"/>
      <c r="AR231" s="1"/>
      <c r="AS231" s="1"/>
      <c r="AT231" s="1"/>
      <c r="AU231" s="1"/>
      <c r="AV231" s="1"/>
      <c r="AW231" s="1"/>
      <c r="AX231" s="1"/>
    </row>
    <row r="232" spans="1:50"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234"/>
      <c r="AC232" s="234"/>
      <c r="AD232" s="1"/>
      <c r="AE232" s="1"/>
      <c r="AF232" s="1"/>
      <c r="AG232" s="1"/>
      <c r="AH232" s="1"/>
      <c r="AI232" s="1"/>
      <c r="AJ232" s="1"/>
      <c r="AK232" s="1"/>
      <c r="AL232" s="1"/>
      <c r="AM232" s="1"/>
      <c r="AN232" s="1"/>
      <c r="AO232" s="1"/>
      <c r="AP232" s="1"/>
      <c r="AQ232" s="1"/>
      <c r="AR232" s="1"/>
      <c r="AS232" s="1"/>
      <c r="AT232" s="1"/>
      <c r="AU232" s="1"/>
      <c r="AV232" s="1"/>
      <c r="AW232" s="1"/>
      <c r="AX232" s="1"/>
    </row>
    <row r="233" spans="1:50"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234"/>
      <c r="AC233" s="234"/>
      <c r="AD233" s="1"/>
      <c r="AE233" s="1"/>
      <c r="AF233" s="1"/>
      <c r="AG233" s="1"/>
      <c r="AH233" s="1"/>
      <c r="AI233" s="1"/>
      <c r="AJ233" s="1"/>
      <c r="AK233" s="1"/>
      <c r="AL233" s="1"/>
      <c r="AM233" s="1"/>
      <c r="AN233" s="1"/>
      <c r="AO233" s="1"/>
      <c r="AP233" s="1"/>
      <c r="AQ233" s="1"/>
      <c r="AR233" s="1"/>
      <c r="AS233" s="1"/>
      <c r="AT233" s="1"/>
      <c r="AU233" s="1"/>
      <c r="AV233" s="1"/>
      <c r="AW233" s="1"/>
      <c r="AX233" s="1"/>
    </row>
    <row r="234" spans="1:50"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234"/>
      <c r="AC234" s="234"/>
      <c r="AD234" s="1"/>
      <c r="AE234" s="1"/>
      <c r="AF234" s="1"/>
      <c r="AG234" s="1"/>
      <c r="AH234" s="1"/>
      <c r="AI234" s="1"/>
      <c r="AJ234" s="1"/>
      <c r="AK234" s="1"/>
      <c r="AL234" s="1"/>
      <c r="AM234" s="1"/>
      <c r="AN234" s="1"/>
      <c r="AO234" s="1"/>
      <c r="AP234" s="1"/>
      <c r="AQ234" s="1"/>
      <c r="AR234" s="1"/>
      <c r="AS234" s="1"/>
      <c r="AT234" s="1"/>
      <c r="AU234" s="1"/>
      <c r="AV234" s="1"/>
      <c r="AW234" s="1"/>
      <c r="AX234" s="1"/>
    </row>
    <row r="235" spans="1:50"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234"/>
      <c r="AC235" s="234"/>
      <c r="AD235" s="1"/>
      <c r="AE235" s="1"/>
      <c r="AF235" s="1"/>
      <c r="AG235" s="1"/>
      <c r="AH235" s="1"/>
      <c r="AI235" s="1"/>
      <c r="AJ235" s="1"/>
      <c r="AK235" s="1"/>
      <c r="AL235" s="1"/>
      <c r="AM235" s="1"/>
      <c r="AN235" s="1"/>
      <c r="AO235" s="1"/>
      <c r="AP235" s="1"/>
      <c r="AQ235" s="1"/>
      <c r="AR235" s="1"/>
      <c r="AS235" s="1"/>
      <c r="AT235" s="1"/>
      <c r="AU235" s="1"/>
      <c r="AV235" s="1"/>
      <c r="AW235" s="1"/>
      <c r="AX235" s="1"/>
    </row>
    <row r="236" spans="1:50"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234"/>
      <c r="AC236" s="234"/>
      <c r="AD236" s="1"/>
      <c r="AE236" s="1"/>
      <c r="AF236" s="1"/>
      <c r="AG236" s="1"/>
      <c r="AH236" s="1"/>
      <c r="AI236" s="1"/>
      <c r="AJ236" s="1"/>
      <c r="AK236" s="1"/>
      <c r="AL236" s="1"/>
      <c r="AM236" s="1"/>
      <c r="AN236" s="1"/>
      <c r="AO236" s="1"/>
      <c r="AP236" s="1"/>
      <c r="AQ236" s="1"/>
      <c r="AR236" s="1"/>
      <c r="AS236" s="1"/>
      <c r="AT236" s="1"/>
      <c r="AU236" s="1"/>
      <c r="AV236" s="1"/>
      <c r="AW236" s="1"/>
      <c r="AX236" s="1"/>
    </row>
    <row r="237" spans="1:50"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234"/>
      <c r="AC237" s="234"/>
      <c r="AD237" s="1"/>
      <c r="AE237" s="1"/>
      <c r="AF237" s="1"/>
      <c r="AG237" s="1"/>
      <c r="AH237" s="1"/>
      <c r="AI237" s="1"/>
      <c r="AJ237" s="1"/>
      <c r="AK237" s="1"/>
      <c r="AL237" s="1"/>
      <c r="AM237" s="1"/>
      <c r="AN237" s="1"/>
      <c r="AO237" s="1"/>
      <c r="AP237" s="1"/>
      <c r="AQ237" s="1"/>
      <c r="AR237" s="1"/>
      <c r="AS237" s="1"/>
      <c r="AT237" s="1"/>
      <c r="AU237" s="1"/>
      <c r="AV237" s="1"/>
      <c r="AW237" s="1"/>
      <c r="AX237" s="1"/>
    </row>
    <row r="238" spans="1:50"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234"/>
      <c r="AC238" s="234"/>
      <c r="AD238" s="1"/>
      <c r="AE238" s="1"/>
      <c r="AF238" s="1"/>
      <c r="AG238" s="1"/>
      <c r="AH238" s="1"/>
      <c r="AI238" s="1"/>
      <c r="AJ238" s="1"/>
      <c r="AK238" s="1"/>
      <c r="AL238" s="1"/>
      <c r="AM238" s="1"/>
      <c r="AN238" s="1"/>
      <c r="AO238" s="1"/>
      <c r="AP238" s="1"/>
      <c r="AQ238" s="1"/>
      <c r="AR238" s="1"/>
      <c r="AS238" s="1"/>
      <c r="AT238" s="1"/>
      <c r="AU238" s="1"/>
      <c r="AV238" s="1"/>
      <c r="AW238" s="1"/>
      <c r="AX238" s="1"/>
    </row>
    <row r="239" spans="1:50"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234"/>
      <c r="AC239" s="234"/>
      <c r="AD239" s="1"/>
      <c r="AE239" s="1"/>
      <c r="AF239" s="1"/>
      <c r="AG239" s="1"/>
      <c r="AH239" s="1"/>
      <c r="AI239" s="1"/>
      <c r="AJ239" s="1"/>
      <c r="AK239" s="1"/>
      <c r="AL239" s="1"/>
      <c r="AM239" s="1"/>
      <c r="AN239" s="1"/>
      <c r="AO239" s="1"/>
      <c r="AP239" s="1"/>
      <c r="AQ239" s="1"/>
      <c r="AR239" s="1"/>
      <c r="AS239" s="1"/>
      <c r="AT239" s="1"/>
      <c r="AU239" s="1"/>
      <c r="AV239" s="1"/>
      <c r="AW239" s="1"/>
      <c r="AX239" s="1"/>
    </row>
    <row r="240" spans="1:50"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234"/>
      <c r="AC240" s="234"/>
      <c r="AD240" s="1"/>
      <c r="AE240" s="1"/>
      <c r="AF240" s="1"/>
      <c r="AG240" s="1"/>
      <c r="AH240" s="1"/>
      <c r="AI240" s="1"/>
      <c r="AJ240" s="1"/>
      <c r="AK240" s="1"/>
      <c r="AL240" s="1"/>
      <c r="AM240" s="1"/>
      <c r="AN240" s="1"/>
      <c r="AO240" s="1"/>
      <c r="AP240" s="1"/>
      <c r="AQ240" s="1"/>
      <c r="AR240" s="1"/>
      <c r="AS240" s="1"/>
      <c r="AT240" s="1"/>
      <c r="AU240" s="1"/>
      <c r="AV240" s="1"/>
      <c r="AW240" s="1"/>
      <c r="AX240" s="1"/>
    </row>
    <row r="241" spans="1:50"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234"/>
      <c r="AC241" s="234"/>
      <c r="AD241" s="1"/>
      <c r="AE241" s="1"/>
      <c r="AF241" s="1"/>
      <c r="AG241" s="1"/>
      <c r="AH241" s="1"/>
      <c r="AI241" s="1"/>
      <c r="AJ241" s="1"/>
      <c r="AK241" s="1"/>
      <c r="AL241" s="1"/>
      <c r="AM241" s="1"/>
      <c r="AN241" s="1"/>
      <c r="AO241" s="1"/>
      <c r="AP241" s="1"/>
      <c r="AQ241" s="1"/>
      <c r="AR241" s="1"/>
      <c r="AS241" s="1"/>
      <c r="AT241" s="1"/>
      <c r="AU241" s="1"/>
      <c r="AV241" s="1"/>
      <c r="AW241" s="1"/>
      <c r="AX241" s="1"/>
    </row>
    <row r="242" spans="1:50"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234"/>
      <c r="AC242" s="234"/>
      <c r="AD242" s="1"/>
      <c r="AE242" s="1"/>
      <c r="AF242" s="1"/>
      <c r="AG242" s="1"/>
      <c r="AH242" s="1"/>
      <c r="AI242" s="1"/>
      <c r="AJ242" s="1"/>
      <c r="AK242" s="1"/>
      <c r="AL242" s="1"/>
      <c r="AM242" s="1"/>
      <c r="AN242" s="1"/>
      <c r="AO242" s="1"/>
      <c r="AP242" s="1"/>
      <c r="AQ242" s="1"/>
      <c r="AR242" s="1"/>
      <c r="AS242" s="1"/>
      <c r="AT242" s="1"/>
      <c r="AU242" s="1"/>
      <c r="AV242" s="1"/>
      <c r="AW242" s="1"/>
      <c r="AX242" s="1"/>
    </row>
    <row r="243" spans="1:50"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234"/>
      <c r="AC243" s="234"/>
      <c r="AD243" s="1"/>
      <c r="AE243" s="1"/>
      <c r="AF243" s="1"/>
      <c r="AG243" s="1"/>
      <c r="AH243" s="1"/>
      <c r="AI243" s="1"/>
      <c r="AJ243" s="1"/>
      <c r="AK243" s="1"/>
      <c r="AL243" s="1"/>
      <c r="AM243" s="1"/>
      <c r="AN243" s="1"/>
      <c r="AO243" s="1"/>
      <c r="AP243" s="1"/>
      <c r="AQ243" s="1"/>
      <c r="AR243" s="1"/>
      <c r="AS243" s="1"/>
      <c r="AT243" s="1"/>
      <c r="AU243" s="1"/>
      <c r="AV243" s="1"/>
      <c r="AW243" s="1"/>
      <c r="AX243" s="1"/>
    </row>
    <row r="244" spans="1:50"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234"/>
      <c r="AC244" s="234"/>
      <c r="AD244" s="1"/>
      <c r="AE244" s="1"/>
      <c r="AF244" s="1"/>
      <c r="AG244" s="1"/>
      <c r="AH244" s="1"/>
      <c r="AI244" s="1"/>
      <c r="AJ244" s="1"/>
      <c r="AK244" s="1"/>
      <c r="AL244" s="1"/>
      <c r="AM244" s="1"/>
      <c r="AN244" s="1"/>
      <c r="AO244" s="1"/>
      <c r="AP244" s="1"/>
      <c r="AQ244" s="1"/>
      <c r="AR244" s="1"/>
      <c r="AS244" s="1"/>
      <c r="AT244" s="1"/>
      <c r="AU244" s="1"/>
      <c r="AV244" s="1"/>
      <c r="AW244" s="1"/>
      <c r="AX244" s="1"/>
    </row>
    <row r="245" spans="1:50"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234"/>
      <c r="AC245" s="234"/>
      <c r="AD245" s="1"/>
      <c r="AE245" s="1"/>
      <c r="AF245" s="1"/>
      <c r="AG245" s="1"/>
      <c r="AH245" s="1"/>
      <c r="AI245" s="1"/>
      <c r="AJ245" s="1"/>
      <c r="AK245" s="1"/>
      <c r="AL245" s="1"/>
      <c r="AM245" s="1"/>
      <c r="AN245" s="1"/>
      <c r="AO245" s="1"/>
      <c r="AP245" s="1"/>
      <c r="AQ245" s="1"/>
      <c r="AR245" s="1"/>
      <c r="AS245" s="1"/>
      <c r="AT245" s="1"/>
      <c r="AU245" s="1"/>
      <c r="AV245" s="1"/>
      <c r="AW245" s="1"/>
      <c r="AX245" s="1"/>
    </row>
    <row r="246" spans="1:50"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234"/>
      <c r="AC246" s="234"/>
      <c r="AD246" s="1"/>
      <c r="AE246" s="1"/>
      <c r="AF246" s="1"/>
      <c r="AG246" s="1"/>
      <c r="AH246" s="1"/>
      <c r="AI246" s="1"/>
      <c r="AJ246" s="1"/>
      <c r="AK246" s="1"/>
      <c r="AL246" s="1"/>
      <c r="AM246" s="1"/>
      <c r="AN246" s="1"/>
      <c r="AO246" s="1"/>
      <c r="AP246" s="1"/>
      <c r="AQ246" s="1"/>
      <c r="AR246" s="1"/>
      <c r="AS246" s="1"/>
      <c r="AT246" s="1"/>
      <c r="AU246" s="1"/>
      <c r="AV246" s="1"/>
      <c r="AW246" s="1"/>
      <c r="AX246" s="1"/>
    </row>
    <row r="247" spans="1:50"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234"/>
      <c r="AC247" s="234"/>
      <c r="AD247" s="1"/>
      <c r="AE247" s="1"/>
      <c r="AF247" s="1"/>
      <c r="AG247" s="1"/>
      <c r="AH247" s="1"/>
      <c r="AI247" s="1"/>
      <c r="AJ247" s="1"/>
      <c r="AK247" s="1"/>
      <c r="AL247" s="1"/>
      <c r="AM247" s="1"/>
      <c r="AN247" s="1"/>
      <c r="AO247" s="1"/>
      <c r="AP247" s="1"/>
      <c r="AQ247" s="1"/>
      <c r="AR247" s="1"/>
      <c r="AS247" s="1"/>
      <c r="AT247" s="1"/>
      <c r="AU247" s="1"/>
      <c r="AV247" s="1"/>
      <c r="AW247" s="1"/>
      <c r="AX247" s="1"/>
    </row>
    <row r="248" spans="1:50"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234"/>
      <c r="AC248" s="234"/>
      <c r="AD248" s="1"/>
      <c r="AE248" s="1"/>
      <c r="AF248" s="1"/>
      <c r="AG248" s="1"/>
      <c r="AH248" s="1"/>
      <c r="AI248" s="1"/>
      <c r="AJ248" s="1"/>
      <c r="AK248" s="1"/>
      <c r="AL248" s="1"/>
      <c r="AM248" s="1"/>
      <c r="AN248" s="1"/>
      <c r="AO248" s="1"/>
      <c r="AP248" s="1"/>
      <c r="AQ248" s="1"/>
      <c r="AR248" s="1"/>
      <c r="AS248" s="1"/>
      <c r="AT248" s="1"/>
      <c r="AU248" s="1"/>
      <c r="AV248" s="1"/>
      <c r="AW248" s="1"/>
      <c r="AX248" s="1"/>
    </row>
    <row r="249" spans="1:50"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234"/>
      <c r="AC249" s="234"/>
      <c r="AD249" s="1"/>
      <c r="AE249" s="1"/>
      <c r="AF249" s="1"/>
      <c r="AG249" s="1"/>
      <c r="AH249" s="1"/>
      <c r="AI249" s="1"/>
      <c r="AJ249" s="1"/>
      <c r="AK249" s="1"/>
      <c r="AL249" s="1"/>
      <c r="AM249" s="1"/>
      <c r="AN249" s="1"/>
      <c r="AO249" s="1"/>
      <c r="AP249" s="1"/>
      <c r="AQ249" s="1"/>
      <c r="AR249" s="1"/>
      <c r="AS249" s="1"/>
      <c r="AT249" s="1"/>
      <c r="AU249" s="1"/>
      <c r="AV249" s="1"/>
      <c r="AW249" s="1"/>
      <c r="AX249" s="1"/>
    </row>
    <row r="250" spans="1:50"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234"/>
      <c r="AC250" s="234"/>
      <c r="AD250" s="1"/>
      <c r="AE250" s="1"/>
      <c r="AF250" s="1"/>
      <c r="AG250" s="1"/>
      <c r="AH250" s="1"/>
      <c r="AI250" s="1"/>
      <c r="AJ250" s="1"/>
      <c r="AK250" s="1"/>
      <c r="AL250" s="1"/>
      <c r="AM250" s="1"/>
      <c r="AN250" s="1"/>
      <c r="AO250" s="1"/>
      <c r="AP250" s="1"/>
      <c r="AQ250" s="1"/>
      <c r="AR250" s="1"/>
      <c r="AS250" s="1"/>
      <c r="AT250" s="1"/>
      <c r="AU250" s="1"/>
      <c r="AV250" s="1"/>
      <c r="AW250" s="1"/>
      <c r="AX250" s="1"/>
    </row>
    <row r="251" spans="1:50"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234"/>
      <c r="AC251" s="234"/>
      <c r="AD251" s="1"/>
      <c r="AE251" s="1"/>
      <c r="AF251" s="1"/>
      <c r="AG251" s="1"/>
      <c r="AH251" s="1"/>
      <c r="AI251" s="1"/>
      <c r="AJ251" s="1"/>
      <c r="AK251" s="1"/>
      <c r="AL251" s="1"/>
      <c r="AM251" s="1"/>
      <c r="AN251" s="1"/>
      <c r="AO251" s="1"/>
      <c r="AP251" s="1"/>
      <c r="AQ251" s="1"/>
      <c r="AR251" s="1"/>
      <c r="AS251" s="1"/>
      <c r="AT251" s="1"/>
      <c r="AU251" s="1"/>
      <c r="AV251" s="1"/>
      <c r="AW251" s="1"/>
      <c r="AX251" s="1"/>
    </row>
    <row r="252" spans="1:50"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234"/>
      <c r="AC252" s="234"/>
      <c r="AD252" s="1"/>
      <c r="AE252" s="1"/>
      <c r="AF252" s="1"/>
      <c r="AG252" s="1"/>
      <c r="AH252" s="1"/>
      <c r="AI252" s="1"/>
      <c r="AJ252" s="1"/>
      <c r="AK252" s="1"/>
      <c r="AL252" s="1"/>
      <c r="AM252" s="1"/>
      <c r="AN252" s="1"/>
      <c r="AO252" s="1"/>
      <c r="AP252" s="1"/>
      <c r="AQ252" s="1"/>
      <c r="AR252" s="1"/>
      <c r="AS252" s="1"/>
      <c r="AT252" s="1"/>
      <c r="AU252" s="1"/>
      <c r="AV252" s="1"/>
      <c r="AW252" s="1"/>
      <c r="AX252" s="1"/>
    </row>
    <row r="253" spans="1:50"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234"/>
      <c r="AC253" s="234"/>
      <c r="AD253" s="1"/>
      <c r="AE253" s="1"/>
      <c r="AF253" s="1"/>
      <c r="AG253" s="1"/>
      <c r="AH253" s="1"/>
      <c r="AI253" s="1"/>
      <c r="AJ253" s="1"/>
      <c r="AK253" s="1"/>
      <c r="AL253" s="1"/>
      <c r="AM253" s="1"/>
      <c r="AN253" s="1"/>
      <c r="AO253" s="1"/>
      <c r="AP253" s="1"/>
      <c r="AQ253" s="1"/>
      <c r="AR253" s="1"/>
      <c r="AS253" s="1"/>
      <c r="AT253" s="1"/>
      <c r="AU253" s="1"/>
      <c r="AV253" s="1"/>
      <c r="AW253" s="1"/>
      <c r="AX253" s="1"/>
    </row>
    <row r="254" spans="1:50"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234"/>
      <c r="AC254" s="234"/>
      <c r="AD254" s="1"/>
      <c r="AE254" s="1"/>
      <c r="AF254" s="1"/>
      <c r="AG254" s="1"/>
      <c r="AH254" s="1"/>
      <c r="AI254" s="1"/>
      <c r="AJ254" s="1"/>
      <c r="AK254" s="1"/>
      <c r="AL254" s="1"/>
      <c r="AM254" s="1"/>
      <c r="AN254" s="1"/>
      <c r="AO254" s="1"/>
      <c r="AP254" s="1"/>
      <c r="AQ254" s="1"/>
      <c r="AR254" s="1"/>
      <c r="AS254" s="1"/>
      <c r="AT254" s="1"/>
      <c r="AU254" s="1"/>
      <c r="AV254" s="1"/>
      <c r="AW254" s="1"/>
      <c r="AX254" s="1"/>
    </row>
    <row r="255" spans="1:50"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234"/>
      <c r="AC255" s="234"/>
      <c r="AD255" s="1"/>
      <c r="AE255" s="1"/>
      <c r="AF255" s="1"/>
      <c r="AG255" s="1"/>
      <c r="AH255" s="1"/>
      <c r="AI255" s="1"/>
      <c r="AJ255" s="1"/>
      <c r="AK255" s="1"/>
      <c r="AL255" s="1"/>
      <c r="AM255" s="1"/>
      <c r="AN255" s="1"/>
      <c r="AO255" s="1"/>
      <c r="AP255" s="1"/>
      <c r="AQ255" s="1"/>
      <c r="AR255" s="1"/>
      <c r="AS255" s="1"/>
      <c r="AT255" s="1"/>
      <c r="AU255" s="1"/>
      <c r="AV255" s="1"/>
      <c r="AW255" s="1"/>
      <c r="AX255" s="1"/>
    </row>
    <row r="256" spans="1:50"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234"/>
      <c r="AC256" s="234"/>
      <c r="AD256" s="1"/>
      <c r="AE256" s="1"/>
      <c r="AF256" s="1"/>
      <c r="AG256" s="1"/>
      <c r="AH256" s="1"/>
      <c r="AI256" s="1"/>
      <c r="AJ256" s="1"/>
      <c r="AK256" s="1"/>
      <c r="AL256" s="1"/>
      <c r="AM256" s="1"/>
      <c r="AN256" s="1"/>
      <c r="AO256" s="1"/>
      <c r="AP256" s="1"/>
      <c r="AQ256" s="1"/>
      <c r="AR256" s="1"/>
      <c r="AS256" s="1"/>
      <c r="AT256" s="1"/>
      <c r="AU256" s="1"/>
      <c r="AV256" s="1"/>
      <c r="AW256" s="1"/>
      <c r="AX256" s="1"/>
    </row>
    <row r="257" spans="1:50"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234"/>
      <c r="AC257" s="234"/>
      <c r="AD257" s="1"/>
      <c r="AE257" s="1"/>
      <c r="AF257" s="1"/>
      <c r="AG257" s="1"/>
      <c r="AH257" s="1"/>
      <c r="AI257" s="1"/>
      <c r="AJ257" s="1"/>
      <c r="AK257" s="1"/>
      <c r="AL257" s="1"/>
      <c r="AM257" s="1"/>
      <c r="AN257" s="1"/>
      <c r="AO257" s="1"/>
      <c r="AP257" s="1"/>
      <c r="AQ257" s="1"/>
      <c r="AR257" s="1"/>
      <c r="AS257" s="1"/>
      <c r="AT257" s="1"/>
      <c r="AU257" s="1"/>
      <c r="AV257" s="1"/>
      <c r="AW257" s="1"/>
      <c r="AX257" s="1"/>
    </row>
    <row r="258" spans="1:50"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234"/>
      <c r="AC258" s="234"/>
      <c r="AD258" s="1"/>
      <c r="AE258" s="1"/>
      <c r="AF258" s="1"/>
      <c r="AG258" s="1"/>
      <c r="AH258" s="1"/>
      <c r="AI258" s="1"/>
      <c r="AJ258" s="1"/>
      <c r="AK258" s="1"/>
      <c r="AL258" s="1"/>
      <c r="AM258" s="1"/>
      <c r="AN258" s="1"/>
      <c r="AO258" s="1"/>
      <c r="AP258" s="1"/>
      <c r="AQ258" s="1"/>
      <c r="AR258" s="1"/>
      <c r="AS258" s="1"/>
      <c r="AT258" s="1"/>
      <c r="AU258" s="1"/>
      <c r="AV258" s="1"/>
      <c r="AW258" s="1"/>
      <c r="AX258" s="1"/>
    </row>
    <row r="259" spans="1:50"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234"/>
      <c r="AC259" s="234"/>
      <c r="AD259" s="1"/>
      <c r="AE259" s="1"/>
      <c r="AF259" s="1"/>
      <c r="AG259" s="1"/>
      <c r="AH259" s="1"/>
      <c r="AI259" s="1"/>
      <c r="AJ259" s="1"/>
      <c r="AK259" s="1"/>
      <c r="AL259" s="1"/>
      <c r="AM259" s="1"/>
      <c r="AN259" s="1"/>
      <c r="AO259" s="1"/>
      <c r="AP259" s="1"/>
      <c r="AQ259" s="1"/>
      <c r="AR259" s="1"/>
      <c r="AS259" s="1"/>
      <c r="AT259" s="1"/>
      <c r="AU259" s="1"/>
      <c r="AV259" s="1"/>
      <c r="AW259" s="1"/>
      <c r="AX259" s="1"/>
    </row>
    <row r="260" spans="1:50"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234"/>
      <c r="AC260" s="234"/>
      <c r="AD260" s="1"/>
      <c r="AE260" s="1"/>
      <c r="AF260" s="1"/>
      <c r="AG260" s="1"/>
      <c r="AH260" s="1"/>
      <c r="AI260" s="1"/>
      <c r="AJ260" s="1"/>
      <c r="AK260" s="1"/>
      <c r="AL260" s="1"/>
      <c r="AM260" s="1"/>
      <c r="AN260" s="1"/>
      <c r="AO260" s="1"/>
      <c r="AP260" s="1"/>
      <c r="AQ260" s="1"/>
      <c r="AR260" s="1"/>
      <c r="AS260" s="1"/>
      <c r="AT260" s="1"/>
      <c r="AU260" s="1"/>
      <c r="AV260" s="1"/>
      <c r="AW260" s="1"/>
      <c r="AX260" s="1"/>
    </row>
    <row r="261" spans="1:50"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234"/>
      <c r="AC261" s="234"/>
      <c r="AD261" s="1"/>
      <c r="AE261" s="1"/>
      <c r="AF261" s="1"/>
      <c r="AG261" s="1"/>
      <c r="AH261" s="1"/>
      <c r="AI261" s="1"/>
      <c r="AJ261" s="1"/>
      <c r="AK261" s="1"/>
      <c r="AL261" s="1"/>
      <c r="AM261" s="1"/>
      <c r="AN261" s="1"/>
      <c r="AO261" s="1"/>
      <c r="AP261" s="1"/>
      <c r="AQ261" s="1"/>
      <c r="AR261" s="1"/>
      <c r="AS261" s="1"/>
      <c r="AT261" s="1"/>
      <c r="AU261" s="1"/>
      <c r="AV261" s="1"/>
      <c r="AW261" s="1"/>
      <c r="AX261" s="1"/>
    </row>
    <row r="262" spans="1:50"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234"/>
      <c r="AC262" s="234"/>
      <c r="AD262" s="1"/>
      <c r="AE262" s="1"/>
      <c r="AF262" s="1"/>
      <c r="AG262" s="1"/>
      <c r="AH262" s="1"/>
      <c r="AI262" s="1"/>
      <c r="AJ262" s="1"/>
      <c r="AK262" s="1"/>
      <c r="AL262" s="1"/>
      <c r="AM262" s="1"/>
      <c r="AN262" s="1"/>
      <c r="AO262" s="1"/>
      <c r="AP262" s="1"/>
      <c r="AQ262" s="1"/>
      <c r="AR262" s="1"/>
      <c r="AS262" s="1"/>
      <c r="AT262" s="1"/>
      <c r="AU262" s="1"/>
      <c r="AV262" s="1"/>
      <c r="AW262" s="1"/>
      <c r="AX262" s="1"/>
    </row>
    <row r="263" spans="1:50"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234"/>
      <c r="AC263" s="234"/>
      <c r="AD263" s="1"/>
      <c r="AE263" s="1"/>
      <c r="AF263" s="1"/>
      <c r="AG263" s="1"/>
      <c r="AH263" s="1"/>
      <c r="AI263" s="1"/>
      <c r="AJ263" s="1"/>
      <c r="AK263" s="1"/>
      <c r="AL263" s="1"/>
      <c r="AM263" s="1"/>
      <c r="AN263" s="1"/>
      <c r="AO263" s="1"/>
      <c r="AP263" s="1"/>
      <c r="AQ263" s="1"/>
      <c r="AR263" s="1"/>
      <c r="AS263" s="1"/>
      <c r="AT263" s="1"/>
      <c r="AU263" s="1"/>
      <c r="AV263" s="1"/>
      <c r="AW263" s="1"/>
      <c r="AX263" s="1"/>
    </row>
    <row r="264" spans="1:50"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234"/>
      <c r="AC264" s="234"/>
      <c r="AD264" s="1"/>
      <c r="AE264" s="1"/>
      <c r="AF264" s="1"/>
      <c r="AG264" s="1"/>
      <c r="AH264" s="1"/>
      <c r="AI264" s="1"/>
      <c r="AJ264" s="1"/>
      <c r="AK264" s="1"/>
      <c r="AL264" s="1"/>
      <c r="AM264" s="1"/>
      <c r="AN264" s="1"/>
      <c r="AO264" s="1"/>
      <c r="AP264" s="1"/>
      <c r="AQ264" s="1"/>
      <c r="AR264" s="1"/>
      <c r="AS264" s="1"/>
      <c r="AT264" s="1"/>
      <c r="AU264" s="1"/>
      <c r="AV264" s="1"/>
      <c r="AW264" s="1"/>
      <c r="AX264" s="1"/>
    </row>
    <row r="265" spans="1:50"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234"/>
      <c r="AC265" s="234"/>
      <c r="AD265" s="1"/>
      <c r="AE265" s="1"/>
      <c r="AF265" s="1"/>
      <c r="AG265" s="1"/>
      <c r="AH265" s="1"/>
      <c r="AI265" s="1"/>
      <c r="AJ265" s="1"/>
      <c r="AK265" s="1"/>
      <c r="AL265" s="1"/>
      <c r="AM265" s="1"/>
      <c r="AN265" s="1"/>
      <c r="AO265" s="1"/>
      <c r="AP265" s="1"/>
      <c r="AQ265" s="1"/>
      <c r="AR265" s="1"/>
      <c r="AS265" s="1"/>
      <c r="AT265" s="1"/>
      <c r="AU265" s="1"/>
      <c r="AV265" s="1"/>
      <c r="AW265" s="1"/>
      <c r="AX265" s="1"/>
    </row>
    <row r="266" spans="1:50"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234"/>
      <c r="AC266" s="234"/>
      <c r="AD266" s="1"/>
      <c r="AE266" s="1"/>
      <c r="AF266" s="1"/>
      <c r="AG266" s="1"/>
      <c r="AH266" s="1"/>
      <c r="AI266" s="1"/>
      <c r="AJ266" s="1"/>
      <c r="AK266" s="1"/>
      <c r="AL266" s="1"/>
      <c r="AM266" s="1"/>
      <c r="AN266" s="1"/>
      <c r="AO266" s="1"/>
      <c r="AP266" s="1"/>
      <c r="AQ266" s="1"/>
      <c r="AR266" s="1"/>
      <c r="AS266" s="1"/>
      <c r="AT266" s="1"/>
      <c r="AU266" s="1"/>
      <c r="AV266" s="1"/>
      <c r="AW266" s="1"/>
      <c r="AX266" s="1"/>
    </row>
    <row r="267" spans="1:50"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234"/>
      <c r="AC267" s="234"/>
      <c r="AD267" s="1"/>
      <c r="AE267" s="1"/>
      <c r="AF267" s="1"/>
      <c r="AG267" s="1"/>
      <c r="AH267" s="1"/>
      <c r="AI267" s="1"/>
      <c r="AJ267" s="1"/>
      <c r="AK267" s="1"/>
      <c r="AL267" s="1"/>
      <c r="AM267" s="1"/>
      <c r="AN267" s="1"/>
      <c r="AO267" s="1"/>
      <c r="AP267" s="1"/>
      <c r="AQ267" s="1"/>
      <c r="AR267" s="1"/>
      <c r="AS267" s="1"/>
      <c r="AT267" s="1"/>
      <c r="AU267" s="1"/>
      <c r="AV267" s="1"/>
      <c r="AW267" s="1"/>
      <c r="AX267" s="1"/>
    </row>
    <row r="268" spans="1:50"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234"/>
      <c r="AC268" s="234"/>
      <c r="AD268" s="1"/>
      <c r="AE268" s="1"/>
      <c r="AF268" s="1"/>
      <c r="AG268" s="1"/>
      <c r="AH268" s="1"/>
      <c r="AI268" s="1"/>
      <c r="AJ268" s="1"/>
      <c r="AK268" s="1"/>
      <c r="AL268" s="1"/>
      <c r="AM268" s="1"/>
      <c r="AN268" s="1"/>
      <c r="AO268" s="1"/>
      <c r="AP268" s="1"/>
      <c r="AQ268" s="1"/>
      <c r="AR268" s="1"/>
      <c r="AS268" s="1"/>
      <c r="AT268" s="1"/>
      <c r="AU268" s="1"/>
      <c r="AV268" s="1"/>
      <c r="AW268" s="1"/>
      <c r="AX268" s="1"/>
    </row>
    <row r="269" spans="1:50"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234"/>
      <c r="AC269" s="234"/>
      <c r="AD269" s="1"/>
      <c r="AE269" s="1"/>
      <c r="AF269" s="1"/>
      <c r="AG269" s="1"/>
      <c r="AH269" s="1"/>
      <c r="AI269" s="1"/>
      <c r="AJ269" s="1"/>
      <c r="AK269" s="1"/>
      <c r="AL269" s="1"/>
      <c r="AM269" s="1"/>
      <c r="AN269" s="1"/>
      <c r="AO269" s="1"/>
      <c r="AP269" s="1"/>
      <c r="AQ269" s="1"/>
      <c r="AR269" s="1"/>
      <c r="AS269" s="1"/>
      <c r="AT269" s="1"/>
      <c r="AU269" s="1"/>
      <c r="AV269" s="1"/>
      <c r="AW269" s="1"/>
      <c r="AX269" s="1"/>
    </row>
    <row r="270" spans="1:50"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234"/>
      <c r="AC270" s="234"/>
      <c r="AD270" s="1"/>
      <c r="AE270" s="1"/>
      <c r="AF270" s="1"/>
      <c r="AG270" s="1"/>
      <c r="AH270" s="1"/>
      <c r="AI270" s="1"/>
      <c r="AJ270" s="1"/>
      <c r="AK270" s="1"/>
      <c r="AL270" s="1"/>
      <c r="AM270" s="1"/>
      <c r="AN270" s="1"/>
      <c r="AO270" s="1"/>
      <c r="AP270" s="1"/>
      <c r="AQ270" s="1"/>
      <c r="AR270" s="1"/>
      <c r="AS270" s="1"/>
      <c r="AT270" s="1"/>
      <c r="AU270" s="1"/>
      <c r="AV270" s="1"/>
      <c r="AW270" s="1"/>
      <c r="AX270" s="1"/>
    </row>
    <row r="271" spans="1:50"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234"/>
      <c r="AC271" s="234"/>
      <c r="AD271" s="1"/>
      <c r="AE271" s="1"/>
      <c r="AF271" s="1"/>
      <c r="AG271" s="1"/>
      <c r="AH271" s="1"/>
      <c r="AI271" s="1"/>
      <c r="AJ271" s="1"/>
      <c r="AK271" s="1"/>
      <c r="AL271" s="1"/>
      <c r="AM271" s="1"/>
      <c r="AN271" s="1"/>
      <c r="AO271" s="1"/>
      <c r="AP271" s="1"/>
      <c r="AQ271" s="1"/>
      <c r="AR271" s="1"/>
      <c r="AS271" s="1"/>
      <c r="AT271" s="1"/>
      <c r="AU271" s="1"/>
      <c r="AV271" s="1"/>
      <c r="AW271" s="1"/>
      <c r="AX271" s="1"/>
    </row>
    <row r="272" spans="1:50"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234"/>
      <c r="AC272" s="234"/>
      <c r="AD272" s="1"/>
      <c r="AE272" s="1"/>
      <c r="AF272" s="1"/>
      <c r="AG272" s="1"/>
      <c r="AH272" s="1"/>
      <c r="AI272" s="1"/>
      <c r="AJ272" s="1"/>
      <c r="AK272" s="1"/>
      <c r="AL272" s="1"/>
      <c r="AM272" s="1"/>
      <c r="AN272" s="1"/>
      <c r="AO272" s="1"/>
      <c r="AP272" s="1"/>
      <c r="AQ272" s="1"/>
      <c r="AR272" s="1"/>
      <c r="AS272" s="1"/>
      <c r="AT272" s="1"/>
      <c r="AU272" s="1"/>
      <c r="AV272" s="1"/>
      <c r="AW272" s="1"/>
      <c r="AX272" s="1"/>
    </row>
    <row r="273" spans="1:50"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234"/>
      <c r="AC273" s="234"/>
      <c r="AD273" s="1"/>
      <c r="AE273" s="1"/>
      <c r="AF273" s="1"/>
      <c r="AG273" s="1"/>
      <c r="AH273" s="1"/>
      <c r="AI273" s="1"/>
      <c r="AJ273" s="1"/>
      <c r="AK273" s="1"/>
      <c r="AL273" s="1"/>
      <c r="AM273" s="1"/>
      <c r="AN273" s="1"/>
      <c r="AO273" s="1"/>
      <c r="AP273" s="1"/>
      <c r="AQ273" s="1"/>
      <c r="AR273" s="1"/>
      <c r="AS273" s="1"/>
      <c r="AT273" s="1"/>
      <c r="AU273" s="1"/>
      <c r="AV273" s="1"/>
      <c r="AW273" s="1"/>
      <c r="AX273" s="1"/>
    </row>
    <row r="274" spans="1:50"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234"/>
      <c r="AC274" s="234"/>
      <c r="AD274" s="1"/>
      <c r="AE274" s="1"/>
      <c r="AF274" s="1"/>
      <c r="AG274" s="1"/>
      <c r="AH274" s="1"/>
      <c r="AI274" s="1"/>
      <c r="AJ274" s="1"/>
      <c r="AK274" s="1"/>
      <c r="AL274" s="1"/>
      <c r="AM274" s="1"/>
      <c r="AN274" s="1"/>
      <c r="AO274" s="1"/>
      <c r="AP274" s="1"/>
      <c r="AQ274" s="1"/>
      <c r="AR274" s="1"/>
      <c r="AS274" s="1"/>
      <c r="AT274" s="1"/>
      <c r="AU274" s="1"/>
      <c r="AV274" s="1"/>
      <c r="AW274" s="1"/>
      <c r="AX274" s="1"/>
    </row>
    <row r="275" spans="1:50"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234"/>
      <c r="AC275" s="234"/>
      <c r="AD275" s="1"/>
      <c r="AE275" s="1"/>
      <c r="AF275" s="1"/>
      <c r="AG275" s="1"/>
      <c r="AH275" s="1"/>
      <c r="AI275" s="1"/>
      <c r="AJ275" s="1"/>
      <c r="AK275" s="1"/>
      <c r="AL275" s="1"/>
      <c r="AM275" s="1"/>
      <c r="AN275" s="1"/>
      <c r="AO275" s="1"/>
      <c r="AP275" s="1"/>
      <c r="AQ275" s="1"/>
      <c r="AR275" s="1"/>
      <c r="AS275" s="1"/>
      <c r="AT275" s="1"/>
      <c r="AU275" s="1"/>
      <c r="AV275" s="1"/>
      <c r="AW275" s="1"/>
      <c r="AX275" s="1"/>
    </row>
    <row r="276" spans="1:50"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234"/>
      <c r="AC276" s="234"/>
      <c r="AD276" s="1"/>
      <c r="AE276" s="1"/>
      <c r="AF276" s="1"/>
      <c r="AG276" s="1"/>
      <c r="AH276" s="1"/>
      <c r="AI276" s="1"/>
      <c r="AJ276" s="1"/>
      <c r="AK276" s="1"/>
      <c r="AL276" s="1"/>
      <c r="AM276" s="1"/>
      <c r="AN276" s="1"/>
      <c r="AO276" s="1"/>
      <c r="AP276" s="1"/>
      <c r="AQ276" s="1"/>
      <c r="AR276" s="1"/>
      <c r="AS276" s="1"/>
      <c r="AT276" s="1"/>
      <c r="AU276" s="1"/>
      <c r="AV276" s="1"/>
      <c r="AW276" s="1"/>
      <c r="AX276" s="1"/>
    </row>
    <row r="277" spans="1:50"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234"/>
      <c r="AC277" s="234"/>
      <c r="AD277" s="1"/>
      <c r="AE277" s="1"/>
      <c r="AF277" s="1"/>
      <c r="AG277" s="1"/>
      <c r="AH277" s="1"/>
      <c r="AI277" s="1"/>
      <c r="AJ277" s="1"/>
      <c r="AK277" s="1"/>
      <c r="AL277" s="1"/>
      <c r="AM277" s="1"/>
      <c r="AN277" s="1"/>
      <c r="AO277" s="1"/>
      <c r="AP277" s="1"/>
      <c r="AQ277" s="1"/>
      <c r="AR277" s="1"/>
      <c r="AS277" s="1"/>
      <c r="AT277" s="1"/>
      <c r="AU277" s="1"/>
      <c r="AV277" s="1"/>
      <c r="AW277" s="1"/>
      <c r="AX277" s="1"/>
    </row>
    <row r="278" spans="1:50"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234"/>
      <c r="AC278" s="234"/>
      <c r="AD278" s="1"/>
      <c r="AE278" s="1"/>
      <c r="AF278" s="1"/>
      <c r="AG278" s="1"/>
      <c r="AH278" s="1"/>
      <c r="AI278" s="1"/>
      <c r="AJ278" s="1"/>
      <c r="AK278" s="1"/>
      <c r="AL278" s="1"/>
      <c r="AM278" s="1"/>
      <c r="AN278" s="1"/>
      <c r="AO278" s="1"/>
      <c r="AP278" s="1"/>
      <c r="AQ278" s="1"/>
      <c r="AR278" s="1"/>
      <c r="AS278" s="1"/>
      <c r="AT278" s="1"/>
      <c r="AU278" s="1"/>
      <c r="AV278" s="1"/>
      <c r="AW278" s="1"/>
      <c r="AX278" s="1"/>
    </row>
    <row r="279" spans="1:50"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234"/>
      <c r="AC279" s="234"/>
      <c r="AD279" s="1"/>
      <c r="AE279" s="1"/>
      <c r="AF279" s="1"/>
      <c r="AG279" s="1"/>
      <c r="AH279" s="1"/>
      <c r="AI279" s="1"/>
      <c r="AJ279" s="1"/>
      <c r="AK279" s="1"/>
      <c r="AL279" s="1"/>
      <c r="AM279" s="1"/>
      <c r="AN279" s="1"/>
      <c r="AO279" s="1"/>
      <c r="AP279" s="1"/>
      <c r="AQ279" s="1"/>
      <c r="AR279" s="1"/>
      <c r="AS279" s="1"/>
      <c r="AT279" s="1"/>
      <c r="AU279" s="1"/>
      <c r="AV279" s="1"/>
      <c r="AW279" s="1"/>
      <c r="AX279" s="1"/>
    </row>
    <row r="280" spans="1:50"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234"/>
      <c r="AC280" s="234"/>
      <c r="AD280" s="1"/>
      <c r="AE280" s="1"/>
      <c r="AF280" s="1"/>
      <c r="AG280" s="1"/>
      <c r="AH280" s="1"/>
      <c r="AI280" s="1"/>
      <c r="AJ280" s="1"/>
      <c r="AK280" s="1"/>
      <c r="AL280" s="1"/>
      <c r="AM280" s="1"/>
      <c r="AN280" s="1"/>
      <c r="AO280" s="1"/>
      <c r="AP280" s="1"/>
      <c r="AQ280" s="1"/>
      <c r="AR280" s="1"/>
      <c r="AS280" s="1"/>
      <c r="AT280" s="1"/>
      <c r="AU280" s="1"/>
      <c r="AV280" s="1"/>
      <c r="AW280" s="1"/>
      <c r="AX280" s="1"/>
    </row>
    <row r="281" spans="1:50"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234"/>
      <c r="AC281" s="234"/>
      <c r="AD281" s="1"/>
      <c r="AE281" s="1"/>
      <c r="AF281" s="1"/>
      <c r="AG281" s="1"/>
      <c r="AH281" s="1"/>
      <c r="AI281" s="1"/>
      <c r="AJ281" s="1"/>
      <c r="AK281" s="1"/>
      <c r="AL281" s="1"/>
      <c r="AM281" s="1"/>
      <c r="AN281" s="1"/>
      <c r="AO281" s="1"/>
      <c r="AP281" s="1"/>
      <c r="AQ281" s="1"/>
      <c r="AR281" s="1"/>
      <c r="AS281" s="1"/>
      <c r="AT281" s="1"/>
      <c r="AU281" s="1"/>
      <c r="AV281" s="1"/>
      <c r="AW281" s="1"/>
      <c r="AX281" s="1"/>
    </row>
    <row r="282" spans="1:50"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234"/>
      <c r="AC282" s="234"/>
      <c r="AD282" s="1"/>
      <c r="AE282" s="1"/>
      <c r="AF282" s="1"/>
      <c r="AG282" s="1"/>
      <c r="AH282" s="1"/>
      <c r="AI282" s="1"/>
      <c r="AJ282" s="1"/>
      <c r="AK282" s="1"/>
      <c r="AL282" s="1"/>
      <c r="AM282" s="1"/>
      <c r="AN282" s="1"/>
      <c r="AO282" s="1"/>
      <c r="AP282" s="1"/>
      <c r="AQ282" s="1"/>
      <c r="AR282" s="1"/>
      <c r="AS282" s="1"/>
      <c r="AT282" s="1"/>
      <c r="AU282" s="1"/>
      <c r="AV282" s="1"/>
      <c r="AW282" s="1"/>
      <c r="AX282" s="1"/>
    </row>
    <row r="283" spans="1:50"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234"/>
      <c r="AC283" s="234"/>
      <c r="AD283" s="1"/>
      <c r="AE283" s="1"/>
      <c r="AF283" s="1"/>
      <c r="AG283" s="1"/>
      <c r="AH283" s="1"/>
      <c r="AI283" s="1"/>
      <c r="AJ283" s="1"/>
      <c r="AK283" s="1"/>
      <c r="AL283" s="1"/>
      <c r="AM283" s="1"/>
      <c r="AN283" s="1"/>
      <c r="AO283" s="1"/>
      <c r="AP283" s="1"/>
      <c r="AQ283" s="1"/>
      <c r="AR283" s="1"/>
      <c r="AS283" s="1"/>
      <c r="AT283" s="1"/>
      <c r="AU283" s="1"/>
      <c r="AV283" s="1"/>
      <c r="AW283" s="1"/>
      <c r="AX283" s="1"/>
    </row>
    <row r="284" spans="1:50"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234"/>
      <c r="AC284" s="234"/>
      <c r="AD284" s="1"/>
      <c r="AE284" s="1"/>
      <c r="AF284" s="1"/>
      <c r="AG284" s="1"/>
      <c r="AH284" s="1"/>
      <c r="AI284" s="1"/>
      <c r="AJ284" s="1"/>
      <c r="AK284" s="1"/>
      <c r="AL284" s="1"/>
      <c r="AM284" s="1"/>
      <c r="AN284" s="1"/>
      <c r="AO284" s="1"/>
      <c r="AP284" s="1"/>
      <c r="AQ284" s="1"/>
      <c r="AR284" s="1"/>
      <c r="AS284" s="1"/>
      <c r="AT284" s="1"/>
      <c r="AU284" s="1"/>
      <c r="AV284" s="1"/>
      <c r="AW284" s="1"/>
      <c r="AX284" s="1"/>
    </row>
    <row r="285" spans="1:50"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234"/>
      <c r="AC285" s="234"/>
      <c r="AD285" s="1"/>
      <c r="AE285" s="1"/>
      <c r="AF285" s="1"/>
      <c r="AG285" s="1"/>
      <c r="AH285" s="1"/>
      <c r="AI285" s="1"/>
      <c r="AJ285" s="1"/>
      <c r="AK285" s="1"/>
      <c r="AL285" s="1"/>
      <c r="AM285" s="1"/>
      <c r="AN285" s="1"/>
      <c r="AO285" s="1"/>
      <c r="AP285" s="1"/>
      <c r="AQ285" s="1"/>
      <c r="AR285" s="1"/>
      <c r="AS285" s="1"/>
      <c r="AT285" s="1"/>
      <c r="AU285" s="1"/>
      <c r="AV285" s="1"/>
      <c r="AW285" s="1"/>
      <c r="AX285" s="1"/>
    </row>
    <row r="286" spans="1:50"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234"/>
      <c r="AC286" s="234"/>
      <c r="AD286" s="1"/>
      <c r="AE286" s="1"/>
      <c r="AF286" s="1"/>
      <c r="AG286" s="1"/>
      <c r="AH286" s="1"/>
      <c r="AI286" s="1"/>
      <c r="AJ286" s="1"/>
      <c r="AK286" s="1"/>
      <c r="AL286" s="1"/>
      <c r="AM286" s="1"/>
      <c r="AN286" s="1"/>
      <c r="AO286" s="1"/>
      <c r="AP286" s="1"/>
      <c r="AQ286" s="1"/>
      <c r="AR286" s="1"/>
      <c r="AS286" s="1"/>
      <c r="AT286" s="1"/>
      <c r="AU286" s="1"/>
      <c r="AV286" s="1"/>
      <c r="AW286" s="1"/>
      <c r="AX286" s="1"/>
    </row>
    <row r="287" spans="1:50"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234"/>
      <c r="AC287" s="234"/>
      <c r="AD287" s="1"/>
      <c r="AE287" s="1"/>
      <c r="AF287" s="1"/>
      <c r="AG287" s="1"/>
      <c r="AH287" s="1"/>
      <c r="AI287" s="1"/>
      <c r="AJ287" s="1"/>
      <c r="AK287" s="1"/>
      <c r="AL287" s="1"/>
      <c r="AM287" s="1"/>
      <c r="AN287" s="1"/>
      <c r="AO287" s="1"/>
      <c r="AP287" s="1"/>
      <c r="AQ287" s="1"/>
      <c r="AR287" s="1"/>
      <c r="AS287" s="1"/>
      <c r="AT287" s="1"/>
      <c r="AU287" s="1"/>
      <c r="AV287" s="1"/>
      <c r="AW287" s="1"/>
      <c r="AX287" s="1"/>
    </row>
    <row r="288" spans="1:50"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234"/>
      <c r="AC288" s="234"/>
      <c r="AD288" s="1"/>
      <c r="AE288" s="1"/>
      <c r="AF288" s="1"/>
      <c r="AG288" s="1"/>
      <c r="AH288" s="1"/>
      <c r="AI288" s="1"/>
      <c r="AJ288" s="1"/>
      <c r="AK288" s="1"/>
      <c r="AL288" s="1"/>
      <c r="AM288" s="1"/>
      <c r="AN288" s="1"/>
      <c r="AO288" s="1"/>
      <c r="AP288" s="1"/>
      <c r="AQ288" s="1"/>
      <c r="AR288" s="1"/>
      <c r="AS288" s="1"/>
      <c r="AT288" s="1"/>
      <c r="AU288" s="1"/>
      <c r="AV288" s="1"/>
      <c r="AW288" s="1"/>
      <c r="AX288" s="1"/>
    </row>
    <row r="289" spans="1:50"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234"/>
      <c r="AC289" s="234"/>
      <c r="AD289" s="1"/>
      <c r="AE289" s="1"/>
      <c r="AF289" s="1"/>
      <c r="AG289" s="1"/>
      <c r="AH289" s="1"/>
      <c r="AI289" s="1"/>
      <c r="AJ289" s="1"/>
      <c r="AK289" s="1"/>
      <c r="AL289" s="1"/>
      <c r="AM289" s="1"/>
      <c r="AN289" s="1"/>
      <c r="AO289" s="1"/>
      <c r="AP289" s="1"/>
      <c r="AQ289" s="1"/>
      <c r="AR289" s="1"/>
      <c r="AS289" s="1"/>
      <c r="AT289" s="1"/>
      <c r="AU289" s="1"/>
      <c r="AV289" s="1"/>
      <c r="AW289" s="1"/>
      <c r="AX289" s="1"/>
    </row>
    <row r="290" spans="1:50"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234"/>
      <c r="AC290" s="234"/>
      <c r="AD290" s="1"/>
      <c r="AE290" s="1"/>
      <c r="AF290" s="1"/>
      <c r="AG290" s="1"/>
      <c r="AH290" s="1"/>
      <c r="AI290" s="1"/>
      <c r="AJ290" s="1"/>
      <c r="AK290" s="1"/>
      <c r="AL290" s="1"/>
      <c r="AM290" s="1"/>
      <c r="AN290" s="1"/>
      <c r="AO290" s="1"/>
      <c r="AP290" s="1"/>
      <c r="AQ290" s="1"/>
      <c r="AR290" s="1"/>
      <c r="AS290" s="1"/>
      <c r="AT290" s="1"/>
      <c r="AU290" s="1"/>
      <c r="AV290" s="1"/>
      <c r="AW290" s="1"/>
      <c r="AX290" s="1"/>
    </row>
    <row r="291" spans="1:50"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234"/>
      <c r="AC291" s="234"/>
      <c r="AD291" s="1"/>
      <c r="AE291" s="1"/>
      <c r="AF291" s="1"/>
      <c r="AG291" s="1"/>
      <c r="AH291" s="1"/>
      <c r="AI291" s="1"/>
      <c r="AJ291" s="1"/>
      <c r="AK291" s="1"/>
      <c r="AL291" s="1"/>
      <c r="AM291" s="1"/>
      <c r="AN291" s="1"/>
      <c r="AO291" s="1"/>
      <c r="AP291" s="1"/>
      <c r="AQ291" s="1"/>
      <c r="AR291" s="1"/>
      <c r="AS291" s="1"/>
      <c r="AT291" s="1"/>
      <c r="AU291" s="1"/>
      <c r="AV291" s="1"/>
      <c r="AW291" s="1"/>
      <c r="AX291" s="1"/>
    </row>
    <row r="292" spans="1:50"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234"/>
      <c r="AC292" s="234"/>
      <c r="AD292" s="1"/>
      <c r="AE292" s="1"/>
      <c r="AF292" s="1"/>
      <c r="AG292" s="1"/>
      <c r="AH292" s="1"/>
      <c r="AI292" s="1"/>
      <c r="AJ292" s="1"/>
      <c r="AK292" s="1"/>
      <c r="AL292" s="1"/>
      <c r="AM292" s="1"/>
      <c r="AN292" s="1"/>
      <c r="AO292" s="1"/>
      <c r="AP292" s="1"/>
      <c r="AQ292" s="1"/>
      <c r="AR292" s="1"/>
      <c r="AS292" s="1"/>
      <c r="AT292" s="1"/>
      <c r="AU292" s="1"/>
      <c r="AV292" s="1"/>
      <c r="AW292" s="1"/>
      <c r="AX292" s="1"/>
    </row>
    <row r="293" spans="1:50"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234"/>
      <c r="AC293" s="234"/>
      <c r="AD293" s="1"/>
      <c r="AE293" s="1"/>
      <c r="AF293" s="1"/>
      <c r="AG293" s="1"/>
      <c r="AH293" s="1"/>
      <c r="AI293" s="1"/>
      <c r="AJ293" s="1"/>
      <c r="AK293" s="1"/>
      <c r="AL293" s="1"/>
      <c r="AM293" s="1"/>
      <c r="AN293" s="1"/>
      <c r="AO293" s="1"/>
      <c r="AP293" s="1"/>
      <c r="AQ293" s="1"/>
      <c r="AR293" s="1"/>
      <c r="AS293" s="1"/>
      <c r="AT293" s="1"/>
      <c r="AU293" s="1"/>
      <c r="AV293" s="1"/>
      <c r="AW293" s="1"/>
      <c r="AX293" s="1"/>
    </row>
    <row r="294" spans="1:50"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234"/>
      <c r="AC294" s="234"/>
      <c r="AD294" s="1"/>
      <c r="AE294" s="1"/>
      <c r="AF294" s="1"/>
      <c r="AG294" s="1"/>
      <c r="AH294" s="1"/>
      <c r="AI294" s="1"/>
      <c r="AJ294" s="1"/>
      <c r="AK294" s="1"/>
      <c r="AL294" s="1"/>
      <c r="AM294" s="1"/>
      <c r="AN294" s="1"/>
      <c r="AO294" s="1"/>
      <c r="AP294" s="1"/>
      <c r="AQ294" s="1"/>
      <c r="AR294" s="1"/>
      <c r="AS294" s="1"/>
      <c r="AT294" s="1"/>
      <c r="AU294" s="1"/>
      <c r="AV294" s="1"/>
      <c r="AW294" s="1"/>
      <c r="AX294" s="1"/>
    </row>
    <row r="295" spans="1:50"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234"/>
      <c r="AC295" s="234"/>
      <c r="AD295" s="1"/>
      <c r="AE295" s="1"/>
      <c r="AF295" s="1"/>
      <c r="AG295" s="1"/>
      <c r="AH295" s="1"/>
      <c r="AI295" s="1"/>
      <c r="AJ295" s="1"/>
      <c r="AK295" s="1"/>
      <c r="AL295" s="1"/>
      <c r="AM295" s="1"/>
      <c r="AN295" s="1"/>
      <c r="AO295" s="1"/>
      <c r="AP295" s="1"/>
      <c r="AQ295" s="1"/>
      <c r="AR295" s="1"/>
      <c r="AS295" s="1"/>
      <c r="AT295" s="1"/>
      <c r="AU295" s="1"/>
      <c r="AV295" s="1"/>
      <c r="AW295" s="1"/>
      <c r="AX295" s="1"/>
    </row>
    <row r="296" spans="1:50"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234"/>
      <c r="AC296" s="234"/>
      <c r="AD296" s="1"/>
      <c r="AE296" s="1"/>
      <c r="AF296" s="1"/>
      <c r="AG296" s="1"/>
      <c r="AH296" s="1"/>
      <c r="AI296" s="1"/>
      <c r="AJ296" s="1"/>
      <c r="AK296" s="1"/>
      <c r="AL296" s="1"/>
      <c r="AM296" s="1"/>
      <c r="AN296" s="1"/>
      <c r="AO296" s="1"/>
      <c r="AP296" s="1"/>
      <c r="AQ296" s="1"/>
      <c r="AR296" s="1"/>
      <c r="AS296" s="1"/>
      <c r="AT296" s="1"/>
      <c r="AU296" s="1"/>
      <c r="AV296" s="1"/>
      <c r="AW296" s="1"/>
      <c r="AX296" s="1"/>
    </row>
    <row r="297" spans="1:50"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234"/>
      <c r="AC297" s="234"/>
      <c r="AD297" s="1"/>
      <c r="AE297" s="1"/>
      <c r="AF297" s="1"/>
      <c r="AG297" s="1"/>
      <c r="AH297" s="1"/>
      <c r="AI297" s="1"/>
      <c r="AJ297" s="1"/>
      <c r="AK297" s="1"/>
      <c r="AL297" s="1"/>
      <c r="AM297" s="1"/>
      <c r="AN297" s="1"/>
      <c r="AO297" s="1"/>
      <c r="AP297" s="1"/>
      <c r="AQ297" s="1"/>
      <c r="AR297" s="1"/>
      <c r="AS297" s="1"/>
      <c r="AT297" s="1"/>
      <c r="AU297" s="1"/>
      <c r="AV297" s="1"/>
      <c r="AW297" s="1"/>
      <c r="AX297" s="1"/>
    </row>
    <row r="298" spans="1:50"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234"/>
      <c r="AC298" s="234"/>
      <c r="AD298" s="1"/>
      <c r="AE298" s="1"/>
      <c r="AF298" s="1"/>
      <c r="AG298" s="1"/>
      <c r="AH298" s="1"/>
      <c r="AI298" s="1"/>
      <c r="AJ298" s="1"/>
      <c r="AK298" s="1"/>
      <c r="AL298" s="1"/>
      <c r="AM298" s="1"/>
      <c r="AN298" s="1"/>
      <c r="AO298" s="1"/>
      <c r="AP298" s="1"/>
      <c r="AQ298" s="1"/>
      <c r="AR298" s="1"/>
      <c r="AS298" s="1"/>
      <c r="AT298" s="1"/>
      <c r="AU298" s="1"/>
      <c r="AV298" s="1"/>
      <c r="AW298" s="1"/>
      <c r="AX298" s="1"/>
    </row>
    <row r="299" spans="1:50"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234"/>
      <c r="AC299" s="234"/>
      <c r="AD299" s="1"/>
      <c r="AE299" s="1"/>
      <c r="AF299" s="1"/>
      <c r="AG299" s="1"/>
      <c r="AH299" s="1"/>
      <c r="AI299" s="1"/>
      <c r="AJ299" s="1"/>
      <c r="AK299" s="1"/>
      <c r="AL299" s="1"/>
      <c r="AM299" s="1"/>
      <c r="AN299" s="1"/>
      <c r="AO299" s="1"/>
      <c r="AP299" s="1"/>
      <c r="AQ299" s="1"/>
      <c r="AR299" s="1"/>
      <c r="AS299" s="1"/>
      <c r="AT299" s="1"/>
      <c r="AU299" s="1"/>
      <c r="AV299" s="1"/>
      <c r="AW299" s="1"/>
      <c r="AX299" s="1"/>
    </row>
    <row r="300" spans="1:50"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234"/>
      <c r="AC300" s="234"/>
      <c r="AD300" s="1"/>
      <c r="AE300" s="1"/>
      <c r="AF300" s="1"/>
      <c r="AG300" s="1"/>
      <c r="AH300" s="1"/>
      <c r="AI300" s="1"/>
      <c r="AJ300" s="1"/>
      <c r="AK300" s="1"/>
      <c r="AL300" s="1"/>
      <c r="AM300" s="1"/>
      <c r="AN300" s="1"/>
      <c r="AO300" s="1"/>
      <c r="AP300" s="1"/>
      <c r="AQ300" s="1"/>
      <c r="AR300" s="1"/>
      <c r="AS300" s="1"/>
      <c r="AT300" s="1"/>
      <c r="AU300" s="1"/>
      <c r="AV300" s="1"/>
      <c r="AW300" s="1"/>
      <c r="AX300" s="1"/>
    </row>
    <row r="301" spans="1:50"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234"/>
      <c r="AC301" s="234"/>
      <c r="AD301" s="1"/>
      <c r="AE301" s="1"/>
      <c r="AF301" s="1"/>
      <c r="AG301" s="1"/>
      <c r="AH301" s="1"/>
      <c r="AI301" s="1"/>
      <c r="AJ301" s="1"/>
      <c r="AK301" s="1"/>
      <c r="AL301" s="1"/>
      <c r="AM301" s="1"/>
      <c r="AN301" s="1"/>
      <c r="AO301" s="1"/>
      <c r="AP301" s="1"/>
      <c r="AQ301" s="1"/>
      <c r="AR301" s="1"/>
      <c r="AS301" s="1"/>
      <c r="AT301" s="1"/>
      <c r="AU301" s="1"/>
      <c r="AV301" s="1"/>
      <c r="AW301" s="1"/>
      <c r="AX301" s="1"/>
    </row>
    <row r="302" spans="1:50"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234"/>
      <c r="AC302" s="234"/>
      <c r="AD302" s="1"/>
      <c r="AE302" s="1"/>
      <c r="AF302" s="1"/>
      <c r="AG302" s="1"/>
      <c r="AH302" s="1"/>
      <c r="AI302" s="1"/>
      <c r="AJ302" s="1"/>
      <c r="AK302" s="1"/>
      <c r="AL302" s="1"/>
      <c r="AM302" s="1"/>
      <c r="AN302" s="1"/>
      <c r="AO302" s="1"/>
      <c r="AP302" s="1"/>
      <c r="AQ302" s="1"/>
      <c r="AR302" s="1"/>
      <c r="AS302" s="1"/>
      <c r="AT302" s="1"/>
      <c r="AU302" s="1"/>
      <c r="AV302" s="1"/>
      <c r="AW302" s="1"/>
      <c r="AX302" s="1"/>
    </row>
    <row r="303" spans="1:50"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234"/>
      <c r="AC303" s="234"/>
      <c r="AD303" s="1"/>
      <c r="AE303" s="1"/>
      <c r="AF303" s="1"/>
      <c r="AG303" s="1"/>
      <c r="AH303" s="1"/>
      <c r="AI303" s="1"/>
      <c r="AJ303" s="1"/>
      <c r="AK303" s="1"/>
      <c r="AL303" s="1"/>
      <c r="AM303" s="1"/>
      <c r="AN303" s="1"/>
      <c r="AO303" s="1"/>
      <c r="AP303" s="1"/>
      <c r="AQ303" s="1"/>
      <c r="AR303" s="1"/>
      <c r="AS303" s="1"/>
      <c r="AT303" s="1"/>
      <c r="AU303" s="1"/>
      <c r="AV303" s="1"/>
      <c r="AW303" s="1"/>
      <c r="AX303" s="1"/>
    </row>
    <row r="304" spans="1:50"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234"/>
      <c r="AC304" s="234"/>
      <c r="AD304" s="1"/>
      <c r="AE304" s="1"/>
      <c r="AF304" s="1"/>
      <c r="AG304" s="1"/>
      <c r="AH304" s="1"/>
      <c r="AI304" s="1"/>
      <c r="AJ304" s="1"/>
      <c r="AK304" s="1"/>
      <c r="AL304" s="1"/>
      <c r="AM304" s="1"/>
      <c r="AN304" s="1"/>
      <c r="AO304" s="1"/>
      <c r="AP304" s="1"/>
      <c r="AQ304" s="1"/>
      <c r="AR304" s="1"/>
      <c r="AS304" s="1"/>
      <c r="AT304" s="1"/>
      <c r="AU304" s="1"/>
      <c r="AV304" s="1"/>
      <c r="AW304" s="1"/>
      <c r="AX304" s="1"/>
    </row>
    <row r="305" spans="1:50"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234"/>
      <c r="AC305" s="234"/>
      <c r="AD305" s="1"/>
      <c r="AE305" s="1"/>
      <c r="AF305" s="1"/>
      <c r="AG305" s="1"/>
      <c r="AH305" s="1"/>
      <c r="AI305" s="1"/>
      <c r="AJ305" s="1"/>
      <c r="AK305" s="1"/>
      <c r="AL305" s="1"/>
      <c r="AM305" s="1"/>
      <c r="AN305" s="1"/>
      <c r="AO305" s="1"/>
      <c r="AP305" s="1"/>
      <c r="AQ305" s="1"/>
      <c r="AR305" s="1"/>
      <c r="AS305" s="1"/>
      <c r="AT305" s="1"/>
      <c r="AU305" s="1"/>
      <c r="AV305" s="1"/>
      <c r="AW305" s="1"/>
      <c r="AX305" s="1"/>
    </row>
    <row r="306" spans="1:50"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234"/>
      <c r="AC306" s="234"/>
      <c r="AD306" s="1"/>
      <c r="AE306" s="1"/>
      <c r="AF306" s="1"/>
      <c r="AG306" s="1"/>
      <c r="AH306" s="1"/>
      <c r="AI306" s="1"/>
      <c r="AJ306" s="1"/>
      <c r="AK306" s="1"/>
      <c r="AL306" s="1"/>
      <c r="AM306" s="1"/>
      <c r="AN306" s="1"/>
      <c r="AO306" s="1"/>
      <c r="AP306" s="1"/>
      <c r="AQ306" s="1"/>
      <c r="AR306" s="1"/>
      <c r="AS306" s="1"/>
      <c r="AT306" s="1"/>
      <c r="AU306" s="1"/>
      <c r="AV306" s="1"/>
      <c r="AW306" s="1"/>
      <c r="AX306" s="1"/>
    </row>
    <row r="307" spans="1:50"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234"/>
      <c r="AC307" s="234"/>
      <c r="AD307" s="1"/>
      <c r="AE307" s="1"/>
      <c r="AF307" s="1"/>
      <c r="AG307" s="1"/>
      <c r="AH307" s="1"/>
      <c r="AI307" s="1"/>
      <c r="AJ307" s="1"/>
      <c r="AK307" s="1"/>
      <c r="AL307" s="1"/>
      <c r="AM307" s="1"/>
      <c r="AN307" s="1"/>
      <c r="AO307" s="1"/>
      <c r="AP307" s="1"/>
      <c r="AQ307" s="1"/>
      <c r="AR307" s="1"/>
      <c r="AS307" s="1"/>
      <c r="AT307" s="1"/>
      <c r="AU307" s="1"/>
      <c r="AV307" s="1"/>
      <c r="AW307" s="1"/>
      <c r="AX307" s="1"/>
    </row>
    <row r="308" spans="1:50"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234"/>
      <c r="AC308" s="234"/>
      <c r="AD308" s="1"/>
      <c r="AE308" s="1"/>
      <c r="AF308" s="1"/>
      <c r="AG308" s="1"/>
      <c r="AH308" s="1"/>
      <c r="AI308" s="1"/>
      <c r="AJ308" s="1"/>
      <c r="AK308" s="1"/>
      <c r="AL308" s="1"/>
      <c r="AM308" s="1"/>
      <c r="AN308" s="1"/>
      <c r="AO308" s="1"/>
      <c r="AP308" s="1"/>
      <c r="AQ308" s="1"/>
      <c r="AR308" s="1"/>
      <c r="AS308" s="1"/>
      <c r="AT308" s="1"/>
      <c r="AU308" s="1"/>
      <c r="AV308" s="1"/>
      <c r="AW308" s="1"/>
      <c r="AX308" s="1"/>
    </row>
    <row r="309" spans="1:50"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234"/>
      <c r="AC309" s="234"/>
      <c r="AD309" s="1"/>
      <c r="AE309" s="1"/>
      <c r="AF309" s="1"/>
      <c r="AG309" s="1"/>
      <c r="AH309" s="1"/>
      <c r="AI309" s="1"/>
      <c r="AJ309" s="1"/>
      <c r="AK309" s="1"/>
      <c r="AL309" s="1"/>
      <c r="AM309" s="1"/>
      <c r="AN309" s="1"/>
      <c r="AO309" s="1"/>
      <c r="AP309" s="1"/>
      <c r="AQ309" s="1"/>
      <c r="AR309" s="1"/>
      <c r="AS309" s="1"/>
      <c r="AT309" s="1"/>
      <c r="AU309" s="1"/>
      <c r="AV309" s="1"/>
      <c r="AW309" s="1"/>
      <c r="AX309" s="1"/>
    </row>
    <row r="310" spans="1:50"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234"/>
      <c r="AC310" s="234"/>
      <c r="AD310" s="1"/>
      <c r="AE310" s="1"/>
      <c r="AF310" s="1"/>
      <c r="AG310" s="1"/>
      <c r="AH310" s="1"/>
      <c r="AI310" s="1"/>
      <c r="AJ310" s="1"/>
      <c r="AK310" s="1"/>
      <c r="AL310" s="1"/>
      <c r="AM310" s="1"/>
      <c r="AN310" s="1"/>
      <c r="AO310" s="1"/>
      <c r="AP310" s="1"/>
      <c r="AQ310" s="1"/>
      <c r="AR310" s="1"/>
      <c r="AS310" s="1"/>
      <c r="AT310" s="1"/>
      <c r="AU310" s="1"/>
      <c r="AV310" s="1"/>
      <c r="AW310" s="1"/>
      <c r="AX310" s="1"/>
    </row>
    <row r="311" spans="1:50"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234"/>
      <c r="AC311" s="234"/>
      <c r="AD311" s="1"/>
      <c r="AE311" s="1"/>
      <c r="AF311" s="1"/>
      <c r="AG311" s="1"/>
      <c r="AH311" s="1"/>
      <c r="AI311" s="1"/>
      <c r="AJ311" s="1"/>
      <c r="AK311" s="1"/>
      <c r="AL311" s="1"/>
      <c r="AM311" s="1"/>
      <c r="AN311" s="1"/>
      <c r="AO311" s="1"/>
      <c r="AP311" s="1"/>
      <c r="AQ311" s="1"/>
      <c r="AR311" s="1"/>
      <c r="AS311" s="1"/>
      <c r="AT311" s="1"/>
      <c r="AU311" s="1"/>
      <c r="AV311" s="1"/>
      <c r="AW311" s="1"/>
      <c r="AX311" s="1"/>
    </row>
    <row r="312" spans="1:50"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234"/>
      <c r="AC312" s="234"/>
      <c r="AD312" s="1"/>
      <c r="AE312" s="1"/>
      <c r="AF312" s="1"/>
      <c r="AG312" s="1"/>
      <c r="AH312" s="1"/>
      <c r="AI312" s="1"/>
      <c r="AJ312" s="1"/>
      <c r="AK312" s="1"/>
      <c r="AL312" s="1"/>
      <c r="AM312" s="1"/>
      <c r="AN312" s="1"/>
      <c r="AO312" s="1"/>
      <c r="AP312" s="1"/>
      <c r="AQ312" s="1"/>
      <c r="AR312" s="1"/>
      <c r="AS312" s="1"/>
      <c r="AT312" s="1"/>
      <c r="AU312" s="1"/>
      <c r="AV312" s="1"/>
      <c r="AW312" s="1"/>
      <c r="AX312" s="1"/>
    </row>
    <row r="313" spans="1:50"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234"/>
      <c r="AC313" s="234"/>
      <c r="AD313" s="1"/>
      <c r="AE313" s="1"/>
      <c r="AF313" s="1"/>
      <c r="AG313" s="1"/>
      <c r="AH313" s="1"/>
      <c r="AI313" s="1"/>
      <c r="AJ313" s="1"/>
      <c r="AK313" s="1"/>
      <c r="AL313" s="1"/>
      <c r="AM313" s="1"/>
      <c r="AN313" s="1"/>
      <c r="AO313" s="1"/>
      <c r="AP313" s="1"/>
      <c r="AQ313" s="1"/>
      <c r="AR313" s="1"/>
      <c r="AS313" s="1"/>
      <c r="AT313" s="1"/>
      <c r="AU313" s="1"/>
      <c r="AV313" s="1"/>
      <c r="AW313" s="1"/>
      <c r="AX313" s="1"/>
    </row>
    <row r="314" spans="1:50"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234"/>
      <c r="AC314" s="234"/>
      <c r="AD314" s="1"/>
      <c r="AE314" s="1"/>
      <c r="AF314" s="1"/>
      <c r="AG314" s="1"/>
      <c r="AH314" s="1"/>
      <c r="AI314" s="1"/>
      <c r="AJ314" s="1"/>
      <c r="AK314" s="1"/>
      <c r="AL314" s="1"/>
      <c r="AM314" s="1"/>
      <c r="AN314" s="1"/>
      <c r="AO314" s="1"/>
      <c r="AP314" s="1"/>
      <c r="AQ314" s="1"/>
      <c r="AR314" s="1"/>
      <c r="AS314" s="1"/>
      <c r="AT314" s="1"/>
      <c r="AU314" s="1"/>
      <c r="AV314" s="1"/>
      <c r="AW314" s="1"/>
      <c r="AX314" s="1"/>
    </row>
    <row r="315" spans="1:50"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234"/>
      <c r="AC315" s="234"/>
      <c r="AD315" s="1"/>
      <c r="AE315" s="1"/>
      <c r="AF315" s="1"/>
      <c r="AG315" s="1"/>
      <c r="AH315" s="1"/>
      <c r="AI315" s="1"/>
      <c r="AJ315" s="1"/>
      <c r="AK315" s="1"/>
      <c r="AL315" s="1"/>
      <c r="AM315" s="1"/>
      <c r="AN315" s="1"/>
      <c r="AO315" s="1"/>
      <c r="AP315" s="1"/>
      <c r="AQ315" s="1"/>
      <c r="AR315" s="1"/>
      <c r="AS315" s="1"/>
      <c r="AT315" s="1"/>
      <c r="AU315" s="1"/>
      <c r="AV315" s="1"/>
      <c r="AW315" s="1"/>
      <c r="AX315" s="1"/>
    </row>
    <row r="316" spans="1:50"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234"/>
      <c r="AC316" s="234"/>
      <c r="AD316" s="1"/>
      <c r="AE316" s="1"/>
      <c r="AF316" s="1"/>
      <c r="AG316" s="1"/>
      <c r="AH316" s="1"/>
      <c r="AI316" s="1"/>
      <c r="AJ316" s="1"/>
      <c r="AK316" s="1"/>
      <c r="AL316" s="1"/>
      <c r="AM316" s="1"/>
      <c r="AN316" s="1"/>
      <c r="AO316" s="1"/>
      <c r="AP316" s="1"/>
      <c r="AQ316" s="1"/>
      <c r="AR316" s="1"/>
      <c r="AS316" s="1"/>
      <c r="AT316" s="1"/>
      <c r="AU316" s="1"/>
      <c r="AV316" s="1"/>
      <c r="AW316" s="1"/>
      <c r="AX316" s="1"/>
    </row>
    <row r="317" spans="1:50"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234"/>
      <c r="AC317" s="234"/>
      <c r="AD317" s="1"/>
      <c r="AE317" s="1"/>
      <c r="AF317" s="1"/>
      <c r="AG317" s="1"/>
      <c r="AH317" s="1"/>
      <c r="AI317" s="1"/>
      <c r="AJ317" s="1"/>
      <c r="AK317" s="1"/>
      <c r="AL317" s="1"/>
      <c r="AM317" s="1"/>
      <c r="AN317" s="1"/>
      <c r="AO317" s="1"/>
      <c r="AP317" s="1"/>
      <c r="AQ317" s="1"/>
      <c r="AR317" s="1"/>
      <c r="AS317" s="1"/>
      <c r="AT317" s="1"/>
      <c r="AU317" s="1"/>
      <c r="AV317" s="1"/>
      <c r="AW317" s="1"/>
      <c r="AX317" s="1"/>
    </row>
    <row r="318" spans="1:50"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234"/>
      <c r="AC318" s="234"/>
      <c r="AD318" s="1"/>
      <c r="AE318" s="1"/>
      <c r="AF318" s="1"/>
      <c r="AG318" s="1"/>
      <c r="AH318" s="1"/>
      <c r="AI318" s="1"/>
      <c r="AJ318" s="1"/>
      <c r="AK318" s="1"/>
      <c r="AL318" s="1"/>
      <c r="AM318" s="1"/>
      <c r="AN318" s="1"/>
      <c r="AO318" s="1"/>
      <c r="AP318" s="1"/>
      <c r="AQ318" s="1"/>
      <c r="AR318" s="1"/>
      <c r="AS318" s="1"/>
      <c r="AT318" s="1"/>
      <c r="AU318" s="1"/>
      <c r="AV318" s="1"/>
      <c r="AW318" s="1"/>
      <c r="AX318" s="1"/>
    </row>
    <row r="319" spans="1:50"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234"/>
      <c r="AC319" s="234"/>
      <c r="AD319" s="1"/>
      <c r="AE319" s="1"/>
      <c r="AF319" s="1"/>
      <c r="AG319" s="1"/>
      <c r="AH319" s="1"/>
      <c r="AI319" s="1"/>
      <c r="AJ319" s="1"/>
      <c r="AK319" s="1"/>
      <c r="AL319" s="1"/>
      <c r="AM319" s="1"/>
      <c r="AN319" s="1"/>
      <c r="AO319" s="1"/>
      <c r="AP319" s="1"/>
      <c r="AQ319" s="1"/>
      <c r="AR319" s="1"/>
      <c r="AS319" s="1"/>
      <c r="AT319" s="1"/>
      <c r="AU319" s="1"/>
      <c r="AV319" s="1"/>
      <c r="AW319" s="1"/>
      <c r="AX319" s="1"/>
    </row>
    <row r="320" spans="1:50"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234"/>
      <c r="AC320" s="234"/>
      <c r="AD320" s="1"/>
      <c r="AE320" s="1"/>
      <c r="AF320" s="1"/>
      <c r="AG320" s="1"/>
      <c r="AH320" s="1"/>
      <c r="AI320" s="1"/>
      <c r="AJ320" s="1"/>
      <c r="AK320" s="1"/>
      <c r="AL320" s="1"/>
      <c r="AM320" s="1"/>
      <c r="AN320" s="1"/>
      <c r="AO320" s="1"/>
      <c r="AP320" s="1"/>
      <c r="AQ320" s="1"/>
      <c r="AR320" s="1"/>
      <c r="AS320" s="1"/>
      <c r="AT320" s="1"/>
      <c r="AU320" s="1"/>
      <c r="AV320" s="1"/>
      <c r="AW320" s="1"/>
      <c r="AX320" s="1"/>
    </row>
    <row r="321" spans="1:50"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234"/>
      <c r="AC321" s="234"/>
      <c r="AD321" s="1"/>
      <c r="AE321" s="1"/>
      <c r="AF321" s="1"/>
      <c r="AG321" s="1"/>
      <c r="AH321" s="1"/>
      <c r="AI321" s="1"/>
      <c r="AJ321" s="1"/>
      <c r="AK321" s="1"/>
      <c r="AL321" s="1"/>
      <c r="AM321" s="1"/>
      <c r="AN321" s="1"/>
      <c r="AO321" s="1"/>
      <c r="AP321" s="1"/>
      <c r="AQ321" s="1"/>
      <c r="AR321" s="1"/>
      <c r="AS321" s="1"/>
      <c r="AT321" s="1"/>
      <c r="AU321" s="1"/>
      <c r="AV321" s="1"/>
      <c r="AW321" s="1"/>
      <c r="AX321" s="1"/>
    </row>
    <row r="322" spans="1:50"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234"/>
      <c r="AC322" s="234"/>
      <c r="AD322" s="1"/>
      <c r="AE322" s="1"/>
      <c r="AF322" s="1"/>
      <c r="AG322" s="1"/>
      <c r="AH322" s="1"/>
      <c r="AI322" s="1"/>
      <c r="AJ322" s="1"/>
      <c r="AK322" s="1"/>
      <c r="AL322" s="1"/>
      <c r="AM322" s="1"/>
      <c r="AN322" s="1"/>
      <c r="AO322" s="1"/>
      <c r="AP322" s="1"/>
      <c r="AQ322" s="1"/>
      <c r="AR322" s="1"/>
      <c r="AS322" s="1"/>
      <c r="AT322" s="1"/>
      <c r="AU322" s="1"/>
      <c r="AV322" s="1"/>
      <c r="AW322" s="1"/>
      <c r="AX322" s="1"/>
    </row>
    <row r="323" spans="1:50"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234"/>
      <c r="AC323" s="234"/>
      <c r="AD323" s="1"/>
      <c r="AE323" s="1"/>
      <c r="AF323" s="1"/>
      <c r="AG323" s="1"/>
      <c r="AH323" s="1"/>
      <c r="AI323" s="1"/>
      <c r="AJ323" s="1"/>
      <c r="AK323" s="1"/>
      <c r="AL323" s="1"/>
      <c r="AM323" s="1"/>
      <c r="AN323" s="1"/>
      <c r="AO323" s="1"/>
      <c r="AP323" s="1"/>
      <c r="AQ323" s="1"/>
      <c r="AR323" s="1"/>
      <c r="AS323" s="1"/>
      <c r="AT323" s="1"/>
      <c r="AU323" s="1"/>
      <c r="AV323" s="1"/>
      <c r="AW323" s="1"/>
      <c r="AX323" s="1"/>
    </row>
    <row r="324" spans="1:50"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234"/>
      <c r="AC324" s="234"/>
      <c r="AD324" s="1"/>
      <c r="AE324" s="1"/>
      <c r="AF324" s="1"/>
      <c r="AG324" s="1"/>
      <c r="AH324" s="1"/>
      <c r="AI324" s="1"/>
      <c r="AJ324" s="1"/>
      <c r="AK324" s="1"/>
      <c r="AL324" s="1"/>
      <c r="AM324" s="1"/>
      <c r="AN324" s="1"/>
      <c r="AO324" s="1"/>
      <c r="AP324" s="1"/>
      <c r="AQ324" s="1"/>
      <c r="AR324" s="1"/>
      <c r="AS324" s="1"/>
      <c r="AT324" s="1"/>
      <c r="AU324" s="1"/>
      <c r="AV324" s="1"/>
      <c r="AW324" s="1"/>
      <c r="AX324" s="1"/>
    </row>
    <row r="325" spans="1:50"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234"/>
      <c r="AC325" s="234"/>
      <c r="AD325" s="1"/>
      <c r="AE325" s="1"/>
      <c r="AF325" s="1"/>
      <c r="AG325" s="1"/>
      <c r="AH325" s="1"/>
      <c r="AI325" s="1"/>
      <c r="AJ325" s="1"/>
      <c r="AK325" s="1"/>
      <c r="AL325" s="1"/>
      <c r="AM325" s="1"/>
      <c r="AN325" s="1"/>
      <c r="AO325" s="1"/>
      <c r="AP325" s="1"/>
      <c r="AQ325" s="1"/>
      <c r="AR325" s="1"/>
      <c r="AS325" s="1"/>
      <c r="AT325" s="1"/>
      <c r="AU325" s="1"/>
      <c r="AV325" s="1"/>
      <c r="AW325" s="1"/>
      <c r="AX325" s="1"/>
    </row>
    <row r="326" spans="1:50"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234"/>
      <c r="AC326" s="234"/>
      <c r="AD326" s="1"/>
      <c r="AE326" s="1"/>
      <c r="AF326" s="1"/>
      <c r="AG326" s="1"/>
      <c r="AH326" s="1"/>
      <c r="AI326" s="1"/>
      <c r="AJ326" s="1"/>
      <c r="AK326" s="1"/>
      <c r="AL326" s="1"/>
      <c r="AM326" s="1"/>
      <c r="AN326" s="1"/>
      <c r="AO326" s="1"/>
      <c r="AP326" s="1"/>
      <c r="AQ326" s="1"/>
      <c r="AR326" s="1"/>
      <c r="AS326" s="1"/>
      <c r="AT326" s="1"/>
      <c r="AU326" s="1"/>
      <c r="AV326" s="1"/>
      <c r="AW326" s="1"/>
      <c r="AX326" s="1"/>
    </row>
    <row r="327" spans="1:50"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234"/>
      <c r="AC327" s="234"/>
      <c r="AD327" s="1"/>
      <c r="AE327" s="1"/>
      <c r="AF327" s="1"/>
      <c r="AG327" s="1"/>
      <c r="AH327" s="1"/>
      <c r="AI327" s="1"/>
      <c r="AJ327" s="1"/>
      <c r="AK327" s="1"/>
      <c r="AL327" s="1"/>
      <c r="AM327" s="1"/>
      <c r="AN327" s="1"/>
      <c r="AO327" s="1"/>
      <c r="AP327" s="1"/>
      <c r="AQ327" s="1"/>
      <c r="AR327" s="1"/>
      <c r="AS327" s="1"/>
      <c r="AT327" s="1"/>
      <c r="AU327" s="1"/>
      <c r="AV327" s="1"/>
      <c r="AW327" s="1"/>
      <c r="AX327" s="1"/>
    </row>
    <row r="328" spans="1:50"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234"/>
      <c r="AC328" s="234"/>
      <c r="AD328" s="1"/>
      <c r="AE328" s="1"/>
      <c r="AF328" s="1"/>
      <c r="AG328" s="1"/>
      <c r="AH328" s="1"/>
      <c r="AI328" s="1"/>
      <c r="AJ328" s="1"/>
      <c r="AK328" s="1"/>
      <c r="AL328" s="1"/>
      <c r="AM328" s="1"/>
      <c r="AN328" s="1"/>
      <c r="AO328" s="1"/>
      <c r="AP328" s="1"/>
      <c r="AQ328" s="1"/>
      <c r="AR328" s="1"/>
      <c r="AS328" s="1"/>
      <c r="AT328" s="1"/>
      <c r="AU328" s="1"/>
      <c r="AV328" s="1"/>
      <c r="AW328" s="1"/>
      <c r="AX328" s="1"/>
    </row>
    <row r="329" spans="1:50"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234"/>
      <c r="AC329" s="234"/>
      <c r="AD329" s="1"/>
      <c r="AE329" s="1"/>
      <c r="AF329" s="1"/>
      <c r="AG329" s="1"/>
      <c r="AH329" s="1"/>
      <c r="AI329" s="1"/>
      <c r="AJ329" s="1"/>
      <c r="AK329" s="1"/>
      <c r="AL329" s="1"/>
      <c r="AM329" s="1"/>
      <c r="AN329" s="1"/>
      <c r="AO329" s="1"/>
      <c r="AP329" s="1"/>
      <c r="AQ329" s="1"/>
      <c r="AR329" s="1"/>
      <c r="AS329" s="1"/>
      <c r="AT329" s="1"/>
      <c r="AU329" s="1"/>
      <c r="AV329" s="1"/>
      <c r="AW329" s="1"/>
      <c r="AX329" s="1"/>
    </row>
    <row r="330" spans="1:50"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234"/>
      <c r="AC330" s="234"/>
      <c r="AD330" s="1"/>
      <c r="AE330" s="1"/>
      <c r="AF330" s="1"/>
      <c r="AG330" s="1"/>
      <c r="AH330" s="1"/>
      <c r="AI330" s="1"/>
      <c r="AJ330" s="1"/>
      <c r="AK330" s="1"/>
      <c r="AL330" s="1"/>
      <c r="AM330" s="1"/>
      <c r="AN330" s="1"/>
      <c r="AO330" s="1"/>
      <c r="AP330" s="1"/>
      <c r="AQ330" s="1"/>
      <c r="AR330" s="1"/>
      <c r="AS330" s="1"/>
      <c r="AT330" s="1"/>
      <c r="AU330" s="1"/>
      <c r="AV330" s="1"/>
      <c r="AW330" s="1"/>
      <c r="AX330" s="1"/>
    </row>
    <row r="331" spans="1:50"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234"/>
      <c r="AC331" s="234"/>
      <c r="AD331" s="1"/>
      <c r="AE331" s="1"/>
      <c r="AF331" s="1"/>
      <c r="AG331" s="1"/>
      <c r="AH331" s="1"/>
      <c r="AI331" s="1"/>
      <c r="AJ331" s="1"/>
      <c r="AK331" s="1"/>
      <c r="AL331" s="1"/>
      <c r="AM331" s="1"/>
      <c r="AN331" s="1"/>
      <c r="AO331" s="1"/>
      <c r="AP331" s="1"/>
      <c r="AQ331" s="1"/>
      <c r="AR331" s="1"/>
      <c r="AS331" s="1"/>
      <c r="AT331" s="1"/>
      <c r="AU331" s="1"/>
      <c r="AV331" s="1"/>
      <c r="AW331" s="1"/>
      <c r="AX331" s="1"/>
    </row>
    <row r="332" spans="1:50"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234"/>
      <c r="AC332" s="234"/>
      <c r="AD332" s="1"/>
      <c r="AE332" s="1"/>
      <c r="AF332" s="1"/>
      <c r="AG332" s="1"/>
      <c r="AH332" s="1"/>
      <c r="AI332" s="1"/>
      <c r="AJ332" s="1"/>
      <c r="AK332" s="1"/>
      <c r="AL332" s="1"/>
      <c r="AM332" s="1"/>
      <c r="AN332" s="1"/>
      <c r="AO332" s="1"/>
      <c r="AP332" s="1"/>
      <c r="AQ332" s="1"/>
      <c r="AR332" s="1"/>
      <c r="AS332" s="1"/>
      <c r="AT332" s="1"/>
      <c r="AU332" s="1"/>
      <c r="AV332" s="1"/>
      <c r="AW332" s="1"/>
      <c r="AX332" s="1"/>
    </row>
    <row r="333" spans="1:50"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234"/>
      <c r="AC333" s="234"/>
      <c r="AD333" s="1"/>
      <c r="AE333" s="1"/>
      <c r="AF333" s="1"/>
      <c r="AG333" s="1"/>
      <c r="AH333" s="1"/>
      <c r="AI333" s="1"/>
      <c r="AJ333" s="1"/>
      <c r="AK333" s="1"/>
      <c r="AL333" s="1"/>
      <c r="AM333" s="1"/>
      <c r="AN333" s="1"/>
      <c r="AO333" s="1"/>
      <c r="AP333" s="1"/>
      <c r="AQ333" s="1"/>
      <c r="AR333" s="1"/>
      <c r="AS333" s="1"/>
      <c r="AT333" s="1"/>
      <c r="AU333" s="1"/>
      <c r="AV333" s="1"/>
      <c r="AW333" s="1"/>
      <c r="AX333" s="1"/>
    </row>
    <row r="334" spans="1:50"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234"/>
      <c r="AC334" s="234"/>
      <c r="AD334" s="1"/>
      <c r="AE334" s="1"/>
      <c r="AF334" s="1"/>
      <c r="AG334" s="1"/>
      <c r="AH334" s="1"/>
      <c r="AI334" s="1"/>
      <c r="AJ334" s="1"/>
      <c r="AK334" s="1"/>
      <c r="AL334" s="1"/>
      <c r="AM334" s="1"/>
      <c r="AN334" s="1"/>
      <c r="AO334" s="1"/>
      <c r="AP334" s="1"/>
      <c r="AQ334" s="1"/>
      <c r="AR334" s="1"/>
      <c r="AS334" s="1"/>
      <c r="AT334" s="1"/>
      <c r="AU334" s="1"/>
      <c r="AV334" s="1"/>
      <c r="AW334" s="1"/>
      <c r="AX334" s="1"/>
    </row>
    <row r="335" spans="1:50"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234"/>
      <c r="AC335" s="234"/>
      <c r="AD335" s="1"/>
      <c r="AE335" s="1"/>
      <c r="AF335" s="1"/>
      <c r="AG335" s="1"/>
      <c r="AH335" s="1"/>
      <c r="AI335" s="1"/>
      <c r="AJ335" s="1"/>
      <c r="AK335" s="1"/>
      <c r="AL335" s="1"/>
      <c r="AM335" s="1"/>
      <c r="AN335" s="1"/>
      <c r="AO335" s="1"/>
      <c r="AP335" s="1"/>
      <c r="AQ335" s="1"/>
      <c r="AR335" s="1"/>
      <c r="AS335" s="1"/>
      <c r="AT335" s="1"/>
      <c r="AU335" s="1"/>
      <c r="AV335" s="1"/>
      <c r="AW335" s="1"/>
      <c r="AX335" s="1"/>
    </row>
    <row r="336" spans="1:50"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234"/>
      <c r="AC336" s="234"/>
      <c r="AD336" s="1"/>
      <c r="AE336" s="1"/>
      <c r="AF336" s="1"/>
      <c r="AG336" s="1"/>
      <c r="AH336" s="1"/>
      <c r="AI336" s="1"/>
      <c r="AJ336" s="1"/>
      <c r="AK336" s="1"/>
      <c r="AL336" s="1"/>
      <c r="AM336" s="1"/>
      <c r="AN336" s="1"/>
      <c r="AO336" s="1"/>
      <c r="AP336" s="1"/>
      <c r="AQ336" s="1"/>
      <c r="AR336" s="1"/>
      <c r="AS336" s="1"/>
      <c r="AT336" s="1"/>
      <c r="AU336" s="1"/>
      <c r="AV336" s="1"/>
      <c r="AW336" s="1"/>
      <c r="AX336" s="1"/>
    </row>
    <row r="337" spans="1:50"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234"/>
      <c r="AC337" s="234"/>
      <c r="AD337" s="1"/>
      <c r="AE337" s="1"/>
      <c r="AF337" s="1"/>
      <c r="AG337" s="1"/>
      <c r="AH337" s="1"/>
      <c r="AI337" s="1"/>
      <c r="AJ337" s="1"/>
      <c r="AK337" s="1"/>
      <c r="AL337" s="1"/>
      <c r="AM337" s="1"/>
      <c r="AN337" s="1"/>
      <c r="AO337" s="1"/>
      <c r="AP337" s="1"/>
      <c r="AQ337" s="1"/>
      <c r="AR337" s="1"/>
      <c r="AS337" s="1"/>
      <c r="AT337" s="1"/>
      <c r="AU337" s="1"/>
      <c r="AV337" s="1"/>
      <c r="AW337" s="1"/>
      <c r="AX337" s="1"/>
    </row>
    <row r="338" spans="1:50"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234"/>
      <c r="AC338" s="234"/>
      <c r="AD338" s="1"/>
      <c r="AE338" s="1"/>
      <c r="AF338" s="1"/>
      <c r="AG338" s="1"/>
      <c r="AH338" s="1"/>
      <c r="AI338" s="1"/>
      <c r="AJ338" s="1"/>
      <c r="AK338" s="1"/>
      <c r="AL338" s="1"/>
      <c r="AM338" s="1"/>
      <c r="AN338" s="1"/>
      <c r="AO338" s="1"/>
      <c r="AP338" s="1"/>
      <c r="AQ338" s="1"/>
      <c r="AR338" s="1"/>
      <c r="AS338" s="1"/>
      <c r="AT338" s="1"/>
      <c r="AU338" s="1"/>
      <c r="AV338" s="1"/>
      <c r="AW338" s="1"/>
      <c r="AX338" s="1"/>
    </row>
    <row r="339" spans="1:50"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234"/>
      <c r="AC339" s="234"/>
      <c r="AD339" s="1"/>
      <c r="AE339" s="1"/>
      <c r="AF339" s="1"/>
      <c r="AG339" s="1"/>
      <c r="AH339" s="1"/>
      <c r="AI339" s="1"/>
      <c r="AJ339" s="1"/>
      <c r="AK339" s="1"/>
      <c r="AL339" s="1"/>
      <c r="AM339" s="1"/>
      <c r="AN339" s="1"/>
      <c r="AO339" s="1"/>
      <c r="AP339" s="1"/>
      <c r="AQ339" s="1"/>
      <c r="AR339" s="1"/>
      <c r="AS339" s="1"/>
      <c r="AT339" s="1"/>
      <c r="AU339" s="1"/>
      <c r="AV339" s="1"/>
      <c r="AW339" s="1"/>
      <c r="AX339" s="1"/>
    </row>
    <row r="340" spans="1:50"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234"/>
      <c r="AC340" s="234"/>
      <c r="AD340" s="1"/>
      <c r="AE340" s="1"/>
      <c r="AF340" s="1"/>
      <c r="AG340" s="1"/>
      <c r="AH340" s="1"/>
      <c r="AI340" s="1"/>
      <c r="AJ340" s="1"/>
      <c r="AK340" s="1"/>
      <c r="AL340" s="1"/>
      <c r="AM340" s="1"/>
      <c r="AN340" s="1"/>
      <c r="AO340" s="1"/>
      <c r="AP340" s="1"/>
      <c r="AQ340" s="1"/>
      <c r="AR340" s="1"/>
      <c r="AS340" s="1"/>
      <c r="AT340" s="1"/>
      <c r="AU340" s="1"/>
      <c r="AV340" s="1"/>
      <c r="AW340" s="1"/>
      <c r="AX340" s="1"/>
    </row>
    <row r="341" spans="1:50"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234"/>
      <c r="AC341" s="234"/>
      <c r="AD341" s="1"/>
      <c r="AE341" s="1"/>
      <c r="AF341" s="1"/>
      <c r="AG341" s="1"/>
      <c r="AH341" s="1"/>
      <c r="AI341" s="1"/>
      <c r="AJ341" s="1"/>
      <c r="AK341" s="1"/>
      <c r="AL341" s="1"/>
      <c r="AM341" s="1"/>
      <c r="AN341" s="1"/>
      <c r="AO341" s="1"/>
      <c r="AP341" s="1"/>
      <c r="AQ341" s="1"/>
      <c r="AR341" s="1"/>
      <c r="AS341" s="1"/>
      <c r="AT341" s="1"/>
      <c r="AU341" s="1"/>
      <c r="AV341" s="1"/>
      <c r="AW341" s="1"/>
      <c r="AX341" s="1"/>
    </row>
    <row r="342" spans="1:50"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234"/>
      <c r="AC342" s="234"/>
      <c r="AD342" s="1"/>
      <c r="AE342" s="1"/>
      <c r="AF342" s="1"/>
      <c r="AG342" s="1"/>
      <c r="AH342" s="1"/>
      <c r="AI342" s="1"/>
      <c r="AJ342" s="1"/>
      <c r="AK342" s="1"/>
      <c r="AL342" s="1"/>
      <c r="AM342" s="1"/>
      <c r="AN342" s="1"/>
      <c r="AO342" s="1"/>
      <c r="AP342" s="1"/>
      <c r="AQ342" s="1"/>
      <c r="AR342" s="1"/>
      <c r="AS342" s="1"/>
      <c r="AT342" s="1"/>
      <c r="AU342" s="1"/>
      <c r="AV342" s="1"/>
      <c r="AW342" s="1"/>
      <c r="AX342" s="1"/>
    </row>
    <row r="343" spans="1:50"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234"/>
      <c r="AC343" s="234"/>
      <c r="AD343" s="1"/>
      <c r="AE343" s="1"/>
      <c r="AF343" s="1"/>
      <c r="AG343" s="1"/>
      <c r="AH343" s="1"/>
      <c r="AI343" s="1"/>
      <c r="AJ343" s="1"/>
      <c r="AK343" s="1"/>
      <c r="AL343" s="1"/>
      <c r="AM343" s="1"/>
      <c r="AN343" s="1"/>
      <c r="AO343" s="1"/>
      <c r="AP343" s="1"/>
      <c r="AQ343" s="1"/>
      <c r="AR343" s="1"/>
      <c r="AS343" s="1"/>
      <c r="AT343" s="1"/>
      <c r="AU343" s="1"/>
      <c r="AV343" s="1"/>
      <c r="AW343" s="1"/>
      <c r="AX343" s="1"/>
    </row>
    <row r="344" spans="1:50"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234"/>
      <c r="AC344" s="234"/>
      <c r="AD344" s="1"/>
      <c r="AE344" s="1"/>
      <c r="AF344" s="1"/>
      <c r="AG344" s="1"/>
      <c r="AH344" s="1"/>
      <c r="AI344" s="1"/>
      <c r="AJ344" s="1"/>
      <c r="AK344" s="1"/>
      <c r="AL344" s="1"/>
      <c r="AM344" s="1"/>
      <c r="AN344" s="1"/>
      <c r="AO344" s="1"/>
      <c r="AP344" s="1"/>
      <c r="AQ344" s="1"/>
      <c r="AR344" s="1"/>
      <c r="AS344" s="1"/>
      <c r="AT344" s="1"/>
      <c r="AU344" s="1"/>
      <c r="AV344" s="1"/>
      <c r="AW344" s="1"/>
      <c r="AX344" s="1"/>
    </row>
    <row r="345" spans="1:50"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234"/>
      <c r="AC345" s="234"/>
      <c r="AD345" s="1"/>
      <c r="AE345" s="1"/>
      <c r="AF345" s="1"/>
      <c r="AG345" s="1"/>
      <c r="AH345" s="1"/>
      <c r="AI345" s="1"/>
      <c r="AJ345" s="1"/>
      <c r="AK345" s="1"/>
      <c r="AL345" s="1"/>
      <c r="AM345" s="1"/>
      <c r="AN345" s="1"/>
      <c r="AO345" s="1"/>
      <c r="AP345" s="1"/>
      <c r="AQ345" s="1"/>
      <c r="AR345" s="1"/>
      <c r="AS345" s="1"/>
      <c r="AT345" s="1"/>
      <c r="AU345" s="1"/>
      <c r="AV345" s="1"/>
      <c r="AW345" s="1"/>
      <c r="AX345" s="1"/>
    </row>
    <row r="346" spans="1:50"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234"/>
      <c r="AC346" s="234"/>
      <c r="AD346" s="1"/>
      <c r="AE346" s="1"/>
      <c r="AF346" s="1"/>
      <c r="AG346" s="1"/>
      <c r="AH346" s="1"/>
      <c r="AI346" s="1"/>
      <c r="AJ346" s="1"/>
      <c r="AK346" s="1"/>
      <c r="AL346" s="1"/>
      <c r="AM346" s="1"/>
      <c r="AN346" s="1"/>
      <c r="AO346" s="1"/>
      <c r="AP346" s="1"/>
      <c r="AQ346" s="1"/>
      <c r="AR346" s="1"/>
      <c r="AS346" s="1"/>
      <c r="AT346" s="1"/>
      <c r="AU346" s="1"/>
      <c r="AV346" s="1"/>
      <c r="AW346" s="1"/>
      <c r="AX346" s="1"/>
    </row>
    <row r="347" spans="1:50"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234"/>
      <c r="AC347" s="234"/>
      <c r="AD347" s="1"/>
      <c r="AE347" s="1"/>
      <c r="AF347" s="1"/>
      <c r="AG347" s="1"/>
      <c r="AH347" s="1"/>
      <c r="AI347" s="1"/>
      <c r="AJ347" s="1"/>
      <c r="AK347" s="1"/>
      <c r="AL347" s="1"/>
      <c r="AM347" s="1"/>
      <c r="AN347" s="1"/>
      <c r="AO347" s="1"/>
      <c r="AP347" s="1"/>
      <c r="AQ347" s="1"/>
      <c r="AR347" s="1"/>
      <c r="AS347" s="1"/>
      <c r="AT347" s="1"/>
      <c r="AU347" s="1"/>
      <c r="AV347" s="1"/>
      <c r="AW347" s="1"/>
      <c r="AX347" s="1"/>
    </row>
    <row r="348" spans="1:50"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234"/>
      <c r="AC348" s="234"/>
      <c r="AD348" s="1"/>
      <c r="AE348" s="1"/>
      <c r="AF348" s="1"/>
      <c r="AG348" s="1"/>
      <c r="AH348" s="1"/>
      <c r="AI348" s="1"/>
      <c r="AJ348" s="1"/>
      <c r="AK348" s="1"/>
      <c r="AL348" s="1"/>
      <c r="AM348" s="1"/>
      <c r="AN348" s="1"/>
      <c r="AO348" s="1"/>
      <c r="AP348" s="1"/>
      <c r="AQ348" s="1"/>
      <c r="AR348" s="1"/>
      <c r="AS348" s="1"/>
      <c r="AT348" s="1"/>
      <c r="AU348" s="1"/>
      <c r="AV348" s="1"/>
      <c r="AW348" s="1"/>
      <c r="AX348" s="1"/>
    </row>
    <row r="349" spans="1:50"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234"/>
      <c r="AC349" s="234"/>
      <c r="AD349" s="1"/>
      <c r="AE349" s="1"/>
      <c r="AF349" s="1"/>
      <c r="AG349" s="1"/>
      <c r="AH349" s="1"/>
      <c r="AI349" s="1"/>
      <c r="AJ349" s="1"/>
      <c r="AK349" s="1"/>
      <c r="AL349" s="1"/>
      <c r="AM349" s="1"/>
      <c r="AN349" s="1"/>
      <c r="AO349" s="1"/>
      <c r="AP349" s="1"/>
      <c r="AQ349" s="1"/>
      <c r="AR349" s="1"/>
      <c r="AS349" s="1"/>
      <c r="AT349" s="1"/>
      <c r="AU349" s="1"/>
      <c r="AV349" s="1"/>
      <c r="AW349" s="1"/>
      <c r="AX349" s="1"/>
    </row>
    <row r="350" spans="1:50"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234"/>
      <c r="AC350" s="234"/>
      <c r="AD350" s="1"/>
      <c r="AE350" s="1"/>
      <c r="AF350" s="1"/>
      <c r="AG350" s="1"/>
      <c r="AH350" s="1"/>
      <c r="AI350" s="1"/>
      <c r="AJ350" s="1"/>
      <c r="AK350" s="1"/>
      <c r="AL350" s="1"/>
      <c r="AM350" s="1"/>
      <c r="AN350" s="1"/>
      <c r="AO350" s="1"/>
      <c r="AP350" s="1"/>
      <c r="AQ350" s="1"/>
      <c r="AR350" s="1"/>
      <c r="AS350" s="1"/>
      <c r="AT350" s="1"/>
      <c r="AU350" s="1"/>
      <c r="AV350" s="1"/>
      <c r="AW350" s="1"/>
      <c r="AX350" s="1"/>
    </row>
    <row r="351" spans="1:50"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234"/>
      <c r="AC351" s="234"/>
      <c r="AD351" s="1"/>
      <c r="AE351" s="1"/>
      <c r="AF351" s="1"/>
      <c r="AG351" s="1"/>
      <c r="AH351" s="1"/>
      <c r="AI351" s="1"/>
      <c r="AJ351" s="1"/>
      <c r="AK351" s="1"/>
      <c r="AL351" s="1"/>
      <c r="AM351" s="1"/>
      <c r="AN351" s="1"/>
      <c r="AO351" s="1"/>
      <c r="AP351" s="1"/>
      <c r="AQ351" s="1"/>
      <c r="AR351" s="1"/>
      <c r="AS351" s="1"/>
      <c r="AT351" s="1"/>
      <c r="AU351" s="1"/>
      <c r="AV351" s="1"/>
      <c r="AW351" s="1"/>
      <c r="AX351" s="1"/>
    </row>
    <row r="352" spans="1:50"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234"/>
      <c r="AC352" s="234"/>
      <c r="AD352" s="1"/>
      <c r="AE352" s="1"/>
      <c r="AF352" s="1"/>
      <c r="AG352" s="1"/>
      <c r="AH352" s="1"/>
      <c r="AI352" s="1"/>
      <c r="AJ352" s="1"/>
      <c r="AK352" s="1"/>
      <c r="AL352" s="1"/>
      <c r="AM352" s="1"/>
      <c r="AN352" s="1"/>
      <c r="AO352" s="1"/>
      <c r="AP352" s="1"/>
      <c r="AQ352" s="1"/>
      <c r="AR352" s="1"/>
      <c r="AS352" s="1"/>
      <c r="AT352" s="1"/>
      <c r="AU352" s="1"/>
      <c r="AV352" s="1"/>
      <c r="AW352" s="1"/>
      <c r="AX352" s="1"/>
    </row>
    <row r="353" spans="1:50"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234"/>
      <c r="AC353" s="234"/>
      <c r="AD353" s="1"/>
      <c r="AE353" s="1"/>
      <c r="AF353" s="1"/>
      <c r="AG353" s="1"/>
      <c r="AH353" s="1"/>
      <c r="AI353" s="1"/>
      <c r="AJ353" s="1"/>
      <c r="AK353" s="1"/>
      <c r="AL353" s="1"/>
      <c r="AM353" s="1"/>
      <c r="AN353" s="1"/>
      <c r="AO353" s="1"/>
      <c r="AP353" s="1"/>
      <c r="AQ353" s="1"/>
      <c r="AR353" s="1"/>
      <c r="AS353" s="1"/>
      <c r="AT353" s="1"/>
      <c r="AU353" s="1"/>
      <c r="AV353" s="1"/>
      <c r="AW353" s="1"/>
      <c r="AX353" s="1"/>
    </row>
    <row r="354" spans="1:50"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234"/>
      <c r="AC354" s="234"/>
      <c r="AD354" s="1"/>
      <c r="AE354" s="1"/>
      <c r="AF354" s="1"/>
      <c r="AG354" s="1"/>
      <c r="AH354" s="1"/>
      <c r="AI354" s="1"/>
      <c r="AJ354" s="1"/>
      <c r="AK354" s="1"/>
      <c r="AL354" s="1"/>
      <c r="AM354" s="1"/>
      <c r="AN354" s="1"/>
      <c r="AO354" s="1"/>
      <c r="AP354" s="1"/>
      <c r="AQ354" s="1"/>
      <c r="AR354" s="1"/>
      <c r="AS354" s="1"/>
      <c r="AT354" s="1"/>
      <c r="AU354" s="1"/>
      <c r="AV354" s="1"/>
      <c r="AW354" s="1"/>
      <c r="AX354" s="1"/>
    </row>
    <row r="355" spans="1:50"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234"/>
      <c r="AC355" s="234"/>
      <c r="AD355" s="1"/>
      <c r="AE355" s="1"/>
      <c r="AF355" s="1"/>
      <c r="AG355" s="1"/>
      <c r="AH355" s="1"/>
      <c r="AI355" s="1"/>
      <c r="AJ355" s="1"/>
      <c r="AK355" s="1"/>
      <c r="AL355" s="1"/>
      <c r="AM355" s="1"/>
      <c r="AN355" s="1"/>
      <c r="AO355" s="1"/>
      <c r="AP355" s="1"/>
      <c r="AQ355" s="1"/>
      <c r="AR355" s="1"/>
      <c r="AS355" s="1"/>
      <c r="AT355" s="1"/>
      <c r="AU355" s="1"/>
      <c r="AV355" s="1"/>
      <c r="AW355" s="1"/>
      <c r="AX355" s="1"/>
    </row>
    <row r="356" spans="1:50"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234"/>
      <c r="AC356" s="234"/>
      <c r="AD356" s="1"/>
      <c r="AE356" s="1"/>
      <c r="AF356" s="1"/>
      <c r="AG356" s="1"/>
      <c r="AH356" s="1"/>
      <c r="AI356" s="1"/>
      <c r="AJ356" s="1"/>
      <c r="AK356" s="1"/>
      <c r="AL356" s="1"/>
      <c r="AM356" s="1"/>
      <c r="AN356" s="1"/>
      <c r="AO356" s="1"/>
      <c r="AP356" s="1"/>
      <c r="AQ356" s="1"/>
      <c r="AR356" s="1"/>
      <c r="AS356" s="1"/>
      <c r="AT356" s="1"/>
      <c r="AU356" s="1"/>
      <c r="AV356" s="1"/>
      <c r="AW356" s="1"/>
      <c r="AX356" s="1"/>
    </row>
    <row r="357" spans="1:50"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234"/>
      <c r="AC357" s="234"/>
      <c r="AD357" s="1"/>
      <c r="AE357" s="1"/>
      <c r="AF357" s="1"/>
      <c r="AG357" s="1"/>
      <c r="AH357" s="1"/>
      <c r="AI357" s="1"/>
      <c r="AJ357" s="1"/>
      <c r="AK357" s="1"/>
      <c r="AL357" s="1"/>
      <c r="AM357" s="1"/>
      <c r="AN357" s="1"/>
      <c r="AO357" s="1"/>
      <c r="AP357" s="1"/>
      <c r="AQ357" s="1"/>
      <c r="AR357" s="1"/>
      <c r="AS357" s="1"/>
      <c r="AT357" s="1"/>
      <c r="AU357" s="1"/>
      <c r="AV357" s="1"/>
      <c r="AW357" s="1"/>
      <c r="AX357" s="1"/>
    </row>
    <row r="358" spans="1:50"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234"/>
      <c r="AC358" s="234"/>
      <c r="AD358" s="1"/>
      <c r="AE358" s="1"/>
      <c r="AF358" s="1"/>
      <c r="AG358" s="1"/>
      <c r="AH358" s="1"/>
      <c r="AI358" s="1"/>
      <c r="AJ358" s="1"/>
      <c r="AK358" s="1"/>
      <c r="AL358" s="1"/>
      <c r="AM358" s="1"/>
      <c r="AN358" s="1"/>
      <c r="AO358" s="1"/>
      <c r="AP358" s="1"/>
      <c r="AQ358" s="1"/>
      <c r="AR358" s="1"/>
      <c r="AS358" s="1"/>
      <c r="AT358" s="1"/>
      <c r="AU358" s="1"/>
      <c r="AV358" s="1"/>
      <c r="AW358" s="1"/>
      <c r="AX358" s="1"/>
    </row>
    <row r="359" spans="1:50"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234"/>
      <c r="AC359" s="234"/>
      <c r="AD359" s="1"/>
      <c r="AE359" s="1"/>
      <c r="AF359" s="1"/>
      <c r="AG359" s="1"/>
      <c r="AH359" s="1"/>
      <c r="AI359" s="1"/>
      <c r="AJ359" s="1"/>
      <c r="AK359" s="1"/>
      <c r="AL359" s="1"/>
      <c r="AM359" s="1"/>
      <c r="AN359" s="1"/>
      <c r="AO359" s="1"/>
      <c r="AP359" s="1"/>
      <c r="AQ359" s="1"/>
      <c r="AR359" s="1"/>
      <c r="AS359" s="1"/>
      <c r="AT359" s="1"/>
      <c r="AU359" s="1"/>
      <c r="AV359" s="1"/>
      <c r="AW359" s="1"/>
      <c r="AX359" s="1"/>
    </row>
    <row r="360" spans="1:50"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234"/>
      <c r="AC360" s="234"/>
      <c r="AD360" s="1"/>
      <c r="AE360" s="1"/>
      <c r="AF360" s="1"/>
      <c r="AG360" s="1"/>
      <c r="AH360" s="1"/>
      <c r="AI360" s="1"/>
      <c r="AJ360" s="1"/>
      <c r="AK360" s="1"/>
      <c r="AL360" s="1"/>
      <c r="AM360" s="1"/>
      <c r="AN360" s="1"/>
      <c r="AO360" s="1"/>
      <c r="AP360" s="1"/>
      <c r="AQ360" s="1"/>
      <c r="AR360" s="1"/>
      <c r="AS360" s="1"/>
      <c r="AT360" s="1"/>
      <c r="AU360" s="1"/>
      <c r="AV360" s="1"/>
      <c r="AW360" s="1"/>
      <c r="AX360" s="1"/>
    </row>
    <row r="361" spans="1:50"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234"/>
      <c r="AC361" s="234"/>
      <c r="AD361" s="1"/>
      <c r="AE361" s="1"/>
      <c r="AF361" s="1"/>
      <c r="AG361" s="1"/>
      <c r="AH361" s="1"/>
      <c r="AI361" s="1"/>
      <c r="AJ361" s="1"/>
      <c r="AK361" s="1"/>
      <c r="AL361" s="1"/>
      <c r="AM361" s="1"/>
      <c r="AN361" s="1"/>
      <c r="AO361" s="1"/>
      <c r="AP361" s="1"/>
      <c r="AQ361" s="1"/>
      <c r="AR361" s="1"/>
      <c r="AS361" s="1"/>
      <c r="AT361" s="1"/>
      <c r="AU361" s="1"/>
      <c r="AV361" s="1"/>
      <c r="AW361" s="1"/>
      <c r="AX361" s="1"/>
    </row>
    <row r="362" spans="1:50"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234"/>
      <c r="AC362" s="234"/>
      <c r="AD362" s="1"/>
      <c r="AE362" s="1"/>
      <c r="AF362" s="1"/>
      <c r="AG362" s="1"/>
      <c r="AH362" s="1"/>
      <c r="AI362" s="1"/>
      <c r="AJ362" s="1"/>
      <c r="AK362" s="1"/>
      <c r="AL362" s="1"/>
      <c r="AM362" s="1"/>
      <c r="AN362" s="1"/>
      <c r="AO362" s="1"/>
      <c r="AP362" s="1"/>
      <c r="AQ362" s="1"/>
      <c r="AR362" s="1"/>
      <c r="AS362" s="1"/>
      <c r="AT362" s="1"/>
      <c r="AU362" s="1"/>
      <c r="AV362" s="1"/>
      <c r="AW362" s="1"/>
      <c r="AX362" s="1"/>
    </row>
    <row r="363" spans="1:50"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234"/>
      <c r="AC363" s="234"/>
      <c r="AD363" s="1"/>
      <c r="AE363" s="1"/>
      <c r="AF363" s="1"/>
      <c r="AG363" s="1"/>
      <c r="AH363" s="1"/>
      <c r="AI363" s="1"/>
      <c r="AJ363" s="1"/>
      <c r="AK363" s="1"/>
      <c r="AL363" s="1"/>
      <c r="AM363" s="1"/>
      <c r="AN363" s="1"/>
      <c r="AO363" s="1"/>
      <c r="AP363" s="1"/>
      <c r="AQ363" s="1"/>
      <c r="AR363" s="1"/>
      <c r="AS363" s="1"/>
      <c r="AT363" s="1"/>
      <c r="AU363" s="1"/>
      <c r="AV363" s="1"/>
      <c r="AW363" s="1"/>
      <c r="AX363" s="1"/>
    </row>
    <row r="364" spans="1:50"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234"/>
      <c r="AC364" s="234"/>
      <c r="AD364" s="1"/>
      <c r="AE364" s="1"/>
      <c r="AF364" s="1"/>
      <c r="AG364" s="1"/>
      <c r="AH364" s="1"/>
      <c r="AI364" s="1"/>
      <c r="AJ364" s="1"/>
      <c r="AK364" s="1"/>
      <c r="AL364" s="1"/>
      <c r="AM364" s="1"/>
      <c r="AN364" s="1"/>
      <c r="AO364" s="1"/>
      <c r="AP364" s="1"/>
      <c r="AQ364" s="1"/>
      <c r="AR364" s="1"/>
      <c r="AS364" s="1"/>
      <c r="AT364" s="1"/>
      <c r="AU364" s="1"/>
      <c r="AV364" s="1"/>
      <c r="AW364" s="1"/>
      <c r="AX364" s="1"/>
    </row>
    <row r="365" spans="1:50"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234"/>
      <c r="AC365" s="234"/>
      <c r="AD365" s="1"/>
      <c r="AE365" s="1"/>
      <c r="AF365" s="1"/>
      <c r="AG365" s="1"/>
      <c r="AH365" s="1"/>
      <c r="AI365" s="1"/>
      <c r="AJ365" s="1"/>
      <c r="AK365" s="1"/>
      <c r="AL365" s="1"/>
      <c r="AM365" s="1"/>
      <c r="AN365" s="1"/>
      <c r="AO365" s="1"/>
      <c r="AP365" s="1"/>
      <c r="AQ365" s="1"/>
      <c r="AR365" s="1"/>
      <c r="AS365" s="1"/>
      <c r="AT365" s="1"/>
      <c r="AU365" s="1"/>
      <c r="AV365" s="1"/>
      <c r="AW365" s="1"/>
      <c r="AX365" s="1"/>
    </row>
    <row r="366" spans="1:50"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234"/>
      <c r="AC366" s="234"/>
      <c r="AD366" s="1"/>
      <c r="AE366" s="1"/>
      <c r="AF366" s="1"/>
      <c r="AG366" s="1"/>
      <c r="AH366" s="1"/>
      <c r="AI366" s="1"/>
      <c r="AJ366" s="1"/>
      <c r="AK366" s="1"/>
      <c r="AL366" s="1"/>
      <c r="AM366" s="1"/>
      <c r="AN366" s="1"/>
      <c r="AO366" s="1"/>
      <c r="AP366" s="1"/>
      <c r="AQ366" s="1"/>
      <c r="AR366" s="1"/>
      <c r="AS366" s="1"/>
      <c r="AT366" s="1"/>
      <c r="AU366" s="1"/>
      <c r="AV366" s="1"/>
      <c r="AW366" s="1"/>
      <c r="AX366" s="1"/>
    </row>
    <row r="367" spans="1:50"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234"/>
      <c r="AC367" s="234"/>
      <c r="AD367" s="1"/>
      <c r="AE367" s="1"/>
      <c r="AF367" s="1"/>
      <c r="AG367" s="1"/>
      <c r="AH367" s="1"/>
      <c r="AI367" s="1"/>
      <c r="AJ367" s="1"/>
      <c r="AK367" s="1"/>
      <c r="AL367" s="1"/>
      <c r="AM367" s="1"/>
      <c r="AN367" s="1"/>
      <c r="AO367" s="1"/>
      <c r="AP367" s="1"/>
      <c r="AQ367" s="1"/>
      <c r="AR367" s="1"/>
      <c r="AS367" s="1"/>
      <c r="AT367" s="1"/>
      <c r="AU367" s="1"/>
      <c r="AV367" s="1"/>
      <c r="AW367" s="1"/>
      <c r="AX367" s="1"/>
    </row>
    <row r="368" spans="1:50"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234"/>
      <c r="AC368" s="234"/>
      <c r="AD368" s="1"/>
      <c r="AE368" s="1"/>
      <c r="AF368" s="1"/>
      <c r="AG368" s="1"/>
      <c r="AH368" s="1"/>
      <c r="AI368" s="1"/>
      <c r="AJ368" s="1"/>
      <c r="AK368" s="1"/>
      <c r="AL368" s="1"/>
      <c r="AM368" s="1"/>
      <c r="AN368" s="1"/>
      <c r="AO368" s="1"/>
      <c r="AP368" s="1"/>
      <c r="AQ368" s="1"/>
      <c r="AR368" s="1"/>
      <c r="AS368" s="1"/>
      <c r="AT368" s="1"/>
      <c r="AU368" s="1"/>
      <c r="AV368" s="1"/>
      <c r="AW368" s="1"/>
      <c r="AX368" s="1"/>
    </row>
    <row r="369" spans="1:50"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234"/>
      <c r="AC369" s="234"/>
      <c r="AD369" s="1"/>
      <c r="AE369" s="1"/>
      <c r="AF369" s="1"/>
      <c r="AG369" s="1"/>
      <c r="AH369" s="1"/>
      <c r="AI369" s="1"/>
      <c r="AJ369" s="1"/>
      <c r="AK369" s="1"/>
      <c r="AL369" s="1"/>
      <c r="AM369" s="1"/>
      <c r="AN369" s="1"/>
      <c r="AO369" s="1"/>
      <c r="AP369" s="1"/>
      <c r="AQ369" s="1"/>
      <c r="AR369" s="1"/>
      <c r="AS369" s="1"/>
      <c r="AT369" s="1"/>
      <c r="AU369" s="1"/>
      <c r="AV369" s="1"/>
      <c r="AW369" s="1"/>
      <c r="AX369" s="1"/>
    </row>
    <row r="370" spans="1:50"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234"/>
      <c r="AC370" s="234"/>
      <c r="AD370" s="1"/>
      <c r="AE370" s="1"/>
      <c r="AF370" s="1"/>
      <c r="AG370" s="1"/>
      <c r="AH370" s="1"/>
      <c r="AI370" s="1"/>
      <c r="AJ370" s="1"/>
      <c r="AK370" s="1"/>
      <c r="AL370" s="1"/>
      <c r="AM370" s="1"/>
      <c r="AN370" s="1"/>
      <c r="AO370" s="1"/>
      <c r="AP370" s="1"/>
      <c r="AQ370" s="1"/>
      <c r="AR370" s="1"/>
      <c r="AS370" s="1"/>
      <c r="AT370" s="1"/>
      <c r="AU370" s="1"/>
      <c r="AV370" s="1"/>
      <c r="AW370" s="1"/>
      <c r="AX370" s="1"/>
    </row>
    <row r="371" spans="1:50"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234"/>
      <c r="AC371" s="234"/>
      <c r="AD371" s="1"/>
      <c r="AE371" s="1"/>
      <c r="AF371" s="1"/>
      <c r="AG371" s="1"/>
      <c r="AH371" s="1"/>
      <c r="AI371" s="1"/>
      <c r="AJ371" s="1"/>
      <c r="AK371" s="1"/>
      <c r="AL371" s="1"/>
      <c r="AM371" s="1"/>
      <c r="AN371" s="1"/>
      <c r="AO371" s="1"/>
      <c r="AP371" s="1"/>
      <c r="AQ371" s="1"/>
      <c r="AR371" s="1"/>
      <c r="AS371" s="1"/>
      <c r="AT371" s="1"/>
      <c r="AU371" s="1"/>
      <c r="AV371" s="1"/>
      <c r="AW371" s="1"/>
      <c r="AX371" s="1"/>
    </row>
    <row r="372" spans="1:50"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234"/>
      <c r="AC372" s="234"/>
      <c r="AD372" s="1"/>
      <c r="AE372" s="1"/>
      <c r="AF372" s="1"/>
      <c r="AG372" s="1"/>
      <c r="AH372" s="1"/>
      <c r="AI372" s="1"/>
      <c r="AJ372" s="1"/>
      <c r="AK372" s="1"/>
      <c r="AL372" s="1"/>
      <c r="AM372" s="1"/>
      <c r="AN372" s="1"/>
      <c r="AO372" s="1"/>
      <c r="AP372" s="1"/>
      <c r="AQ372" s="1"/>
      <c r="AR372" s="1"/>
      <c r="AS372" s="1"/>
      <c r="AT372" s="1"/>
      <c r="AU372" s="1"/>
      <c r="AV372" s="1"/>
      <c r="AW372" s="1"/>
      <c r="AX372" s="1"/>
    </row>
    <row r="373" spans="1:50"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234"/>
      <c r="AC373" s="234"/>
      <c r="AD373" s="1"/>
      <c r="AE373" s="1"/>
      <c r="AF373" s="1"/>
      <c r="AG373" s="1"/>
      <c r="AH373" s="1"/>
      <c r="AI373" s="1"/>
      <c r="AJ373" s="1"/>
      <c r="AK373" s="1"/>
      <c r="AL373" s="1"/>
      <c r="AM373" s="1"/>
      <c r="AN373" s="1"/>
      <c r="AO373" s="1"/>
      <c r="AP373" s="1"/>
      <c r="AQ373" s="1"/>
      <c r="AR373" s="1"/>
      <c r="AS373" s="1"/>
      <c r="AT373" s="1"/>
      <c r="AU373" s="1"/>
      <c r="AV373" s="1"/>
      <c r="AW373" s="1"/>
      <c r="AX373" s="1"/>
    </row>
    <row r="374" spans="1:50"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234"/>
      <c r="AC374" s="234"/>
      <c r="AD374" s="1"/>
      <c r="AE374" s="1"/>
      <c r="AF374" s="1"/>
      <c r="AG374" s="1"/>
      <c r="AH374" s="1"/>
      <c r="AI374" s="1"/>
      <c r="AJ374" s="1"/>
      <c r="AK374" s="1"/>
      <c r="AL374" s="1"/>
      <c r="AM374" s="1"/>
      <c r="AN374" s="1"/>
      <c r="AO374" s="1"/>
      <c r="AP374" s="1"/>
      <c r="AQ374" s="1"/>
      <c r="AR374" s="1"/>
      <c r="AS374" s="1"/>
      <c r="AT374" s="1"/>
      <c r="AU374" s="1"/>
      <c r="AV374" s="1"/>
      <c r="AW374" s="1"/>
      <c r="AX374" s="1"/>
    </row>
    <row r="375" spans="1:50"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234"/>
      <c r="AC375" s="234"/>
      <c r="AD375" s="1"/>
      <c r="AE375" s="1"/>
      <c r="AF375" s="1"/>
      <c r="AG375" s="1"/>
      <c r="AH375" s="1"/>
      <c r="AI375" s="1"/>
      <c r="AJ375" s="1"/>
      <c r="AK375" s="1"/>
      <c r="AL375" s="1"/>
      <c r="AM375" s="1"/>
      <c r="AN375" s="1"/>
      <c r="AO375" s="1"/>
      <c r="AP375" s="1"/>
      <c r="AQ375" s="1"/>
      <c r="AR375" s="1"/>
      <c r="AS375" s="1"/>
      <c r="AT375" s="1"/>
      <c r="AU375" s="1"/>
      <c r="AV375" s="1"/>
      <c r="AW375" s="1"/>
      <c r="AX375" s="1"/>
    </row>
    <row r="376" spans="1:50"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234"/>
      <c r="AC376" s="234"/>
      <c r="AD376" s="1"/>
      <c r="AE376" s="1"/>
      <c r="AF376" s="1"/>
      <c r="AG376" s="1"/>
      <c r="AH376" s="1"/>
      <c r="AI376" s="1"/>
      <c r="AJ376" s="1"/>
      <c r="AK376" s="1"/>
      <c r="AL376" s="1"/>
      <c r="AM376" s="1"/>
      <c r="AN376" s="1"/>
      <c r="AO376" s="1"/>
      <c r="AP376" s="1"/>
      <c r="AQ376" s="1"/>
      <c r="AR376" s="1"/>
      <c r="AS376" s="1"/>
      <c r="AT376" s="1"/>
      <c r="AU376" s="1"/>
      <c r="AV376" s="1"/>
      <c r="AW376" s="1"/>
      <c r="AX376" s="1"/>
    </row>
    <row r="377" spans="1:50"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234"/>
      <c r="AC377" s="234"/>
      <c r="AD377" s="1"/>
      <c r="AE377" s="1"/>
      <c r="AF377" s="1"/>
      <c r="AG377" s="1"/>
      <c r="AH377" s="1"/>
      <c r="AI377" s="1"/>
      <c r="AJ377" s="1"/>
      <c r="AK377" s="1"/>
      <c r="AL377" s="1"/>
      <c r="AM377" s="1"/>
      <c r="AN377" s="1"/>
      <c r="AO377" s="1"/>
      <c r="AP377" s="1"/>
      <c r="AQ377" s="1"/>
      <c r="AR377" s="1"/>
      <c r="AS377" s="1"/>
      <c r="AT377" s="1"/>
      <c r="AU377" s="1"/>
      <c r="AV377" s="1"/>
      <c r="AW377" s="1"/>
      <c r="AX377" s="1"/>
    </row>
    <row r="378" spans="1:50"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234"/>
      <c r="AC378" s="234"/>
      <c r="AD378" s="1"/>
      <c r="AE378" s="1"/>
      <c r="AF378" s="1"/>
      <c r="AG378" s="1"/>
      <c r="AH378" s="1"/>
      <c r="AI378" s="1"/>
      <c r="AJ378" s="1"/>
      <c r="AK378" s="1"/>
      <c r="AL378" s="1"/>
      <c r="AM378" s="1"/>
      <c r="AN378" s="1"/>
      <c r="AO378" s="1"/>
      <c r="AP378" s="1"/>
      <c r="AQ378" s="1"/>
      <c r="AR378" s="1"/>
      <c r="AS378" s="1"/>
      <c r="AT378" s="1"/>
      <c r="AU378" s="1"/>
      <c r="AV378" s="1"/>
      <c r="AW378" s="1"/>
      <c r="AX378" s="1"/>
    </row>
    <row r="379" spans="1:50"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234"/>
      <c r="AC379" s="234"/>
      <c r="AD379" s="1"/>
      <c r="AE379" s="1"/>
      <c r="AF379" s="1"/>
      <c r="AG379" s="1"/>
      <c r="AH379" s="1"/>
      <c r="AI379" s="1"/>
      <c r="AJ379" s="1"/>
      <c r="AK379" s="1"/>
      <c r="AL379" s="1"/>
      <c r="AM379" s="1"/>
      <c r="AN379" s="1"/>
      <c r="AO379" s="1"/>
      <c r="AP379" s="1"/>
      <c r="AQ379" s="1"/>
      <c r="AR379" s="1"/>
      <c r="AS379" s="1"/>
      <c r="AT379" s="1"/>
      <c r="AU379" s="1"/>
      <c r="AV379" s="1"/>
      <c r="AW379" s="1"/>
      <c r="AX379" s="1"/>
    </row>
    <row r="380" spans="1:50"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234"/>
      <c r="AC380" s="234"/>
      <c r="AD380" s="1"/>
      <c r="AE380" s="1"/>
      <c r="AF380" s="1"/>
      <c r="AG380" s="1"/>
      <c r="AH380" s="1"/>
      <c r="AI380" s="1"/>
      <c r="AJ380" s="1"/>
      <c r="AK380" s="1"/>
      <c r="AL380" s="1"/>
      <c r="AM380" s="1"/>
      <c r="AN380" s="1"/>
      <c r="AO380" s="1"/>
      <c r="AP380" s="1"/>
      <c r="AQ380" s="1"/>
      <c r="AR380" s="1"/>
      <c r="AS380" s="1"/>
      <c r="AT380" s="1"/>
      <c r="AU380" s="1"/>
      <c r="AV380" s="1"/>
      <c r="AW380" s="1"/>
      <c r="AX380" s="1"/>
    </row>
    <row r="381" spans="1:50"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234"/>
      <c r="AC381" s="234"/>
      <c r="AD381" s="1"/>
      <c r="AE381" s="1"/>
      <c r="AF381" s="1"/>
      <c r="AG381" s="1"/>
      <c r="AH381" s="1"/>
      <c r="AI381" s="1"/>
      <c r="AJ381" s="1"/>
      <c r="AK381" s="1"/>
      <c r="AL381" s="1"/>
      <c r="AM381" s="1"/>
      <c r="AN381" s="1"/>
      <c r="AO381" s="1"/>
      <c r="AP381" s="1"/>
      <c r="AQ381" s="1"/>
      <c r="AR381" s="1"/>
      <c r="AS381" s="1"/>
      <c r="AT381" s="1"/>
      <c r="AU381" s="1"/>
      <c r="AV381" s="1"/>
      <c r="AW381" s="1"/>
      <c r="AX381" s="1"/>
    </row>
    <row r="382" spans="1:50"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234"/>
      <c r="AC382" s="234"/>
      <c r="AD382" s="1"/>
      <c r="AE382" s="1"/>
      <c r="AF382" s="1"/>
      <c r="AG382" s="1"/>
      <c r="AH382" s="1"/>
      <c r="AI382" s="1"/>
      <c r="AJ382" s="1"/>
      <c r="AK382" s="1"/>
      <c r="AL382" s="1"/>
      <c r="AM382" s="1"/>
      <c r="AN382" s="1"/>
      <c r="AO382" s="1"/>
      <c r="AP382" s="1"/>
      <c r="AQ382" s="1"/>
      <c r="AR382" s="1"/>
      <c r="AS382" s="1"/>
      <c r="AT382" s="1"/>
      <c r="AU382" s="1"/>
      <c r="AV382" s="1"/>
      <c r="AW382" s="1"/>
      <c r="AX382" s="1"/>
    </row>
    <row r="383" spans="1:50"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234"/>
      <c r="AC383" s="234"/>
      <c r="AD383" s="1"/>
      <c r="AE383" s="1"/>
      <c r="AF383" s="1"/>
      <c r="AG383" s="1"/>
      <c r="AH383" s="1"/>
      <c r="AI383" s="1"/>
      <c r="AJ383" s="1"/>
      <c r="AK383" s="1"/>
      <c r="AL383" s="1"/>
      <c r="AM383" s="1"/>
      <c r="AN383" s="1"/>
      <c r="AO383" s="1"/>
      <c r="AP383" s="1"/>
      <c r="AQ383" s="1"/>
      <c r="AR383" s="1"/>
      <c r="AS383" s="1"/>
      <c r="AT383" s="1"/>
      <c r="AU383" s="1"/>
      <c r="AV383" s="1"/>
      <c r="AW383" s="1"/>
      <c r="AX383" s="1"/>
    </row>
    <row r="384" spans="1:50"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234"/>
      <c r="AC384" s="234"/>
      <c r="AD384" s="1"/>
      <c r="AE384" s="1"/>
      <c r="AF384" s="1"/>
      <c r="AG384" s="1"/>
      <c r="AH384" s="1"/>
      <c r="AI384" s="1"/>
      <c r="AJ384" s="1"/>
      <c r="AK384" s="1"/>
      <c r="AL384" s="1"/>
      <c r="AM384" s="1"/>
      <c r="AN384" s="1"/>
      <c r="AO384" s="1"/>
      <c r="AP384" s="1"/>
      <c r="AQ384" s="1"/>
      <c r="AR384" s="1"/>
      <c r="AS384" s="1"/>
      <c r="AT384" s="1"/>
      <c r="AU384" s="1"/>
      <c r="AV384" s="1"/>
      <c r="AW384" s="1"/>
      <c r="AX384" s="1"/>
    </row>
    <row r="385" spans="1:50"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234"/>
      <c r="AC385" s="234"/>
      <c r="AD385" s="1"/>
      <c r="AE385" s="1"/>
      <c r="AF385" s="1"/>
      <c r="AG385" s="1"/>
      <c r="AH385" s="1"/>
      <c r="AI385" s="1"/>
      <c r="AJ385" s="1"/>
      <c r="AK385" s="1"/>
      <c r="AL385" s="1"/>
      <c r="AM385" s="1"/>
      <c r="AN385" s="1"/>
      <c r="AO385" s="1"/>
      <c r="AP385" s="1"/>
      <c r="AQ385" s="1"/>
      <c r="AR385" s="1"/>
      <c r="AS385" s="1"/>
      <c r="AT385" s="1"/>
      <c r="AU385" s="1"/>
      <c r="AV385" s="1"/>
      <c r="AW385" s="1"/>
      <c r="AX385" s="1"/>
    </row>
    <row r="386" spans="1:50"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234"/>
      <c r="AC386" s="234"/>
      <c r="AD386" s="1"/>
      <c r="AE386" s="1"/>
      <c r="AF386" s="1"/>
      <c r="AG386" s="1"/>
      <c r="AH386" s="1"/>
      <c r="AI386" s="1"/>
      <c r="AJ386" s="1"/>
      <c r="AK386" s="1"/>
      <c r="AL386" s="1"/>
      <c r="AM386" s="1"/>
      <c r="AN386" s="1"/>
      <c r="AO386" s="1"/>
      <c r="AP386" s="1"/>
      <c r="AQ386" s="1"/>
      <c r="AR386" s="1"/>
      <c r="AS386" s="1"/>
      <c r="AT386" s="1"/>
      <c r="AU386" s="1"/>
      <c r="AV386" s="1"/>
      <c r="AW386" s="1"/>
      <c r="AX386" s="1"/>
    </row>
    <row r="387" spans="1:50"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234"/>
      <c r="AC387" s="234"/>
      <c r="AD387" s="1"/>
      <c r="AE387" s="1"/>
      <c r="AF387" s="1"/>
      <c r="AG387" s="1"/>
      <c r="AH387" s="1"/>
      <c r="AI387" s="1"/>
      <c r="AJ387" s="1"/>
      <c r="AK387" s="1"/>
      <c r="AL387" s="1"/>
      <c r="AM387" s="1"/>
      <c r="AN387" s="1"/>
      <c r="AO387" s="1"/>
      <c r="AP387" s="1"/>
      <c r="AQ387" s="1"/>
      <c r="AR387" s="1"/>
      <c r="AS387" s="1"/>
      <c r="AT387" s="1"/>
      <c r="AU387" s="1"/>
      <c r="AV387" s="1"/>
      <c r="AW387" s="1"/>
      <c r="AX387" s="1"/>
    </row>
    <row r="388" spans="1:50"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234"/>
      <c r="AC388" s="234"/>
      <c r="AD388" s="1"/>
      <c r="AE388" s="1"/>
      <c r="AF388" s="1"/>
      <c r="AG388" s="1"/>
      <c r="AH388" s="1"/>
      <c r="AI388" s="1"/>
      <c r="AJ388" s="1"/>
      <c r="AK388" s="1"/>
      <c r="AL388" s="1"/>
      <c r="AM388" s="1"/>
      <c r="AN388" s="1"/>
      <c r="AO388" s="1"/>
      <c r="AP388" s="1"/>
      <c r="AQ388" s="1"/>
      <c r="AR388" s="1"/>
      <c r="AS388" s="1"/>
      <c r="AT388" s="1"/>
      <c r="AU388" s="1"/>
      <c r="AV388" s="1"/>
      <c r="AW388" s="1"/>
      <c r="AX388" s="1"/>
    </row>
    <row r="389" spans="1:50"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234"/>
      <c r="AC389" s="234"/>
      <c r="AD389" s="1"/>
      <c r="AE389" s="1"/>
      <c r="AF389" s="1"/>
      <c r="AG389" s="1"/>
      <c r="AH389" s="1"/>
      <c r="AI389" s="1"/>
      <c r="AJ389" s="1"/>
      <c r="AK389" s="1"/>
      <c r="AL389" s="1"/>
      <c r="AM389" s="1"/>
      <c r="AN389" s="1"/>
      <c r="AO389" s="1"/>
      <c r="AP389" s="1"/>
      <c r="AQ389" s="1"/>
      <c r="AR389" s="1"/>
      <c r="AS389" s="1"/>
      <c r="AT389" s="1"/>
      <c r="AU389" s="1"/>
      <c r="AV389" s="1"/>
      <c r="AW389" s="1"/>
      <c r="AX389" s="1"/>
    </row>
    <row r="390" spans="1:50"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234"/>
      <c r="AC390" s="234"/>
      <c r="AD390" s="1"/>
      <c r="AE390" s="1"/>
      <c r="AF390" s="1"/>
      <c r="AG390" s="1"/>
      <c r="AH390" s="1"/>
      <c r="AI390" s="1"/>
      <c r="AJ390" s="1"/>
      <c r="AK390" s="1"/>
      <c r="AL390" s="1"/>
      <c r="AM390" s="1"/>
      <c r="AN390" s="1"/>
      <c r="AO390" s="1"/>
      <c r="AP390" s="1"/>
      <c r="AQ390" s="1"/>
      <c r="AR390" s="1"/>
      <c r="AS390" s="1"/>
      <c r="AT390" s="1"/>
      <c r="AU390" s="1"/>
      <c r="AV390" s="1"/>
      <c r="AW390" s="1"/>
      <c r="AX390" s="1"/>
    </row>
    <row r="391" spans="1:50"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234"/>
      <c r="AC391" s="234"/>
      <c r="AD391" s="1"/>
      <c r="AE391" s="1"/>
      <c r="AF391" s="1"/>
      <c r="AG391" s="1"/>
      <c r="AH391" s="1"/>
      <c r="AI391" s="1"/>
      <c r="AJ391" s="1"/>
      <c r="AK391" s="1"/>
      <c r="AL391" s="1"/>
      <c r="AM391" s="1"/>
      <c r="AN391" s="1"/>
      <c r="AO391" s="1"/>
      <c r="AP391" s="1"/>
      <c r="AQ391" s="1"/>
      <c r="AR391" s="1"/>
      <c r="AS391" s="1"/>
      <c r="AT391" s="1"/>
      <c r="AU391" s="1"/>
      <c r="AV391" s="1"/>
      <c r="AW391" s="1"/>
      <c r="AX391" s="1"/>
    </row>
    <row r="392" spans="1:50"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234"/>
      <c r="AC392" s="234"/>
      <c r="AD392" s="1"/>
      <c r="AE392" s="1"/>
      <c r="AF392" s="1"/>
      <c r="AG392" s="1"/>
      <c r="AH392" s="1"/>
      <c r="AI392" s="1"/>
      <c r="AJ392" s="1"/>
      <c r="AK392" s="1"/>
      <c r="AL392" s="1"/>
      <c r="AM392" s="1"/>
      <c r="AN392" s="1"/>
      <c r="AO392" s="1"/>
      <c r="AP392" s="1"/>
      <c r="AQ392" s="1"/>
      <c r="AR392" s="1"/>
      <c r="AS392" s="1"/>
      <c r="AT392" s="1"/>
      <c r="AU392" s="1"/>
      <c r="AV392" s="1"/>
      <c r="AW392" s="1"/>
      <c r="AX392" s="1"/>
    </row>
    <row r="393" spans="1:50"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234"/>
      <c r="AC393" s="234"/>
      <c r="AD393" s="1"/>
      <c r="AE393" s="1"/>
      <c r="AF393" s="1"/>
      <c r="AG393" s="1"/>
      <c r="AH393" s="1"/>
      <c r="AI393" s="1"/>
      <c r="AJ393" s="1"/>
      <c r="AK393" s="1"/>
      <c r="AL393" s="1"/>
      <c r="AM393" s="1"/>
      <c r="AN393" s="1"/>
      <c r="AO393" s="1"/>
      <c r="AP393" s="1"/>
      <c r="AQ393" s="1"/>
      <c r="AR393" s="1"/>
      <c r="AS393" s="1"/>
      <c r="AT393" s="1"/>
      <c r="AU393" s="1"/>
      <c r="AV393" s="1"/>
      <c r="AW393" s="1"/>
      <c r="AX393" s="1"/>
    </row>
    <row r="394" spans="1:50"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234"/>
      <c r="AC394" s="234"/>
      <c r="AD394" s="1"/>
      <c r="AE394" s="1"/>
      <c r="AF394" s="1"/>
      <c r="AG394" s="1"/>
      <c r="AH394" s="1"/>
      <c r="AI394" s="1"/>
      <c r="AJ394" s="1"/>
      <c r="AK394" s="1"/>
      <c r="AL394" s="1"/>
      <c r="AM394" s="1"/>
      <c r="AN394" s="1"/>
      <c r="AO394" s="1"/>
      <c r="AP394" s="1"/>
      <c r="AQ394" s="1"/>
      <c r="AR394" s="1"/>
      <c r="AS394" s="1"/>
      <c r="AT394" s="1"/>
      <c r="AU394" s="1"/>
      <c r="AV394" s="1"/>
      <c r="AW394" s="1"/>
      <c r="AX394" s="1"/>
    </row>
    <row r="395" spans="1:50"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234"/>
      <c r="AC395" s="234"/>
      <c r="AD395" s="1"/>
      <c r="AE395" s="1"/>
      <c r="AF395" s="1"/>
      <c r="AG395" s="1"/>
      <c r="AH395" s="1"/>
      <c r="AI395" s="1"/>
      <c r="AJ395" s="1"/>
      <c r="AK395" s="1"/>
      <c r="AL395" s="1"/>
      <c r="AM395" s="1"/>
      <c r="AN395" s="1"/>
      <c r="AO395" s="1"/>
      <c r="AP395" s="1"/>
      <c r="AQ395" s="1"/>
      <c r="AR395" s="1"/>
      <c r="AS395" s="1"/>
      <c r="AT395" s="1"/>
      <c r="AU395" s="1"/>
      <c r="AV395" s="1"/>
      <c r="AW395" s="1"/>
      <c r="AX395" s="1"/>
    </row>
    <row r="396" spans="1:50"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234"/>
      <c r="AC396" s="234"/>
      <c r="AD396" s="1"/>
      <c r="AE396" s="1"/>
      <c r="AF396" s="1"/>
      <c r="AG396" s="1"/>
      <c r="AH396" s="1"/>
      <c r="AI396" s="1"/>
      <c r="AJ396" s="1"/>
      <c r="AK396" s="1"/>
      <c r="AL396" s="1"/>
      <c r="AM396" s="1"/>
      <c r="AN396" s="1"/>
      <c r="AO396" s="1"/>
      <c r="AP396" s="1"/>
      <c r="AQ396" s="1"/>
      <c r="AR396" s="1"/>
      <c r="AS396" s="1"/>
      <c r="AT396" s="1"/>
      <c r="AU396" s="1"/>
      <c r="AV396" s="1"/>
      <c r="AW396" s="1"/>
      <c r="AX396" s="1"/>
    </row>
    <row r="397" spans="1:50"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234"/>
      <c r="AC397" s="234"/>
      <c r="AD397" s="1"/>
      <c r="AE397" s="1"/>
      <c r="AF397" s="1"/>
      <c r="AG397" s="1"/>
      <c r="AH397" s="1"/>
      <c r="AI397" s="1"/>
      <c r="AJ397" s="1"/>
      <c r="AK397" s="1"/>
      <c r="AL397" s="1"/>
      <c r="AM397" s="1"/>
      <c r="AN397" s="1"/>
      <c r="AO397" s="1"/>
      <c r="AP397" s="1"/>
      <c r="AQ397" s="1"/>
      <c r="AR397" s="1"/>
      <c r="AS397" s="1"/>
      <c r="AT397" s="1"/>
      <c r="AU397" s="1"/>
      <c r="AV397" s="1"/>
      <c r="AW397" s="1"/>
      <c r="AX397" s="1"/>
    </row>
    <row r="398" spans="1:50"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234"/>
      <c r="AC398" s="234"/>
      <c r="AD398" s="1"/>
      <c r="AE398" s="1"/>
      <c r="AF398" s="1"/>
      <c r="AG398" s="1"/>
      <c r="AH398" s="1"/>
      <c r="AI398" s="1"/>
      <c r="AJ398" s="1"/>
      <c r="AK398" s="1"/>
      <c r="AL398" s="1"/>
      <c r="AM398" s="1"/>
      <c r="AN398" s="1"/>
      <c r="AO398" s="1"/>
      <c r="AP398" s="1"/>
      <c r="AQ398" s="1"/>
      <c r="AR398" s="1"/>
      <c r="AS398" s="1"/>
      <c r="AT398" s="1"/>
      <c r="AU398" s="1"/>
      <c r="AV398" s="1"/>
      <c r="AW398" s="1"/>
      <c r="AX398" s="1"/>
    </row>
    <row r="399" spans="1:50"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234"/>
      <c r="AC399" s="234"/>
      <c r="AD399" s="1"/>
      <c r="AE399" s="1"/>
      <c r="AF399" s="1"/>
      <c r="AG399" s="1"/>
      <c r="AH399" s="1"/>
      <c r="AI399" s="1"/>
      <c r="AJ399" s="1"/>
      <c r="AK399" s="1"/>
      <c r="AL399" s="1"/>
      <c r="AM399" s="1"/>
      <c r="AN399" s="1"/>
      <c r="AO399" s="1"/>
      <c r="AP399" s="1"/>
      <c r="AQ399" s="1"/>
      <c r="AR399" s="1"/>
      <c r="AS399" s="1"/>
      <c r="AT399" s="1"/>
      <c r="AU399" s="1"/>
      <c r="AV399" s="1"/>
      <c r="AW399" s="1"/>
      <c r="AX399" s="1"/>
    </row>
    <row r="400" spans="1:50"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234"/>
      <c r="AC400" s="234"/>
      <c r="AD400" s="1"/>
      <c r="AE400" s="1"/>
      <c r="AF400" s="1"/>
      <c r="AG400" s="1"/>
      <c r="AH400" s="1"/>
      <c r="AI400" s="1"/>
      <c r="AJ400" s="1"/>
      <c r="AK400" s="1"/>
      <c r="AL400" s="1"/>
      <c r="AM400" s="1"/>
      <c r="AN400" s="1"/>
      <c r="AO400" s="1"/>
      <c r="AP400" s="1"/>
      <c r="AQ400" s="1"/>
      <c r="AR400" s="1"/>
      <c r="AS400" s="1"/>
      <c r="AT400" s="1"/>
      <c r="AU400" s="1"/>
      <c r="AV400" s="1"/>
      <c r="AW400" s="1"/>
      <c r="AX400" s="1"/>
    </row>
    <row r="401" spans="1:50"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234"/>
      <c r="AC401" s="234"/>
      <c r="AD401" s="1"/>
      <c r="AE401" s="1"/>
      <c r="AF401" s="1"/>
      <c r="AG401" s="1"/>
      <c r="AH401" s="1"/>
      <c r="AI401" s="1"/>
      <c r="AJ401" s="1"/>
      <c r="AK401" s="1"/>
      <c r="AL401" s="1"/>
      <c r="AM401" s="1"/>
      <c r="AN401" s="1"/>
      <c r="AO401" s="1"/>
      <c r="AP401" s="1"/>
      <c r="AQ401" s="1"/>
      <c r="AR401" s="1"/>
      <c r="AS401" s="1"/>
      <c r="AT401" s="1"/>
      <c r="AU401" s="1"/>
      <c r="AV401" s="1"/>
      <c r="AW401" s="1"/>
      <c r="AX401" s="1"/>
    </row>
    <row r="402" spans="1:50"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234"/>
      <c r="AC402" s="234"/>
      <c r="AD402" s="1"/>
      <c r="AE402" s="1"/>
      <c r="AF402" s="1"/>
      <c r="AG402" s="1"/>
      <c r="AH402" s="1"/>
      <c r="AI402" s="1"/>
      <c r="AJ402" s="1"/>
      <c r="AK402" s="1"/>
      <c r="AL402" s="1"/>
      <c r="AM402" s="1"/>
      <c r="AN402" s="1"/>
      <c r="AO402" s="1"/>
      <c r="AP402" s="1"/>
      <c r="AQ402" s="1"/>
      <c r="AR402" s="1"/>
      <c r="AS402" s="1"/>
      <c r="AT402" s="1"/>
      <c r="AU402" s="1"/>
      <c r="AV402" s="1"/>
      <c r="AW402" s="1"/>
      <c r="AX402" s="1"/>
    </row>
    <row r="403" spans="1:50"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234"/>
      <c r="AC403" s="234"/>
      <c r="AD403" s="1"/>
      <c r="AE403" s="1"/>
      <c r="AF403" s="1"/>
      <c r="AG403" s="1"/>
      <c r="AH403" s="1"/>
      <c r="AI403" s="1"/>
      <c r="AJ403" s="1"/>
      <c r="AK403" s="1"/>
      <c r="AL403" s="1"/>
      <c r="AM403" s="1"/>
      <c r="AN403" s="1"/>
      <c r="AO403" s="1"/>
      <c r="AP403" s="1"/>
      <c r="AQ403" s="1"/>
      <c r="AR403" s="1"/>
      <c r="AS403" s="1"/>
      <c r="AT403" s="1"/>
      <c r="AU403" s="1"/>
      <c r="AV403" s="1"/>
      <c r="AW403" s="1"/>
      <c r="AX403" s="1"/>
    </row>
    <row r="404" spans="1:50"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234"/>
      <c r="AC404" s="234"/>
      <c r="AD404" s="1"/>
      <c r="AE404" s="1"/>
      <c r="AF404" s="1"/>
      <c r="AG404" s="1"/>
      <c r="AH404" s="1"/>
      <c r="AI404" s="1"/>
      <c r="AJ404" s="1"/>
      <c r="AK404" s="1"/>
      <c r="AL404" s="1"/>
      <c r="AM404" s="1"/>
      <c r="AN404" s="1"/>
      <c r="AO404" s="1"/>
      <c r="AP404" s="1"/>
      <c r="AQ404" s="1"/>
      <c r="AR404" s="1"/>
      <c r="AS404" s="1"/>
      <c r="AT404" s="1"/>
      <c r="AU404" s="1"/>
      <c r="AV404" s="1"/>
      <c r="AW404" s="1"/>
      <c r="AX404" s="1"/>
    </row>
    <row r="405" spans="1:50"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234"/>
      <c r="AC405" s="234"/>
      <c r="AD405" s="1"/>
      <c r="AE405" s="1"/>
      <c r="AF405" s="1"/>
      <c r="AG405" s="1"/>
      <c r="AH405" s="1"/>
      <c r="AI405" s="1"/>
      <c r="AJ405" s="1"/>
      <c r="AK405" s="1"/>
      <c r="AL405" s="1"/>
      <c r="AM405" s="1"/>
      <c r="AN405" s="1"/>
      <c r="AO405" s="1"/>
      <c r="AP405" s="1"/>
      <c r="AQ405" s="1"/>
      <c r="AR405" s="1"/>
      <c r="AS405" s="1"/>
      <c r="AT405" s="1"/>
      <c r="AU405" s="1"/>
      <c r="AV405" s="1"/>
      <c r="AW405" s="1"/>
      <c r="AX405" s="1"/>
    </row>
    <row r="406" spans="1:50"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234"/>
      <c r="AC406" s="234"/>
      <c r="AD406" s="1"/>
      <c r="AE406" s="1"/>
      <c r="AF406" s="1"/>
      <c r="AG406" s="1"/>
      <c r="AH406" s="1"/>
      <c r="AI406" s="1"/>
      <c r="AJ406" s="1"/>
      <c r="AK406" s="1"/>
      <c r="AL406" s="1"/>
      <c r="AM406" s="1"/>
      <c r="AN406" s="1"/>
      <c r="AO406" s="1"/>
      <c r="AP406" s="1"/>
      <c r="AQ406" s="1"/>
      <c r="AR406" s="1"/>
      <c r="AS406" s="1"/>
      <c r="AT406" s="1"/>
      <c r="AU406" s="1"/>
      <c r="AV406" s="1"/>
      <c r="AW406" s="1"/>
      <c r="AX406" s="1"/>
    </row>
    <row r="407" spans="1:50"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234"/>
      <c r="AC407" s="234"/>
      <c r="AD407" s="1"/>
      <c r="AE407" s="1"/>
      <c r="AF407" s="1"/>
      <c r="AG407" s="1"/>
      <c r="AH407" s="1"/>
      <c r="AI407" s="1"/>
      <c r="AJ407" s="1"/>
      <c r="AK407" s="1"/>
      <c r="AL407" s="1"/>
      <c r="AM407" s="1"/>
      <c r="AN407" s="1"/>
      <c r="AO407" s="1"/>
      <c r="AP407" s="1"/>
      <c r="AQ407" s="1"/>
      <c r="AR407" s="1"/>
      <c r="AS407" s="1"/>
      <c r="AT407" s="1"/>
      <c r="AU407" s="1"/>
      <c r="AV407" s="1"/>
      <c r="AW407" s="1"/>
      <c r="AX407" s="1"/>
    </row>
    <row r="408" spans="1:50"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234"/>
      <c r="AC408" s="234"/>
      <c r="AD408" s="1"/>
      <c r="AE408" s="1"/>
      <c r="AF408" s="1"/>
      <c r="AG408" s="1"/>
      <c r="AH408" s="1"/>
      <c r="AI408" s="1"/>
      <c r="AJ408" s="1"/>
      <c r="AK408" s="1"/>
      <c r="AL408" s="1"/>
      <c r="AM408" s="1"/>
      <c r="AN408" s="1"/>
      <c r="AO408" s="1"/>
      <c r="AP408" s="1"/>
      <c r="AQ408" s="1"/>
      <c r="AR408" s="1"/>
      <c r="AS408" s="1"/>
      <c r="AT408" s="1"/>
      <c r="AU408" s="1"/>
      <c r="AV408" s="1"/>
      <c r="AW408" s="1"/>
      <c r="AX408" s="1"/>
    </row>
    <row r="409" spans="1:50"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234"/>
      <c r="AC409" s="234"/>
      <c r="AD409" s="1"/>
      <c r="AE409" s="1"/>
      <c r="AF409" s="1"/>
      <c r="AG409" s="1"/>
      <c r="AH409" s="1"/>
      <c r="AI409" s="1"/>
      <c r="AJ409" s="1"/>
      <c r="AK409" s="1"/>
      <c r="AL409" s="1"/>
      <c r="AM409" s="1"/>
      <c r="AN409" s="1"/>
      <c r="AO409" s="1"/>
      <c r="AP409" s="1"/>
      <c r="AQ409" s="1"/>
      <c r="AR409" s="1"/>
      <c r="AS409" s="1"/>
      <c r="AT409" s="1"/>
      <c r="AU409" s="1"/>
      <c r="AV409" s="1"/>
      <c r="AW409" s="1"/>
      <c r="AX409" s="1"/>
    </row>
    <row r="410" spans="1:50"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234"/>
      <c r="AC410" s="234"/>
      <c r="AD410" s="1"/>
      <c r="AE410" s="1"/>
      <c r="AF410" s="1"/>
      <c r="AG410" s="1"/>
      <c r="AH410" s="1"/>
      <c r="AI410" s="1"/>
      <c r="AJ410" s="1"/>
      <c r="AK410" s="1"/>
      <c r="AL410" s="1"/>
      <c r="AM410" s="1"/>
      <c r="AN410" s="1"/>
      <c r="AO410" s="1"/>
      <c r="AP410" s="1"/>
      <c r="AQ410" s="1"/>
      <c r="AR410" s="1"/>
      <c r="AS410" s="1"/>
      <c r="AT410" s="1"/>
      <c r="AU410" s="1"/>
      <c r="AV410" s="1"/>
      <c r="AW410" s="1"/>
      <c r="AX410" s="1"/>
    </row>
    <row r="411" spans="1:50"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234"/>
      <c r="AC411" s="234"/>
      <c r="AD411" s="1"/>
      <c r="AE411" s="1"/>
      <c r="AF411" s="1"/>
      <c r="AG411" s="1"/>
      <c r="AH411" s="1"/>
      <c r="AI411" s="1"/>
      <c r="AJ411" s="1"/>
      <c r="AK411" s="1"/>
      <c r="AL411" s="1"/>
      <c r="AM411" s="1"/>
      <c r="AN411" s="1"/>
      <c r="AO411" s="1"/>
      <c r="AP411" s="1"/>
      <c r="AQ411" s="1"/>
      <c r="AR411" s="1"/>
      <c r="AS411" s="1"/>
      <c r="AT411" s="1"/>
      <c r="AU411" s="1"/>
      <c r="AV411" s="1"/>
      <c r="AW411" s="1"/>
      <c r="AX411" s="1"/>
    </row>
    <row r="412" spans="1:50"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234"/>
      <c r="AC412" s="234"/>
      <c r="AD412" s="1"/>
      <c r="AE412" s="1"/>
      <c r="AF412" s="1"/>
      <c r="AG412" s="1"/>
      <c r="AH412" s="1"/>
      <c r="AI412" s="1"/>
      <c r="AJ412" s="1"/>
      <c r="AK412" s="1"/>
      <c r="AL412" s="1"/>
      <c r="AM412" s="1"/>
      <c r="AN412" s="1"/>
      <c r="AO412" s="1"/>
      <c r="AP412" s="1"/>
      <c r="AQ412" s="1"/>
      <c r="AR412" s="1"/>
      <c r="AS412" s="1"/>
      <c r="AT412" s="1"/>
      <c r="AU412" s="1"/>
      <c r="AV412" s="1"/>
      <c r="AW412" s="1"/>
      <c r="AX412" s="1"/>
    </row>
    <row r="413" spans="1:50"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234"/>
      <c r="AC413" s="234"/>
      <c r="AD413" s="1"/>
      <c r="AE413" s="1"/>
      <c r="AF413" s="1"/>
      <c r="AG413" s="1"/>
      <c r="AH413" s="1"/>
      <c r="AI413" s="1"/>
      <c r="AJ413" s="1"/>
      <c r="AK413" s="1"/>
      <c r="AL413" s="1"/>
      <c r="AM413" s="1"/>
      <c r="AN413" s="1"/>
      <c r="AO413" s="1"/>
      <c r="AP413" s="1"/>
      <c r="AQ413" s="1"/>
      <c r="AR413" s="1"/>
      <c r="AS413" s="1"/>
      <c r="AT413" s="1"/>
      <c r="AU413" s="1"/>
      <c r="AV413" s="1"/>
      <c r="AW413" s="1"/>
      <c r="AX413" s="1"/>
    </row>
    <row r="414" spans="1:50"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234"/>
      <c r="AC414" s="234"/>
      <c r="AD414" s="1"/>
      <c r="AE414" s="1"/>
      <c r="AF414" s="1"/>
      <c r="AG414" s="1"/>
      <c r="AH414" s="1"/>
      <c r="AI414" s="1"/>
      <c r="AJ414" s="1"/>
      <c r="AK414" s="1"/>
      <c r="AL414" s="1"/>
      <c r="AM414" s="1"/>
      <c r="AN414" s="1"/>
      <c r="AO414" s="1"/>
      <c r="AP414" s="1"/>
      <c r="AQ414" s="1"/>
      <c r="AR414" s="1"/>
      <c r="AS414" s="1"/>
      <c r="AT414" s="1"/>
      <c r="AU414" s="1"/>
      <c r="AV414" s="1"/>
      <c r="AW414" s="1"/>
      <c r="AX414" s="1"/>
    </row>
    <row r="415" spans="1:50"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234"/>
      <c r="AC415" s="234"/>
      <c r="AD415" s="1"/>
      <c r="AE415" s="1"/>
      <c r="AF415" s="1"/>
      <c r="AG415" s="1"/>
      <c r="AH415" s="1"/>
      <c r="AI415" s="1"/>
      <c r="AJ415" s="1"/>
      <c r="AK415" s="1"/>
      <c r="AL415" s="1"/>
      <c r="AM415" s="1"/>
      <c r="AN415" s="1"/>
      <c r="AO415" s="1"/>
      <c r="AP415" s="1"/>
      <c r="AQ415" s="1"/>
      <c r="AR415" s="1"/>
      <c r="AS415" s="1"/>
      <c r="AT415" s="1"/>
      <c r="AU415" s="1"/>
      <c r="AV415" s="1"/>
      <c r="AW415" s="1"/>
      <c r="AX415" s="1"/>
    </row>
    <row r="416" spans="1:50"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234"/>
      <c r="AC416" s="234"/>
      <c r="AD416" s="1"/>
      <c r="AE416" s="1"/>
      <c r="AF416" s="1"/>
      <c r="AG416" s="1"/>
      <c r="AH416" s="1"/>
      <c r="AI416" s="1"/>
      <c r="AJ416" s="1"/>
      <c r="AK416" s="1"/>
      <c r="AL416" s="1"/>
      <c r="AM416" s="1"/>
      <c r="AN416" s="1"/>
      <c r="AO416" s="1"/>
      <c r="AP416" s="1"/>
      <c r="AQ416" s="1"/>
      <c r="AR416" s="1"/>
      <c r="AS416" s="1"/>
      <c r="AT416" s="1"/>
      <c r="AU416" s="1"/>
      <c r="AV416" s="1"/>
      <c r="AW416" s="1"/>
      <c r="AX416" s="1"/>
    </row>
    <row r="417" spans="1:50"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234"/>
      <c r="AC417" s="234"/>
      <c r="AD417" s="1"/>
      <c r="AE417" s="1"/>
      <c r="AF417" s="1"/>
      <c r="AG417" s="1"/>
      <c r="AH417" s="1"/>
      <c r="AI417" s="1"/>
      <c r="AJ417" s="1"/>
      <c r="AK417" s="1"/>
      <c r="AL417" s="1"/>
      <c r="AM417" s="1"/>
      <c r="AN417" s="1"/>
      <c r="AO417" s="1"/>
      <c r="AP417" s="1"/>
      <c r="AQ417" s="1"/>
      <c r="AR417" s="1"/>
      <c r="AS417" s="1"/>
      <c r="AT417" s="1"/>
      <c r="AU417" s="1"/>
      <c r="AV417" s="1"/>
      <c r="AW417" s="1"/>
      <c r="AX417" s="1"/>
    </row>
    <row r="418" spans="1:50"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234"/>
      <c r="AC418" s="234"/>
      <c r="AD418" s="1"/>
      <c r="AE418" s="1"/>
      <c r="AF418" s="1"/>
      <c r="AG418" s="1"/>
      <c r="AH418" s="1"/>
      <c r="AI418" s="1"/>
      <c r="AJ418" s="1"/>
      <c r="AK418" s="1"/>
      <c r="AL418" s="1"/>
      <c r="AM418" s="1"/>
      <c r="AN418" s="1"/>
      <c r="AO418" s="1"/>
      <c r="AP418" s="1"/>
      <c r="AQ418" s="1"/>
      <c r="AR418" s="1"/>
      <c r="AS418" s="1"/>
      <c r="AT418" s="1"/>
      <c r="AU418" s="1"/>
      <c r="AV418" s="1"/>
      <c r="AW418" s="1"/>
      <c r="AX418" s="1"/>
    </row>
    <row r="419" spans="1:50"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234"/>
      <c r="AC419" s="234"/>
      <c r="AD419" s="1"/>
      <c r="AE419" s="1"/>
      <c r="AF419" s="1"/>
      <c r="AG419" s="1"/>
      <c r="AH419" s="1"/>
      <c r="AI419" s="1"/>
      <c r="AJ419" s="1"/>
      <c r="AK419" s="1"/>
      <c r="AL419" s="1"/>
      <c r="AM419" s="1"/>
      <c r="AN419" s="1"/>
      <c r="AO419" s="1"/>
      <c r="AP419" s="1"/>
      <c r="AQ419" s="1"/>
      <c r="AR419" s="1"/>
      <c r="AS419" s="1"/>
      <c r="AT419" s="1"/>
      <c r="AU419" s="1"/>
      <c r="AV419" s="1"/>
      <c r="AW419" s="1"/>
      <c r="AX419" s="1"/>
    </row>
    <row r="420" spans="1:50"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234"/>
      <c r="AC420" s="234"/>
      <c r="AD420" s="1"/>
      <c r="AE420" s="1"/>
      <c r="AF420" s="1"/>
      <c r="AG420" s="1"/>
      <c r="AH420" s="1"/>
      <c r="AI420" s="1"/>
      <c r="AJ420" s="1"/>
      <c r="AK420" s="1"/>
      <c r="AL420" s="1"/>
      <c r="AM420" s="1"/>
      <c r="AN420" s="1"/>
      <c r="AO420" s="1"/>
      <c r="AP420" s="1"/>
      <c r="AQ420" s="1"/>
      <c r="AR420" s="1"/>
      <c r="AS420" s="1"/>
      <c r="AT420" s="1"/>
      <c r="AU420" s="1"/>
      <c r="AV420" s="1"/>
      <c r="AW420" s="1"/>
      <c r="AX420" s="1"/>
    </row>
    <row r="421" spans="1:50"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234"/>
      <c r="AC421" s="234"/>
      <c r="AD421" s="1"/>
      <c r="AE421" s="1"/>
      <c r="AF421" s="1"/>
      <c r="AG421" s="1"/>
      <c r="AH421" s="1"/>
      <c r="AI421" s="1"/>
      <c r="AJ421" s="1"/>
      <c r="AK421" s="1"/>
      <c r="AL421" s="1"/>
      <c r="AM421" s="1"/>
      <c r="AN421" s="1"/>
      <c r="AO421" s="1"/>
      <c r="AP421" s="1"/>
      <c r="AQ421" s="1"/>
      <c r="AR421" s="1"/>
      <c r="AS421" s="1"/>
      <c r="AT421" s="1"/>
      <c r="AU421" s="1"/>
      <c r="AV421" s="1"/>
      <c r="AW421" s="1"/>
      <c r="AX421" s="1"/>
    </row>
    <row r="422" spans="1:50"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234"/>
      <c r="AC422" s="234"/>
      <c r="AD422" s="1"/>
      <c r="AE422" s="1"/>
      <c r="AF422" s="1"/>
      <c r="AG422" s="1"/>
      <c r="AH422" s="1"/>
      <c r="AI422" s="1"/>
      <c r="AJ422" s="1"/>
      <c r="AK422" s="1"/>
      <c r="AL422" s="1"/>
      <c r="AM422" s="1"/>
      <c r="AN422" s="1"/>
      <c r="AO422" s="1"/>
      <c r="AP422" s="1"/>
      <c r="AQ422" s="1"/>
      <c r="AR422" s="1"/>
      <c r="AS422" s="1"/>
      <c r="AT422" s="1"/>
      <c r="AU422" s="1"/>
      <c r="AV422" s="1"/>
      <c r="AW422" s="1"/>
      <c r="AX422" s="1"/>
    </row>
    <row r="423" spans="1:50"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234"/>
      <c r="AC423" s="234"/>
      <c r="AD423" s="1"/>
      <c r="AE423" s="1"/>
      <c r="AF423" s="1"/>
      <c r="AG423" s="1"/>
      <c r="AH423" s="1"/>
      <c r="AI423" s="1"/>
      <c r="AJ423" s="1"/>
      <c r="AK423" s="1"/>
      <c r="AL423" s="1"/>
      <c r="AM423" s="1"/>
      <c r="AN423" s="1"/>
      <c r="AO423" s="1"/>
      <c r="AP423" s="1"/>
      <c r="AQ423" s="1"/>
      <c r="AR423" s="1"/>
      <c r="AS423" s="1"/>
      <c r="AT423" s="1"/>
      <c r="AU423" s="1"/>
      <c r="AV423" s="1"/>
      <c r="AW423" s="1"/>
      <c r="AX423" s="1"/>
    </row>
    <row r="424" spans="1:50"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234"/>
      <c r="AC424" s="234"/>
      <c r="AD424" s="1"/>
      <c r="AE424" s="1"/>
      <c r="AF424" s="1"/>
      <c r="AG424" s="1"/>
      <c r="AH424" s="1"/>
      <c r="AI424" s="1"/>
      <c r="AJ424" s="1"/>
      <c r="AK424" s="1"/>
      <c r="AL424" s="1"/>
      <c r="AM424" s="1"/>
      <c r="AN424" s="1"/>
      <c r="AO424" s="1"/>
      <c r="AP424" s="1"/>
      <c r="AQ424" s="1"/>
      <c r="AR424" s="1"/>
      <c r="AS424" s="1"/>
      <c r="AT424" s="1"/>
      <c r="AU424" s="1"/>
      <c r="AV424" s="1"/>
      <c r="AW424" s="1"/>
      <c r="AX424" s="1"/>
    </row>
    <row r="425" spans="1:50"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234"/>
      <c r="AC425" s="234"/>
      <c r="AD425" s="1"/>
      <c r="AE425" s="1"/>
      <c r="AF425" s="1"/>
      <c r="AG425" s="1"/>
      <c r="AH425" s="1"/>
      <c r="AI425" s="1"/>
      <c r="AJ425" s="1"/>
      <c r="AK425" s="1"/>
      <c r="AL425" s="1"/>
      <c r="AM425" s="1"/>
      <c r="AN425" s="1"/>
      <c r="AO425" s="1"/>
      <c r="AP425" s="1"/>
      <c r="AQ425" s="1"/>
      <c r="AR425" s="1"/>
      <c r="AS425" s="1"/>
      <c r="AT425" s="1"/>
      <c r="AU425" s="1"/>
      <c r="AV425" s="1"/>
      <c r="AW425" s="1"/>
      <c r="AX425" s="1"/>
    </row>
    <row r="426" spans="1:50"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234"/>
      <c r="AC426" s="234"/>
      <c r="AD426" s="1"/>
      <c r="AE426" s="1"/>
      <c r="AF426" s="1"/>
      <c r="AG426" s="1"/>
      <c r="AH426" s="1"/>
      <c r="AI426" s="1"/>
      <c r="AJ426" s="1"/>
      <c r="AK426" s="1"/>
      <c r="AL426" s="1"/>
      <c r="AM426" s="1"/>
      <c r="AN426" s="1"/>
      <c r="AO426" s="1"/>
      <c r="AP426" s="1"/>
      <c r="AQ426" s="1"/>
      <c r="AR426" s="1"/>
      <c r="AS426" s="1"/>
      <c r="AT426" s="1"/>
      <c r="AU426" s="1"/>
      <c r="AV426" s="1"/>
      <c r="AW426" s="1"/>
      <c r="AX426" s="1"/>
    </row>
    <row r="427" spans="1:50"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234"/>
      <c r="AC427" s="234"/>
      <c r="AD427" s="1"/>
      <c r="AE427" s="1"/>
      <c r="AF427" s="1"/>
      <c r="AG427" s="1"/>
      <c r="AH427" s="1"/>
      <c r="AI427" s="1"/>
      <c r="AJ427" s="1"/>
      <c r="AK427" s="1"/>
      <c r="AL427" s="1"/>
      <c r="AM427" s="1"/>
      <c r="AN427" s="1"/>
      <c r="AO427" s="1"/>
      <c r="AP427" s="1"/>
      <c r="AQ427" s="1"/>
      <c r="AR427" s="1"/>
      <c r="AS427" s="1"/>
      <c r="AT427" s="1"/>
      <c r="AU427" s="1"/>
      <c r="AV427" s="1"/>
      <c r="AW427" s="1"/>
      <c r="AX427" s="1"/>
    </row>
    <row r="428" spans="1:50"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234"/>
      <c r="AC428" s="234"/>
      <c r="AD428" s="1"/>
      <c r="AE428" s="1"/>
      <c r="AF428" s="1"/>
      <c r="AG428" s="1"/>
      <c r="AH428" s="1"/>
      <c r="AI428" s="1"/>
      <c r="AJ428" s="1"/>
      <c r="AK428" s="1"/>
      <c r="AL428" s="1"/>
      <c r="AM428" s="1"/>
      <c r="AN428" s="1"/>
      <c r="AO428" s="1"/>
      <c r="AP428" s="1"/>
      <c r="AQ428" s="1"/>
      <c r="AR428" s="1"/>
      <c r="AS428" s="1"/>
      <c r="AT428" s="1"/>
      <c r="AU428" s="1"/>
      <c r="AV428" s="1"/>
      <c r="AW428" s="1"/>
      <c r="AX428" s="1"/>
    </row>
    <row r="429" spans="1:50"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234"/>
      <c r="AC429" s="234"/>
      <c r="AD429" s="1"/>
      <c r="AE429" s="1"/>
      <c r="AF429" s="1"/>
      <c r="AG429" s="1"/>
      <c r="AH429" s="1"/>
      <c r="AI429" s="1"/>
      <c r="AJ429" s="1"/>
      <c r="AK429" s="1"/>
      <c r="AL429" s="1"/>
      <c r="AM429" s="1"/>
      <c r="AN429" s="1"/>
      <c r="AO429" s="1"/>
      <c r="AP429" s="1"/>
      <c r="AQ429" s="1"/>
      <c r="AR429" s="1"/>
      <c r="AS429" s="1"/>
      <c r="AT429" s="1"/>
      <c r="AU429" s="1"/>
      <c r="AV429" s="1"/>
      <c r="AW429" s="1"/>
      <c r="AX429" s="1"/>
    </row>
    <row r="430" spans="1:50"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234"/>
      <c r="AC430" s="234"/>
      <c r="AD430" s="1"/>
      <c r="AE430" s="1"/>
      <c r="AF430" s="1"/>
      <c r="AG430" s="1"/>
      <c r="AH430" s="1"/>
      <c r="AI430" s="1"/>
      <c r="AJ430" s="1"/>
      <c r="AK430" s="1"/>
      <c r="AL430" s="1"/>
      <c r="AM430" s="1"/>
      <c r="AN430" s="1"/>
      <c r="AO430" s="1"/>
      <c r="AP430" s="1"/>
      <c r="AQ430" s="1"/>
      <c r="AR430" s="1"/>
      <c r="AS430" s="1"/>
      <c r="AT430" s="1"/>
      <c r="AU430" s="1"/>
      <c r="AV430" s="1"/>
      <c r="AW430" s="1"/>
      <c r="AX430" s="1"/>
    </row>
    <row r="431" spans="1:50"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234"/>
      <c r="AC431" s="234"/>
      <c r="AD431" s="1"/>
      <c r="AE431" s="1"/>
      <c r="AF431" s="1"/>
      <c r="AG431" s="1"/>
      <c r="AH431" s="1"/>
      <c r="AI431" s="1"/>
      <c r="AJ431" s="1"/>
      <c r="AK431" s="1"/>
      <c r="AL431" s="1"/>
      <c r="AM431" s="1"/>
      <c r="AN431" s="1"/>
      <c r="AO431" s="1"/>
      <c r="AP431" s="1"/>
      <c r="AQ431" s="1"/>
      <c r="AR431" s="1"/>
      <c r="AS431" s="1"/>
      <c r="AT431" s="1"/>
      <c r="AU431" s="1"/>
      <c r="AV431" s="1"/>
      <c r="AW431" s="1"/>
      <c r="AX431" s="1"/>
    </row>
    <row r="432" spans="1:50"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234"/>
      <c r="AC432" s="234"/>
      <c r="AD432" s="1"/>
      <c r="AE432" s="1"/>
      <c r="AF432" s="1"/>
      <c r="AG432" s="1"/>
      <c r="AH432" s="1"/>
      <c r="AI432" s="1"/>
      <c r="AJ432" s="1"/>
      <c r="AK432" s="1"/>
      <c r="AL432" s="1"/>
      <c r="AM432" s="1"/>
      <c r="AN432" s="1"/>
      <c r="AO432" s="1"/>
      <c r="AP432" s="1"/>
      <c r="AQ432" s="1"/>
      <c r="AR432" s="1"/>
      <c r="AS432" s="1"/>
      <c r="AT432" s="1"/>
      <c r="AU432" s="1"/>
      <c r="AV432" s="1"/>
      <c r="AW432" s="1"/>
      <c r="AX432" s="1"/>
    </row>
    <row r="433" spans="1:50"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234"/>
      <c r="AC433" s="234"/>
      <c r="AD433" s="1"/>
      <c r="AE433" s="1"/>
      <c r="AF433" s="1"/>
      <c r="AG433" s="1"/>
      <c r="AH433" s="1"/>
      <c r="AI433" s="1"/>
      <c r="AJ433" s="1"/>
      <c r="AK433" s="1"/>
      <c r="AL433" s="1"/>
      <c r="AM433" s="1"/>
      <c r="AN433" s="1"/>
      <c r="AO433" s="1"/>
      <c r="AP433" s="1"/>
      <c r="AQ433" s="1"/>
      <c r="AR433" s="1"/>
      <c r="AS433" s="1"/>
      <c r="AT433" s="1"/>
      <c r="AU433" s="1"/>
      <c r="AV433" s="1"/>
      <c r="AW433" s="1"/>
      <c r="AX433" s="1"/>
    </row>
    <row r="434" spans="1:50"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234"/>
      <c r="AC434" s="234"/>
      <c r="AD434" s="1"/>
      <c r="AE434" s="1"/>
      <c r="AF434" s="1"/>
      <c r="AG434" s="1"/>
      <c r="AH434" s="1"/>
      <c r="AI434" s="1"/>
      <c r="AJ434" s="1"/>
      <c r="AK434" s="1"/>
      <c r="AL434" s="1"/>
      <c r="AM434" s="1"/>
      <c r="AN434" s="1"/>
      <c r="AO434" s="1"/>
      <c r="AP434" s="1"/>
      <c r="AQ434" s="1"/>
      <c r="AR434" s="1"/>
      <c r="AS434" s="1"/>
      <c r="AT434" s="1"/>
      <c r="AU434" s="1"/>
      <c r="AV434" s="1"/>
      <c r="AW434" s="1"/>
      <c r="AX434" s="1"/>
    </row>
    <row r="435" spans="1:50"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234"/>
      <c r="AC435" s="234"/>
      <c r="AD435" s="1"/>
      <c r="AE435" s="1"/>
      <c r="AF435" s="1"/>
      <c r="AG435" s="1"/>
      <c r="AH435" s="1"/>
      <c r="AI435" s="1"/>
      <c r="AJ435" s="1"/>
      <c r="AK435" s="1"/>
      <c r="AL435" s="1"/>
      <c r="AM435" s="1"/>
      <c r="AN435" s="1"/>
      <c r="AO435" s="1"/>
      <c r="AP435" s="1"/>
      <c r="AQ435" s="1"/>
      <c r="AR435" s="1"/>
      <c r="AS435" s="1"/>
      <c r="AT435" s="1"/>
      <c r="AU435" s="1"/>
      <c r="AV435" s="1"/>
      <c r="AW435" s="1"/>
      <c r="AX435" s="1"/>
    </row>
    <row r="436" spans="1:50"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234"/>
      <c r="AC436" s="234"/>
      <c r="AD436" s="1"/>
      <c r="AE436" s="1"/>
      <c r="AF436" s="1"/>
      <c r="AG436" s="1"/>
      <c r="AH436" s="1"/>
      <c r="AI436" s="1"/>
      <c r="AJ436" s="1"/>
      <c r="AK436" s="1"/>
      <c r="AL436" s="1"/>
      <c r="AM436" s="1"/>
      <c r="AN436" s="1"/>
      <c r="AO436" s="1"/>
      <c r="AP436" s="1"/>
      <c r="AQ436" s="1"/>
      <c r="AR436" s="1"/>
      <c r="AS436" s="1"/>
      <c r="AT436" s="1"/>
      <c r="AU436" s="1"/>
      <c r="AV436" s="1"/>
      <c r="AW436" s="1"/>
      <c r="AX436" s="1"/>
    </row>
    <row r="437" spans="1:50"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234"/>
      <c r="AC437" s="234"/>
      <c r="AD437" s="1"/>
      <c r="AE437" s="1"/>
      <c r="AF437" s="1"/>
      <c r="AG437" s="1"/>
      <c r="AH437" s="1"/>
      <c r="AI437" s="1"/>
      <c r="AJ437" s="1"/>
      <c r="AK437" s="1"/>
      <c r="AL437" s="1"/>
      <c r="AM437" s="1"/>
      <c r="AN437" s="1"/>
      <c r="AO437" s="1"/>
      <c r="AP437" s="1"/>
      <c r="AQ437" s="1"/>
      <c r="AR437" s="1"/>
      <c r="AS437" s="1"/>
      <c r="AT437" s="1"/>
      <c r="AU437" s="1"/>
      <c r="AV437" s="1"/>
      <c r="AW437" s="1"/>
      <c r="AX437" s="1"/>
    </row>
    <row r="438" spans="1:50"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234"/>
      <c r="AC438" s="234"/>
      <c r="AD438" s="1"/>
      <c r="AE438" s="1"/>
      <c r="AF438" s="1"/>
      <c r="AG438" s="1"/>
      <c r="AH438" s="1"/>
      <c r="AI438" s="1"/>
      <c r="AJ438" s="1"/>
      <c r="AK438" s="1"/>
      <c r="AL438" s="1"/>
      <c r="AM438" s="1"/>
      <c r="AN438" s="1"/>
      <c r="AO438" s="1"/>
      <c r="AP438" s="1"/>
      <c r="AQ438" s="1"/>
      <c r="AR438" s="1"/>
      <c r="AS438" s="1"/>
      <c r="AT438" s="1"/>
      <c r="AU438" s="1"/>
      <c r="AV438" s="1"/>
      <c r="AW438" s="1"/>
      <c r="AX438" s="1"/>
    </row>
    <row r="439" spans="1:50"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234"/>
      <c r="AC439" s="234"/>
      <c r="AD439" s="1"/>
      <c r="AE439" s="1"/>
      <c r="AF439" s="1"/>
      <c r="AG439" s="1"/>
      <c r="AH439" s="1"/>
      <c r="AI439" s="1"/>
      <c r="AJ439" s="1"/>
      <c r="AK439" s="1"/>
      <c r="AL439" s="1"/>
      <c r="AM439" s="1"/>
      <c r="AN439" s="1"/>
      <c r="AO439" s="1"/>
      <c r="AP439" s="1"/>
      <c r="AQ439" s="1"/>
      <c r="AR439" s="1"/>
      <c r="AS439" s="1"/>
      <c r="AT439" s="1"/>
      <c r="AU439" s="1"/>
      <c r="AV439" s="1"/>
      <c r="AW439" s="1"/>
      <c r="AX439" s="1"/>
    </row>
    <row r="440" spans="1:50"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234"/>
      <c r="AC440" s="234"/>
      <c r="AD440" s="1"/>
      <c r="AE440" s="1"/>
      <c r="AF440" s="1"/>
      <c r="AG440" s="1"/>
      <c r="AH440" s="1"/>
      <c r="AI440" s="1"/>
      <c r="AJ440" s="1"/>
      <c r="AK440" s="1"/>
      <c r="AL440" s="1"/>
      <c r="AM440" s="1"/>
      <c r="AN440" s="1"/>
      <c r="AO440" s="1"/>
      <c r="AP440" s="1"/>
      <c r="AQ440" s="1"/>
      <c r="AR440" s="1"/>
      <c r="AS440" s="1"/>
      <c r="AT440" s="1"/>
      <c r="AU440" s="1"/>
      <c r="AV440" s="1"/>
      <c r="AW440" s="1"/>
      <c r="AX440" s="1"/>
    </row>
    <row r="441" spans="1:50"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234"/>
      <c r="AC441" s="234"/>
      <c r="AD441" s="1"/>
      <c r="AE441" s="1"/>
      <c r="AF441" s="1"/>
      <c r="AG441" s="1"/>
      <c r="AH441" s="1"/>
      <c r="AI441" s="1"/>
      <c r="AJ441" s="1"/>
      <c r="AK441" s="1"/>
      <c r="AL441" s="1"/>
      <c r="AM441" s="1"/>
      <c r="AN441" s="1"/>
      <c r="AO441" s="1"/>
      <c r="AP441" s="1"/>
      <c r="AQ441" s="1"/>
      <c r="AR441" s="1"/>
      <c r="AS441" s="1"/>
      <c r="AT441" s="1"/>
      <c r="AU441" s="1"/>
      <c r="AV441" s="1"/>
      <c r="AW441" s="1"/>
      <c r="AX441" s="1"/>
    </row>
    <row r="442" spans="1:50"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234"/>
      <c r="AC442" s="234"/>
      <c r="AD442" s="1"/>
      <c r="AE442" s="1"/>
      <c r="AF442" s="1"/>
      <c r="AG442" s="1"/>
      <c r="AH442" s="1"/>
      <c r="AI442" s="1"/>
      <c r="AJ442" s="1"/>
      <c r="AK442" s="1"/>
      <c r="AL442" s="1"/>
      <c r="AM442" s="1"/>
      <c r="AN442" s="1"/>
      <c r="AO442" s="1"/>
      <c r="AP442" s="1"/>
      <c r="AQ442" s="1"/>
      <c r="AR442" s="1"/>
      <c r="AS442" s="1"/>
      <c r="AT442" s="1"/>
      <c r="AU442" s="1"/>
      <c r="AV442" s="1"/>
      <c r="AW442" s="1"/>
      <c r="AX442" s="1"/>
    </row>
    <row r="443" spans="1:50"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234"/>
      <c r="AC443" s="234"/>
      <c r="AD443" s="1"/>
      <c r="AE443" s="1"/>
      <c r="AF443" s="1"/>
      <c r="AG443" s="1"/>
      <c r="AH443" s="1"/>
      <c r="AI443" s="1"/>
      <c r="AJ443" s="1"/>
      <c r="AK443" s="1"/>
      <c r="AL443" s="1"/>
      <c r="AM443" s="1"/>
      <c r="AN443" s="1"/>
      <c r="AO443" s="1"/>
      <c r="AP443" s="1"/>
      <c r="AQ443" s="1"/>
      <c r="AR443" s="1"/>
      <c r="AS443" s="1"/>
      <c r="AT443" s="1"/>
      <c r="AU443" s="1"/>
      <c r="AV443" s="1"/>
      <c r="AW443" s="1"/>
      <c r="AX443" s="1"/>
    </row>
    <row r="444" spans="1:50"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234"/>
      <c r="AC444" s="234"/>
      <c r="AD444" s="1"/>
      <c r="AE444" s="1"/>
      <c r="AF444" s="1"/>
      <c r="AG444" s="1"/>
      <c r="AH444" s="1"/>
      <c r="AI444" s="1"/>
      <c r="AJ444" s="1"/>
      <c r="AK444" s="1"/>
      <c r="AL444" s="1"/>
      <c r="AM444" s="1"/>
      <c r="AN444" s="1"/>
      <c r="AO444" s="1"/>
      <c r="AP444" s="1"/>
      <c r="AQ444" s="1"/>
      <c r="AR444" s="1"/>
      <c r="AS444" s="1"/>
      <c r="AT444" s="1"/>
      <c r="AU444" s="1"/>
      <c r="AV444" s="1"/>
      <c r="AW444" s="1"/>
      <c r="AX444" s="1"/>
    </row>
    <row r="445" spans="1:50"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234"/>
      <c r="AC445" s="234"/>
      <c r="AD445" s="1"/>
      <c r="AE445" s="1"/>
      <c r="AF445" s="1"/>
      <c r="AG445" s="1"/>
      <c r="AH445" s="1"/>
      <c r="AI445" s="1"/>
      <c r="AJ445" s="1"/>
      <c r="AK445" s="1"/>
      <c r="AL445" s="1"/>
      <c r="AM445" s="1"/>
      <c r="AN445" s="1"/>
      <c r="AO445" s="1"/>
      <c r="AP445" s="1"/>
      <c r="AQ445" s="1"/>
      <c r="AR445" s="1"/>
      <c r="AS445" s="1"/>
      <c r="AT445" s="1"/>
      <c r="AU445" s="1"/>
      <c r="AV445" s="1"/>
      <c r="AW445" s="1"/>
      <c r="AX445" s="1"/>
    </row>
    <row r="446" spans="1:50"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234"/>
      <c r="AC446" s="234"/>
      <c r="AD446" s="1"/>
      <c r="AE446" s="1"/>
      <c r="AF446" s="1"/>
      <c r="AG446" s="1"/>
      <c r="AH446" s="1"/>
      <c r="AI446" s="1"/>
      <c r="AJ446" s="1"/>
      <c r="AK446" s="1"/>
      <c r="AL446" s="1"/>
      <c r="AM446" s="1"/>
      <c r="AN446" s="1"/>
      <c r="AO446" s="1"/>
      <c r="AP446" s="1"/>
      <c r="AQ446" s="1"/>
      <c r="AR446" s="1"/>
      <c r="AS446" s="1"/>
      <c r="AT446" s="1"/>
      <c r="AU446" s="1"/>
      <c r="AV446" s="1"/>
      <c r="AW446" s="1"/>
      <c r="AX446" s="1"/>
    </row>
    <row r="447" spans="1:50"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234"/>
      <c r="AC447" s="234"/>
      <c r="AD447" s="1"/>
      <c r="AE447" s="1"/>
      <c r="AF447" s="1"/>
      <c r="AG447" s="1"/>
      <c r="AH447" s="1"/>
      <c r="AI447" s="1"/>
      <c r="AJ447" s="1"/>
      <c r="AK447" s="1"/>
      <c r="AL447" s="1"/>
      <c r="AM447" s="1"/>
      <c r="AN447" s="1"/>
      <c r="AO447" s="1"/>
      <c r="AP447" s="1"/>
      <c r="AQ447" s="1"/>
      <c r="AR447" s="1"/>
      <c r="AS447" s="1"/>
      <c r="AT447" s="1"/>
      <c r="AU447" s="1"/>
      <c r="AV447" s="1"/>
      <c r="AW447" s="1"/>
      <c r="AX447" s="1"/>
    </row>
    <row r="448" spans="1:50"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234"/>
      <c r="AC448" s="234"/>
      <c r="AD448" s="1"/>
      <c r="AE448" s="1"/>
      <c r="AF448" s="1"/>
      <c r="AG448" s="1"/>
      <c r="AH448" s="1"/>
      <c r="AI448" s="1"/>
      <c r="AJ448" s="1"/>
      <c r="AK448" s="1"/>
      <c r="AL448" s="1"/>
      <c r="AM448" s="1"/>
      <c r="AN448" s="1"/>
      <c r="AO448" s="1"/>
      <c r="AP448" s="1"/>
      <c r="AQ448" s="1"/>
      <c r="AR448" s="1"/>
      <c r="AS448" s="1"/>
      <c r="AT448" s="1"/>
      <c r="AU448" s="1"/>
      <c r="AV448" s="1"/>
      <c r="AW448" s="1"/>
      <c r="AX448" s="1"/>
    </row>
    <row r="449" spans="1:50"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234"/>
      <c r="AC449" s="234"/>
      <c r="AD449" s="1"/>
      <c r="AE449" s="1"/>
      <c r="AF449" s="1"/>
      <c r="AG449" s="1"/>
      <c r="AH449" s="1"/>
      <c r="AI449" s="1"/>
      <c r="AJ449" s="1"/>
      <c r="AK449" s="1"/>
      <c r="AL449" s="1"/>
      <c r="AM449" s="1"/>
      <c r="AN449" s="1"/>
      <c r="AO449" s="1"/>
      <c r="AP449" s="1"/>
      <c r="AQ449" s="1"/>
      <c r="AR449" s="1"/>
      <c r="AS449" s="1"/>
      <c r="AT449" s="1"/>
      <c r="AU449" s="1"/>
      <c r="AV449" s="1"/>
      <c r="AW449" s="1"/>
      <c r="AX449" s="1"/>
    </row>
    <row r="450" spans="1:50"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234"/>
      <c r="AC450" s="234"/>
      <c r="AD450" s="1"/>
      <c r="AE450" s="1"/>
      <c r="AF450" s="1"/>
      <c r="AG450" s="1"/>
      <c r="AH450" s="1"/>
      <c r="AI450" s="1"/>
      <c r="AJ450" s="1"/>
      <c r="AK450" s="1"/>
      <c r="AL450" s="1"/>
      <c r="AM450" s="1"/>
      <c r="AN450" s="1"/>
      <c r="AO450" s="1"/>
      <c r="AP450" s="1"/>
      <c r="AQ450" s="1"/>
      <c r="AR450" s="1"/>
      <c r="AS450" s="1"/>
      <c r="AT450" s="1"/>
      <c r="AU450" s="1"/>
      <c r="AV450" s="1"/>
      <c r="AW450" s="1"/>
      <c r="AX450" s="1"/>
    </row>
    <row r="451" spans="1:50"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234"/>
      <c r="AC451" s="234"/>
      <c r="AD451" s="1"/>
      <c r="AE451" s="1"/>
      <c r="AF451" s="1"/>
      <c r="AG451" s="1"/>
      <c r="AH451" s="1"/>
      <c r="AI451" s="1"/>
      <c r="AJ451" s="1"/>
      <c r="AK451" s="1"/>
      <c r="AL451" s="1"/>
      <c r="AM451" s="1"/>
      <c r="AN451" s="1"/>
      <c r="AO451" s="1"/>
      <c r="AP451" s="1"/>
      <c r="AQ451" s="1"/>
      <c r="AR451" s="1"/>
      <c r="AS451" s="1"/>
      <c r="AT451" s="1"/>
      <c r="AU451" s="1"/>
      <c r="AV451" s="1"/>
      <c r="AW451" s="1"/>
      <c r="AX451" s="1"/>
    </row>
    <row r="452" spans="1:50"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234"/>
      <c r="AC452" s="234"/>
      <c r="AD452" s="1"/>
      <c r="AE452" s="1"/>
      <c r="AF452" s="1"/>
      <c r="AG452" s="1"/>
      <c r="AH452" s="1"/>
      <c r="AI452" s="1"/>
      <c r="AJ452" s="1"/>
      <c r="AK452" s="1"/>
      <c r="AL452" s="1"/>
      <c r="AM452" s="1"/>
      <c r="AN452" s="1"/>
      <c r="AO452" s="1"/>
      <c r="AP452" s="1"/>
      <c r="AQ452" s="1"/>
      <c r="AR452" s="1"/>
      <c r="AS452" s="1"/>
      <c r="AT452" s="1"/>
      <c r="AU452" s="1"/>
      <c r="AV452" s="1"/>
      <c r="AW452" s="1"/>
      <c r="AX452" s="1"/>
    </row>
    <row r="453" spans="1:50"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234"/>
      <c r="AC453" s="234"/>
      <c r="AD453" s="1"/>
      <c r="AE453" s="1"/>
      <c r="AF453" s="1"/>
      <c r="AG453" s="1"/>
      <c r="AH453" s="1"/>
      <c r="AI453" s="1"/>
      <c r="AJ453" s="1"/>
      <c r="AK453" s="1"/>
      <c r="AL453" s="1"/>
      <c r="AM453" s="1"/>
      <c r="AN453" s="1"/>
      <c r="AO453" s="1"/>
      <c r="AP453" s="1"/>
      <c r="AQ453" s="1"/>
      <c r="AR453" s="1"/>
      <c r="AS453" s="1"/>
      <c r="AT453" s="1"/>
      <c r="AU453" s="1"/>
      <c r="AV453" s="1"/>
      <c r="AW453" s="1"/>
      <c r="AX453" s="1"/>
    </row>
    <row r="454" spans="1:50"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234"/>
      <c r="AC454" s="234"/>
      <c r="AD454" s="1"/>
      <c r="AE454" s="1"/>
      <c r="AF454" s="1"/>
      <c r="AG454" s="1"/>
      <c r="AH454" s="1"/>
      <c r="AI454" s="1"/>
      <c r="AJ454" s="1"/>
      <c r="AK454" s="1"/>
      <c r="AL454" s="1"/>
      <c r="AM454" s="1"/>
      <c r="AN454" s="1"/>
      <c r="AO454" s="1"/>
      <c r="AP454" s="1"/>
      <c r="AQ454" s="1"/>
      <c r="AR454" s="1"/>
      <c r="AS454" s="1"/>
      <c r="AT454" s="1"/>
      <c r="AU454" s="1"/>
      <c r="AV454" s="1"/>
      <c r="AW454" s="1"/>
      <c r="AX454" s="1"/>
    </row>
    <row r="455" spans="1:50"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234"/>
      <c r="AC455" s="234"/>
      <c r="AD455" s="1"/>
      <c r="AE455" s="1"/>
      <c r="AF455" s="1"/>
      <c r="AG455" s="1"/>
      <c r="AH455" s="1"/>
      <c r="AI455" s="1"/>
      <c r="AJ455" s="1"/>
      <c r="AK455" s="1"/>
      <c r="AL455" s="1"/>
      <c r="AM455" s="1"/>
      <c r="AN455" s="1"/>
      <c r="AO455" s="1"/>
      <c r="AP455" s="1"/>
      <c r="AQ455" s="1"/>
      <c r="AR455" s="1"/>
      <c r="AS455" s="1"/>
      <c r="AT455" s="1"/>
      <c r="AU455" s="1"/>
      <c r="AV455" s="1"/>
      <c r="AW455" s="1"/>
      <c r="AX455" s="1"/>
    </row>
    <row r="456" spans="1:50"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234"/>
      <c r="AC456" s="234"/>
      <c r="AD456" s="1"/>
      <c r="AE456" s="1"/>
      <c r="AF456" s="1"/>
      <c r="AG456" s="1"/>
      <c r="AH456" s="1"/>
      <c r="AI456" s="1"/>
      <c r="AJ456" s="1"/>
      <c r="AK456" s="1"/>
      <c r="AL456" s="1"/>
      <c r="AM456" s="1"/>
      <c r="AN456" s="1"/>
      <c r="AO456" s="1"/>
      <c r="AP456" s="1"/>
      <c r="AQ456" s="1"/>
      <c r="AR456" s="1"/>
      <c r="AS456" s="1"/>
      <c r="AT456" s="1"/>
      <c r="AU456" s="1"/>
      <c r="AV456" s="1"/>
      <c r="AW456" s="1"/>
      <c r="AX456" s="1"/>
    </row>
    <row r="457" spans="1:50"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234"/>
      <c r="AC457" s="234"/>
      <c r="AD457" s="1"/>
      <c r="AE457" s="1"/>
      <c r="AF457" s="1"/>
      <c r="AG457" s="1"/>
      <c r="AH457" s="1"/>
      <c r="AI457" s="1"/>
      <c r="AJ457" s="1"/>
      <c r="AK457" s="1"/>
      <c r="AL457" s="1"/>
      <c r="AM457" s="1"/>
      <c r="AN457" s="1"/>
      <c r="AO457" s="1"/>
      <c r="AP457" s="1"/>
      <c r="AQ457" s="1"/>
      <c r="AR457" s="1"/>
      <c r="AS457" s="1"/>
      <c r="AT457" s="1"/>
      <c r="AU457" s="1"/>
      <c r="AV457" s="1"/>
      <c r="AW457" s="1"/>
      <c r="AX457" s="1"/>
    </row>
    <row r="458" spans="1:50"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234"/>
      <c r="AC458" s="234"/>
      <c r="AD458" s="1"/>
      <c r="AE458" s="1"/>
      <c r="AF458" s="1"/>
      <c r="AG458" s="1"/>
      <c r="AH458" s="1"/>
      <c r="AI458" s="1"/>
      <c r="AJ458" s="1"/>
      <c r="AK458" s="1"/>
      <c r="AL458" s="1"/>
      <c r="AM458" s="1"/>
      <c r="AN458" s="1"/>
      <c r="AO458" s="1"/>
      <c r="AP458" s="1"/>
      <c r="AQ458" s="1"/>
      <c r="AR458" s="1"/>
      <c r="AS458" s="1"/>
      <c r="AT458" s="1"/>
      <c r="AU458" s="1"/>
      <c r="AV458" s="1"/>
      <c r="AW458" s="1"/>
      <c r="AX458" s="1"/>
    </row>
    <row r="459" spans="1:50"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234"/>
      <c r="AC459" s="234"/>
      <c r="AD459" s="1"/>
      <c r="AE459" s="1"/>
      <c r="AF459" s="1"/>
      <c r="AG459" s="1"/>
      <c r="AH459" s="1"/>
      <c r="AI459" s="1"/>
      <c r="AJ459" s="1"/>
      <c r="AK459" s="1"/>
      <c r="AL459" s="1"/>
      <c r="AM459" s="1"/>
      <c r="AN459" s="1"/>
      <c r="AO459" s="1"/>
      <c r="AP459" s="1"/>
      <c r="AQ459" s="1"/>
      <c r="AR459" s="1"/>
      <c r="AS459" s="1"/>
      <c r="AT459" s="1"/>
      <c r="AU459" s="1"/>
      <c r="AV459" s="1"/>
      <c r="AW459" s="1"/>
      <c r="AX459" s="1"/>
    </row>
    <row r="460" spans="1:50"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234"/>
      <c r="AC460" s="234"/>
      <c r="AD460" s="1"/>
      <c r="AE460" s="1"/>
      <c r="AF460" s="1"/>
      <c r="AG460" s="1"/>
      <c r="AH460" s="1"/>
      <c r="AI460" s="1"/>
      <c r="AJ460" s="1"/>
      <c r="AK460" s="1"/>
      <c r="AL460" s="1"/>
      <c r="AM460" s="1"/>
      <c r="AN460" s="1"/>
      <c r="AO460" s="1"/>
      <c r="AP460" s="1"/>
      <c r="AQ460" s="1"/>
      <c r="AR460" s="1"/>
      <c r="AS460" s="1"/>
      <c r="AT460" s="1"/>
      <c r="AU460" s="1"/>
      <c r="AV460" s="1"/>
      <c r="AW460" s="1"/>
      <c r="AX460" s="1"/>
    </row>
    <row r="461" spans="1:50"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234"/>
      <c r="AC461" s="234"/>
      <c r="AD461" s="1"/>
      <c r="AE461" s="1"/>
      <c r="AF461" s="1"/>
      <c r="AG461" s="1"/>
      <c r="AH461" s="1"/>
      <c r="AI461" s="1"/>
      <c r="AJ461" s="1"/>
      <c r="AK461" s="1"/>
      <c r="AL461" s="1"/>
      <c r="AM461" s="1"/>
      <c r="AN461" s="1"/>
      <c r="AO461" s="1"/>
      <c r="AP461" s="1"/>
      <c r="AQ461" s="1"/>
      <c r="AR461" s="1"/>
      <c r="AS461" s="1"/>
      <c r="AT461" s="1"/>
      <c r="AU461" s="1"/>
      <c r="AV461" s="1"/>
      <c r="AW461" s="1"/>
      <c r="AX461" s="1"/>
    </row>
    <row r="462" spans="1:50"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234"/>
      <c r="AC462" s="234"/>
      <c r="AD462" s="1"/>
      <c r="AE462" s="1"/>
      <c r="AF462" s="1"/>
      <c r="AG462" s="1"/>
      <c r="AH462" s="1"/>
      <c r="AI462" s="1"/>
      <c r="AJ462" s="1"/>
      <c r="AK462" s="1"/>
      <c r="AL462" s="1"/>
      <c r="AM462" s="1"/>
      <c r="AN462" s="1"/>
      <c r="AO462" s="1"/>
      <c r="AP462" s="1"/>
      <c r="AQ462" s="1"/>
      <c r="AR462" s="1"/>
      <c r="AS462" s="1"/>
      <c r="AT462" s="1"/>
      <c r="AU462" s="1"/>
      <c r="AV462" s="1"/>
      <c r="AW462" s="1"/>
      <c r="AX462" s="1"/>
    </row>
    <row r="463" spans="1:50"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234"/>
      <c r="AC463" s="234"/>
      <c r="AD463" s="1"/>
      <c r="AE463" s="1"/>
      <c r="AF463" s="1"/>
      <c r="AG463" s="1"/>
      <c r="AH463" s="1"/>
      <c r="AI463" s="1"/>
      <c r="AJ463" s="1"/>
      <c r="AK463" s="1"/>
      <c r="AL463" s="1"/>
      <c r="AM463" s="1"/>
      <c r="AN463" s="1"/>
      <c r="AO463" s="1"/>
      <c r="AP463" s="1"/>
      <c r="AQ463" s="1"/>
      <c r="AR463" s="1"/>
      <c r="AS463" s="1"/>
      <c r="AT463" s="1"/>
      <c r="AU463" s="1"/>
      <c r="AV463" s="1"/>
      <c r="AW463" s="1"/>
      <c r="AX463" s="1"/>
    </row>
    <row r="464" spans="1:50"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234"/>
      <c r="AC464" s="234"/>
      <c r="AD464" s="1"/>
      <c r="AE464" s="1"/>
      <c r="AF464" s="1"/>
      <c r="AG464" s="1"/>
      <c r="AH464" s="1"/>
      <c r="AI464" s="1"/>
      <c r="AJ464" s="1"/>
      <c r="AK464" s="1"/>
      <c r="AL464" s="1"/>
      <c r="AM464" s="1"/>
      <c r="AN464" s="1"/>
      <c r="AO464" s="1"/>
      <c r="AP464" s="1"/>
      <c r="AQ464" s="1"/>
      <c r="AR464" s="1"/>
      <c r="AS464" s="1"/>
      <c r="AT464" s="1"/>
      <c r="AU464" s="1"/>
      <c r="AV464" s="1"/>
      <c r="AW464" s="1"/>
      <c r="AX464" s="1"/>
    </row>
    <row r="465" spans="1:50"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234"/>
      <c r="AC465" s="234"/>
      <c r="AD465" s="1"/>
      <c r="AE465" s="1"/>
      <c r="AF465" s="1"/>
      <c r="AG465" s="1"/>
      <c r="AH465" s="1"/>
      <c r="AI465" s="1"/>
      <c r="AJ465" s="1"/>
      <c r="AK465" s="1"/>
      <c r="AL465" s="1"/>
      <c r="AM465" s="1"/>
      <c r="AN465" s="1"/>
      <c r="AO465" s="1"/>
      <c r="AP465" s="1"/>
      <c r="AQ465" s="1"/>
      <c r="AR465" s="1"/>
      <c r="AS465" s="1"/>
      <c r="AT465" s="1"/>
      <c r="AU465" s="1"/>
      <c r="AV465" s="1"/>
      <c r="AW465" s="1"/>
      <c r="AX465" s="1"/>
    </row>
    <row r="466" spans="1:50"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234"/>
      <c r="AC466" s="234"/>
      <c r="AD466" s="1"/>
      <c r="AE466" s="1"/>
      <c r="AF466" s="1"/>
      <c r="AG466" s="1"/>
      <c r="AH466" s="1"/>
      <c r="AI466" s="1"/>
      <c r="AJ466" s="1"/>
      <c r="AK466" s="1"/>
      <c r="AL466" s="1"/>
      <c r="AM466" s="1"/>
      <c r="AN466" s="1"/>
      <c r="AO466" s="1"/>
      <c r="AP466" s="1"/>
      <c r="AQ466" s="1"/>
      <c r="AR466" s="1"/>
      <c r="AS466" s="1"/>
      <c r="AT466" s="1"/>
      <c r="AU466" s="1"/>
      <c r="AV466" s="1"/>
      <c r="AW466" s="1"/>
      <c r="AX466" s="1"/>
    </row>
    <row r="467" spans="1:50"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234"/>
      <c r="AC467" s="234"/>
      <c r="AD467" s="1"/>
      <c r="AE467" s="1"/>
      <c r="AF467" s="1"/>
      <c r="AG467" s="1"/>
      <c r="AH467" s="1"/>
      <c r="AI467" s="1"/>
      <c r="AJ467" s="1"/>
      <c r="AK467" s="1"/>
      <c r="AL467" s="1"/>
      <c r="AM467" s="1"/>
      <c r="AN467" s="1"/>
      <c r="AO467" s="1"/>
      <c r="AP467" s="1"/>
      <c r="AQ467" s="1"/>
      <c r="AR467" s="1"/>
      <c r="AS467" s="1"/>
      <c r="AT467" s="1"/>
      <c r="AU467" s="1"/>
      <c r="AV467" s="1"/>
      <c r="AW467" s="1"/>
      <c r="AX467" s="1"/>
    </row>
    <row r="468" spans="1:50"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234"/>
      <c r="AC468" s="234"/>
      <c r="AD468" s="1"/>
      <c r="AE468" s="1"/>
      <c r="AF468" s="1"/>
      <c r="AG468" s="1"/>
      <c r="AH468" s="1"/>
      <c r="AI468" s="1"/>
      <c r="AJ468" s="1"/>
      <c r="AK468" s="1"/>
      <c r="AL468" s="1"/>
      <c r="AM468" s="1"/>
      <c r="AN468" s="1"/>
      <c r="AO468" s="1"/>
      <c r="AP468" s="1"/>
      <c r="AQ468" s="1"/>
      <c r="AR468" s="1"/>
      <c r="AS468" s="1"/>
      <c r="AT468" s="1"/>
      <c r="AU468" s="1"/>
      <c r="AV468" s="1"/>
      <c r="AW468" s="1"/>
      <c r="AX468" s="1"/>
    </row>
    <row r="469" spans="1:50"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234"/>
      <c r="AC469" s="234"/>
      <c r="AD469" s="1"/>
      <c r="AE469" s="1"/>
      <c r="AF469" s="1"/>
      <c r="AG469" s="1"/>
      <c r="AH469" s="1"/>
      <c r="AI469" s="1"/>
      <c r="AJ469" s="1"/>
      <c r="AK469" s="1"/>
      <c r="AL469" s="1"/>
      <c r="AM469" s="1"/>
      <c r="AN469" s="1"/>
      <c r="AO469" s="1"/>
      <c r="AP469" s="1"/>
      <c r="AQ469" s="1"/>
      <c r="AR469" s="1"/>
      <c r="AS469" s="1"/>
      <c r="AT469" s="1"/>
      <c r="AU469" s="1"/>
      <c r="AV469" s="1"/>
      <c r="AW469" s="1"/>
      <c r="AX469" s="1"/>
    </row>
    <row r="470" spans="1:50"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234"/>
      <c r="AC470" s="234"/>
      <c r="AD470" s="1"/>
      <c r="AE470" s="1"/>
      <c r="AF470" s="1"/>
      <c r="AG470" s="1"/>
      <c r="AH470" s="1"/>
      <c r="AI470" s="1"/>
      <c r="AJ470" s="1"/>
      <c r="AK470" s="1"/>
      <c r="AL470" s="1"/>
      <c r="AM470" s="1"/>
      <c r="AN470" s="1"/>
      <c r="AO470" s="1"/>
      <c r="AP470" s="1"/>
      <c r="AQ470" s="1"/>
      <c r="AR470" s="1"/>
      <c r="AS470" s="1"/>
      <c r="AT470" s="1"/>
      <c r="AU470" s="1"/>
      <c r="AV470" s="1"/>
      <c r="AW470" s="1"/>
      <c r="AX470" s="1"/>
    </row>
    <row r="471" spans="1:50"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234"/>
      <c r="AC471" s="234"/>
      <c r="AD471" s="1"/>
      <c r="AE471" s="1"/>
      <c r="AF471" s="1"/>
      <c r="AG471" s="1"/>
      <c r="AH471" s="1"/>
      <c r="AI471" s="1"/>
      <c r="AJ471" s="1"/>
      <c r="AK471" s="1"/>
      <c r="AL471" s="1"/>
      <c r="AM471" s="1"/>
      <c r="AN471" s="1"/>
      <c r="AO471" s="1"/>
      <c r="AP471" s="1"/>
      <c r="AQ471" s="1"/>
      <c r="AR471" s="1"/>
      <c r="AS471" s="1"/>
      <c r="AT471" s="1"/>
      <c r="AU471" s="1"/>
      <c r="AV471" s="1"/>
      <c r="AW471" s="1"/>
      <c r="AX471" s="1"/>
    </row>
    <row r="472" spans="1:50"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234"/>
      <c r="AC472" s="234"/>
      <c r="AD472" s="1"/>
      <c r="AE472" s="1"/>
      <c r="AF472" s="1"/>
      <c r="AG472" s="1"/>
      <c r="AH472" s="1"/>
      <c r="AI472" s="1"/>
      <c r="AJ472" s="1"/>
      <c r="AK472" s="1"/>
      <c r="AL472" s="1"/>
      <c r="AM472" s="1"/>
      <c r="AN472" s="1"/>
      <c r="AO472" s="1"/>
      <c r="AP472" s="1"/>
      <c r="AQ472" s="1"/>
      <c r="AR472" s="1"/>
      <c r="AS472" s="1"/>
      <c r="AT472" s="1"/>
      <c r="AU472" s="1"/>
      <c r="AV472" s="1"/>
      <c r="AW472" s="1"/>
      <c r="AX472" s="1"/>
    </row>
    <row r="473" spans="1:50"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234"/>
      <c r="AC473" s="234"/>
      <c r="AD473" s="1"/>
      <c r="AE473" s="1"/>
      <c r="AF473" s="1"/>
      <c r="AG473" s="1"/>
      <c r="AH473" s="1"/>
      <c r="AI473" s="1"/>
      <c r="AJ473" s="1"/>
      <c r="AK473" s="1"/>
      <c r="AL473" s="1"/>
      <c r="AM473" s="1"/>
      <c r="AN473" s="1"/>
      <c r="AO473" s="1"/>
      <c r="AP473" s="1"/>
      <c r="AQ473" s="1"/>
      <c r="AR473" s="1"/>
      <c r="AS473" s="1"/>
      <c r="AT473" s="1"/>
      <c r="AU473" s="1"/>
      <c r="AV473" s="1"/>
      <c r="AW473" s="1"/>
      <c r="AX473" s="1"/>
    </row>
    <row r="474" spans="1:50"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234"/>
      <c r="AC474" s="234"/>
      <c r="AD474" s="1"/>
      <c r="AE474" s="1"/>
      <c r="AF474" s="1"/>
      <c r="AG474" s="1"/>
      <c r="AH474" s="1"/>
      <c r="AI474" s="1"/>
      <c r="AJ474" s="1"/>
      <c r="AK474" s="1"/>
      <c r="AL474" s="1"/>
      <c r="AM474" s="1"/>
      <c r="AN474" s="1"/>
      <c r="AO474" s="1"/>
      <c r="AP474" s="1"/>
      <c r="AQ474" s="1"/>
      <c r="AR474" s="1"/>
      <c r="AS474" s="1"/>
      <c r="AT474" s="1"/>
      <c r="AU474" s="1"/>
      <c r="AV474" s="1"/>
      <c r="AW474" s="1"/>
      <c r="AX474" s="1"/>
    </row>
    <row r="475" spans="1:50"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234"/>
      <c r="AC475" s="234"/>
      <c r="AD475" s="1"/>
      <c r="AE475" s="1"/>
      <c r="AF475" s="1"/>
      <c r="AG475" s="1"/>
      <c r="AH475" s="1"/>
      <c r="AI475" s="1"/>
      <c r="AJ475" s="1"/>
      <c r="AK475" s="1"/>
      <c r="AL475" s="1"/>
      <c r="AM475" s="1"/>
      <c r="AN475" s="1"/>
      <c r="AO475" s="1"/>
      <c r="AP475" s="1"/>
      <c r="AQ475" s="1"/>
      <c r="AR475" s="1"/>
      <c r="AS475" s="1"/>
      <c r="AT475" s="1"/>
      <c r="AU475" s="1"/>
      <c r="AV475" s="1"/>
      <c r="AW475" s="1"/>
      <c r="AX475" s="1"/>
    </row>
    <row r="476" spans="1:50"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234"/>
      <c r="AC476" s="234"/>
      <c r="AD476" s="1"/>
      <c r="AE476" s="1"/>
      <c r="AF476" s="1"/>
      <c r="AG476" s="1"/>
      <c r="AH476" s="1"/>
      <c r="AI476" s="1"/>
      <c r="AJ476" s="1"/>
      <c r="AK476" s="1"/>
      <c r="AL476" s="1"/>
      <c r="AM476" s="1"/>
      <c r="AN476" s="1"/>
      <c r="AO476" s="1"/>
      <c r="AP476" s="1"/>
      <c r="AQ476" s="1"/>
      <c r="AR476" s="1"/>
      <c r="AS476" s="1"/>
      <c r="AT476" s="1"/>
      <c r="AU476" s="1"/>
      <c r="AV476" s="1"/>
      <c r="AW476" s="1"/>
      <c r="AX476" s="1"/>
    </row>
    <row r="477" spans="1:50"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234"/>
      <c r="AC477" s="234"/>
      <c r="AD477" s="1"/>
      <c r="AE477" s="1"/>
      <c r="AF477" s="1"/>
      <c r="AG477" s="1"/>
      <c r="AH477" s="1"/>
      <c r="AI477" s="1"/>
      <c r="AJ477" s="1"/>
      <c r="AK477" s="1"/>
      <c r="AL477" s="1"/>
      <c r="AM477" s="1"/>
      <c r="AN477" s="1"/>
      <c r="AO477" s="1"/>
      <c r="AP477" s="1"/>
      <c r="AQ477" s="1"/>
      <c r="AR477" s="1"/>
      <c r="AS477" s="1"/>
      <c r="AT477" s="1"/>
      <c r="AU477" s="1"/>
      <c r="AV477" s="1"/>
      <c r="AW477" s="1"/>
      <c r="AX477" s="1"/>
    </row>
    <row r="478" spans="1:50"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234"/>
      <c r="AC478" s="234"/>
      <c r="AD478" s="1"/>
      <c r="AE478" s="1"/>
      <c r="AF478" s="1"/>
      <c r="AG478" s="1"/>
      <c r="AH478" s="1"/>
      <c r="AI478" s="1"/>
      <c r="AJ478" s="1"/>
      <c r="AK478" s="1"/>
      <c r="AL478" s="1"/>
      <c r="AM478" s="1"/>
      <c r="AN478" s="1"/>
      <c r="AO478" s="1"/>
      <c r="AP478" s="1"/>
      <c r="AQ478" s="1"/>
      <c r="AR478" s="1"/>
      <c r="AS478" s="1"/>
      <c r="AT478" s="1"/>
      <c r="AU478" s="1"/>
      <c r="AV478" s="1"/>
      <c r="AW478" s="1"/>
      <c r="AX478" s="1"/>
    </row>
    <row r="479" spans="1:50"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234"/>
      <c r="AC479" s="234"/>
      <c r="AD479" s="1"/>
      <c r="AE479" s="1"/>
      <c r="AF479" s="1"/>
      <c r="AG479" s="1"/>
      <c r="AH479" s="1"/>
      <c r="AI479" s="1"/>
      <c r="AJ479" s="1"/>
      <c r="AK479" s="1"/>
      <c r="AL479" s="1"/>
      <c r="AM479" s="1"/>
      <c r="AN479" s="1"/>
      <c r="AO479" s="1"/>
      <c r="AP479" s="1"/>
      <c r="AQ479" s="1"/>
      <c r="AR479" s="1"/>
      <c r="AS479" s="1"/>
      <c r="AT479" s="1"/>
      <c r="AU479" s="1"/>
      <c r="AV479" s="1"/>
      <c r="AW479" s="1"/>
      <c r="AX479" s="1"/>
    </row>
    <row r="480" spans="1:50"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234"/>
      <c r="AC480" s="234"/>
      <c r="AD480" s="1"/>
      <c r="AE480" s="1"/>
      <c r="AF480" s="1"/>
      <c r="AG480" s="1"/>
      <c r="AH480" s="1"/>
      <c r="AI480" s="1"/>
      <c r="AJ480" s="1"/>
      <c r="AK480" s="1"/>
      <c r="AL480" s="1"/>
      <c r="AM480" s="1"/>
      <c r="AN480" s="1"/>
      <c r="AO480" s="1"/>
      <c r="AP480" s="1"/>
      <c r="AQ480" s="1"/>
      <c r="AR480" s="1"/>
      <c r="AS480" s="1"/>
      <c r="AT480" s="1"/>
      <c r="AU480" s="1"/>
      <c r="AV480" s="1"/>
      <c r="AW480" s="1"/>
      <c r="AX480" s="1"/>
    </row>
    <row r="481" spans="1:50"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234"/>
      <c r="AC481" s="234"/>
      <c r="AD481" s="1"/>
      <c r="AE481" s="1"/>
      <c r="AF481" s="1"/>
      <c r="AG481" s="1"/>
      <c r="AH481" s="1"/>
      <c r="AI481" s="1"/>
      <c r="AJ481" s="1"/>
      <c r="AK481" s="1"/>
      <c r="AL481" s="1"/>
      <c r="AM481" s="1"/>
      <c r="AN481" s="1"/>
      <c r="AO481" s="1"/>
      <c r="AP481" s="1"/>
      <c r="AQ481" s="1"/>
      <c r="AR481" s="1"/>
      <c r="AS481" s="1"/>
      <c r="AT481" s="1"/>
      <c r="AU481" s="1"/>
      <c r="AV481" s="1"/>
      <c r="AW481" s="1"/>
      <c r="AX481" s="1"/>
    </row>
    <row r="482" spans="1:50"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234"/>
      <c r="AC482" s="234"/>
      <c r="AD482" s="1"/>
      <c r="AE482" s="1"/>
      <c r="AF482" s="1"/>
      <c r="AG482" s="1"/>
      <c r="AH482" s="1"/>
      <c r="AI482" s="1"/>
      <c r="AJ482" s="1"/>
      <c r="AK482" s="1"/>
      <c r="AL482" s="1"/>
      <c r="AM482" s="1"/>
      <c r="AN482" s="1"/>
      <c r="AO482" s="1"/>
      <c r="AP482" s="1"/>
      <c r="AQ482" s="1"/>
      <c r="AR482" s="1"/>
      <c r="AS482" s="1"/>
      <c r="AT482" s="1"/>
      <c r="AU482" s="1"/>
      <c r="AV482" s="1"/>
      <c r="AW482" s="1"/>
      <c r="AX482" s="1"/>
    </row>
    <row r="483" spans="1:50"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234"/>
      <c r="AC483" s="234"/>
      <c r="AD483" s="1"/>
      <c r="AE483" s="1"/>
      <c r="AF483" s="1"/>
      <c r="AG483" s="1"/>
      <c r="AH483" s="1"/>
      <c r="AI483" s="1"/>
      <c r="AJ483" s="1"/>
      <c r="AK483" s="1"/>
      <c r="AL483" s="1"/>
      <c r="AM483" s="1"/>
      <c r="AN483" s="1"/>
      <c r="AO483" s="1"/>
      <c r="AP483" s="1"/>
      <c r="AQ483" s="1"/>
      <c r="AR483" s="1"/>
      <c r="AS483" s="1"/>
      <c r="AT483" s="1"/>
      <c r="AU483" s="1"/>
      <c r="AV483" s="1"/>
      <c r="AW483" s="1"/>
      <c r="AX483" s="1"/>
    </row>
    <row r="484" spans="1:50"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234"/>
      <c r="AC484" s="234"/>
      <c r="AD484" s="1"/>
      <c r="AE484" s="1"/>
      <c r="AF484" s="1"/>
      <c r="AG484" s="1"/>
      <c r="AH484" s="1"/>
      <c r="AI484" s="1"/>
      <c r="AJ484" s="1"/>
      <c r="AK484" s="1"/>
      <c r="AL484" s="1"/>
      <c r="AM484" s="1"/>
      <c r="AN484" s="1"/>
      <c r="AO484" s="1"/>
      <c r="AP484" s="1"/>
      <c r="AQ484" s="1"/>
      <c r="AR484" s="1"/>
      <c r="AS484" s="1"/>
      <c r="AT484" s="1"/>
      <c r="AU484" s="1"/>
      <c r="AV484" s="1"/>
      <c r="AW484" s="1"/>
      <c r="AX484" s="1"/>
    </row>
    <row r="485" spans="1:50"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234"/>
      <c r="AC485" s="234"/>
      <c r="AD485" s="1"/>
      <c r="AE485" s="1"/>
      <c r="AF485" s="1"/>
      <c r="AG485" s="1"/>
      <c r="AH485" s="1"/>
      <c r="AI485" s="1"/>
      <c r="AJ485" s="1"/>
      <c r="AK485" s="1"/>
      <c r="AL485" s="1"/>
      <c r="AM485" s="1"/>
      <c r="AN485" s="1"/>
      <c r="AO485" s="1"/>
      <c r="AP485" s="1"/>
      <c r="AQ485" s="1"/>
      <c r="AR485" s="1"/>
      <c r="AS485" s="1"/>
      <c r="AT485" s="1"/>
      <c r="AU485" s="1"/>
      <c r="AV485" s="1"/>
      <c r="AW485" s="1"/>
      <c r="AX485" s="1"/>
    </row>
    <row r="486" spans="1:50"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234"/>
      <c r="AC486" s="234"/>
      <c r="AD486" s="1"/>
      <c r="AE486" s="1"/>
      <c r="AF486" s="1"/>
      <c r="AG486" s="1"/>
      <c r="AH486" s="1"/>
      <c r="AI486" s="1"/>
      <c r="AJ486" s="1"/>
      <c r="AK486" s="1"/>
      <c r="AL486" s="1"/>
      <c r="AM486" s="1"/>
      <c r="AN486" s="1"/>
      <c r="AO486" s="1"/>
      <c r="AP486" s="1"/>
      <c r="AQ486" s="1"/>
      <c r="AR486" s="1"/>
      <c r="AS486" s="1"/>
      <c r="AT486" s="1"/>
      <c r="AU486" s="1"/>
      <c r="AV486" s="1"/>
      <c r="AW486" s="1"/>
      <c r="AX486" s="1"/>
    </row>
    <row r="487" spans="1:50"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234"/>
      <c r="AC487" s="234"/>
      <c r="AD487" s="1"/>
      <c r="AE487" s="1"/>
      <c r="AF487" s="1"/>
      <c r="AG487" s="1"/>
      <c r="AH487" s="1"/>
      <c r="AI487" s="1"/>
      <c r="AJ487" s="1"/>
      <c r="AK487" s="1"/>
      <c r="AL487" s="1"/>
      <c r="AM487" s="1"/>
      <c r="AN487" s="1"/>
      <c r="AO487" s="1"/>
      <c r="AP487" s="1"/>
      <c r="AQ487" s="1"/>
      <c r="AR487" s="1"/>
      <c r="AS487" s="1"/>
      <c r="AT487" s="1"/>
      <c r="AU487" s="1"/>
      <c r="AV487" s="1"/>
      <c r="AW487" s="1"/>
      <c r="AX487" s="1"/>
    </row>
    <row r="488" spans="1:50"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234"/>
      <c r="AC488" s="234"/>
      <c r="AD488" s="1"/>
      <c r="AE488" s="1"/>
      <c r="AF488" s="1"/>
      <c r="AG488" s="1"/>
      <c r="AH488" s="1"/>
      <c r="AI488" s="1"/>
      <c r="AJ488" s="1"/>
      <c r="AK488" s="1"/>
      <c r="AL488" s="1"/>
      <c r="AM488" s="1"/>
      <c r="AN488" s="1"/>
      <c r="AO488" s="1"/>
      <c r="AP488" s="1"/>
      <c r="AQ488" s="1"/>
      <c r="AR488" s="1"/>
      <c r="AS488" s="1"/>
      <c r="AT488" s="1"/>
      <c r="AU488" s="1"/>
      <c r="AV488" s="1"/>
      <c r="AW488" s="1"/>
      <c r="AX488" s="1"/>
    </row>
    <row r="489" spans="1:50"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234"/>
      <c r="AC489" s="234"/>
      <c r="AD489" s="1"/>
      <c r="AE489" s="1"/>
      <c r="AF489" s="1"/>
      <c r="AG489" s="1"/>
      <c r="AH489" s="1"/>
      <c r="AI489" s="1"/>
      <c r="AJ489" s="1"/>
      <c r="AK489" s="1"/>
      <c r="AL489" s="1"/>
      <c r="AM489" s="1"/>
      <c r="AN489" s="1"/>
      <c r="AO489" s="1"/>
      <c r="AP489" s="1"/>
      <c r="AQ489" s="1"/>
      <c r="AR489" s="1"/>
      <c r="AS489" s="1"/>
      <c r="AT489" s="1"/>
      <c r="AU489" s="1"/>
      <c r="AV489" s="1"/>
      <c r="AW489" s="1"/>
      <c r="AX489" s="1"/>
    </row>
    <row r="490" spans="1:50"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234"/>
      <c r="AC490" s="234"/>
      <c r="AD490" s="1"/>
      <c r="AE490" s="1"/>
      <c r="AF490" s="1"/>
      <c r="AG490" s="1"/>
      <c r="AH490" s="1"/>
      <c r="AI490" s="1"/>
      <c r="AJ490" s="1"/>
      <c r="AK490" s="1"/>
      <c r="AL490" s="1"/>
      <c r="AM490" s="1"/>
      <c r="AN490" s="1"/>
      <c r="AO490" s="1"/>
      <c r="AP490" s="1"/>
      <c r="AQ490" s="1"/>
      <c r="AR490" s="1"/>
      <c r="AS490" s="1"/>
      <c r="AT490" s="1"/>
      <c r="AU490" s="1"/>
      <c r="AV490" s="1"/>
      <c r="AW490" s="1"/>
      <c r="AX490" s="1"/>
    </row>
    <row r="491" spans="1:50"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234"/>
      <c r="AC491" s="234"/>
      <c r="AD491" s="1"/>
      <c r="AE491" s="1"/>
      <c r="AF491" s="1"/>
      <c r="AG491" s="1"/>
      <c r="AH491" s="1"/>
      <c r="AI491" s="1"/>
      <c r="AJ491" s="1"/>
      <c r="AK491" s="1"/>
      <c r="AL491" s="1"/>
      <c r="AM491" s="1"/>
      <c r="AN491" s="1"/>
      <c r="AO491" s="1"/>
      <c r="AP491" s="1"/>
      <c r="AQ491" s="1"/>
      <c r="AR491" s="1"/>
      <c r="AS491" s="1"/>
      <c r="AT491" s="1"/>
      <c r="AU491" s="1"/>
      <c r="AV491" s="1"/>
      <c r="AW491" s="1"/>
      <c r="AX491" s="1"/>
    </row>
    <row r="492" spans="1:50"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234"/>
      <c r="AC492" s="234"/>
      <c r="AD492" s="1"/>
      <c r="AE492" s="1"/>
      <c r="AF492" s="1"/>
      <c r="AG492" s="1"/>
      <c r="AH492" s="1"/>
      <c r="AI492" s="1"/>
      <c r="AJ492" s="1"/>
      <c r="AK492" s="1"/>
      <c r="AL492" s="1"/>
      <c r="AM492" s="1"/>
      <c r="AN492" s="1"/>
      <c r="AO492" s="1"/>
      <c r="AP492" s="1"/>
      <c r="AQ492" s="1"/>
      <c r="AR492" s="1"/>
      <c r="AS492" s="1"/>
      <c r="AT492" s="1"/>
      <c r="AU492" s="1"/>
      <c r="AV492" s="1"/>
      <c r="AW492" s="1"/>
      <c r="AX492" s="1"/>
    </row>
    <row r="493" spans="1:50"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234"/>
      <c r="AC493" s="234"/>
      <c r="AD493" s="1"/>
      <c r="AE493" s="1"/>
      <c r="AF493" s="1"/>
      <c r="AG493" s="1"/>
      <c r="AH493" s="1"/>
      <c r="AI493" s="1"/>
      <c r="AJ493" s="1"/>
      <c r="AK493" s="1"/>
      <c r="AL493" s="1"/>
      <c r="AM493" s="1"/>
      <c r="AN493" s="1"/>
      <c r="AO493" s="1"/>
      <c r="AP493" s="1"/>
      <c r="AQ493" s="1"/>
      <c r="AR493" s="1"/>
      <c r="AS493" s="1"/>
      <c r="AT493" s="1"/>
      <c r="AU493" s="1"/>
      <c r="AV493" s="1"/>
      <c r="AW493" s="1"/>
      <c r="AX493" s="1"/>
    </row>
    <row r="494" spans="1:50"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234"/>
      <c r="AC494" s="234"/>
      <c r="AD494" s="1"/>
      <c r="AE494" s="1"/>
      <c r="AF494" s="1"/>
      <c r="AG494" s="1"/>
      <c r="AH494" s="1"/>
      <c r="AI494" s="1"/>
      <c r="AJ494" s="1"/>
      <c r="AK494" s="1"/>
      <c r="AL494" s="1"/>
      <c r="AM494" s="1"/>
      <c r="AN494" s="1"/>
      <c r="AO494" s="1"/>
      <c r="AP494" s="1"/>
      <c r="AQ494" s="1"/>
      <c r="AR494" s="1"/>
      <c r="AS494" s="1"/>
      <c r="AT494" s="1"/>
      <c r="AU494" s="1"/>
      <c r="AV494" s="1"/>
      <c r="AW494" s="1"/>
      <c r="AX494" s="1"/>
    </row>
    <row r="495" spans="1:50"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234"/>
      <c r="AC495" s="234"/>
      <c r="AD495" s="1"/>
      <c r="AE495" s="1"/>
      <c r="AF495" s="1"/>
      <c r="AG495" s="1"/>
      <c r="AH495" s="1"/>
      <c r="AI495" s="1"/>
      <c r="AJ495" s="1"/>
      <c r="AK495" s="1"/>
      <c r="AL495" s="1"/>
      <c r="AM495" s="1"/>
      <c r="AN495" s="1"/>
      <c r="AO495" s="1"/>
      <c r="AP495" s="1"/>
      <c r="AQ495" s="1"/>
      <c r="AR495" s="1"/>
      <c r="AS495" s="1"/>
      <c r="AT495" s="1"/>
      <c r="AU495" s="1"/>
      <c r="AV495" s="1"/>
      <c r="AW495" s="1"/>
      <c r="AX495" s="1"/>
    </row>
    <row r="496" spans="1:50"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234"/>
      <c r="AC496" s="234"/>
      <c r="AD496" s="1"/>
      <c r="AE496" s="1"/>
      <c r="AF496" s="1"/>
      <c r="AG496" s="1"/>
      <c r="AH496" s="1"/>
      <c r="AI496" s="1"/>
      <c r="AJ496" s="1"/>
      <c r="AK496" s="1"/>
      <c r="AL496" s="1"/>
      <c r="AM496" s="1"/>
      <c r="AN496" s="1"/>
      <c r="AO496" s="1"/>
      <c r="AP496" s="1"/>
      <c r="AQ496" s="1"/>
      <c r="AR496" s="1"/>
      <c r="AS496" s="1"/>
      <c r="AT496" s="1"/>
      <c r="AU496" s="1"/>
      <c r="AV496" s="1"/>
      <c r="AW496" s="1"/>
      <c r="AX496" s="1"/>
    </row>
    <row r="497" spans="1:50"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234"/>
      <c r="AC497" s="234"/>
      <c r="AD497" s="1"/>
      <c r="AE497" s="1"/>
      <c r="AF497" s="1"/>
      <c r="AG497" s="1"/>
      <c r="AH497" s="1"/>
      <c r="AI497" s="1"/>
      <c r="AJ497" s="1"/>
      <c r="AK497" s="1"/>
      <c r="AL497" s="1"/>
      <c r="AM497" s="1"/>
      <c r="AN497" s="1"/>
      <c r="AO497" s="1"/>
      <c r="AP497" s="1"/>
      <c r="AQ497" s="1"/>
      <c r="AR497" s="1"/>
      <c r="AS497" s="1"/>
      <c r="AT497" s="1"/>
      <c r="AU497" s="1"/>
      <c r="AV497" s="1"/>
      <c r="AW497" s="1"/>
      <c r="AX497" s="1"/>
    </row>
    <row r="498" spans="1:50"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234"/>
      <c r="AC498" s="234"/>
      <c r="AD498" s="1"/>
      <c r="AE498" s="1"/>
      <c r="AF498" s="1"/>
      <c r="AG498" s="1"/>
      <c r="AH498" s="1"/>
      <c r="AI498" s="1"/>
      <c r="AJ498" s="1"/>
      <c r="AK498" s="1"/>
      <c r="AL498" s="1"/>
      <c r="AM498" s="1"/>
      <c r="AN498" s="1"/>
      <c r="AO498" s="1"/>
      <c r="AP498" s="1"/>
      <c r="AQ498" s="1"/>
      <c r="AR498" s="1"/>
      <c r="AS498" s="1"/>
      <c r="AT498" s="1"/>
      <c r="AU498" s="1"/>
      <c r="AV498" s="1"/>
      <c r="AW498" s="1"/>
      <c r="AX498" s="1"/>
    </row>
    <row r="499" spans="1:50"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234"/>
      <c r="AC499" s="234"/>
      <c r="AD499" s="1"/>
      <c r="AE499" s="1"/>
      <c r="AF499" s="1"/>
      <c r="AG499" s="1"/>
      <c r="AH499" s="1"/>
      <c r="AI499" s="1"/>
      <c r="AJ499" s="1"/>
      <c r="AK499" s="1"/>
      <c r="AL499" s="1"/>
      <c r="AM499" s="1"/>
      <c r="AN499" s="1"/>
      <c r="AO499" s="1"/>
      <c r="AP499" s="1"/>
      <c r="AQ499" s="1"/>
      <c r="AR499" s="1"/>
      <c r="AS499" s="1"/>
      <c r="AT499" s="1"/>
      <c r="AU499" s="1"/>
      <c r="AV499" s="1"/>
      <c r="AW499" s="1"/>
      <c r="AX499" s="1"/>
    </row>
    <row r="500" spans="1:50"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234"/>
      <c r="AC500" s="234"/>
      <c r="AD500" s="1"/>
      <c r="AE500" s="1"/>
      <c r="AF500" s="1"/>
      <c r="AG500" s="1"/>
      <c r="AH500" s="1"/>
      <c r="AI500" s="1"/>
      <c r="AJ500" s="1"/>
      <c r="AK500" s="1"/>
      <c r="AL500" s="1"/>
      <c r="AM500" s="1"/>
      <c r="AN500" s="1"/>
      <c r="AO500" s="1"/>
      <c r="AP500" s="1"/>
      <c r="AQ500" s="1"/>
      <c r="AR500" s="1"/>
      <c r="AS500" s="1"/>
      <c r="AT500" s="1"/>
      <c r="AU500" s="1"/>
      <c r="AV500" s="1"/>
      <c r="AW500" s="1"/>
      <c r="AX500" s="1"/>
    </row>
    <row r="501" spans="1:50"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234"/>
      <c r="AC501" s="234"/>
      <c r="AD501" s="1"/>
      <c r="AE501" s="1"/>
      <c r="AF501" s="1"/>
      <c r="AG501" s="1"/>
      <c r="AH501" s="1"/>
      <c r="AI501" s="1"/>
      <c r="AJ501" s="1"/>
      <c r="AK501" s="1"/>
      <c r="AL501" s="1"/>
      <c r="AM501" s="1"/>
      <c r="AN501" s="1"/>
      <c r="AO501" s="1"/>
      <c r="AP501" s="1"/>
      <c r="AQ501" s="1"/>
      <c r="AR501" s="1"/>
      <c r="AS501" s="1"/>
      <c r="AT501" s="1"/>
      <c r="AU501" s="1"/>
      <c r="AV501" s="1"/>
      <c r="AW501" s="1"/>
      <c r="AX501" s="1"/>
    </row>
    <row r="502" spans="1:50"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234"/>
      <c r="AC502" s="234"/>
      <c r="AD502" s="1"/>
      <c r="AE502" s="1"/>
      <c r="AF502" s="1"/>
      <c r="AG502" s="1"/>
      <c r="AH502" s="1"/>
      <c r="AI502" s="1"/>
      <c r="AJ502" s="1"/>
      <c r="AK502" s="1"/>
      <c r="AL502" s="1"/>
      <c r="AM502" s="1"/>
      <c r="AN502" s="1"/>
      <c r="AO502" s="1"/>
      <c r="AP502" s="1"/>
      <c r="AQ502" s="1"/>
      <c r="AR502" s="1"/>
      <c r="AS502" s="1"/>
      <c r="AT502" s="1"/>
      <c r="AU502" s="1"/>
      <c r="AV502" s="1"/>
      <c r="AW502" s="1"/>
      <c r="AX502" s="1"/>
    </row>
    <row r="503" spans="1:50"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234"/>
      <c r="AC503" s="234"/>
      <c r="AD503" s="1"/>
      <c r="AE503" s="1"/>
      <c r="AF503" s="1"/>
      <c r="AG503" s="1"/>
      <c r="AH503" s="1"/>
      <c r="AI503" s="1"/>
      <c r="AJ503" s="1"/>
      <c r="AK503" s="1"/>
      <c r="AL503" s="1"/>
      <c r="AM503" s="1"/>
      <c r="AN503" s="1"/>
      <c r="AO503" s="1"/>
      <c r="AP503" s="1"/>
      <c r="AQ503" s="1"/>
      <c r="AR503" s="1"/>
      <c r="AS503" s="1"/>
      <c r="AT503" s="1"/>
      <c r="AU503" s="1"/>
      <c r="AV503" s="1"/>
      <c r="AW503" s="1"/>
      <c r="AX503" s="1"/>
    </row>
    <row r="504" spans="1:50"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234"/>
      <c r="AC504" s="234"/>
      <c r="AD504" s="1"/>
      <c r="AE504" s="1"/>
      <c r="AF504" s="1"/>
      <c r="AG504" s="1"/>
      <c r="AH504" s="1"/>
      <c r="AI504" s="1"/>
      <c r="AJ504" s="1"/>
      <c r="AK504" s="1"/>
      <c r="AL504" s="1"/>
      <c r="AM504" s="1"/>
      <c r="AN504" s="1"/>
      <c r="AO504" s="1"/>
      <c r="AP504" s="1"/>
      <c r="AQ504" s="1"/>
      <c r="AR504" s="1"/>
      <c r="AS504" s="1"/>
      <c r="AT504" s="1"/>
      <c r="AU504" s="1"/>
      <c r="AV504" s="1"/>
      <c r="AW504" s="1"/>
      <c r="AX504" s="1"/>
    </row>
    <row r="505" spans="1:50"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234"/>
      <c r="AC505" s="234"/>
      <c r="AD505" s="1"/>
      <c r="AE505" s="1"/>
      <c r="AF505" s="1"/>
      <c r="AG505" s="1"/>
      <c r="AH505" s="1"/>
      <c r="AI505" s="1"/>
      <c r="AJ505" s="1"/>
      <c r="AK505" s="1"/>
      <c r="AL505" s="1"/>
      <c r="AM505" s="1"/>
      <c r="AN505" s="1"/>
      <c r="AO505" s="1"/>
      <c r="AP505" s="1"/>
      <c r="AQ505" s="1"/>
      <c r="AR505" s="1"/>
      <c r="AS505" s="1"/>
      <c r="AT505" s="1"/>
      <c r="AU505" s="1"/>
      <c r="AV505" s="1"/>
      <c r="AW505" s="1"/>
      <c r="AX505" s="1"/>
    </row>
    <row r="506" spans="1:50"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234"/>
      <c r="AC506" s="234"/>
      <c r="AD506" s="1"/>
      <c r="AE506" s="1"/>
      <c r="AF506" s="1"/>
      <c r="AG506" s="1"/>
      <c r="AH506" s="1"/>
      <c r="AI506" s="1"/>
      <c r="AJ506" s="1"/>
      <c r="AK506" s="1"/>
      <c r="AL506" s="1"/>
      <c r="AM506" s="1"/>
      <c r="AN506" s="1"/>
      <c r="AO506" s="1"/>
      <c r="AP506" s="1"/>
      <c r="AQ506" s="1"/>
      <c r="AR506" s="1"/>
      <c r="AS506" s="1"/>
      <c r="AT506" s="1"/>
      <c r="AU506" s="1"/>
      <c r="AV506" s="1"/>
      <c r="AW506" s="1"/>
      <c r="AX506" s="1"/>
    </row>
    <row r="507" spans="1:50"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234"/>
      <c r="AC507" s="234"/>
      <c r="AD507" s="1"/>
      <c r="AE507" s="1"/>
      <c r="AF507" s="1"/>
      <c r="AG507" s="1"/>
      <c r="AH507" s="1"/>
      <c r="AI507" s="1"/>
      <c r="AJ507" s="1"/>
      <c r="AK507" s="1"/>
      <c r="AL507" s="1"/>
      <c r="AM507" s="1"/>
      <c r="AN507" s="1"/>
      <c r="AO507" s="1"/>
      <c r="AP507" s="1"/>
      <c r="AQ507" s="1"/>
      <c r="AR507" s="1"/>
      <c r="AS507" s="1"/>
      <c r="AT507" s="1"/>
      <c r="AU507" s="1"/>
      <c r="AV507" s="1"/>
      <c r="AW507" s="1"/>
      <c r="AX507" s="1"/>
    </row>
    <row r="508" spans="1:50"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234"/>
      <c r="AC508" s="234"/>
      <c r="AD508" s="1"/>
      <c r="AE508" s="1"/>
      <c r="AF508" s="1"/>
      <c r="AG508" s="1"/>
      <c r="AH508" s="1"/>
      <c r="AI508" s="1"/>
      <c r="AJ508" s="1"/>
      <c r="AK508" s="1"/>
      <c r="AL508" s="1"/>
      <c r="AM508" s="1"/>
      <c r="AN508" s="1"/>
      <c r="AO508" s="1"/>
      <c r="AP508" s="1"/>
      <c r="AQ508" s="1"/>
      <c r="AR508" s="1"/>
      <c r="AS508" s="1"/>
      <c r="AT508" s="1"/>
      <c r="AU508" s="1"/>
      <c r="AV508" s="1"/>
      <c r="AW508" s="1"/>
      <c r="AX508" s="1"/>
    </row>
    <row r="509" spans="1:50"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234"/>
      <c r="AC509" s="234"/>
      <c r="AD509" s="1"/>
      <c r="AE509" s="1"/>
      <c r="AF509" s="1"/>
      <c r="AG509" s="1"/>
      <c r="AH509" s="1"/>
      <c r="AI509" s="1"/>
      <c r="AJ509" s="1"/>
      <c r="AK509" s="1"/>
      <c r="AL509" s="1"/>
      <c r="AM509" s="1"/>
      <c r="AN509" s="1"/>
      <c r="AO509" s="1"/>
      <c r="AP509" s="1"/>
      <c r="AQ509" s="1"/>
      <c r="AR509" s="1"/>
      <c r="AS509" s="1"/>
      <c r="AT509" s="1"/>
      <c r="AU509" s="1"/>
      <c r="AV509" s="1"/>
      <c r="AW509" s="1"/>
      <c r="AX509" s="1"/>
    </row>
    <row r="510" spans="1:50"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234"/>
      <c r="AC510" s="234"/>
      <c r="AD510" s="1"/>
      <c r="AE510" s="1"/>
      <c r="AF510" s="1"/>
      <c r="AG510" s="1"/>
      <c r="AH510" s="1"/>
      <c r="AI510" s="1"/>
      <c r="AJ510" s="1"/>
      <c r="AK510" s="1"/>
      <c r="AL510" s="1"/>
      <c r="AM510" s="1"/>
      <c r="AN510" s="1"/>
      <c r="AO510" s="1"/>
      <c r="AP510" s="1"/>
      <c r="AQ510" s="1"/>
      <c r="AR510" s="1"/>
      <c r="AS510" s="1"/>
      <c r="AT510" s="1"/>
      <c r="AU510" s="1"/>
      <c r="AV510" s="1"/>
      <c r="AW510" s="1"/>
      <c r="AX510" s="1"/>
    </row>
    <row r="511" spans="1:50"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234"/>
      <c r="AC511" s="234"/>
      <c r="AD511" s="1"/>
      <c r="AE511" s="1"/>
      <c r="AF511" s="1"/>
      <c r="AG511" s="1"/>
      <c r="AH511" s="1"/>
      <c r="AI511" s="1"/>
      <c r="AJ511" s="1"/>
      <c r="AK511" s="1"/>
      <c r="AL511" s="1"/>
      <c r="AM511" s="1"/>
      <c r="AN511" s="1"/>
      <c r="AO511" s="1"/>
      <c r="AP511" s="1"/>
      <c r="AQ511" s="1"/>
      <c r="AR511" s="1"/>
      <c r="AS511" s="1"/>
      <c r="AT511" s="1"/>
      <c r="AU511" s="1"/>
      <c r="AV511" s="1"/>
      <c r="AW511" s="1"/>
      <c r="AX511" s="1"/>
    </row>
    <row r="512" spans="1:50"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234"/>
      <c r="AC512" s="234"/>
      <c r="AD512" s="1"/>
      <c r="AE512" s="1"/>
      <c r="AF512" s="1"/>
      <c r="AG512" s="1"/>
      <c r="AH512" s="1"/>
      <c r="AI512" s="1"/>
      <c r="AJ512" s="1"/>
      <c r="AK512" s="1"/>
      <c r="AL512" s="1"/>
      <c r="AM512" s="1"/>
      <c r="AN512" s="1"/>
      <c r="AO512" s="1"/>
      <c r="AP512" s="1"/>
      <c r="AQ512" s="1"/>
      <c r="AR512" s="1"/>
      <c r="AS512" s="1"/>
      <c r="AT512" s="1"/>
      <c r="AU512" s="1"/>
      <c r="AV512" s="1"/>
      <c r="AW512" s="1"/>
      <c r="AX512" s="1"/>
    </row>
    <row r="513" spans="1:50"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234"/>
      <c r="AC513" s="234"/>
      <c r="AD513" s="1"/>
      <c r="AE513" s="1"/>
      <c r="AF513" s="1"/>
      <c r="AG513" s="1"/>
      <c r="AH513" s="1"/>
      <c r="AI513" s="1"/>
      <c r="AJ513" s="1"/>
      <c r="AK513" s="1"/>
      <c r="AL513" s="1"/>
      <c r="AM513" s="1"/>
      <c r="AN513" s="1"/>
      <c r="AO513" s="1"/>
      <c r="AP513" s="1"/>
      <c r="AQ513" s="1"/>
      <c r="AR513" s="1"/>
      <c r="AS513" s="1"/>
      <c r="AT513" s="1"/>
      <c r="AU513" s="1"/>
      <c r="AV513" s="1"/>
      <c r="AW513" s="1"/>
      <c r="AX513" s="1"/>
    </row>
    <row r="514" spans="1:50"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234"/>
      <c r="AC514" s="234"/>
      <c r="AD514" s="1"/>
      <c r="AE514" s="1"/>
      <c r="AF514" s="1"/>
      <c r="AG514" s="1"/>
      <c r="AH514" s="1"/>
      <c r="AI514" s="1"/>
      <c r="AJ514" s="1"/>
      <c r="AK514" s="1"/>
      <c r="AL514" s="1"/>
      <c r="AM514" s="1"/>
      <c r="AN514" s="1"/>
      <c r="AO514" s="1"/>
      <c r="AP514" s="1"/>
      <c r="AQ514" s="1"/>
      <c r="AR514" s="1"/>
      <c r="AS514" s="1"/>
      <c r="AT514" s="1"/>
      <c r="AU514" s="1"/>
      <c r="AV514" s="1"/>
      <c r="AW514" s="1"/>
      <c r="AX514" s="1"/>
    </row>
    <row r="515" spans="1:50"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234"/>
      <c r="AC515" s="234"/>
      <c r="AD515" s="1"/>
      <c r="AE515" s="1"/>
      <c r="AF515" s="1"/>
      <c r="AG515" s="1"/>
      <c r="AH515" s="1"/>
      <c r="AI515" s="1"/>
      <c r="AJ515" s="1"/>
      <c r="AK515" s="1"/>
      <c r="AL515" s="1"/>
      <c r="AM515" s="1"/>
      <c r="AN515" s="1"/>
      <c r="AO515" s="1"/>
      <c r="AP515" s="1"/>
      <c r="AQ515" s="1"/>
      <c r="AR515" s="1"/>
      <c r="AS515" s="1"/>
      <c r="AT515" s="1"/>
      <c r="AU515" s="1"/>
      <c r="AV515" s="1"/>
      <c r="AW515" s="1"/>
      <c r="AX515" s="1"/>
    </row>
    <row r="516" spans="1:50"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234"/>
      <c r="AC516" s="234"/>
      <c r="AD516" s="1"/>
      <c r="AE516" s="1"/>
      <c r="AF516" s="1"/>
      <c r="AG516" s="1"/>
      <c r="AH516" s="1"/>
      <c r="AI516" s="1"/>
      <c r="AJ516" s="1"/>
      <c r="AK516" s="1"/>
      <c r="AL516" s="1"/>
      <c r="AM516" s="1"/>
      <c r="AN516" s="1"/>
      <c r="AO516" s="1"/>
      <c r="AP516" s="1"/>
      <c r="AQ516" s="1"/>
      <c r="AR516" s="1"/>
      <c r="AS516" s="1"/>
      <c r="AT516" s="1"/>
      <c r="AU516" s="1"/>
      <c r="AV516" s="1"/>
      <c r="AW516" s="1"/>
      <c r="AX516" s="1"/>
    </row>
    <row r="517" spans="1:50"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234"/>
      <c r="AC517" s="234"/>
      <c r="AD517" s="1"/>
      <c r="AE517" s="1"/>
      <c r="AF517" s="1"/>
      <c r="AG517" s="1"/>
      <c r="AH517" s="1"/>
      <c r="AI517" s="1"/>
      <c r="AJ517" s="1"/>
      <c r="AK517" s="1"/>
      <c r="AL517" s="1"/>
      <c r="AM517" s="1"/>
      <c r="AN517" s="1"/>
      <c r="AO517" s="1"/>
      <c r="AP517" s="1"/>
      <c r="AQ517" s="1"/>
      <c r="AR517" s="1"/>
      <c r="AS517" s="1"/>
      <c r="AT517" s="1"/>
      <c r="AU517" s="1"/>
      <c r="AV517" s="1"/>
      <c r="AW517" s="1"/>
      <c r="AX517" s="1"/>
    </row>
    <row r="518" spans="1:50"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234"/>
      <c r="AC518" s="234"/>
      <c r="AD518" s="1"/>
      <c r="AE518" s="1"/>
      <c r="AF518" s="1"/>
      <c r="AG518" s="1"/>
      <c r="AH518" s="1"/>
      <c r="AI518" s="1"/>
      <c r="AJ518" s="1"/>
      <c r="AK518" s="1"/>
      <c r="AL518" s="1"/>
      <c r="AM518" s="1"/>
      <c r="AN518" s="1"/>
      <c r="AO518" s="1"/>
      <c r="AP518" s="1"/>
      <c r="AQ518" s="1"/>
      <c r="AR518" s="1"/>
      <c r="AS518" s="1"/>
      <c r="AT518" s="1"/>
      <c r="AU518" s="1"/>
      <c r="AV518" s="1"/>
      <c r="AW518" s="1"/>
      <c r="AX518" s="1"/>
    </row>
    <row r="519" spans="1:50"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234"/>
      <c r="AC519" s="234"/>
      <c r="AD519" s="1"/>
      <c r="AE519" s="1"/>
      <c r="AF519" s="1"/>
      <c r="AG519" s="1"/>
      <c r="AH519" s="1"/>
      <c r="AI519" s="1"/>
      <c r="AJ519" s="1"/>
      <c r="AK519" s="1"/>
      <c r="AL519" s="1"/>
      <c r="AM519" s="1"/>
      <c r="AN519" s="1"/>
      <c r="AO519" s="1"/>
      <c r="AP519" s="1"/>
      <c r="AQ519" s="1"/>
      <c r="AR519" s="1"/>
      <c r="AS519" s="1"/>
      <c r="AT519" s="1"/>
      <c r="AU519" s="1"/>
      <c r="AV519" s="1"/>
      <c r="AW519" s="1"/>
      <c r="AX519" s="1"/>
    </row>
    <row r="520" spans="1:50"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234"/>
      <c r="AC520" s="234"/>
      <c r="AD520" s="1"/>
      <c r="AE520" s="1"/>
      <c r="AF520" s="1"/>
      <c r="AG520" s="1"/>
      <c r="AH520" s="1"/>
      <c r="AI520" s="1"/>
      <c r="AJ520" s="1"/>
      <c r="AK520" s="1"/>
      <c r="AL520" s="1"/>
      <c r="AM520" s="1"/>
      <c r="AN520" s="1"/>
      <c r="AO520" s="1"/>
      <c r="AP520" s="1"/>
      <c r="AQ520" s="1"/>
      <c r="AR520" s="1"/>
      <c r="AS520" s="1"/>
      <c r="AT520" s="1"/>
      <c r="AU520" s="1"/>
      <c r="AV520" s="1"/>
      <c r="AW520" s="1"/>
      <c r="AX520" s="1"/>
    </row>
    <row r="521" spans="1:50"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234"/>
      <c r="AC521" s="234"/>
      <c r="AD521" s="1"/>
      <c r="AE521" s="1"/>
      <c r="AF521" s="1"/>
      <c r="AG521" s="1"/>
      <c r="AH521" s="1"/>
      <c r="AI521" s="1"/>
      <c r="AJ521" s="1"/>
      <c r="AK521" s="1"/>
      <c r="AL521" s="1"/>
      <c r="AM521" s="1"/>
      <c r="AN521" s="1"/>
      <c r="AO521" s="1"/>
      <c r="AP521" s="1"/>
      <c r="AQ521" s="1"/>
      <c r="AR521" s="1"/>
      <c r="AS521" s="1"/>
      <c r="AT521" s="1"/>
      <c r="AU521" s="1"/>
      <c r="AV521" s="1"/>
      <c r="AW521" s="1"/>
      <c r="AX521" s="1"/>
    </row>
    <row r="522" spans="1:50"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234"/>
      <c r="AC522" s="234"/>
      <c r="AD522" s="1"/>
      <c r="AE522" s="1"/>
      <c r="AF522" s="1"/>
      <c r="AG522" s="1"/>
      <c r="AH522" s="1"/>
      <c r="AI522" s="1"/>
      <c r="AJ522" s="1"/>
      <c r="AK522" s="1"/>
      <c r="AL522" s="1"/>
      <c r="AM522" s="1"/>
      <c r="AN522" s="1"/>
      <c r="AO522" s="1"/>
      <c r="AP522" s="1"/>
      <c r="AQ522" s="1"/>
      <c r="AR522" s="1"/>
      <c r="AS522" s="1"/>
      <c r="AT522" s="1"/>
      <c r="AU522" s="1"/>
      <c r="AV522" s="1"/>
      <c r="AW522" s="1"/>
      <c r="AX522" s="1"/>
    </row>
    <row r="523" spans="1:50"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234"/>
      <c r="AC523" s="234"/>
      <c r="AD523" s="1"/>
      <c r="AE523" s="1"/>
      <c r="AF523" s="1"/>
      <c r="AG523" s="1"/>
      <c r="AH523" s="1"/>
      <c r="AI523" s="1"/>
      <c r="AJ523" s="1"/>
      <c r="AK523" s="1"/>
      <c r="AL523" s="1"/>
      <c r="AM523" s="1"/>
      <c r="AN523" s="1"/>
      <c r="AO523" s="1"/>
      <c r="AP523" s="1"/>
      <c r="AQ523" s="1"/>
      <c r="AR523" s="1"/>
      <c r="AS523" s="1"/>
      <c r="AT523" s="1"/>
      <c r="AU523" s="1"/>
      <c r="AV523" s="1"/>
      <c r="AW523" s="1"/>
      <c r="AX523" s="1"/>
    </row>
    <row r="524" spans="1:50"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234"/>
      <c r="AC524" s="234"/>
      <c r="AD524" s="1"/>
      <c r="AE524" s="1"/>
      <c r="AF524" s="1"/>
      <c r="AG524" s="1"/>
      <c r="AH524" s="1"/>
      <c r="AI524" s="1"/>
      <c r="AJ524" s="1"/>
      <c r="AK524" s="1"/>
      <c r="AL524" s="1"/>
      <c r="AM524" s="1"/>
      <c r="AN524" s="1"/>
      <c r="AO524" s="1"/>
      <c r="AP524" s="1"/>
      <c r="AQ524" s="1"/>
      <c r="AR524" s="1"/>
      <c r="AS524" s="1"/>
      <c r="AT524" s="1"/>
      <c r="AU524" s="1"/>
      <c r="AV524" s="1"/>
      <c r="AW524" s="1"/>
      <c r="AX524" s="1"/>
    </row>
    <row r="525" spans="1:50"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234"/>
      <c r="AC525" s="234"/>
      <c r="AD525" s="1"/>
      <c r="AE525" s="1"/>
      <c r="AF525" s="1"/>
      <c r="AG525" s="1"/>
      <c r="AH525" s="1"/>
      <c r="AI525" s="1"/>
      <c r="AJ525" s="1"/>
      <c r="AK525" s="1"/>
      <c r="AL525" s="1"/>
      <c r="AM525" s="1"/>
      <c r="AN525" s="1"/>
      <c r="AO525" s="1"/>
      <c r="AP525" s="1"/>
      <c r="AQ525" s="1"/>
      <c r="AR525" s="1"/>
      <c r="AS525" s="1"/>
      <c r="AT525" s="1"/>
      <c r="AU525" s="1"/>
      <c r="AV525" s="1"/>
      <c r="AW525" s="1"/>
      <c r="AX525" s="1"/>
    </row>
    <row r="526" spans="1:50"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234"/>
      <c r="AC526" s="234"/>
      <c r="AD526" s="1"/>
      <c r="AE526" s="1"/>
      <c r="AF526" s="1"/>
      <c r="AG526" s="1"/>
      <c r="AH526" s="1"/>
      <c r="AI526" s="1"/>
      <c r="AJ526" s="1"/>
      <c r="AK526" s="1"/>
      <c r="AL526" s="1"/>
      <c r="AM526" s="1"/>
      <c r="AN526" s="1"/>
      <c r="AO526" s="1"/>
      <c r="AP526" s="1"/>
      <c r="AQ526" s="1"/>
      <c r="AR526" s="1"/>
      <c r="AS526" s="1"/>
      <c r="AT526" s="1"/>
      <c r="AU526" s="1"/>
      <c r="AV526" s="1"/>
      <c r="AW526" s="1"/>
      <c r="AX526" s="1"/>
    </row>
    <row r="527" spans="1:50"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234"/>
      <c r="AC527" s="234"/>
      <c r="AD527" s="1"/>
      <c r="AE527" s="1"/>
      <c r="AF527" s="1"/>
      <c r="AG527" s="1"/>
      <c r="AH527" s="1"/>
      <c r="AI527" s="1"/>
      <c r="AJ527" s="1"/>
      <c r="AK527" s="1"/>
      <c r="AL527" s="1"/>
      <c r="AM527" s="1"/>
      <c r="AN527" s="1"/>
      <c r="AO527" s="1"/>
      <c r="AP527" s="1"/>
      <c r="AQ527" s="1"/>
      <c r="AR527" s="1"/>
      <c r="AS527" s="1"/>
      <c r="AT527" s="1"/>
      <c r="AU527" s="1"/>
      <c r="AV527" s="1"/>
      <c r="AW527" s="1"/>
      <c r="AX527" s="1"/>
    </row>
    <row r="528" spans="1:50"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234"/>
      <c r="AC528" s="234"/>
      <c r="AD528" s="1"/>
      <c r="AE528" s="1"/>
      <c r="AF528" s="1"/>
      <c r="AG528" s="1"/>
      <c r="AH528" s="1"/>
      <c r="AI528" s="1"/>
      <c r="AJ528" s="1"/>
      <c r="AK528" s="1"/>
      <c r="AL528" s="1"/>
      <c r="AM528" s="1"/>
      <c r="AN528" s="1"/>
      <c r="AO528" s="1"/>
      <c r="AP528" s="1"/>
      <c r="AQ528" s="1"/>
      <c r="AR528" s="1"/>
      <c r="AS528" s="1"/>
      <c r="AT528" s="1"/>
      <c r="AU528" s="1"/>
      <c r="AV528" s="1"/>
      <c r="AW528" s="1"/>
      <c r="AX528" s="1"/>
    </row>
    <row r="529" spans="1:50"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234"/>
      <c r="AC529" s="234"/>
      <c r="AD529" s="1"/>
      <c r="AE529" s="1"/>
      <c r="AF529" s="1"/>
      <c r="AG529" s="1"/>
      <c r="AH529" s="1"/>
      <c r="AI529" s="1"/>
      <c r="AJ529" s="1"/>
      <c r="AK529" s="1"/>
      <c r="AL529" s="1"/>
      <c r="AM529" s="1"/>
      <c r="AN529" s="1"/>
      <c r="AO529" s="1"/>
      <c r="AP529" s="1"/>
      <c r="AQ529" s="1"/>
      <c r="AR529" s="1"/>
      <c r="AS529" s="1"/>
      <c r="AT529" s="1"/>
      <c r="AU529" s="1"/>
      <c r="AV529" s="1"/>
      <c r="AW529" s="1"/>
      <c r="AX529" s="1"/>
    </row>
    <row r="530" spans="1:50"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234"/>
      <c r="AC530" s="234"/>
      <c r="AD530" s="1"/>
      <c r="AE530" s="1"/>
      <c r="AF530" s="1"/>
      <c r="AG530" s="1"/>
      <c r="AH530" s="1"/>
      <c r="AI530" s="1"/>
      <c r="AJ530" s="1"/>
      <c r="AK530" s="1"/>
      <c r="AL530" s="1"/>
      <c r="AM530" s="1"/>
      <c r="AN530" s="1"/>
      <c r="AO530" s="1"/>
      <c r="AP530" s="1"/>
      <c r="AQ530" s="1"/>
      <c r="AR530" s="1"/>
      <c r="AS530" s="1"/>
      <c r="AT530" s="1"/>
      <c r="AU530" s="1"/>
      <c r="AV530" s="1"/>
      <c r="AW530" s="1"/>
      <c r="AX530" s="1"/>
    </row>
    <row r="531" spans="1:50"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234"/>
      <c r="AC531" s="234"/>
      <c r="AD531" s="1"/>
      <c r="AE531" s="1"/>
      <c r="AF531" s="1"/>
      <c r="AG531" s="1"/>
      <c r="AH531" s="1"/>
      <c r="AI531" s="1"/>
      <c r="AJ531" s="1"/>
      <c r="AK531" s="1"/>
      <c r="AL531" s="1"/>
      <c r="AM531" s="1"/>
      <c r="AN531" s="1"/>
      <c r="AO531" s="1"/>
      <c r="AP531" s="1"/>
      <c r="AQ531" s="1"/>
      <c r="AR531" s="1"/>
      <c r="AS531" s="1"/>
      <c r="AT531" s="1"/>
      <c r="AU531" s="1"/>
      <c r="AV531" s="1"/>
      <c r="AW531" s="1"/>
      <c r="AX531" s="1"/>
    </row>
    <row r="532" spans="1:50"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234"/>
      <c r="AC532" s="234"/>
      <c r="AD532" s="1"/>
      <c r="AE532" s="1"/>
      <c r="AF532" s="1"/>
      <c r="AG532" s="1"/>
      <c r="AH532" s="1"/>
      <c r="AI532" s="1"/>
      <c r="AJ532" s="1"/>
      <c r="AK532" s="1"/>
      <c r="AL532" s="1"/>
      <c r="AM532" s="1"/>
      <c r="AN532" s="1"/>
      <c r="AO532" s="1"/>
      <c r="AP532" s="1"/>
      <c r="AQ532" s="1"/>
      <c r="AR532" s="1"/>
      <c r="AS532" s="1"/>
      <c r="AT532" s="1"/>
      <c r="AU532" s="1"/>
      <c r="AV532" s="1"/>
      <c r="AW532" s="1"/>
      <c r="AX532" s="1"/>
    </row>
    <row r="533" spans="1:50"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234"/>
      <c r="AC533" s="234"/>
      <c r="AD533" s="1"/>
      <c r="AE533" s="1"/>
      <c r="AF533" s="1"/>
      <c r="AG533" s="1"/>
      <c r="AH533" s="1"/>
      <c r="AI533" s="1"/>
      <c r="AJ533" s="1"/>
      <c r="AK533" s="1"/>
      <c r="AL533" s="1"/>
      <c r="AM533" s="1"/>
      <c r="AN533" s="1"/>
      <c r="AO533" s="1"/>
      <c r="AP533" s="1"/>
      <c r="AQ533" s="1"/>
      <c r="AR533" s="1"/>
      <c r="AS533" s="1"/>
      <c r="AT533" s="1"/>
      <c r="AU533" s="1"/>
      <c r="AV533" s="1"/>
      <c r="AW533" s="1"/>
      <c r="AX533" s="1"/>
    </row>
    <row r="534" spans="1:50"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234"/>
      <c r="AC534" s="234"/>
      <c r="AD534" s="1"/>
      <c r="AE534" s="1"/>
      <c r="AF534" s="1"/>
      <c r="AG534" s="1"/>
      <c r="AH534" s="1"/>
      <c r="AI534" s="1"/>
      <c r="AJ534" s="1"/>
      <c r="AK534" s="1"/>
      <c r="AL534" s="1"/>
      <c r="AM534" s="1"/>
      <c r="AN534" s="1"/>
      <c r="AO534" s="1"/>
      <c r="AP534" s="1"/>
      <c r="AQ534" s="1"/>
      <c r="AR534" s="1"/>
      <c r="AS534" s="1"/>
      <c r="AT534" s="1"/>
      <c r="AU534" s="1"/>
      <c r="AV534" s="1"/>
      <c r="AW534" s="1"/>
      <c r="AX534" s="1"/>
    </row>
    <row r="535" spans="1:50"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234"/>
      <c r="AC535" s="234"/>
      <c r="AD535" s="1"/>
      <c r="AE535" s="1"/>
      <c r="AF535" s="1"/>
      <c r="AG535" s="1"/>
      <c r="AH535" s="1"/>
      <c r="AI535" s="1"/>
      <c r="AJ535" s="1"/>
      <c r="AK535" s="1"/>
      <c r="AL535" s="1"/>
      <c r="AM535" s="1"/>
      <c r="AN535" s="1"/>
      <c r="AO535" s="1"/>
      <c r="AP535" s="1"/>
      <c r="AQ535" s="1"/>
      <c r="AR535" s="1"/>
      <c r="AS535" s="1"/>
      <c r="AT535" s="1"/>
      <c r="AU535" s="1"/>
      <c r="AV535" s="1"/>
      <c r="AW535" s="1"/>
      <c r="AX535" s="1"/>
    </row>
    <row r="536" spans="1:50"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234"/>
      <c r="AC536" s="234"/>
      <c r="AD536" s="1"/>
      <c r="AE536" s="1"/>
      <c r="AF536" s="1"/>
      <c r="AG536" s="1"/>
      <c r="AH536" s="1"/>
      <c r="AI536" s="1"/>
      <c r="AJ536" s="1"/>
      <c r="AK536" s="1"/>
      <c r="AL536" s="1"/>
      <c r="AM536" s="1"/>
      <c r="AN536" s="1"/>
      <c r="AO536" s="1"/>
      <c r="AP536" s="1"/>
      <c r="AQ536" s="1"/>
      <c r="AR536" s="1"/>
      <c r="AS536" s="1"/>
      <c r="AT536" s="1"/>
      <c r="AU536" s="1"/>
      <c r="AV536" s="1"/>
      <c r="AW536" s="1"/>
      <c r="AX536" s="1"/>
    </row>
    <row r="537" spans="1:50"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234"/>
      <c r="AC537" s="234"/>
      <c r="AD537" s="1"/>
      <c r="AE537" s="1"/>
      <c r="AF537" s="1"/>
      <c r="AG537" s="1"/>
      <c r="AH537" s="1"/>
      <c r="AI537" s="1"/>
      <c r="AJ537" s="1"/>
      <c r="AK537" s="1"/>
      <c r="AL537" s="1"/>
      <c r="AM537" s="1"/>
      <c r="AN537" s="1"/>
      <c r="AO537" s="1"/>
      <c r="AP537" s="1"/>
      <c r="AQ537" s="1"/>
      <c r="AR537" s="1"/>
      <c r="AS537" s="1"/>
      <c r="AT537" s="1"/>
      <c r="AU537" s="1"/>
      <c r="AV537" s="1"/>
      <c r="AW537" s="1"/>
      <c r="AX537" s="1"/>
    </row>
    <row r="538" spans="1:50"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234"/>
      <c r="AC538" s="234"/>
      <c r="AD538" s="1"/>
      <c r="AE538" s="1"/>
      <c r="AF538" s="1"/>
      <c r="AG538" s="1"/>
      <c r="AH538" s="1"/>
      <c r="AI538" s="1"/>
      <c r="AJ538" s="1"/>
      <c r="AK538" s="1"/>
      <c r="AL538" s="1"/>
      <c r="AM538" s="1"/>
      <c r="AN538" s="1"/>
      <c r="AO538" s="1"/>
      <c r="AP538" s="1"/>
      <c r="AQ538" s="1"/>
      <c r="AR538" s="1"/>
      <c r="AS538" s="1"/>
      <c r="AT538" s="1"/>
      <c r="AU538" s="1"/>
      <c r="AV538" s="1"/>
      <c r="AW538" s="1"/>
      <c r="AX538" s="1"/>
    </row>
    <row r="539" spans="1:50"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234"/>
      <c r="AC539" s="234"/>
      <c r="AD539" s="1"/>
      <c r="AE539" s="1"/>
      <c r="AF539" s="1"/>
      <c r="AG539" s="1"/>
      <c r="AH539" s="1"/>
      <c r="AI539" s="1"/>
      <c r="AJ539" s="1"/>
      <c r="AK539" s="1"/>
      <c r="AL539" s="1"/>
      <c r="AM539" s="1"/>
      <c r="AN539" s="1"/>
      <c r="AO539" s="1"/>
      <c r="AP539" s="1"/>
      <c r="AQ539" s="1"/>
      <c r="AR539" s="1"/>
      <c r="AS539" s="1"/>
      <c r="AT539" s="1"/>
      <c r="AU539" s="1"/>
      <c r="AV539" s="1"/>
      <c r="AW539" s="1"/>
      <c r="AX539" s="1"/>
    </row>
    <row r="540" spans="1:50"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234"/>
      <c r="AC540" s="234"/>
      <c r="AD540" s="1"/>
      <c r="AE540" s="1"/>
      <c r="AF540" s="1"/>
      <c r="AG540" s="1"/>
      <c r="AH540" s="1"/>
      <c r="AI540" s="1"/>
      <c r="AJ540" s="1"/>
      <c r="AK540" s="1"/>
      <c r="AL540" s="1"/>
      <c r="AM540" s="1"/>
      <c r="AN540" s="1"/>
      <c r="AO540" s="1"/>
      <c r="AP540" s="1"/>
      <c r="AQ540" s="1"/>
      <c r="AR540" s="1"/>
      <c r="AS540" s="1"/>
      <c r="AT540" s="1"/>
      <c r="AU540" s="1"/>
      <c r="AV540" s="1"/>
      <c r="AW540" s="1"/>
      <c r="AX540" s="1"/>
    </row>
    <row r="541" spans="1:50"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234"/>
      <c r="AC541" s="234"/>
      <c r="AD541" s="1"/>
      <c r="AE541" s="1"/>
      <c r="AF541" s="1"/>
      <c r="AG541" s="1"/>
      <c r="AH541" s="1"/>
      <c r="AI541" s="1"/>
      <c r="AJ541" s="1"/>
      <c r="AK541" s="1"/>
      <c r="AL541" s="1"/>
      <c r="AM541" s="1"/>
      <c r="AN541" s="1"/>
      <c r="AO541" s="1"/>
      <c r="AP541" s="1"/>
      <c r="AQ541" s="1"/>
      <c r="AR541" s="1"/>
      <c r="AS541" s="1"/>
      <c r="AT541" s="1"/>
      <c r="AU541" s="1"/>
      <c r="AV541" s="1"/>
      <c r="AW541" s="1"/>
      <c r="AX541" s="1"/>
    </row>
    <row r="542" spans="1:50"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234"/>
      <c r="AC542" s="234"/>
      <c r="AD542" s="1"/>
      <c r="AE542" s="1"/>
      <c r="AF542" s="1"/>
      <c r="AG542" s="1"/>
      <c r="AH542" s="1"/>
      <c r="AI542" s="1"/>
      <c r="AJ542" s="1"/>
      <c r="AK542" s="1"/>
      <c r="AL542" s="1"/>
      <c r="AM542" s="1"/>
      <c r="AN542" s="1"/>
      <c r="AO542" s="1"/>
      <c r="AP542" s="1"/>
      <c r="AQ542" s="1"/>
      <c r="AR542" s="1"/>
      <c r="AS542" s="1"/>
      <c r="AT542" s="1"/>
      <c r="AU542" s="1"/>
      <c r="AV542" s="1"/>
      <c r="AW542" s="1"/>
      <c r="AX542" s="1"/>
    </row>
    <row r="543" spans="1:50"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234"/>
      <c r="AC543" s="234"/>
      <c r="AD543" s="1"/>
      <c r="AE543" s="1"/>
      <c r="AF543" s="1"/>
      <c r="AG543" s="1"/>
      <c r="AH543" s="1"/>
      <c r="AI543" s="1"/>
      <c r="AJ543" s="1"/>
      <c r="AK543" s="1"/>
      <c r="AL543" s="1"/>
      <c r="AM543" s="1"/>
      <c r="AN543" s="1"/>
      <c r="AO543" s="1"/>
      <c r="AP543" s="1"/>
      <c r="AQ543" s="1"/>
      <c r="AR543" s="1"/>
      <c r="AS543" s="1"/>
      <c r="AT543" s="1"/>
      <c r="AU543" s="1"/>
      <c r="AV543" s="1"/>
      <c r="AW543" s="1"/>
      <c r="AX543" s="1"/>
    </row>
    <row r="544" spans="1:50"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234"/>
      <c r="AC544" s="234"/>
      <c r="AD544" s="1"/>
      <c r="AE544" s="1"/>
      <c r="AF544" s="1"/>
      <c r="AG544" s="1"/>
      <c r="AH544" s="1"/>
      <c r="AI544" s="1"/>
      <c r="AJ544" s="1"/>
      <c r="AK544" s="1"/>
      <c r="AL544" s="1"/>
      <c r="AM544" s="1"/>
      <c r="AN544" s="1"/>
      <c r="AO544" s="1"/>
      <c r="AP544" s="1"/>
      <c r="AQ544" s="1"/>
      <c r="AR544" s="1"/>
      <c r="AS544" s="1"/>
      <c r="AT544" s="1"/>
      <c r="AU544" s="1"/>
      <c r="AV544" s="1"/>
      <c r="AW544" s="1"/>
      <c r="AX544" s="1"/>
    </row>
    <row r="545" spans="1:50"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234"/>
      <c r="AC545" s="234"/>
      <c r="AD545" s="1"/>
      <c r="AE545" s="1"/>
      <c r="AF545" s="1"/>
      <c r="AG545" s="1"/>
      <c r="AH545" s="1"/>
      <c r="AI545" s="1"/>
      <c r="AJ545" s="1"/>
      <c r="AK545" s="1"/>
      <c r="AL545" s="1"/>
      <c r="AM545" s="1"/>
      <c r="AN545" s="1"/>
      <c r="AO545" s="1"/>
      <c r="AP545" s="1"/>
      <c r="AQ545" s="1"/>
      <c r="AR545" s="1"/>
      <c r="AS545" s="1"/>
      <c r="AT545" s="1"/>
      <c r="AU545" s="1"/>
      <c r="AV545" s="1"/>
      <c r="AW545" s="1"/>
      <c r="AX545" s="1"/>
    </row>
    <row r="546" spans="1:50"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234"/>
      <c r="AC546" s="234"/>
      <c r="AD546" s="1"/>
      <c r="AE546" s="1"/>
      <c r="AF546" s="1"/>
      <c r="AG546" s="1"/>
      <c r="AH546" s="1"/>
      <c r="AI546" s="1"/>
      <c r="AJ546" s="1"/>
      <c r="AK546" s="1"/>
      <c r="AL546" s="1"/>
      <c r="AM546" s="1"/>
      <c r="AN546" s="1"/>
      <c r="AO546" s="1"/>
      <c r="AP546" s="1"/>
      <c r="AQ546" s="1"/>
      <c r="AR546" s="1"/>
      <c r="AS546" s="1"/>
      <c r="AT546" s="1"/>
      <c r="AU546" s="1"/>
      <c r="AV546" s="1"/>
      <c r="AW546" s="1"/>
      <c r="AX546" s="1"/>
    </row>
    <row r="547" spans="1:50"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234"/>
      <c r="AC547" s="234"/>
      <c r="AD547" s="1"/>
      <c r="AE547" s="1"/>
      <c r="AF547" s="1"/>
      <c r="AG547" s="1"/>
      <c r="AH547" s="1"/>
      <c r="AI547" s="1"/>
      <c r="AJ547" s="1"/>
      <c r="AK547" s="1"/>
      <c r="AL547" s="1"/>
      <c r="AM547" s="1"/>
      <c r="AN547" s="1"/>
      <c r="AO547" s="1"/>
      <c r="AP547" s="1"/>
      <c r="AQ547" s="1"/>
      <c r="AR547" s="1"/>
      <c r="AS547" s="1"/>
      <c r="AT547" s="1"/>
      <c r="AU547" s="1"/>
      <c r="AV547" s="1"/>
      <c r="AW547" s="1"/>
      <c r="AX547" s="1"/>
    </row>
    <row r="548" spans="1:50"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234"/>
      <c r="AC548" s="234"/>
      <c r="AD548" s="1"/>
      <c r="AE548" s="1"/>
      <c r="AF548" s="1"/>
      <c r="AG548" s="1"/>
      <c r="AH548" s="1"/>
      <c r="AI548" s="1"/>
      <c r="AJ548" s="1"/>
      <c r="AK548" s="1"/>
      <c r="AL548" s="1"/>
      <c r="AM548" s="1"/>
      <c r="AN548" s="1"/>
      <c r="AO548" s="1"/>
      <c r="AP548" s="1"/>
      <c r="AQ548" s="1"/>
      <c r="AR548" s="1"/>
      <c r="AS548" s="1"/>
      <c r="AT548" s="1"/>
      <c r="AU548" s="1"/>
      <c r="AV548" s="1"/>
      <c r="AW548" s="1"/>
      <c r="AX548" s="1"/>
    </row>
    <row r="549" spans="1:50"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234"/>
      <c r="AC549" s="234"/>
      <c r="AD549" s="1"/>
      <c r="AE549" s="1"/>
      <c r="AF549" s="1"/>
      <c r="AG549" s="1"/>
      <c r="AH549" s="1"/>
      <c r="AI549" s="1"/>
      <c r="AJ549" s="1"/>
      <c r="AK549" s="1"/>
      <c r="AL549" s="1"/>
      <c r="AM549" s="1"/>
      <c r="AN549" s="1"/>
      <c r="AO549" s="1"/>
      <c r="AP549" s="1"/>
      <c r="AQ549" s="1"/>
      <c r="AR549" s="1"/>
      <c r="AS549" s="1"/>
      <c r="AT549" s="1"/>
      <c r="AU549" s="1"/>
      <c r="AV549" s="1"/>
      <c r="AW549" s="1"/>
      <c r="AX549" s="1"/>
    </row>
    <row r="550" spans="1:50"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234"/>
      <c r="AC550" s="234"/>
      <c r="AD550" s="1"/>
      <c r="AE550" s="1"/>
      <c r="AF550" s="1"/>
      <c r="AG550" s="1"/>
      <c r="AH550" s="1"/>
      <c r="AI550" s="1"/>
      <c r="AJ550" s="1"/>
      <c r="AK550" s="1"/>
      <c r="AL550" s="1"/>
      <c r="AM550" s="1"/>
      <c r="AN550" s="1"/>
      <c r="AO550" s="1"/>
      <c r="AP550" s="1"/>
      <c r="AQ550" s="1"/>
      <c r="AR550" s="1"/>
      <c r="AS550" s="1"/>
      <c r="AT550" s="1"/>
      <c r="AU550" s="1"/>
      <c r="AV550" s="1"/>
      <c r="AW550" s="1"/>
      <c r="AX550" s="1"/>
    </row>
    <row r="551" spans="1:50"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234"/>
      <c r="AC551" s="234"/>
      <c r="AD551" s="1"/>
      <c r="AE551" s="1"/>
      <c r="AF551" s="1"/>
      <c r="AG551" s="1"/>
      <c r="AH551" s="1"/>
      <c r="AI551" s="1"/>
      <c r="AJ551" s="1"/>
      <c r="AK551" s="1"/>
      <c r="AL551" s="1"/>
      <c r="AM551" s="1"/>
      <c r="AN551" s="1"/>
      <c r="AO551" s="1"/>
      <c r="AP551" s="1"/>
      <c r="AQ551" s="1"/>
      <c r="AR551" s="1"/>
      <c r="AS551" s="1"/>
      <c r="AT551" s="1"/>
      <c r="AU551" s="1"/>
      <c r="AV551" s="1"/>
      <c r="AW551" s="1"/>
      <c r="AX551" s="1"/>
    </row>
    <row r="552" spans="1:50"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234"/>
      <c r="AC552" s="234"/>
      <c r="AD552" s="1"/>
      <c r="AE552" s="1"/>
      <c r="AF552" s="1"/>
      <c r="AG552" s="1"/>
      <c r="AH552" s="1"/>
      <c r="AI552" s="1"/>
      <c r="AJ552" s="1"/>
      <c r="AK552" s="1"/>
      <c r="AL552" s="1"/>
      <c r="AM552" s="1"/>
      <c r="AN552" s="1"/>
      <c r="AO552" s="1"/>
      <c r="AP552" s="1"/>
      <c r="AQ552" s="1"/>
      <c r="AR552" s="1"/>
      <c r="AS552" s="1"/>
      <c r="AT552" s="1"/>
      <c r="AU552" s="1"/>
      <c r="AV552" s="1"/>
      <c r="AW552" s="1"/>
      <c r="AX552" s="1"/>
    </row>
    <row r="553" spans="1:50"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234"/>
      <c r="AC553" s="234"/>
      <c r="AD553" s="1"/>
      <c r="AE553" s="1"/>
      <c r="AF553" s="1"/>
      <c r="AG553" s="1"/>
      <c r="AH553" s="1"/>
      <c r="AI553" s="1"/>
      <c r="AJ553" s="1"/>
      <c r="AK553" s="1"/>
      <c r="AL553" s="1"/>
      <c r="AM553" s="1"/>
      <c r="AN553" s="1"/>
      <c r="AO553" s="1"/>
      <c r="AP553" s="1"/>
      <c r="AQ553" s="1"/>
      <c r="AR553" s="1"/>
      <c r="AS553" s="1"/>
      <c r="AT553" s="1"/>
      <c r="AU553" s="1"/>
      <c r="AV553" s="1"/>
      <c r="AW553" s="1"/>
      <c r="AX553" s="1"/>
    </row>
    <row r="554" spans="1:50"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234"/>
      <c r="AC554" s="234"/>
      <c r="AD554" s="1"/>
      <c r="AE554" s="1"/>
      <c r="AF554" s="1"/>
      <c r="AG554" s="1"/>
      <c r="AH554" s="1"/>
      <c r="AI554" s="1"/>
      <c r="AJ554" s="1"/>
      <c r="AK554" s="1"/>
      <c r="AL554" s="1"/>
      <c r="AM554" s="1"/>
      <c r="AN554" s="1"/>
      <c r="AO554" s="1"/>
      <c r="AP554" s="1"/>
      <c r="AQ554" s="1"/>
      <c r="AR554" s="1"/>
      <c r="AS554" s="1"/>
      <c r="AT554" s="1"/>
      <c r="AU554" s="1"/>
      <c r="AV554" s="1"/>
      <c r="AW554" s="1"/>
      <c r="AX554" s="1"/>
    </row>
    <row r="555" spans="1:50"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234"/>
      <c r="AC555" s="234"/>
      <c r="AD555" s="1"/>
      <c r="AE555" s="1"/>
      <c r="AF555" s="1"/>
      <c r="AG555" s="1"/>
      <c r="AH555" s="1"/>
      <c r="AI555" s="1"/>
      <c r="AJ555" s="1"/>
      <c r="AK555" s="1"/>
      <c r="AL555" s="1"/>
      <c r="AM555" s="1"/>
      <c r="AN555" s="1"/>
      <c r="AO555" s="1"/>
      <c r="AP555" s="1"/>
      <c r="AQ555" s="1"/>
      <c r="AR555" s="1"/>
      <c r="AS555" s="1"/>
      <c r="AT555" s="1"/>
      <c r="AU555" s="1"/>
      <c r="AV555" s="1"/>
      <c r="AW555" s="1"/>
      <c r="AX555" s="1"/>
    </row>
    <row r="556" spans="1:50"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234"/>
      <c r="AC556" s="234"/>
      <c r="AD556" s="1"/>
      <c r="AE556" s="1"/>
      <c r="AF556" s="1"/>
      <c r="AG556" s="1"/>
      <c r="AH556" s="1"/>
      <c r="AI556" s="1"/>
      <c r="AJ556" s="1"/>
      <c r="AK556" s="1"/>
      <c r="AL556" s="1"/>
      <c r="AM556" s="1"/>
      <c r="AN556" s="1"/>
      <c r="AO556" s="1"/>
      <c r="AP556" s="1"/>
      <c r="AQ556" s="1"/>
      <c r="AR556" s="1"/>
      <c r="AS556" s="1"/>
      <c r="AT556" s="1"/>
      <c r="AU556" s="1"/>
      <c r="AV556" s="1"/>
      <c r="AW556" s="1"/>
      <c r="AX556" s="1"/>
    </row>
    <row r="557" spans="1:50"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234"/>
      <c r="AC557" s="234"/>
      <c r="AD557" s="1"/>
      <c r="AE557" s="1"/>
      <c r="AF557" s="1"/>
      <c r="AG557" s="1"/>
      <c r="AH557" s="1"/>
      <c r="AI557" s="1"/>
      <c r="AJ557" s="1"/>
      <c r="AK557" s="1"/>
      <c r="AL557" s="1"/>
      <c r="AM557" s="1"/>
      <c r="AN557" s="1"/>
      <c r="AO557" s="1"/>
      <c r="AP557" s="1"/>
      <c r="AQ557" s="1"/>
      <c r="AR557" s="1"/>
      <c r="AS557" s="1"/>
      <c r="AT557" s="1"/>
      <c r="AU557" s="1"/>
      <c r="AV557" s="1"/>
      <c r="AW557" s="1"/>
      <c r="AX557" s="1"/>
    </row>
    <row r="558" spans="1:50"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234"/>
      <c r="AC558" s="234"/>
      <c r="AD558" s="1"/>
      <c r="AE558" s="1"/>
      <c r="AF558" s="1"/>
      <c r="AG558" s="1"/>
      <c r="AH558" s="1"/>
      <c r="AI558" s="1"/>
      <c r="AJ558" s="1"/>
      <c r="AK558" s="1"/>
      <c r="AL558" s="1"/>
      <c r="AM558" s="1"/>
      <c r="AN558" s="1"/>
      <c r="AO558" s="1"/>
      <c r="AP558" s="1"/>
      <c r="AQ558" s="1"/>
      <c r="AR558" s="1"/>
      <c r="AS558" s="1"/>
      <c r="AT558" s="1"/>
      <c r="AU558" s="1"/>
      <c r="AV558" s="1"/>
      <c r="AW558" s="1"/>
      <c r="AX558" s="1"/>
    </row>
    <row r="559" spans="1:50"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234"/>
      <c r="AC559" s="234"/>
      <c r="AD559" s="1"/>
      <c r="AE559" s="1"/>
      <c r="AF559" s="1"/>
      <c r="AG559" s="1"/>
      <c r="AH559" s="1"/>
      <c r="AI559" s="1"/>
      <c r="AJ559" s="1"/>
      <c r="AK559" s="1"/>
      <c r="AL559" s="1"/>
      <c r="AM559" s="1"/>
      <c r="AN559" s="1"/>
      <c r="AO559" s="1"/>
      <c r="AP559" s="1"/>
      <c r="AQ559" s="1"/>
      <c r="AR559" s="1"/>
      <c r="AS559" s="1"/>
      <c r="AT559" s="1"/>
      <c r="AU559" s="1"/>
      <c r="AV559" s="1"/>
      <c r="AW559" s="1"/>
      <c r="AX559" s="1"/>
    </row>
    <row r="560" spans="1:50"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234"/>
      <c r="AC560" s="234"/>
      <c r="AD560" s="1"/>
      <c r="AE560" s="1"/>
      <c r="AF560" s="1"/>
      <c r="AG560" s="1"/>
      <c r="AH560" s="1"/>
      <c r="AI560" s="1"/>
      <c r="AJ560" s="1"/>
      <c r="AK560" s="1"/>
      <c r="AL560" s="1"/>
      <c r="AM560" s="1"/>
      <c r="AN560" s="1"/>
      <c r="AO560" s="1"/>
      <c r="AP560" s="1"/>
      <c r="AQ560" s="1"/>
      <c r="AR560" s="1"/>
      <c r="AS560" s="1"/>
      <c r="AT560" s="1"/>
      <c r="AU560" s="1"/>
      <c r="AV560" s="1"/>
      <c r="AW560" s="1"/>
      <c r="AX560" s="1"/>
    </row>
    <row r="561" spans="1:50"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234"/>
      <c r="AC561" s="234"/>
      <c r="AD561" s="1"/>
      <c r="AE561" s="1"/>
      <c r="AF561" s="1"/>
      <c r="AG561" s="1"/>
      <c r="AH561" s="1"/>
      <c r="AI561" s="1"/>
      <c r="AJ561" s="1"/>
      <c r="AK561" s="1"/>
      <c r="AL561" s="1"/>
      <c r="AM561" s="1"/>
      <c r="AN561" s="1"/>
      <c r="AO561" s="1"/>
      <c r="AP561" s="1"/>
      <c r="AQ561" s="1"/>
      <c r="AR561" s="1"/>
      <c r="AS561" s="1"/>
      <c r="AT561" s="1"/>
      <c r="AU561" s="1"/>
      <c r="AV561" s="1"/>
      <c r="AW561" s="1"/>
      <c r="AX561" s="1"/>
    </row>
    <row r="562" spans="1:50"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234"/>
      <c r="AC562" s="234"/>
      <c r="AD562" s="1"/>
      <c r="AE562" s="1"/>
      <c r="AF562" s="1"/>
      <c r="AG562" s="1"/>
      <c r="AH562" s="1"/>
      <c r="AI562" s="1"/>
      <c r="AJ562" s="1"/>
      <c r="AK562" s="1"/>
      <c r="AL562" s="1"/>
      <c r="AM562" s="1"/>
      <c r="AN562" s="1"/>
      <c r="AO562" s="1"/>
      <c r="AP562" s="1"/>
      <c r="AQ562" s="1"/>
      <c r="AR562" s="1"/>
      <c r="AS562" s="1"/>
      <c r="AT562" s="1"/>
      <c r="AU562" s="1"/>
      <c r="AV562" s="1"/>
      <c r="AW562" s="1"/>
      <c r="AX562" s="1"/>
    </row>
    <row r="563" spans="1:50"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234"/>
      <c r="AC563" s="234"/>
      <c r="AD563" s="1"/>
      <c r="AE563" s="1"/>
      <c r="AF563" s="1"/>
      <c r="AG563" s="1"/>
      <c r="AH563" s="1"/>
      <c r="AI563" s="1"/>
      <c r="AJ563" s="1"/>
      <c r="AK563" s="1"/>
      <c r="AL563" s="1"/>
      <c r="AM563" s="1"/>
      <c r="AN563" s="1"/>
      <c r="AO563" s="1"/>
      <c r="AP563" s="1"/>
      <c r="AQ563" s="1"/>
      <c r="AR563" s="1"/>
      <c r="AS563" s="1"/>
      <c r="AT563" s="1"/>
      <c r="AU563" s="1"/>
      <c r="AV563" s="1"/>
      <c r="AW563" s="1"/>
      <c r="AX563" s="1"/>
    </row>
    <row r="564" spans="1:50"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234"/>
      <c r="AC564" s="234"/>
      <c r="AD564" s="1"/>
      <c r="AE564" s="1"/>
      <c r="AF564" s="1"/>
      <c r="AG564" s="1"/>
      <c r="AH564" s="1"/>
      <c r="AI564" s="1"/>
      <c r="AJ564" s="1"/>
      <c r="AK564" s="1"/>
      <c r="AL564" s="1"/>
      <c r="AM564" s="1"/>
      <c r="AN564" s="1"/>
      <c r="AO564" s="1"/>
      <c r="AP564" s="1"/>
      <c r="AQ564" s="1"/>
      <c r="AR564" s="1"/>
      <c r="AS564" s="1"/>
      <c r="AT564" s="1"/>
      <c r="AU564" s="1"/>
      <c r="AV564" s="1"/>
      <c r="AW564" s="1"/>
      <c r="AX564" s="1"/>
    </row>
    <row r="565" spans="1:50"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234"/>
      <c r="AC565" s="234"/>
      <c r="AD565" s="1"/>
      <c r="AE565" s="1"/>
      <c r="AF565" s="1"/>
      <c r="AG565" s="1"/>
      <c r="AH565" s="1"/>
      <c r="AI565" s="1"/>
      <c r="AJ565" s="1"/>
      <c r="AK565" s="1"/>
      <c r="AL565" s="1"/>
      <c r="AM565" s="1"/>
      <c r="AN565" s="1"/>
      <c r="AO565" s="1"/>
      <c r="AP565" s="1"/>
      <c r="AQ565" s="1"/>
      <c r="AR565" s="1"/>
      <c r="AS565" s="1"/>
      <c r="AT565" s="1"/>
      <c r="AU565" s="1"/>
      <c r="AV565" s="1"/>
      <c r="AW565" s="1"/>
      <c r="AX565" s="1"/>
    </row>
    <row r="566" spans="1:50"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234"/>
      <c r="AC566" s="234"/>
      <c r="AD566" s="1"/>
      <c r="AE566" s="1"/>
      <c r="AF566" s="1"/>
      <c r="AG566" s="1"/>
      <c r="AH566" s="1"/>
      <c r="AI566" s="1"/>
      <c r="AJ566" s="1"/>
      <c r="AK566" s="1"/>
      <c r="AL566" s="1"/>
      <c r="AM566" s="1"/>
      <c r="AN566" s="1"/>
      <c r="AO566" s="1"/>
      <c r="AP566" s="1"/>
      <c r="AQ566" s="1"/>
      <c r="AR566" s="1"/>
      <c r="AS566" s="1"/>
      <c r="AT566" s="1"/>
      <c r="AU566" s="1"/>
      <c r="AV566" s="1"/>
      <c r="AW566" s="1"/>
      <c r="AX566" s="1"/>
    </row>
    <row r="567" spans="1:50"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234"/>
      <c r="AC567" s="234"/>
      <c r="AD567" s="1"/>
      <c r="AE567" s="1"/>
      <c r="AF567" s="1"/>
      <c r="AG567" s="1"/>
      <c r="AH567" s="1"/>
      <c r="AI567" s="1"/>
      <c r="AJ567" s="1"/>
      <c r="AK567" s="1"/>
      <c r="AL567" s="1"/>
      <c r="AM567" s="1"/>
      <c r="AN567" s="1"/>
      <c r="AO567" s="1"/>
      <c r="AP567" s="1"/>
      <c r="AQ567" s="1"/>
      <c r="AR567" s="1"/>
      <c r="AS567" s="1"/>
      <c r="AT567" s="1"/>
      <c r="AU567" s="1"/>
      <c r="AV567" s="1"/>
      <c r="AW567" s="1"/>
      <c r="AX567" s="1"/>
    </row>
    <row r="568" spans="1:50"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234"/>
      <c r="AC568" s="234"/>
      <c r="AD568" s="1"/>
      <c r="AE568" s="1"/>
      <c r="AF568" s="1"/>
      <c r="AG568" s="1"/>
      <c r="AH568" s="1"/>
      <c r="AI568" s="1"/>
      <c r="AJ568" s="1"/>
      <c r="AK568" s="1"/>
      <c r="AL568" s="1"/>
      <c r="AM568" s="1"/>
      <c r="AN568" s="1"/>
      <c r="AO568" s="1"/>
      <c r="AP568" s="1"/>
      <c r="AQ568" s="1"/>
      <c r="AR568" s="1"/>
      <c r="AS568" s="1"/>
      <c r="AT568" s="1"/>
      <c r="AU568" s="1"/>
      <c r="AV568" s="1"/>
      <c r="AW568" s="1"/>
      <c r="AX568" s="1"/>
    </row>
    <row r="569" spans="1:50"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234"/>
      <c r="AC569" s="234"/>
      <c r="AD569" s="1"/>
      <c r="AE569" s="1"/>
      <c r="AF569" s="1"/>
      <c r="AG569" s="1"/>
      <c r="AH569" s="1"/>
      <c r="AI569" s="1"/>
      <c r="AJ569" s="1"/>
      <c r="AK569" s="1"/>
      <c r="AL569" s="1"/>
      <c r="AM569" s="1"/>
      <c r="AN569" s="1"/>
      <c r="AO569" s="1"/>
      <c r="AP569" s="1"/>
      <c r="AQ569" s="1"/>
      <c r="AR569" s="1"/>
      <c r="AS569" s="1"/>
      <c r="AT569" s="1"/>
      <c r="AU569" s="1"/>
      <c r="AV569" s="1"/>
      <c r="AW569" s="1"/>
      <c r="AX569" s="1"/>
    </row>
    <row r="570" spans="1:50"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234"/>
      <c r="AC570" s="234"/>
      <c r="AD570" s="1"/>
      <c r="AE570" s="1"/>
      <c r="AF570" s="1"/>
      <c r="AG570" s="1"/>
      <c r="AH570" s="1"/>
      <c r="AI570" s="1"/>
      <c r="AJ570" s="1"/>
      <c r="AK570" s="1"/>
      <c r="AL570" s="1"/>
      <c r="AM570" s="1"/>
      <c r="AN570" s="1"/>
      <c r="AO570" s="1"/>
      <c r="AP570" s="1"/>
      <c r="AQ570" s="1"/>
      <c r="AR570" s="1"/>
      <c r="AS570" s="1"/>
      <c r="AT570" s="1"/>
      <c r="AU570" s="1"/>
      <c r="AV570" s="1"/>
      <c r="AW570" s="1"/>
      <c r="AX570" s="1"/>
    </row>
    <row r="571" spans="1:50"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234"/>
      <c r="AC571" s="234"/>
      <c r="AD571" s="1"/>
      <c r="AE571" s="1"/>
      <c r="AF571" s="1"/>
      <c r="AG571" s="1"/>
      <c r="AH571" s="1"/>
      <c r="AI571" s="1"/>
      <c r="AJ571" s="1"/>
      <c r="AK571" s="1"/>
      <c r="AL571" s="1"/>
      <c r="AM571" s="1"/>
      <c r="AN571" s="1"/>
      <c r="AO571" s="1"/>
      <c r="AP571" s="1"/>
      <c r="AQ571" s="1"/>
      <c r="AR571" s="1"/>
      <c r="AS571" s="1"/>
      <c r="AT571" s="1"/>
      <c r="AU571" s="1"/>
      <c r="AV571" s="1"/>
      <c r="AW571" s="1"/>
      <c r="AX571" s="1"/>
    </row>
    <row r="572" spans="1:50"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234"/>
      <c r="AC572" s="234"/>
      <c r="AD572" s="1"/>
      <c r="AE572" s="1"/>
      <c r="AF572" s="1"/>
      <c r="AG572" s="1"/>
      <c r="AH572" s="1"/>
      <c r="AI572" s="1"/>
      <c r="AJ572" s="1"/>
      <c r="AK572" s="1"/>
      <c r="AL572" s="1"/>
      <c r="AM572" s="1"/>
      <c r="AN572" s="1"/>
      <c r="AO572" s="1"/>
      <c r="AP572" s="1"/>
      <c r="AQ572" s="1"/>
      <c r="AR572" s="1"/>
      <c r="AS572" s="1"/>
      <c r="AT572" s="1"/>
      <c r="AU572" s="1"/>
      <c r="AV572" s="1"/>
      <c r="AW572" s="1"/>
      <c r="AX572" s="1"/>
    </row>
    <row r="573" spans="1:50"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234"/>
      <c r="AC573" s="234"/>
      <c r="AD573" s="1"/>
      <c r="AE573" s="1"/>
      <c r="AF573" s="1"/>
      <c r="AG573" s="1"/>
      <c r="AH573" s="1"/>
      <c r="AI573" s="1"/>
      <c r="AJ573" s="1"/>
      <c r="AK573" s="1"/>
      <c r="AL573" s="1"/>
      <c r="AM573" s="1"/>
      <c r="AN573" s="1"/>
      <c r="AO573" s="1"/>
      <c r="AP573" s="1"/>
      <c r="AQ573" s="1"/>
      <c r="AR573" s="1"/>
      <c r="AS573" s="1"/>
      <c r="AT573" s="1"/>
      <c r="AU573" s="1"/>
      <c r="AV573" s="1"/>
      <c r="AW573" s="1"/>
      <c r="AX573" s="1"/>
    </row>
    <row r="574" spans="1:50"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234"/>
      <c r="AC574" s="234"/>
      <c r="AD574" s="1"/>
      <c r="AE574" s="1"/>
      <c r="AF574" s="1"/>
      <c r="AG574" s="1"/>
      <c r="AH574" s="1"/>
      <c r="AI574" s="1"/>
      <c r="AJ574" s="1"/>
      <c r="AK574" s="1"/>
      <c r="AL574" s="1"/>
      <c r="AM574" s="1"/>
      <c r="AN574" s="1"/>
      <c r="AO574" s="1"/>
      <c r="AP574" s="1"/>
      <c r="AQ574" s="1"/>
      <c r="AR574" s="1"/>
      <c r="AS574" s="1"/>
      <c r="AT574" s="1"/>
      <c r="AU574" s="1"/>
      <c r="AV574" s="1"/>
      <c r="AW574" s="1"/>
      <c r="AX574" s="1"/>
    </row>
    <row r="575" spans="1:50"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234"/>
      <c r="AC575" s="234"/>
      <c r="AD575" s="1"/>
      <c r="AE575" s="1"/>
      <c r="AF575" s="1"/>
      <c r="AG575" s="1"/>
      <c r="AH575" s="1"/>
      <c r="AI575" s="1"/>
      <c r="AJ575" s="1"/>
      <c r="AK575" s="1"/>
      <c r="AL575" s="1"/>
      <c r="AM575" s="1"/>
      <c r="AN575" s="1"/>
      <c r="AO575" s="1"/>
      <c r="AP575" s="1"/>
      <c r="AQ575" s="1"/>
      <c r="AR575" s="1"/>
      <c r="AS575" s="1"/>
      <c r="AT575" s="1"/>
      <c r="AU575" s="1"/>
      <c r="AV575" s="1"/>
      <c r="AW575" s="1"/>
      <c r="AX575" s="1"/>
    </row>
    <row r="576" spans="1:50"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234"/>
      <c r="AC576" s="234"/>
      <c r="AD576" s="1"/>
      <c r="AE576" s="1"/>
      <c r="AF576" s="1"/>
      <c r="AG576" s="1"/>
      <c r="AH576" s="1"/>
      <c r="AI576" s="1"/>
      <c r="AJ576" s="1"/>
      <c r="AK576" s="1"/>
      <c r="AL576" s="1"/>
      <c r="AM576" s="1"/>
      <c r="AN576" s="1"/>
      <c r="AO576" s="1"/>
      <c r="AP576" s="1"/>
      <c r="AQ576" s="1"/>
      <c r="AR576" s="1"/>
      <c r="AS576" s="1"/>
      <c r="AT576" s="1"/>
      <c r="AU576" s="1"/>
      <c r="AV576" s="1"/>
      <c r="AW576" s="1"/>
      <c r="AX576" s="1"/>
    </row>
    <row r="577" spans="1:50"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234"/>
      <c r="AC577" s="234"/>
      <c r="AD577" s="1"/>
      <c r="AE577" s="1"/>
      <c r="AF577" s="1"/>
      <c r="AG577" s="1"/>
      <c r="AH577" s="1"/>
      <c r="AI577" s="1"/>
      <c r="AJ577" s="1"/>
      <c r="AK577" s="1"/>
      <c r="AL577" s="1"/>
      <c r="AM577" s="1"/>
      <c r="AN577" s="1"/>
      <c r="AO577" s="1"/>
      <c r="AP577" s="1"/>
      <c r="AQ577" s="1"/>
      <c r="AR577" s="1"/>
      <c r="AS577" s="1"/>
      <c r="AT577" s="1"/>
      <c r="AU577" s="1"/>
      <c r="AV577" s="1"/>
      <c r="AW577" s="1"/>
      <c r="AX577" s="1"/>
    </row>
    <row r="578" spans="1:50"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234"/>
      <c r="AC578" s="234"/>
      <c r="AD578" s="1"/>
      <c r="AE578" s="1"/>
      <c r="AF578" s="1"/>
      <c r="AG578" s="1"/>
      <c r="AH578" s="1"/>
      <c r="AI578" s="1"/>
      <c r="AJ578" s="1"/>
      <c r="AK578" s="1"/>
      <c r="AL578" s="1"/>
      <c r="AM578" s="1"/>
      <c r="AN578" s="1"/>
      <c r="AO578" s="1"/>
      <c r="AP578" s="1"/>
      <c r="AQ578" s="1"/>
      <c r="AR578" s="1"/>
      <c r="AS578" s="1"/>
      <c r="AT578" s="1"/>
      <c r="AU578" s="1"/>
      <c r="AV578" s="1"/>
      <c r="AW578" s="1"/>
      <c r="AX578" s="1"/>
    </row>
    <row r="579" spans="1:50"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234"/>
      <c r="AC579" s="234"/>
      <c r="AD579" s="1"/>
      <c r="AE579" s="1"/>
      <c r="AF579" s="1"/>
      <c r="AG579" s="1"/>
      <c r="AH579" s="1"/>
      <c r="AI579" s="1"/>
      <c r="AJ579" s="1"/>
      <c r="AK579" s="1"/>
      <c r="AL579" s="1"/>
      <c r="AM579" s="1"/>
      <c r="AN579" s="1"/>
      <c r="AO579" s="1"/>
      <c r="AP579" s="1"/>
      <c r="AQ579" s="1"/>
      <c r="AR579" s="1"/>
      <c r="AS579" s="1"/>
      <c r="AT579" s="1"/>
      <c r="AU579" s="1"/>
      <c r="AV579" s="1"/>
      <c r="AW579" s="1"/>
      <c r="AX579" s="1"/>
    </row>
    <row r="580" spans="1:50"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234"/>
      <c r="AC580" s="234"/>
      <c r="AD580" s="1"/>
      <c r="AE580" s="1"/>
      <c r="AF580" s="1"/>
      <c r="AG580" s="1"/>
      <c r="AH580" s="1"/>
      <c r="AI580" s="1"/>
      <c r="AJ580" s="1"/>
      <c r="AK580" s="1"/>
      <c r="AL580" s="1"/>
      <c r="AM580" s="1"/>
      <c r="AN580" s="1"/>
      <c r="AO580" s="1"/>
      <c r="AP580" s="1"/>
      <c r="AQ580" s="1"/>
      <c r="AR580" s="1"/>
      <c r="AS580" s="1"/>
      <c r="AT580" s="1"/>
      <c r="AU580" s="1"/>
      <c r="AV580" s="1"/>
      <c r="AW580" s="1"/>
      <c r="AX580" s="1"/>
    </row>
    <row r="581" spans="1:50"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234"/>
      <c r="AC581" s="234"/>
      <c r="AD581" s="1"/>
      <c r="AE581" s="1"/>
      <c r="AF581" s="1"/>
      <c r="AG581" s="1"/>
      <c r="AH581" s="1"/>
      <c r="AI581" s="1"/>
      <c r="AJ581" s="1"/>
      <c r="AK581" s="1"/>
      <c r="AL581" s="1"/>
      <c r="AM581" s="1"/>
      <c r="AN581" s="1"/>
      <c r="AO581" s="1"/>
      <c r="AP581" s="1"/>
      <c r="AQ581" s="1"/>
      <c r="AR581" s="1"/>
      <c r="AS581" s="1"/>
      <c r="AT581" s="1"/>
      <c r="AU581" s="1"/>
      <c r="AV581" s="1"/>
      <c r="AW581" s="1"/>
      <c r="AX581" s="1"/>
    </row>
    <row r="582" spans="1:50"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234"/>
      <c r="AC582" s="234"/>
      <c r="AD582" s="1"/>
      <c r="AE582" s="1"/>
      <c r="AF582" s="1"/>
      <c r="AG582" s="1"/>
      <c r="AH582" s="1"/>
      <c r="AI582" s="1"/>
      <c r="AJ582" s="1"/>
      <c r="AK582" s="1"/>
      <c r="AL582" s="1"/>
      <c r="AM582" s="1"/>
      <c r="AN582" s="1"/>
      <c r="AO582" s="1"/>
      <c r="AP582" s="1"/>
      <c r="AQ582" s="1"/>
      <c r="AR582" s="1"/>
      <c r="AS582" s="1"/>
      <c r="AT582" s="1"/>
      <c r="AU582" s="1"/>
      <c r="AV582" s="1"/>
      <c r="AW582" s="1"/>
      <c r="AX582" s="1"/>
    </row>
    <row r="583" spans="1:50"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234"/>
      <c r="AC583" s="234"/>
      <c r="AD583" s="1"/>
      <c r="AE583" s="1"/>
      <c r="AF583" s="1"/>
      <c r="AG583" s="1"/>
      <c r="AH583" s="1"/>
      <c r="AI583" s="1"/>
      <c r="AJ583" s="1"/>
      <c r="AK583" s="1"/>
      <c r="AL583" s="1"/>
      <c r="AM583" s="1"/>
      <c r="AN583" s="1"/>
      <c r="AO583" s="1"/>
      <c r="AP583" s="1"/>
      <c r="AQ583" s="1"/>
      <c r="AR583" s="1"/>
      <c r="AS583" s="1"/>
      <c r="AT583" s="1"/>
      <c r="AU583" s="1"/>
      <c r="AV583" s="1"/>
      <c r="AW583" s="1"/>
      <c r="AX583" s="1"/>
    </row>
    <row r="584" spans="1:50"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234"/>
      <c r="AC584" s="234"/>
      <c r="AD584" s="1"/>
      <c r="AE584" s="1"/>
      <c r="AF584" s="1"/>
      <c r="AG584" s="1"/>
      <c r="AH584" s="1"/>
      <c r="AI584" s="1"/>
      <c r="AJ584" s="1"/>
      <c r="AK584" s="1"/>
      <c r="AL584" s="1"/>
      <c r="AM584" s="1"/>
      <c r="AN584" s="1"/>
      <c r="AO584" s="1"/>
      <c r="AP584" s="1"/>
      <c r="AQ584" s="1"/>
      <c r="AR584" s="1"/>
      <c r="AS584" s="1"/>
      <c r="AT584" s="1"/>
      <c r="AU584" s="1"/>
      <c r="AV584" s="1"/>
      <c r="AW584" s="1"/>
      <c r="AX584" s="1"/>
    </row>
    <row r="585" spans="1:50"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234"/>
      <c r="AC585" s="234"/>
      <c r="AD585" s="1"/>
      <c r="AE585" s="1"/>
      <c r="AF585" s="1"/>
      <c r="AG585" s="1"/>
      <c r="AH585" s="1"/>
      <c r="AI585" s="1"/>
      <c r="AJ585" s="1"/>
      <c r="AK585" s="1"/>
      <c r="AL585" s="1"/>
      <c r="AM585" s="1"/>
      <c r="AN585" s="1"/>
      <c r="AO585" s="1"/>
      <c r="AP585" s="1"/>
      <c r="AQ585" s="1"/>
      <c r="AR585" s="1"/>
      <c r="AS585" s="1"/>
      <c r="AT585" s="1"/>
      <c r="AU585" s="1"/>
      <c r="AV585" s="1"/>
      <c r="AW585" s="1"/>
      <c r="AX585" s="1"/>
    </row>
    <row r="586" spans="1:50"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234"/>
      <c r="AC586" s="234"/>
      <c r="AD586" s="1"/>
      <c r="AE586" s="1"/>
      <c r="AF586" s="1"/>
      <c r="AG586" s="1"/>
      <c r="AH586" s="1"/>
      <c r="AI586" s="1"/>
      <c r="AJ586" s="1"/>
      <c r="AK586" s="1"/>
      <c r="AL586" s="1"/>
      <c r="AM586" s="1"/>
      <c r="AN586" s="1"/>
      <c r="AO586" s="1"/>
      <c r="AP586" s="1"/>
      <c r="AQ586" s="1"/>
      <c r="AR586" s="1"/>
      <c r="AS586" s="1"/>
      <c r="AT586" s="1"/>
      <c r="AU586" s="1"/>
      <c r="AV586" s="1"/>
      <c r="AW586" s="1"/>
      <c r="AX586" s="1"/>
    </row>
    <row r="587" spans="1:50"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234"/>
      <c r="AC587" s="234"/>
      <c r="AD587" s="1"/>
      <c r="AE587" s="1"/>
      <c r="AF587" s="1"/>
      <c r="AG587" s="1"/>
      <c r="AH587" s="1"/>
      <c r="AI587" s="1"/>
      <c r="AJ587" s="1"/>
      <c r="AK587" s="1"/>
      <c r="AL587" s="1"/>
      <c r="AM587" s="1"/>
      <c r="AN587" s="1"/>
      <c r="AO587" s="1"/>
      <c r="AP587" s="1"/>
      <c r="AQ587" s="1"/>
      <c r="AR587" s="1"/>
      <c r="AS587" s="1"/>
      <c r="AT587" s="1"/>
      <c r="AU587" s="1"/>
      <c r="AV587" s="1"/>
      <c r="AW587" s="1"/>
      <c r="AX587" s="1"/>
    </row>
    <row r="588" spans="1:50"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234"/>
      <c r="AC588" s="234"/>
      <c r="AD588" s="1"/>
      <c r="AE588" s="1"/>
      <c r="AF588" s="1"/>
      <c r="AG588" s="1"/>
      <c r="AH588" s="1"/>
      <c r="AI588" s="1"/>
      <c r="AJ588" s="1"/>
      <c r="AK588" s="1"/>
      <c r="AL588" s="1"/>
      <c r="AM588" s="1"/>
      <c r="AN588" s="1"/>
      <c r="AO588" s="1"/>
      <c r="AP588" s="1"/>
      <c r="AQ588" s="1"/>
      <c r="AR588" s="1"/>
      <c r="AS588" s="1"/>
      <c r="AT588" s="1"/>
      <c r="AU588" s="1"/>
      <c r="AV588" s="1"/>
      <c r="AW588" s="1"/>
      <c r="AX588" s="1"/>
    </row>
    <row r="589" spans="1:50"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234"/>
      <c r="AC589" s="234"/>
      <c r="AD589" s="1"/>
      <c r="AE589" s="1"/>
      <c r="AF589" s="1"/>
      <c r="AG589" s="1"/>
      <c r="AH589" s="1"/>
      <c r="AI589" s="1"/>
      <c r="AJ589" s="1"/>
      <c r="AK589" s="1"/>
      <c r="AL589" s="1"/>
      <c r="AM589" s="1"/>
      <c r="AN589" s="1"/>
      <c r="AO589" s="1"/>
      <c r="AP589" s="1"/>
      <c r="AQ589" s="1"/>
      <c r="AR589" s="1"/>
      <c r="AS589" s="1"/>
      <c r="AT589" s="1"/>
      <c r="AU589" s="1"/>
      <c r="AV589" s="1"/>
      <c r="AW589" s="1"/>
      <c r="AX589" s="1"/>
    </row>
    <row r="590" spans="1:50"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234"/>
      <c r="AC590" s="234"/>
      <c r="AD590" s="1"/>
      <c r="AE590" s="1"/>
      <c r="AF590" s="1"/>
      <c r="AG590" s="1"/>
      <c r="AH590" s="1"/>
      <c r="AI590" s="1"/>
      <c r="AJ590" s="1"/>
      <c r="AK590" s="1"/>
      <c r="AL590" s="1"/>
      <c r="AM590" s="1"/>
      <c r="AN590" s="1"/>
      <c r="AO590" s="1"/>
      <c r="AP590" s="1"/>
      <c r="AQ590" s="1"/>
      <c r="AR590" s="1"/>
      <c r="AS590" s="1"/>
      <c r="AT590" s="1"/>
      <c r="AU590" s="1"/>
      <c r="AV590" s="1"/>
      <c r="AW590" s="1"/>
      <c r="AX590" s="1"/>
    </row>
    <row r="591" spans="1:50"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234"/>
      <c r="AC591" s="234"/>
      <c r="AD591" s="1"/>
      <c r="AE591" s="1"/>
      <c r="AF591" s="1"/>
      <c r="AG591" s="1"/>
      <c r="AH591" s="1"/>
      <c r="AI591" s="1"/>
      <c r="AJ591" s="1"/>
      <c r="AK591" s="1"/>
      <c r="AL591" s="1"/>
      <c r="AM591" s="1"/>
      <c r="AN591" s="1"/>
      <c r="AO591" s="1"/>
      <c r="AP591" s="1"/>
      <c r="AQ591" s="1"/>
      <c r="AR591" s="1"/>
      <c r="AS591" s="1"/>
      <c r="AT591" s="1"/>
      <c r="AU591" s="1"/>
      <c r="AV591" s="1"/>
      <c r="AW591" s="1"/>
      <c r="AX591" s="1"/>
    </row>
    <row r="592" spans="1:50"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234"/>
      <c r="AC592" s="234"/>
      <c r="AD592" s="1"/>
      <c r="AE592" s="1"/>
      <c r="AF592" s="1"/>
      <c r="AG592" s="1"/>
      <c r="AH592" s="1"/>
      <c r="AI592" s="1"/>
      <c r="AJ592" s="1"/>
      <c r="AK592" s="1"/>
      <c r="AL592" s="1"/>
      <c r="AM592" s="1"/>
      <c r="AN592" s="1"/>
      <c r="AO592" s="1"/>
      <c r="AP592" s="1"/>
      <c r="AQ592" s="1"/>
      <c r="AR592" s="1"/>
      <c r="AS592" s="1"/>
      <c r="AT592" s="1"/>
      <c r="AU592" s="1"/>
      <c r="AV592" s="1"/>
      <c r="AW592" s="1"/>
      <c r="AX592" s="1"/>
    </row>
    <row r="593" spans="1:50"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234"/>
      <c r="AC593" s="234"/>
      <c r="AD593" s="1"/>
      <c r="AE593" s="1"/>
      <c r="AF593" s="1"/>
      <c r="AG593" s="1"/>
      <c r="AH593" s="1"/>
      <c r="AI593" s="1"/>
      <c r="AJ593" s="1"/>
      <c r="AK593" s="1"/>
      <c r="AL593" s="1"/>
      <c r="AM593" s="1"/>
      <c r="AN593" s="1"/>
      <c r="AO593" s="1"/>
      <c r="AP593" s="1"/>
      <c r="AQ593" s="1"/>
      <c r="AR593" s="1"/>
      <c r="AS593" s="1"/>
      <c r="AT593" s="1"/>
      <c r="AU593" s="1"/>
      <c r="AV593" s="1"/>
      <c r="AW593" s="1"/>
      <c r="AX593" s="1"/>
    </row>
    <row r="594" spans="1:50"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234"/>
      <c r="AC594" s="234"/>
      <c r="AD594" s="1"/>
      <c r="AE594" s="1"/>
      <c r="AF594" s="1"/>
      <c r="AG594" s="1"/>
      <c r="AH594" s="1"/>
      <c r="AI594" s="1"/>
      <c r="AJ594" s="1"/>
      <c r="AK594" s="1"/>
      <c r="AL594" s="1"/>
      <c r="AM594" s="1"/>
      <c r="AN594" s="1"/>
      <c r="AO594" s="1"/>
      <c r="AP594" s="1"/>
      <c r="AQ594" s="1"/>
      <c r="AR594" s="1"/>
      <c r="AS594" s="1"/>
      <c r="AT594" s="1"/>
      <c r="AU594" s="1"/>
      <c r="AV594" s="1"/>
      <c r="AW594" s="1"/>
      <c r="AX594" s="1"/>
    </row>
    <row r="595" spans="1:50"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234"/>
      <c r="AC595" s="234"/>
      <c r="AD595" s="1"/>
      <c r="AE595" s="1"/>
      <c r="AF595" s="1"/>
      <c r="AG595" s="1"/>
      <c r="AH595" s="1"/>
      <c r="AI595" s="1"/>
      <c r="AJ595" s="1"/>
      <c r="AK595" s="1"/>
      <c r="AL595" s="1"/>
      <c r="AM595" s="1"/>
      <c r="AN595" s="1"/>
      <c r="AO595" s="1"/>
      <c r="AP595" s="1"/>
      <c r="AQ595" s="1"/>
      <c r="AR595" s="1"/>
      <c r="AS595" s="1"/>
      <c r="AT595" s="1"/>
      <c r="AU595" s="1"/>
      <c r="AV595" s="1"/>
      <c r="AW595" s="1"/>
      <c r="AX595" s="1"/>
    </row>
    <row r="596" spans="1:50"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234"/>
      <c r="AC596" s="234"/>
      <c r="AD596" s="1"/>
      <c r="AE596" s="1"/>
      <c r="AF596" s="1"/>
      <c r="AG596" s="1"/>
      <c r="AH596" s="1"/>
      <c r="AI596" s="1"/>
      <c r="AJ596" s="1"/>
      <c r="AK596" s="1"/>
      <c r="AL596" s="1"/>
      <c r="AM596" s="1"/>
      <c r="AN596" s="1"/>
      <c r="AO596" s="1"/>
      <c r="AP596" s="1"/>
      <c r="AQ596" s="1"/>
      <c r="AR596" s="1"/>
      <c r="AS596" s="1"/>
      <c r="AT596" s="1"/>
      <c r="AU596" s="1"/>
      <c r="AV596" s="1"/>
      <c r="AW596" s="1"/>
      <c r="AX596" s="1"/>
    </row>
    <row r="597" spans="1:50"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234"/>
      <c r="AC597" s="234"/>
      <c r="AD597" s="1"/>
      <c r="AE597" s="1"/>
      <c r="AF597" s="1"/>
      <c r="AG597" s="1"/>
      <c r="AH597" s="1"/>
      <c r="AI597" s="1"/>
      <c r="AJ597" s="1"/>
      <c r="AK597" s="1"/>
      <c r="AL597" s="1"/>
      <c r="AM597" s="1"/>
      <c r="AN597" s="1"/>
      <c r="AO597" s="1"/>
      <c r="AP597" s="1"/>
      <c r="AQ597" s="1"/>
      <c r="AR597" s="1"/>
      <c r="AS597" s="1"/>
      <c r="AT597" s="1"/>
      <c r="AU597" s="1"/>
      <c r="AV597" s="1"/>
      <c r="AW597" s="1"/>
      <c r="AX597" s="1"/>
    </row>
    <row r="598" spans="1:50"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234"/>
      <c r="AC598" s="234"/>
      <c r="AD598" s="1"/>
      <c r="AE598" s="1"/>
      <c r="AF598" s="1"/>
      <c r="AG598" s="1"/>
      <c r="AH598" s="1"/>
      <c r="AI598" s="1"/>
      <c r="AJ598" s="1"/>
      <c r="AK598" s="1"/>
      <c r="AL598" s="1"/>
      <c r="AM598" s="1"/>
      <c r="AN598" s="1"/>
      <c r="AO598" s="1"/>
      <c r="AP598" s="1"/>
      <c r="AQ598" s="1"/>
      <c r="AR598" s="1"/>
      <c r="AS598" s="1"/>
      <c r="AT598" s="1"/>
      <c r="AU598" s="1"/>
      <c r="AV598" s="1"/>
      <c r="AW598" s="1"/>
      <c r="AX598" s="1"/>
    </row>
    <row r="599" spans="1:50"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234"/>
      <c r="AC599" s="234"/>
      <c r="AD599" s="1"/>
      <c r="AE599" s="1"/>
      <c r="AF599" s="1"/>
      <c r="AG599" s="1"/>
      <c r="AH599" s="1"/>
      <c r="AI599" s="1"/>
      <c r="AJ599" s="1"/>
      <c r="AK599" s="1"/>
      <c r="AL599" s="1"/>
      <c r="AM599" s="1"/>
      <c r="AN599" s="1"/>
      <c r="AO599" s="1"/>
      <c r="AP599" s="1"/>
      <c r="AQ599" s="1"/>
      <c r="AR599" s="1"/>
      <c r="AS599" s="1"/>
      <c r="AT599" s="1"/>
      <c r="AU599" s="1"/>
      <c r="AV599" s="1"/>
      <c r="AW599" s="1"/>
      <c r="AX599" s="1"/>
    </row>
    <row r="600" spans="1:50"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234"/>
      <c r="AC600" s="234"/>
      <c r="AD600" s="1"/>
      <c r="AE600" s="1"/>
      <c r="AF600" s="1"/>
      <c r="AG600" s="1"/>
      <c r="AH600" s="1"/>
      <c r="AI600" s="1"/>
      <c r="AJ600" s="1"/>
      <c r="AK600" s="1"/>
      <c r="AL600" s="1"/>
      <c r="AM600" s="1"/>
      <c r="AN600" s="1"/>
      <c r="AO600" s="1"/>
      <c r="AP600" s="1"/>
      <c r="AQ600" s="1"/>
      <c r="AR600" s="1"/>
      <c r="AS600" s="1"/>
      <c r="AT600" s="1"/>
      <c r="AU600" s="1"/>
      <c r="AV600" s="1"/>
      <c r="AW600" s="1"/>
      <c r="AX600" s="1"/>
    </row>
    <row r="601" spans="1:50"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234"/>
      <c r="AC601" s="234"/>
      <c r="AD601" s="1"/>
      <c r="AE601" s="1"/>
      <c r="AF601" s="1"/>
      <c r="AG601" s="1"/>
      <c r="AH601" s="1"/>
      <c r="AI601" s="1"/>
      <c r="AJ601" s="1"/>
      <c r="AK601" s="1"/>
      <c r="AL601" s="1"/>
      <c r="AM601" s="1"/>
      <c r="AN601" s="1"/>
      <c r="AO601" s="1"/>
      <c r="AP601" s="1"/>
      <c r="AQ601" s="1"/>
      <c r="AR601" s="1"/>
      <c r="AS601" s="1"/>
      <c r="AT601" s="1"/>
      <c r="AU601" s="1"/>
      <c r="AV601" s="1"/>
      <c r="AW601" s="1"/>
      <c r="AX601" s="1"/>
    </row>
    <row r="602" spans="1:50"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234"/>
      <c r="AC602" s="234"/>
      <c r="AD602" s="1"/>
      <c r="AE602" s="1"/>
      <c r="AF602" s="1"/>
      <c r="AG602" s="1"/>
      <c r="AH602" s="1"/>
      <c r="AI602" s="1"/>
      <c r="AJ602" s="1"/>
      <c r="AK602" s="1"/>
      <c r="AL602" s="1"/>
      <c r="AM602" s="1"/>
      <c r="AN602" s="1"/>
      <c r="AO602" s="1"/>
      <c r="AP602" s="1"/>
      <c r="AQ602" s="1"/>
      <c r="AR602" s="1"/>
      <c r="AS602" s="1"/>
      <c r="AT602" s="1"/>
      <c r="AU602" s="1"/>
      <c r="AV602" s="1"/>
      <c r="AW602" s="1"/>
      <c r="AX602" s="1"/>
    </row>
    <row r="603" spans="1:50"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234"/>
      <c r="AC603" s="234"/>
      <c r="AD603" s="1"/>
      <c r="AE603" s="1"/>
      <c r="AF603" s="1"/>
      <c r="AG603" s="1"/>
      <c r="AH603" s="1"/>
      <c r="AI603" s="1"/>
      <c r="AJ603" s="1"/>
      <c r="AK603" s="1"/>
      <c r="AL603" s="1"/>
      <c r="AM603" s="1"/>
      <c r="AN603" s="1"/>
      <c r="AO603" s="1"/>
      <c r="AP603" s="1"/>
      <c r="AQ603" s="1"/>
      <c r="AR603" s="1"/>
      <c r="AS603" s="1"/>
      <c r="AT603" s="1"/>
      <c r="AU603" s="1"/>
      <c r="AV603" s="1"/>
      <c r="AW603" s="1"/>
      <c r="AX603" s="1"/>
    </row>
    <row r="604" spans="1:50"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234"/>
      <c r="AC604" s="234"/>
      <c r="AD604" s="1"/>
      <c r="AE604" s="1"/>
      <c r="AF604" s="1"/>
      <c r="AG604" s="1"/>
      <c r="AH604" s="1"/>
      <c r="AI604" s="1"/>
      <c r="AJ604" s="1"/>
      <c r="AK604" s="1"/>
      <c r="AL604" s="1"/>
      <c r="AM604" s="1"/>
      <c r="AN604" s="1"/>
      <c r="AO604" s="1"/>
      <c r="AP604" s="1"/>
      <c r="AQ604" s="1"/>
      <c r="AR604" s="1"/>
      <c r="AS604" s="1"/>
      <c r="AT604" s="1"/>
      <c r="AU604" s="1"/>
      <c r="AV604" s="1"/>
      <c r="AW604" s="1"/>
      <c r="AX604" s="1"/>
    </row>
    <row r="605" spans="1:50"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234"/>
      <c r="AC605" s="234"/>
      <c r="AD605" s="1"/>
      <c r="AE605" s="1"/>
      <c r="AF605" s="1"/>
      <c r="AG605" s="1"/>
      <c r="AH605" s="1"/>
      <c r="AI605" s="1"/>
      <c r="AJ605" s="1"/>
      <c r="AK605" s="1"/>
      <c r="AL605" s="1"/>
      <c r="AM605" s="1"/>
      <c r="AN605" s="1"/>
      <c r="AO605" s="1"/>
      <c r="AP605" s="1"/>
      <c r="AQ605" s="1"/>
      <c r="AR605" s="1"/>
      <c r="AS605" s="1"/>
      <c r="AT605" s="1"/>
      <c r="AU605" s="1"/>
      <c r="AV605" s="1"/>
      <c r="AW605" s="1"/>
      <c r="AX605" s="1"/>
    </row>
    <row r="606" spans="1:50"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234"/>
      <c r="AC606" s="234"/>
      <c r="AD606" s="1"/>
      <c r="AE606" s="1"/>
      <c r="AF606" s="1"/>
      <c r="AG606" s="1"/>
      <c r="AH606" s="1"/>
      <c r="AI606" s="1"/>
      <c r="AJ606" s="1"/>
      <c r="AK606" s="1"/>
      <c r="AL606" s="1"/>
      <c r="AM606" s="1"/>
      <c r="AN606" s="1"/>
      <c r="AO606" s="1"/>
      <c r="AP606" s="1"/>
      <c r="AQ606" s="1"/>
      <c r="AR606" s="1"/>
      <c r="AS606" s="1"/>
      <c r="AT606" s="1"/>
      <c r="AU606" s="1"/>
      <c r="AV606" s="1"/>
      <c r="AW606" s="1"/>
      <c r="AX606" s="1"/>
    </row>
    <row r="607" spans="1:50"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234"/>
      <c r="AC607" s="234"/>
      <c r="AD607" s="1"/>
      <c r="AE607" s="1"/>
      <c r="AF607" s="1"/>
      <c r="AG607" s="1"/>
      <c r="AH607" s="1"/>
      <c r="AI607" s="1"/>
      <c r="AJ607" s="1"/>
      <c r="AK607" s="1"/>
      <c r="AL607" s="1"/>
      <c r="AM607" s="1"/>
      <c r="AN607" s="1"/>
      <c r="AO607" s="1"/>
      <c r="AP607" s="1"/>
      <c r="AQ607" s="1"/>
      <c r="AR607" s="1"/>
      <c r="AS607" s="1"/>
      <c r="AT607" s="1"/>
      <c r="AU607" s="1"/>
      <c r="AV607" s="1"/>
      <c r="AW607" s="1"/>
      <c r="AX607" s="1"/>
    </row>
    <row r="608" spans="1:50"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234"/>
      <c r="AC608" s="234"/>
      <c r="AD608" s="1"/>
      <c r="AE608" s="1"/>
      <c r="AF608" s="1"/>
      <c r="AG608" s="1"/>
      <c r="AH608" s="1"/>
      <c r="AI608" s="1"/>
      <c r="AJ608" s="1"/>
      <c r="AK608" s="1"/>
      <c r="AL608" s="1"/>
      <c r="AM608" s="1"/>
      <c r="AN608" s="1"/>
      <c r="AO608" s="1"/>
      <c r="AP608" s="1"/>
      <c r="AQ608" s="1"/>
      <c r="AR608" s="1"/>
      <c r="AS608" s="1"/>
      <c r="AT608" s="1"/>
      <c r="AU608" s="1"/>
      <c r="AV608" s="1"/>
      <c r="AW608" s="1"/>
      <c r="AX608" s="1"/>
    </row>
    <row r="609" spans="1:50"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234"/>
      <c r="AC609" s="234"/>
      <c r="AD609" s="1"/>
      <c r="AE609" s="1"/>
      <c r="AF609" s="1"/>
      <c r="AG609" s="1"/>
      <c r="AH609" s="1"/>
      <c r="AI609" s="1"/>
      <c r="AJ609" s="1"/>
      <c r="AK609" s="1"/>
      <c r="AL609" s="1"/>
      <c r="AM609" s="1"/>
      <c r="AN609" s="1"/>
      <c r="AO609" s="1"/>
      <c r="AP609" s="1"/>
      <c r="AQ609" s="1"/>
      <c r="AR609" s="1"/>
      <c r="AS609" s="1"/>
      <c r="AT609" s="1"/>
      <c r="AU609" s="1"/>
      <c r="AV609" s="1"/>
      <c r="AW609" s="1"/>
      <c r="AX609" s="1"/>
    </row>
    <row r="610" spans="1:50"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234"/>
      <c r="AC610" s="234"/>
      <c r="AD610" s="1"/>
      <c r="AE610" s="1"/>
      <c r="AF610" s="1"/>
      <c r="AG610" s="1"/>
      <c r="AH610" s="1"/>
      <c r="AI610" s="1"/>
      <c r="AJ610" s="1"/>
      <c r="AK610" s="1"/>
      <c r="AL610" s="1"/>
      <c r="AM610" s="1"/>
      <c r="AN610" s="1"/>
      <c r="AO610" s="1"/>
      <c r="AP610" s="1"/>
      <c r="AQ610" s="1"/>
      <c r="AR610" s="1"/>
      <c r="AS610" s="1"/>
      <c r="AT610" s="1"/>
      <c r="AU610" s="1"/>
      <c r="AV610" s="1"/>
      <c r="AW610" s="1"/>
      <c r="AX610" s="1"/>
    </row>
    <row r="611" spans="1:50"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234"/>
      <c r="AC611" s="234"/>
      <c r="AD611" s="1"/>
      <c r="AE611" s="1"/>
      <c r="AF611" s="1"/>
      <c r="AG611" s="1"/>
      <c r="AH611" s="1"/>
      <c r="AI611" s="1"/>
      <c r="AJ611" s="1"/>
      <c r="AK611" s="1"/>
      <c r="AL611" s="1"/>
      <c r="AM611" s="1"/>
      <c r="AN611" s="1"/>
      <c r="AO611" s="1"/>
      <c r="AP611" s="1"/>
      <c r="AQ611" s="1"/>
      <c r="AR611" s="1"/>
      <c r="AS611" s="1"/>
      <c r="AT611" s="1"/>
      <c r="AU611" s="1"/>
      <c r="AV611" s="1"/>
      <c r="AW611" s="1"/>
      <c r="AX611" s="1"/>
    </row>
    <row r="612" spans="1:50"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234"/>
      <c r="AC612" s="234"/>
      <c r="AD612" s="1"/>
      <c r="AE612" s="1"/>
      <c r="AF612" s="1"/>
      <c r="AG612" s="1"/>
      <c r="AH612" s="1"/>
      <c r="AI612" s="1"/>
      <c r="AJ612" s="1"/>
      <c r="AK612" s="1"/>
      <c r="AL612" s="1"/>
      <c r="AM612" s="1"/>
      <c r="AN612" s="1"/>
      <c r="AO612" s="1"/>
      <c r="AP612" s="1"/>
      <c r="AQ612" s="1"/>
      <c r="AR612" s="1"/>
      <c r="AS612" s="1"/>
      <c r="AT612" s="1"/>
      <c r="AU612" s="1"/>
      <c r="AV612" s="1"/>
      <c r="AW612" s="1"/>
      <c r="AX612" s="1"/>
    </row>
    <row r="613" spans="1:50"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234"/>
      <c r="AC613" s="234"/>
      <c r="AD613" s="1"/>
      <c r="AE613" s="1"/>
      <c r="AF613" s="1"/>
      <c r="AG613" s="1"/>
      <c r="AH613" s="1"/>
      <c r="AI613" s="1"/>
      <c r="AJ613" s="1"/>
      <c r="AK613" s="1"/>
      <c r="AL613" s="1"/>
      <c r="AM613" s="1"/>
      <c r="AN613" s="1"/>
      <c r="AO613" s="1"/>
      <c r="AP613" s="1"/>
      <c r="AQ613" s="1"/>
      <c r="AR613" s="1"/>
      <c r="AS613" s="1"/>
      <c r="AT613" s="1"/>
      <c r="AU613" s="1"/>
      <c r="AV613" s="1"/>
      <c r="AW613" s="1"/>
      <c r="AX613" s="1"/>
    </row>
    <row r="614" spans="1:50"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234"/>
      <c r="AC614" s="234"/>
      <c r="AD614" s="1"/>
      <c r="AE614" s="1"/>
      <c r="AF614" s="1"/>
      <c r="AG614" s="1"/>
      <c r="AH614" s="1"/>
      <c r="AI614" s="1"/>
      <c r="AJ614" s="1"/>
      <c r="AK614" s="1"/>
      <c r="AL614" s="1"/>
      <c r="AM614" s="1"/>
      <c r="AN614" s="1"/>
      <c r="AO614" s="1"/>
      <c r="AP614" s="1"/>
      <c r="AQ614" s="1"/>
      <c r="AR614" s="1"/>
      <c r="AS614" s="1"/>
      <c r="AT614" s="1"/>
      <c r="AU614" s="1"/>
      <c r="AV614" s="1"/>
      <c r="AW614" s="1"/>
      <c r="AX614" s="1"/>
    </row>
    <row r="615" spans="1:50"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234"/>
      <c r="AC615" s="234"/>
      <c r="AD615" s="1"/>
      <c r="AE615" s="1"/>
      <c r="AF615" s="1"/>
      <c r="AG615" s="1"/>
      <c r="AH615" s="1"/>
      <c r="AI615" s="1"/>
      <c r="AJ615" s="1"/>
      <c r="AK615" s="1"/>
      <c r="AL615" s="1"/>
      <c r="AM615" s="1"/>
      <c r="AN615" s="1"/>
      <c r="AO615" s="1"/>
      <c r="AP615" s="1"/>
      <c r="AQ615" s="1"/>
      <c r="AR615" s="1"/>
      <c r="AS615" s="1"/>
      <c r="AT615" s="1"/>
      <c r="AU615" s="1"/>
      <c r="AV615" s="1"/>
      <c r="AW615" s="1"/>
      <c r="AX615" s="1"/>
    </row>
    <row r="616" spans="1:50"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234"/>
      <c r="AC616" s="234"/>
      <c r="AD616" s="1"/>
      <c r="AE616" s="1"/>
      <c r="AF616" s="1"/>
      <c r="AG616" s="1"/>
      <c r="AH616" s="1"/>
      <c r="AI616" s="1"/>
      <c r="AJ616" s="1"/>
      <c r="AK616" s="1"/>
      <c r="AL616" s="1"/>
      <c r="AM616" s="1"/>
      <c r="AN616" s="1"/>
      <c r="AO616" s="1"/>
      <c r="AP616" s="1"/>
      <c r="AQ616" s="1"/>
      <c r="AR616" s="1"/>
      <c r="AS616" s="1"/>
      <c r="AT616" s="1"/>
      <c r="AU616" s="1"/>
      <c r="AV616" s="1"/>
      <c r="AW616" s="1"/>
      <c r="AX616" s="1"/>
    </row>
    <row r="617" spans="1:50"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234"/>
      <c r="AC617" s="234"/>
      <c r="AD617" s="1"/>
      <c r="AE617" s="1"/>
      <c r="AF617" s="1"/>
      <c r="AG617" s="1"/>
      <c r="AH617" s="1"/>
      <c r="AI617" s="1"/>
      <c r="AJ617" s="1"/>
      <c r="AK617" s="1"/>
      <c r="AL617" s="1"/>
      <c r="AM617" s="1"/>
      <c r="AN617" s="1"/>
      <c r="AO617" s="1"/>
      <c r="AP617" s="1"/>
      <c r="AQ617" s="1"/>
      <c r="AR617" s="1"/>
      <c r="AS617" s="1"/>
      <c r="AT617" s="1"/>
      <c r="AU617" s="1"/>
      <c r="AV617" s="1"/>
      <c r="AW617" s="1"/>
      <c r="AX617" s="1"/>
    </row>
    <row r="618" spans="1:50"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234"/>
      <c r="AC618" s="234"/>
      <c r="AD618" s="1"/>
      <c r="AE618" s="1"/>
      <c r="AF618" s="1"/>
      <c r="AG618" s="1"/>
      <c r="AH618" s="1"/>
      <c r="AI618" s="1"/>
      <c r="AJ618" s="1"/>
      <c r="AK618" s="1"/>
      <c r="AL618" s="1"/>
      <c r="AM618" s="1"/>
      <c r="AN618" s="1"/>
      <c r="AO618" s="1"/>
      <c r="AP618" s="1"/>
      <c r="AQ618" s="1"/>
      <c r="AR618" s="1"/>
      <c r="AS618" s="1"/>
      <c r="AT618" s="1"/>
      <c r="AU618" s="1"/>
      <c r="AV618" s="1"/>
      <c r="AW618" s="1"/>
      <c r="AX618" s="1"/>
    </row>
    <row r="619" spans="1:50"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234"/>
      <c r="AC619" s="234"/>
      <c r="AD619" s="1"/>
      <c r="AE619" s="1"/>
      <c r="AF619" s="1"/>
      <c r="AG619" s="1"/>
      <c r="AH619" s="1"/>
      <c r="AI619" s="1"/>
      <c r="AJ619" s="1"/>
      <c r="AK619" s="1"/>
      <c r="AL619" s="1"/>
      <c r="AM619" s="1"/>
      <c r="AN619" s="1"/>
      <c r="AO619" s="1"/>
      <c r="AP619" s="1"/>
      <c r="AQ619" s="1"/>
      <c r="AR619" s="1"/>
      <c r="AS619" s="1"/>
      <c r="AT619" s="1"/>
      <c r="AU619" s="1"/>
      <c r="AV619" s="1"/>
      <c r="AW619" s="1"/>
      <c r="AX619" s="1"/>
    </row>
    <row r="620" spans="1:50"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234"/>
      <c r="AC620" s="234"/>
      <c r="AD620" s="1"/>
      <c r="AE620" s="1"/>
      <c r="AF620" s="1"/>
      <c r="AG620" s="1"/>
      <c r="AH620" s="1"/>
      <c r="AI620" s="1"/>
      <c r="AJ620" s="1"/>
      <c r="AK620" s="1"/>
      <c r="AL620" s="1"/>
      <c r="AM620" s="1"/>
      <c r="AN620" s="1"/>
      <c r="AO620" s="1"/>
      <c r="AP620" s="1"/>
      <c r="AQ620" s="1"/>
      <c r="AR620" s="1"/>
      <c r="AS620" s="1"/>
      <c r="AT620" s="1"/>
      <c r="AU620" s="1"/>
      <c r="AV620" s="1"/>
      <c r="AW620" s="1"/>
      <c r="AX620" s="1"/>
    </row>
    <row r="621" spans="1:50"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234"/>
      <c r="AC621" s="234"/>
      <c r="AD621" s="1"/>
      <c r="AE621" s="1"/>
      <c r="AF621" s="1"/>
      <c r="AG621" s="1"/>
      <c r="AH621" s="1"/>
      <c r="AI621" s="1"/>
      <c r="AJ621" s="1"/>
      <c r="AK621" s="1"/>
      <c r="AL621" s="1"/>
      <c r="AM621" s="1"/>
      <c r="AN621" s="1"/>
      <c r="AO621" s="1"/>
      <c r="AP621" s="1"/>
      <c r="AQ621" s="1"/>
      <c r="AR621" s="1"/>
      <c r="AS621" s="1"/>
      <c r="AT621" s="1"/>
      <c r="AU621" s="1"/>
      <c r="AV621" s="1"/>
      <c r="AW621" s="1"/>
      <c r="AX621" s="1"/>
    </row>
    <row r="622" spans="1:50"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234"/>
      <c r="AC622" s="234"/>
      <c r="AD622" s="1"/>
      <c r="AE622" s="1"/>
      <c r="AF622" s="1"/>
      <c r="AG622" s="1"/>
      <c r="AH622" s="1"/>
      <c r="AI622" s="1"/>
      <c r="AJ622" s="1"/>
      <c r="AK622" s="1"/>
      <c r="AL622" s="1"/>
      <c r="AM622" s="1"/>
      <c r="AN622" s="1"/>
      <c r="AO622" s="1"/>
      <c r="AP622" s="1"/>
      <c r="AQ622" s="1"/>
      <c r="AR622" s="1"/>
      <c r="AS622" s="1"/>
      <c r="AT622" s="1"/>
      <c r="AU622" s="1"/>
      <c r="AV622" s="1"/>
      <c r="AW622" s="1"/>
      <c r="AX622" s="1"/>
    </row>
    <row r="623" spans="1:50"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234"/>
      <c r="AC623" s="234"/>
      <c r="AD623" s="1"/>
      <c r="AE623" s="1"/>
      <c r="AF623" s="1"/>
      <c r="AG623" s="1"/>
      <c r="AH623" s="1"/>
      <c r="AI623" s="1"/>
      <c r="AJ623" s="1"/>
      <c r="AK623" s="1"/>
      <c r="AL623" s="1"/>
      <c r="AM623" s="1"/>
      <c r="AN623" s="1"/>
      <c r="AO623" s="1"/>
      <c r="AP623" s="1"/>
      <c r="AQ623" s="1"/>
      <c r="AR623" s="1"/>
      <c r="AS623" s="1"/>
      <c r="AT623" s="1"/>
      <c r="AU623" s="1"/>
      <c r="AV623" s="1"/>
      <c r="AW623" s="1"/>
      <c r="AX623" s="1"/>
    </row>
    <row r="624" spans="1:50"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234"/>
      <c r="AC624" s="234"/>
      <c r="AD624" s="1"/>
      <c r="AE624" s="1"/>
      <c r="AF624" s="1"/>
      <c r="AG624" s="1"/>
      <c r="AH624" s="1"/>
      <c r="AI624" s="1"/>
      <c r="AJ624" s="1"/>
      <c r="AK624" s="1"/>
      <c r="AL624" s="1"/>
      <c r="AM624" s="1"/>
      <c r="AN624" s="1"/>
      <c r="AO624" s="1"/>
      <c r="AP624" s="1"/>
      <c r="AQ624" s="1"/>
      <c r="AR624" s="1"/>
      <c r="AS624" s="1"/>
      <c r="AT624" s="1"/>
      <c r="AU624" s="1"/>
      <c r="AV624" s="1"/>
      <c r="AW624" s="1"/>
      <c r="AX624" s="1"/>
    </row>
    <row r="625" spans="1:50"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234"/>
      <c r="AC625" s="234"/>
      <c r="AD625" s="1"/>
      <c r="AE625" s="1"/>
      <c r="AF625" s="1"/>
      <c r="AG625" s="1"/>
      <c r="AH625" s="1"/>
      <c r="AI625" s="1"/>
      <c r="AJ625" s="1"/>
      <c r="AK625" s="1"/>
      <c r="AL625" s="1"/>
      <c r="AM625" s="1"/>
      <c r="AN625" s="1"/>
      <c r="AO625" s="1"/>
      <c r="AP625" s="1"/>
      <c r="AQ625" s="1"/>
      <c r="AR625" s="1"/>
      <c r="AS625" s="1"/>
      <c r="AT625" s="1"/>
      <c r="AU625" s="1"/>
      <c r="AV625" s="1"/>
      <c r="AW625" s="1"/>
      <c r="AX625" s="1"/>
    </row>
    <row r="626" spans="1:50"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234"/>
      <c r="AC626" s="234"/>
      <c r="AD626" s="1"/>
      <c r="AE626" s="1"/>
      <c r="AF626" s="1"/>
      <c r="AG626" s="1"/>
      <c r="AH626" s="1"/>
      <c r="AI626" s="1"/>
      <c r="AJ626" s="1"/>
      <c r="AK626" s="1"/>
      <c r="AL626" s="1"/>
      <c r="AM626" s="1"/>
      <c r="AN626" s="1"/>
      <c r="AO626" s="1"/>
      <c r="AP626" s="1"/>
      <c r="AQ626" s="1"/>
      <c r="AR626" s="1"/>
      <c r="AS626" s="1"/>
      <c r="AT626" s="1"/>
      <c r="AU626" s="1"/>
      <c r="AV626" s="1"/>
      <c r="AW626" s="1"/>
      <c r="AX626" s="1"/>
    </row>
    <row r="627" spans="1:50"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234"/>
      <c r="AC627" s="234"/>
      <c r="AD627" s="1"/>
      <c r="AE627" s="1"/>
      <c r="AF627" s="1"/>
      <c r="AG627" s="1"/>
      <c r="AH627" s="1"/>
      <c r="AI627" s="1"/>
      <c r="AJ627" s="1"/>
      <c r="AK627" s="1"/>
      <c r="AL627" s="1"/>
      <c r="AM627" s="1"/>
      <c r="AN627" s="1"/>
      <c r="AO627" s="1"/>
      <c r="AP627" s="1"/>
      <c r="AQ627" s="1"/>
      <c r="AR627" s="1"/>
      <c r="AS627" s="1"/>
      <c r="AT627" s="1"/>
      <c r="AU627" s="1"/>
      <c r="AV627" s="1"/>
      <c r="AW627" s="1"/>
      <c r="AX627" s="1"/>
    </row>
    <row r="628" spans="1:50"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234"/>
      <c r="AC628" s="234"/>
      <c r="AD628" s="1"/>
      <c r="AE628" s="1"/>
      <c r="AF628" s="1"/>
      <c r="AG628" s="1"/>
      <c r="AH628" s="1"/>
      <c r="AI628" s="1"/>
      <c r="AJ628" s="1"/>
      <c r="AK628" s="1"/>
      <c r="AL628" s="1"/>
      <c r="AM628" s="1"/>
      <c r="AN628" s="1"/>
      <c r="AO628" s="1"/>
      <c r="AP628" s="1"/>
      <c r="AQ628" s="1"/>
      <c r="AR628" s="1"/>
      <c r="AS628" s="1"/>
      <c r="AT628" s="1"/>
      <c r="AU628" s="1"/>
      <c r="AV628" s="1"/>
      <c r="AW628" s="1"/>
      <c r="AX628" s="1"/>
    </row>
    <row r="629" spans="1:50"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234"/>
      <c r="AC629" s="234"/>
      <c r="AD629" s="1"/>
      <c r="AE629" s="1"/>
      <c r="AF629" s="1"/>
      <c r="AG629" s="1"/>
      <c r="AH629" s="1"/>
      <c r="AI629" s="1"/>
      <c r="AJ629" s="1"/>
      <c r="AK629" s="1"/>
      <c r="AL629" s="1"/>
      <c r="AM629" s="1"/>
      <c r="AN629" s="1"/>
      <c r="AO629" s="1"/>
      <c r="AP629" s="1"/>
      <c r="AQ629" s="1"/>
      <c r="AR629" s="1"/>
      <c r="AS629" s="1"/>
      <c r="AT629" s="1"/>
      <c r="AU629" s="1"/>
      <c r="AV629" s="1"/>
      <c r="AW629" s="1"/>
      <c r="AX629" s="1"/>
    </row>
    <row r="630" spans="1:50"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234"/>
      <c r="AC630" s="234"/>
      <c r="AD630" s="1"/>
      <c r="AE630" s="1"/>
      <c r="AF630" s="1"/>
      <c r="AG630" s="1"/>
      <c r="AH630" s="1"/>
      <c r="AI630" s="1"/>
      <c r="AJ630" s="1"/>
      <c r="AK630" s="1"/>
      <c r="AL630" s="1"/>
      <c r="AM630" s="1"/>
      <c r="AN630" s="1"/>
      <c r="AO630" s="1"/>
      <c r="AP630" s="1"/>
      <c r="AQ630" s="1"/>
      <c r="AR630" s="1"/>
      <c r="AS630" s="1"/>
      <c r="AT630" s="1"/>
      <c r="AU630" s="1"/>
      <c r="AV630" s="1"/>
      <c r="AW630" s="1"/>
      <c r="AX630" s="1"/>
    </row>
    <row r="631" spans="1:50"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234"/>
      <c r="AC631" s="234"/>
      <c r="AD631" s="1"/>
      <c r="AE631" s="1"/>
      <c r="AF631" s="1"/>
      <c r="AG631" s="1"/>
      <c r="AH631" s="1"/>
      <c r="AI631" s="1"/>
      <c r="AJ631" s="1"/>
      <c r="AK631" s="1"/>
      <c r="AL631" s="1"/>
      <c r="AM631" s="1"/>
      <c r="AN631" s="1"/>
      <c r="AO631" s="1"/>
      <c r="AP631" s="1"/>
      <c r="AQ631" s="1"/>
      <c r="AR631" s="1"/>
      <c r="AS631" s="1"/>
      <c r="AT631" s="1"/>
      <c r="AU631" s="1"/>
      <c r="AV631" s="1"/>
      <c r="AW631" s="1"/>
      <c r="AX631" s="1"/>
    </row>
    <row r="632" spans="1:50"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234"/>
      <c r="AC632" s="234"/>
      <c r="AD632" s="1"/>
      <c r="AE632" s="1"/>
      <c r="AF632" s="1"/>
      <c r="AG632" s="1"/>
      <c r="AH632" s="1"/>
      <c r="AI632" s="1"/>
      <c r="AJ632" s="1"/>
      <c r="AK632" s="1"/>
      <c r="AL632" s="1"/>
      <c r="AM632" s="1"/>
      <c r="AN632" s="1"/>
      <c r="AO632" s="1"/>
      <c r="AP632" s="1"/>
      <c r="AQ632" s="1"/>
      <c r="AR632" s="1"/>
      <c r="AS632" s="1"/>
      <c r="AT632" s="1"/>
      <c r="AU632" s="1"/>
      <c r="AV632" s="1"/>
      <c r="AW632" s="1"/>
      <c r="AX632" s="1"/>
    </row>
    <row r="633" spans="1:50"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234"/>
      <c r="AC633" s="234"/>
      <c r="AD633" s="1"/>
      <c r="AE633" s="1"/>
      <c r="AF633" s="1"/>
      <c r="AG633" s="1"/>
      <c r="AH633" s="1"/>
      <c r="AI633" s="1"/>
      <c r="AJ633" s="1"/>
      <c r="AK633" s="1"/>
      <c r="AL633" s="1"/>
      <c r="AM633" s="1"/>
      <c r="AN633" s="1"/>
      <c r="AO633" s="1"/>
      <c r="AP633" s="1"/>
      <c r="AQ633" s="1"/>
      <c r="AR633" s="1"/>
      <c r="AS633" s="1"/>
      <c r="AT633" s="1"/>
      <c r="AU633" s="1"/>
      <c r="AV633" s="1"/>
      <c r="AW633" s="1"/>
      <c r="AX633" s="1"/>
    </row>
    <row r="634" spans="1:50"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234"/>
      <c r="AC634" s="234"/>
      <c r="AD634" s="1"/>
      <c r="AE634" s="1"/>
      <c r="AF634" s="1"/>
      <c r="AG634" s="1"/>
      <c r="AH634" s="1"/>
      <c r="AI634" s="1"/>
      <c r="AJ634" s="1"/>
      <c r="AK634" s="1"/>
      <c r="AL634" s="1"/>
      <c r="AM634" s="1"/>
      <c r="AN634" s="1"/>
      <c r="AO634" s="1"/>
      <c r="AP634" s="1"/>
      <c r="AQ634" s="1"/>
      <c r="AR634" s="1"/>
      <c r="AS634" s="1"/>
      <c r="AT634" s="1"/>
      <c r="AU634" s="1"/>
      <c r="AV634" s="1"/>
      <c r="AW634" s="1"/>
      <c r="AX634" s="1"/>
    </row>
    <row r="635" spans="1:50"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234"/>
      <c r="AC635" s="234"/>
      <c r="AD635" s="1"/>
      <c r="AE635" s="1"/>
      <c r="AF635" s="1"/>
      <c r="AG635" s="1"/>
      <c r="AH635" s="1"/>
      <c r="AI635" s="1"/>
      <c r="AJ635" s="1"/>
      <c r="AK635" s="1"/>
      <c r="AL635" s="1"/>
      <c r="AM635" s="1"/>
      <c r="AN635" s="1"/>
      <c r="AO635" s="1"/>
      <c r="AP635" s="1"/>
      <c r="AQ635" s="1"/>
      <c r="AR635" s="1"/>
      <c r="AS635" s="1"/>
      <c r="AT635" s="1"/>
      <c r="AU635" s="1"/>
      <c r="AV635" s="1"/>
      <c r="AW635" s="1"/>
      <c r="AX635" s="1"/>
    </row>
    <row r="636" spans="1:50"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234"/>
      <c r="AC636" s="234"/>
      <c r="AD636" s="1"/>
      <c r="AE636" s="1"/>
      <c r="AF636" s="1"/>
      <c r="AG636" s="1"/>
      <c r="AH636" s="1"/>
      <c r="AI636" s="1"/>
      <c r="AJ636" s="1"/>
      <c r="AK636" s="1"/>
      <c r="AL636" s="1"/>
      <c r="AM636" s="1"/>
      <c r="AN636" s="1"/>
      <c r="AO636" s="1"/>
      <c r="AP636" s="1"/>
      <c r="AQ636" s="1"/>
      <c r="AR636" s="1"/>
      <c r="AS636" s="1"/>
      <c r="AT636" s="1"/>
      <c r="AU636" s="1"/>
      <c r="AV636" s="1"/>
      <c r="AW636" s="1"/>
      <c r="AX636" s="1"/>
    </row>
    <row r="637" spans="1:50"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234"/>
      <c r="AC637" s="234"/>
      <c r="AD637" s="1"/>
      <c r="AE637" s="1"/>
      <c r="AF637" s="1"/>
      <c r="AG637" s="1"/>
      <c r="AH637" s="1"/>
      <c r="AI637" s="1"/>
      <c r="AJ637" s="1"/>
      <c r="AK637" s="1"/>
      <c r="AL637" s="1"/>
      <c r="AM637" s="1"/>
      <c r="AN637" s="1"/>
      <c r="AO637" s="1"/>
      <c r="AP637" s="1"/>
      <c r="AQ637" s="1"/>
      <c r="AR637" s="1"/>
      <c r="AS637" s="1"/>
      <c r="AT637" s="1"/>
      <c r="AU637" s="1"/>
      <c r="AV637" s="1"/>
      <c r="AW637" s="1"/>
      <c r="AX637" s="1"/>
    </row>
    <row r="638" spans="1:50"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234"/>
      <c r="AC638" s="234"/>
      <c r="AD638" s="1"/>
      <c r="AE638" s="1"/>
      <c r="AF638" s="1"/>
      <c r="AG638" s="1"/>
      <c r="AH638" s="1"/>
      <c r="AI638" s="1"/>
      <c r="AJ638" s="1"/>
      <c r="AK638" s="1"/>
      <c r="AL638" s="1"/>
      <c r="AM638" s="1"/>
      <c r="AN638" s="1"/>
      <c r="AO638" s="1"/>
      <c r="AP638" s="1"/>
      <c r="AQ638" s="1"/>
      <c r="AR638" s="1"/>
      <c r="AS638" s="1"/>
      <c r="AT638" s="1"/>
      <c r="AU638" s="1"/>
      <c r="AV638" s="1"/>
      <c r="AW638" s="1"/>
      <c r="AX638" s="1"/>
    </row>
    <row r="639" spans="1:50"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234"/>
      <c r="AC639" s="234"/>
      <c r="AD639" s="1"/>
      <c r="AE639" s="1"/>
      <c r="AF639" s="1"/>
      <c r="AG639" s="1"/>
      <c r="AH639" s="1"/>
      <c r="AI639" s="1"/>
      <c r="AJ639" s="1"/>
      <c r="AK639" s="1"/>
      <c r="AL639" s="1"/>
      <c r="AM639" s="1"/>
      <c r="AN639" s="1"/>
      <c r="AO639" s="1"/>
      <c r="AP639" s="1"/>
      <c r="AQ639" s="1"/>
      <c r="AR639" s="1"/>
      <c r="AS639" s="1"/>
      <c r="AT639" s="1"/>
      <c r="AU639" s="1"/>
      <c r="AV639" s="1"/>
      <c r="AW639" s="1"/>
      <c r="AX639" s="1"/>
    </row>
    <row r="640" spans="1:50"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234"/>
      <c r="AC640" s="234"/>
      <c r="AD640" s="1"/>
      <c r="AE640" s="1"/>
      <c r="AF640" s="1"/>
      <c r="AG640" s="1"/>
      <c r="AH640" s="1"/>
      <c r="AI640" s="1"/>
      <c r="AJ640" s="1"/>
      <c r="AK640" s="1"/>
      <c r="AL640" s="1"/>
      <c r="AM640" s="1"/>
      <c r="AN640" s="1"/>
      <c r="AO640" s="1"/>
      <c r="AP640" s="1"/>
      <c r="AQ640" s="1"/>
      <c r="AR640" s="1"/>
      <c r="AS640" s="1"/>
      <c r="AT640" s="1"/>
      <c r="AU640" s="1"/>
      <c r="AV640" s="1"/>
      <c r="AW640" s="1"/>
      <c r="AX640" s="1"/>
    </row>
    <row r="641" spans="1:50"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234"/>
      <c r="AC641" s="234"/>
      <c r="AD641" s="1"/>
      <c r="AE641" s="1"/>
      <c r="AF641" s="1"/>
      <c r="AG641" s="1"/>
      <c r="AH641" s="1"/>
      <c r="AI641" s="1"/>
      <c r="AJ641" s="1"/>
      <c r="AK641" s="1"/>
      <c r="AL641" s="1"/>
      <c r="AM641" s="1"/>
      <c r="AN641" s="1"/>
      <c r="AO641" s="1"/>
      <c r="AP641" s="1"/>
      <c r="AQ641" s="1"/>
      <c r="AR641" s="1"/>
      <c r="AS641" s="1"/>
      <c r="AT641" s="1"/>
      <c r="AU641" s="1"/>
      <c r="AV641" s="1"/>
      <c r="AW641" s="1"/>
      <c r="AX641" s="1"/>
    </row>
    <row r="642" spans="1:50"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234"/>
      <c r="AC642" s="234"/>
      <c r="AD642" s="1"/>
      <c r="AE642" s="1"/>
      <c r="AF642" s="1"/>
      <c r="AG642" s="1"/>
      <c r="AH642" s="1"/>
      <c r="AI642" s="1"/>
      <c r="AJ642" s="1"/>
      <c r="AK642" s="1"/>
      <c r="AL642" s="1"/>
      <c r="AM642" s="1"/>
      <c r="AN642" s="1"/>
      <c r="AO642" s="1"/>
      <c r="AP642" s="1"/>
      <c r="AQ642" s="1"/>
      <c r="AR642" s="1"/>
      <c r="AS642" s="1"/>
      <c r="AT642" s="1"/>
      <c r="AU642" s="1"/>
      <c r="AV642" s="1"/>
      <c r="AW642" s="1"/>
      <c r="AX642" s="1"/>
    </row>
    <row r="643" spans="1:50"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234"/>
      <c r="AC643" s="234"/>
      <c r="AD643" s="1"/>
      <c r="AE643" s="1"/>
      <c r="AF643" s="1"/>
      <c r="AG643" s="1"/>
      <c r="AH643" s="1"/>
      <c r="AI643" s="1"/>
      <c r="AJ643" s="1"/>
      <c r="AK643" s="1"/>
      <c r="AL643" s="1"/>
      <c r="AM643" s="1"/>
      <c r="AN643" s="1"/>
      <c r="AO643" s="1"/>
      <c r="AP643" s="1"/>
      <c r="AQ643" s="1"/>
      <c r="AR643" s="1"/>
      <c r="AS643" s="1"/>
      <c r="AT643" s="1"/>
      <c r="AU643" s="1"/>
      <c r="AV643" s="1"/>
      <c r="AW643" s="1"/>
      <c r="AX643" s="1"/>
    </row>
    <row r="644" spans="1:50"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234"/>
      <c r="AC644" s="234"/>
      <c r="AD644" s="1"/>
      <c r="AE644" s="1"/>
      <c r="AF644" s="1"/>
      <c r="AG644" s="1"/>
      <c r="AH644" s="1"/>
      <c r="AI644" s="1"/>
      <c r="AJ644" s="1"/>
      <c r="AK644" s="1"/>
      <c r="AL644" s="1"/>
      <c r="AM644" s="1"/>
      <c r="AN644" s="1"/>
      <c r="AO644" s="1"/>
      <c r="AP644" s="1"/>
      <c r="AQ644" s="1"/>
      <c r="AR644" s="1"/>
      <c r="AS644" s="1"/>
      <c r="AT644" s="1"/>
      <c r="AU644" s="1"/>
      <c r="AV644" s="1"/>
      <c r="AW644" s="1"/>
      <c r="AX644" s="1"/>
    </row>
    <row r="645" spans="1:50"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234"/>
      <c r="AC645" s="234"/>
      <c r="AD645" s="1"/>
      <c r="AE645" s="1"/>
      <c r="AF645" s="1"/>
      <c r="AG645" s="1"/>
      <c r="AH645" s="1"/>
      <c r="AI645" s="1"/>
      <c r="AJ645" s="1"/>
      <c r="AK645" s="1"/>
      <c r="AL645" s="1"/>
      <c r="AM645" s="1"/>
      <c r="AN645" s="1"/>
      <c r="AO645" s="1"/>
      <c r="AP645" s="1"/>
      <c r="AQ645" s="1"/>
      <c r="AR645" s="1"/>
      <c r="AS645" s="1"/>
      <c r="AT645" s="1"/>
      <c r="AU645" s="1"/>
      <c r="AV645" s="1"/>
      <c r="AW645" s="1"/>
      <c r="AX645" s="1"/>
    </row>
    <row r="646" spans="1:50"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234"/>
      <c r="AC646" s="234"/>
      <c r="AD646" s="1"/>
      <c r="AE646" s="1"/>
      <c r="AF646" s="1"/>
      <c r="AG646" s="1"/>
      <c r="AH646" s="1"/>
      <c r="AI646" s="1"/>
      <c r="AJ646" s="1"/>
      <c r="AK646" s="1"/>
      <c r="AL646" s="1"/>
      <c r="AM646" s="1"/>
      <c r="AN646" s="1"/>
      <c r="AO646" s="1"/>
      <c r="AP646" s="1"/>
      <c r="AQ646" s="1"/>
      <c r="AR646" s="1"/>
      <c r="AS646" s="1"/>
      <c r="AT646" s="1"/>
      <c r="AU646" s="1"/>
      <c r="AV646" s="1"/>
      <c r="AW646" s="1"/>
      <c r="AX646" s="1"/>
    </row>
    <row r="647" spans="1:50"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234"/>
      <c r="AC647" s="234"/>
      <c r="AD647" s="1"/>
      <c r="AE647" s="1"/>
      <c r="AF647" s="1"/>
      <c r="AG647" s="1"/>
      <c r="AH647" s="1"/>
      <c r="AI647" s="1"/>
      <c r="AJ647" s="1"/>
      <c r="AK647" s="1"/>
      <c r="AL647" s="1"/>
      <c r="AM647" s="1"/>
      <c r="AN647" s="1"/>
      <c r="AO647" s="1"/>
      <c r="AP647" s="1"/>
      <c r="AQ647" s="1"/>
      <c r="AR647" s="1"/>
      <c r="AS647" s="1"/>
      <c r="AT647" s="1"/>
      <c r="AU647" s="1"/>
      <c r="AV647" s="1"/>
      <c r="AW647" s="1"/>
      <c r="AX647" s="1"/>
    </row>
    <row r="648" spans="1:50"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234"/>
      <c r="AC648" s="234"/>
      <c r="AD648" s="1"/>
      <c r="AE648" s="1"/>
      <c r="AF648" s="1"/>
      <c r="AG648" s="1"/>
      <c r="AH648" s="1"/>
      <c r="AI648" s="1"/>
      <c r="AJ648" s="1"/>
      <c r="AK648" s="1"/>
      <c r="AL648" s="1"/>
      <c r="AM648" s="1"/>
      <c r="AN648" s="1"/>
      <c r="AO648" s="1"/>
      <c r="AP648" s="1"/>
      <c r="AQ648" s="1"/>
      <c r="AR648" s="1"/>
      <c r="AS648" s="1"/>
      <c r="AT648" s="1"/>
      <c r="AU648" s="1"/>
      <c r="AV648" s="1"/>
      <c r="AW648" s="1"/>
      <c r="AX648" s="1"/>
    </row>
    <row r="649" spans="1:50"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234"/>
      <c r="AC649" s="234"/>
      <c r="AD649" s="1"/>
      <c r="AE649" s="1"/>
      <c r="AF649" s="1"/>
      <c r="AG649" s="1"/>
      <c r="AH649" s="1"/>
      <c r="AI649" s="1"/>
      <c r="AJ649" s="1"/>
      <c r="AK649" s="1"/>
      <c r="AL649" s="1"/>
      <c r="AM649" s="1"/>
      <c r="AN649" s="1"/>
      <c r="AO649" s="1"/>
      <c r="AP649" s="1"/>
      <c r="AQ649" s="1"/>
      <c r="AR649" s="1"/>
      <c r="AS649" s="1"/>
      <c r="AT649" s="1"/>
      <c r="AU649" s="1"/>
      <c r="AV649" s="1"/>
      <c r="AW649" s="1"/>
      <c r="AX649" s="1"/>
    </row>
    <row r="650" spans="1:50"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234"/>
      <c r="AC650" s="234"/>
      <c r="AD650" s="1"/>
      <c r="AE650" s="1"/>
      <c r="AF650" s="1"/>
      <c r="AG650" s="1"/>
      <c r="AH650" s="1"/>
      <c r="AI650" s="1"/>
      <c r="AJ650" s="1"/>
      <c r="AK650" s="1"/>
      <c r="AL650" s="1"/>
      <c r="AM650" s="1"/>
      <c r="AN650" s="1"/>
      <c r="AO650" s="1"/>
      <c r="AP650" s="1"/>
      <c r="AQ650" s="1"/>
      <c r="AR650" s="1"/>
      <c r="AS650" s="1"/>
      <c r="AT650" s="1"/>
      <c r="AU650" s="1"/>
      <c r="AV650" s="1"/>
      <c r="AW650" s="1"/>
      <c r="AX650" s="1"/>
    </row>
    <row r="651" spans="1:50"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234"/>
      <c r="AC651" s="234"/>
      <c r="AD651" s="1"/>
      <c r="AE651" s="1"/>
      <c r="AF651" s="1"/>
      <c r="AG651" s="1"/>
      <c r="AH651" s="1"/>
      <c r="AI651" s="1"/>
      <c r="AJ651" s="1"/>
      <c r="AK651" s="1"/>
      <c r="AL651" s="1"/>
      <c r="AM651" s="1"/>
      <c r="AN651" s="1"/>
      <c r="AO651" s="1"/>
      <c r="AP651" s="1"/>
      <c r="AQ651" s="1"/>
      <c r="AR651" s="1"/>
      <c r="AS651" s="1"/>
      <c r="AT651" s="1"/>
      <c r="AU651" s="1"/>
      <c r="AV651" s="1"/>
      <c r="AW651" s="1"/>
      <c r="AX651" s="1"/>
    </row>
    <row r="652" spans="1:50"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234"/>
      <c r="AC652" s="234"/>
      <c r="AD652" s="1"/>
      <c r="AE652" s="1"/>
      <c r="AF652" s="1"/>
      <c r="AG652" s="1"/>
      <c r="AH652" s="1"/>
      <c r="AI652" s="1"/>
      <c r="AJ652" s="1"/>
      <c r="AK652" s="1"/>
      <c r="AL652" s="1"/>
      <c r="AM652" s="1"/>
      <c r="AN652" s="1"/>
      <c r="AO652" s="1"/>
      <c r="AP652" s="1"/>
      <c r="AQ652" s="1"/>
      <c r="AR652" s="1"/>
      <c r="AS652" s="1"/>
      <c r="AT652" s="1"/>
      <c r="AU652" s="1"/>
      <c r="AV652" s="1"/>
      <c r="AW652" s="1"/>
      <c r="AX652" s="1"/>
    </row>
    <row r="653" spans="1:50"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234"/>
      <c r="AC653" s="234"/>
      <c r="AD653" s="1"/>
      <c r="AE653" s="1"/>
      <c r="AF653" s="1"/>
      <c r="AG653" s="1"/>
      <c r="AH653" s="1"/>
      <c r="AI653" s="1"/>
      <c r="AJ653" s="1"/>
      <c r="AK653" s="1"/>
      <c r="AL653" s="1"/>
      <c r="AM653" s="1"/>
      <c r="AN653" s="1"/>
      <c r="AO653" s="1"/>
      <c r="AP653" s="1"/>
      <c r="AQ653" s="1"/>
      <c r="AR653" s="1"/>
      <c r="AS653" s="1"/>
      <c r="AT653" s="1"/>
      <c r="AU653" s="1"/>
      <c r="AV653" s="1"/>
      <c r="AW653" s="1"/>
      <c r="AX653" s="1"/>
    </row>
    <row r="654" spans="1:50"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234"/>
      <c r="AC654" s="234"/>
      <c r="AD654" s="1"/>
      <c r="AE654" s="1"/>
      <c r="AF654" s="1"/>
      <c r="AG654" s="1"/>
      <c r="AH654" s="1"/>
      <c r="AI654" s="1"/>
      <c r="AJ654" s="1"/>
      <c r="AK654" s="1"/>
      <c r="AL654" s="1"/>
      <c r="AM654" s="1"/>
      <c r="AN654" s="1"/>
      <c r="AO654" s="1"/>
      <c r="AP654" s="1"/>
      <c r="AQ654" s="1"/>
      <c r="AR654" s="1"/>
      <c r="AS654" s="1"/>
      <c r="AT654" s="1"/>
      <c r="AU654" s="1"/>
      <c r="AV654" s="1"/>
      <c r="AW654" s="1"/>
      <c r="AX654" s="1"/>
    </row>
    <row r="655" spans="1:50"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234"/>
      <c r="AC655" s="234"/>
      <c r="AD655" s="1"/>
      <c r="AE655" s="1"/>
      <c r="AF655" s="1"/>
      <c r="AG655" s="1"/>
      <c r="AH655" s="1"/>
      <c r="AI655" s="1"/>
      <c r="AJ655" s="1"/>
      <c r="AK655" s="1"/>
      <c r="AL655" s="1"/>
      <c r="AM655" s="1"/>
      <c r="AN655" s="1"/>
      <c r="AO655" s="1"/>
      <c r="AP655" s="1"/>
      <c r="AQ655" s="1"/>
      <c r="AR655" s="1"/>
      <c r="AS655" s="1"/>
      <c r="AT655" s="1"/>
      <c r="AU655" s="1"/>
      <c r="AV655" s="1"/>
      <c r="AW655" s="1"/>
      <c r="AX655" s="1"/>
    </row>
    <row r="656" spans="1:50"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234"/>
      <c r="AC656" s="234"/>
      <c r="AD656" s="1"/>
      <c r="AE656" s="1"/>
      <c r="AF656" s="1"/>
      <c r="AG656" s="1"/>
      <c r="AH656" s="1"/>
      <c r="AI656" s="1"/>
      <c r="AJ656" s="1"/>
      <c r="AK656" s="1"/>
      <c r="AL656" s="1"/>
      <c r="AM656" s="1"/>
      <c r="AN656" s="1"/>
      <c r="AO656" s="1"/>
      <c r="AP656" s="1"/>
      <c r="AQ656" s="1"/>
      <c r="AR656" s="1"/>
      <c r="AS656" s="1"/>
      <c r="AT656" s="1"/>
      <c r="AU656" s="1"/>
      <c r="AV656" s="1"/>
      <c r="AW656" s="1"/>
      <c r="AX656" s="1"/>
    </row>
    <row r="657" spans="1:50"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234"/>
      <c r="AC657" s="234"/>
      <c r="AD657" s="1"/>
      <c r="AE657" s="1"/>
      <c r="AF657" s="1"/>
      <c r="AG657" s="1"/>
      <c r="AH657" s="1"/>
      <c r="AI657" s="1"/>
      <c r="AJ657" s="1"/>
      <c r="AK657" s="1"/>
      <c r="AL657" s="1"/>
      <c r="AM657" s="1"/>
      <c r="AN657" s="1"/>
      <c r="AO657" s="1"/>
      <c r="AP657" s="1"/>
      <c r="AQ657" s="1"/>
      <c r="AR657" s="1"/>
      <c r="AS657" s="1"/>
      <c r="AT657" s="1"/>
      <c r="AU657" s="1"/>
      <c r="AV657" s="1"/>
      <c r="AW657" s="1"/>
      <c r="AX657" s="1"/>
    </row>
    <row r="658" spans="1:50"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234"/>
      <c r="AC658" s="234"/>
      <c r="AD658" s="1"/>
      <c r="AE658" s="1"/>
      <c r="AF658" s="1"/>
      <c r="AG658" s="1"/>
      <c r="AH658" s="1"/>
      <c r="AI658" s="1"/>
      <c r="AJ658" s="1"/>
      <c r="AK658" s="1"/>
      <c r="AL658" s="1"/>
      <c r="AM658" s="1"/>
      <c r="AN658" s="1"/>
      <c r="AO658" s="1"/>
      <c r="AP658" s="1"/>
      <c r="AQ658" s="1"/>
      <c r="AR658" s="1"/>
      <c r="AS658" s="1"/>
      <c r="AT658" s="1"/>
      <c r="AU658" s="1"/>
      <c r="AV658" s="1"/>
      <c r="AW658" s="1"/>
      <c r="AX658" s="1"/>
    </row>
    <row r="659" spans="1:50"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234"/>
      <c r="AC659" s="234"/>
      <c r="AD659" s="1"/>
      <c r="AE659" s="1"/>
      <c r="AF659" s="1"/>
      <c r="AG659" s="1"/>
      <c r="AH659" s="1"/>
      <c r="AI659" s="1"/>
      <c r="AJ659" s="1"/>
      <c r="AK659" s="1"/>
      <c r="AL659" s="1"/>
      <c r="AM659" s="1"/>
      <c r="AN659" s="1"/>
      <c r="AO659" s="1"/>
      <c r="AP659" s="1"/>
      <c r="AQ659" s="1"/>
      <c r="AR659" s="1"/>
      <c r="AS659" s="1"/>
      <c r="AT659" s="1"/>
      <c r="AU659" s="1"/>
      <c r="AV659" s="1"/>
      <c r="AW659" s="1"/>
      <c r="AX659" s="1"/>
    </row>
    <row r="660" spans="1:50"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234"/>
      <c r="AC660" s="234"/>
      <c r="AD660" s="1"/>
      <c r="AE660" s="1"/>
      <c r="AF660" s="1"/>
      <c r="AG660" s="1"/>
      <c r="AH660" s="1"/>
      <c r="AI660" s="1"/>
      <c r="AJ660" s="1"/>
      <c r="AK660" s="1"/>
      <c r="AL660" s="1"/>
      <c r="AM660" s="1"/>
      <c r="AN660" s="1"/>
      <c r="AO660" s="1"/>
      <c r="AP660" s="1"/>
      <c r="AQ660" s="1"/>
      <c r="AR660" s="1"/>
      <c r="AS660" s="1"/>
      <c r="AT660" s="1"/>
      <c r="AU660" s="1"/>
      <c r="AV660" s="1"/>
      <c r="AW660" s="1"/>
      <c r="AX660" s="1"/>
    </row>
    <row r="661" spans="1:50"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234"/>
      <c r="AC661" s="234"/>
      <c r="AD661" s="1"/>
      <c r="AE661" s="1"/>
      <c r="AF661" s="1"/>
      <c r="AG661" s="1"/>
      <c r="AH661" s="1"/>
      <c r="AI661" s="1"/>
      <c r="AJ661" s="1"/>
      <c r="AK661" s="1"/>
      <c r="AL661" s="1"/>
      <c r="AM661" s="1"/>
      <c r="AN661" s="1"/>
      <c r="AO661" s="1"/>
      <c r="AP661" s="1"/>
      <c r="AQ661" s="1"/>
      <c r="AR661" s="1"/>
      <c r="AS661" s="1"/>
      <c r="AT661" s="1"/>
      <c r="AU661" s="1"/>
      <c r="AV661" s="1"/>
      <c r="AW661" s="1"/>
      <c r="AX661" s="1"/>
    </row>
    <row r="662" spans="1:50"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234"/>
      <c r="AC662" s="234"/>
      <c r="AD662" s="1"/>
      <c r="AE662" s="1"/>
      <c r="AF662" s="1"/>
      <c r="AG662" s="1"/>
      <c r="AH662" s="1"/>
      <c r="AI662" s="1"/>
      <c r="AJ662" s="1"/>
      <c r="AK662" s="1"/>
      <c r="AL662" s="1"/>
      <c r="AM662" s="1"/>
      <c r="AN662" s="1"/>
      <c r="AO662" s="1"/>
      <c r="AP662" s="1"/>
      <c r="AQ662" s="1"/>
      <c r="AR662" s="1"/>
      <c r="AS662" s="1"/>
      <c r="AT662" s="1"/>
      <c r="AU662" s="1"/>
      <c r="AV662" s="1"/>
      <c r="AW662" s="1"/>
      <c r="AX662" s="1"/>
    </row>
    <row r="663" spans="1:50"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234"/>
      <c r="AC663" s="234"/>
      <c r="AD663" s="1"/>
      <c r="AE663" s="1"/>
      <c r="AF663" s="1"/>
      <c r="AG663" s="1"/>
      <c r="AH663" s="1"/>
      <c r="AI663" s="1"/>
      <c r="AJ663" s="1"/>
      <c r="AK663" s="1"/>
      <c r="AL663" s="1"/>
      <c r="AM663" s="1"/>
      <c r="AN663" s="1"/>
      <c r="AO663" s="1"/>
      <c r="AP663" s="1"/>
      <c r="AQ663" s="1"/>
      <c r="AR663" s="1"/>
      <c r="AS663" s="1"/>
      <c r="AT663" s="1"/>
      <c r="AU663" s="1"/>
      <c r="AV663" s="1"/>
      <c r="AW663" s="1"/>
      <c r="AX663" s="1"/>
    </row>
    <row r="664" spans="1:50"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234"/>
      <c r="AC664" s="234"/>
      <c r="AD664" s="1"/>
      <c r="AE664" s="1"/>
      <c r="AF664" s="1"/>
      <c r="AG664" s="1"/>
      <c r="AH664" s="1"/>
      <c r="AI664" s="1"/>
      <c r="AJ664" s="1"/>
      <c r="AK664" s="1"/>
      <c r="AL664" s="1"/>
      <c r="AM664" s="1"/>
      <c r="AN664" s="1"/>
      <c r="AO664" s="1"/>
      <c r="AP664" s="1"/>
      <c r="AQ664" s="1"/>
      <c r="AR664" s="1"/>
      <c r="AS664" s="1"/>
      <c r="AT664" s="1"/>
      <c r="AU664" s="1"/>
      <c r="AV664" s="1"/>
      <c r="AW664" s="1"/>
      <c r="AX664" s="1"/>
    </row>
    <row r="665" spans="1:50"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234"/>
      <c r="AC665" s="234"/>
      <c r="AD665" s="1"/>
      <c r="AE665" s="1"/>
      <c r="AF665" s="1"/>
      <c r="AG665" s="1"/>
      <c r="AH665" s="1"/>
      <c r="AI665" s="1"/>
      <c r="AJ665" s="1"/>
      <c r="AK665" s="1"/>
      <c r="AL665" s="1"/>
      <c r="AM665" s="1"/>
      <c r="AN665" s="1"/>
      <c r="AO665" s="1"/>
      <c r="AP665" s="1"/>
      <c r="AQ665" s="1"/>
      <c r="AR665" s="1"/>
      <c r="AS665" s="1"/>
      <c r="AT665" s="1"/>
      <c r="AU665" s="1"/>
      <c r="AV665" s="1"/>
      <c r="AW665" s="1"/>
      <c r="AX665" s="1"/>
    </row>
    <row r="666" spans="1:50"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234"/>
      <c r="AC666" s="234"/>
      <c r="AD666" s="1"/>
      <c r="AE666" s="1"/>
      <c r="AF666" s="1"/>
      <c r="AG666" s="1"/>
      <c r="AH666" s="1"/>
      <c r="AI666" s="1"/>
      <c r="AJ666" s="1"/>
      <c r="AK666" s="1"/>
      <c r="AL666" s="1"/>
      <c r="AM666" s="1"/>
      <c r="AN666" s="1"/>
      <c r="AO666" s="1"/>
      <c r="AP666" s="1"/>
      <c r="AQ666" s="1"/>
      <c r="AR666" s="1"/>
      <c r="AS666" s="1"/>
      <c r="AT666" s="1"/>
      <c r="AU666" s="1"/>
      <c r="AV666" s="1"/>
      <c r="AW666" s="1"/>
      <c r="AX666" s="1"/>
    </row>
    <row r="667" spans="1:50"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234"/>
      <c r="AC667" s="234"/>
      <c r="AD667" s="1"/>
      <c r="AE667" s="1"/>
      <c r="AF667" s="1"/>
      <c r="AG667" s="1"/>
      <c r="AH667" s="1"/>
      <c r="AI667" s="1"/>
      <c r="AJ667" s="1"/>
      <c r="AK667" s="1"/>
      <c r="AL667" s="1"/>
      <c r="AM667" s="1"/>
      <c r="AN667" s="1"/>
      <c r="AO667" s="1"/>
      <c r="AP667" s="1"/>
      <c r="AQ667" s="1"/>
      <c r="AR667" s="1"/>
      <c r="AS667" s="1"/>
      <c r="AT667" s="1"/>
      <c r="AU667" s="1"/>
      <c r="AV667" s="1"/>
      <c r="AW667" s="1"/>
      <c r="AX667" s="1"/>
    </row>
    <row r="668" spans="1:50"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234"/>
      <c r="AC668" s="234"/>
      <c r="AD668" s="1"/>
      <c r="AE668" s="1"/>
      <c r="AF668" s="1"/>
      <c r="AG668" s="1"/>
      <c r="AH668" s="1"/>
      <c r="AI668" s="1"/>
      <c r="AJ668" s="1"/>
      <c r="AK668" s="1"/>
      <c r="AL668" s="1"/>
      <c r="AM668" s="1"/>
      <c r="AN668" s="1"/>
      <c r="AO668" s="1"/>
      <c r="AP668" s="1"/>
      <c r="AQ668" s="1"/>
      <c r="AR668" s="1"/>
      <c r="AS668" s="1"/>
      <c r="AT668" s="1"/>
      <c r="AU668" s="1"/>
      <c r="AV668" s="1"/>
      <c r="AW668" s="1"/>
      <c r="AX668" s="1"/>
    </row>
    <row r="669" spans="1:50"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234"/>
      <c r="AC669" s="234"/>
      <c r="AD669" s="1"/>
      <c r="AE669" s="1"/>
      <c r="AF669" s="1"/>
      <c r="AG669" s="1"/>
      <c r="AH669" s="1"/>
      <c r="AI669" s="1"/>
      <c r="AJ669" s="1"/>
      <c r="AK669" s="1"/>
      <c r="AL669" s="1"/>
      <c r="AM669" s="1"/>
      <c r="AN669" s="1"/>
      <c r="AO669" s="1"/>
      <c r="AP669" s="1"/>
      <c r="AQ669" s="1"/>
      <c r="AR669" s="1"/>
      <c r="AS669" s="1"/>
      <c r="AT669" s="1"/>
      <c r="AU669" s="1"/>
      <c r="AV669" s="1"/>
      <c r="AW669" s="1"/>
      <c r="AX669" s="1"/>
    </row>
    <row r="670" spans="1:50"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234"/>
      <c r="AC670" s="234"/>
      <c r="AD670" s="1"/>
      <c r="AE670" s="1"/>
      <c r="AF670" s="1"/>
      <c r="AG670" s="1"/>
      <c r="AH670" s="1"/>
      <c r="AI670" s="1"/>
      <c r="AJ670" s="1"/>
      <c r="AK670" s="1"/>
      <c r="AL670" s="1"/>
      <c r="AM670" s="1"/>
      <c r="AN670" s="1"/>
      <c r="AO670" s="1"/>
      <c r="AP670" s="1"/>
      <c r="AQ670" s="1"/>
      <c r="AR670" s="1"/>
      <c r="AS670" s="1"/>
      <c r="AT670" s="1"/>
      <c r="AU670" s="1"/>
      <c r="AV670" s="1"/>
      <c r="AW670" s="1"/>
      <c r="AX670" s="1"/>
    </row>
    <row r="671" spans="1:50"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234"/>
      <c r="AC671" s="234"/>
      <c r="AD671" s="1"/>
      <c r="AE671" s="1"/>
      <c r="AF671" s="1"/>
      <c r="AG671" s="1"/>
      <c r="AH671" s="1"/>
      <c r="AI671" s="1"/>
      <c r="AJ671" s="1"/>
      <c r="AK671" s="1"/>
      <c r="AL671" s="1"/>
      <c r="AM671" s="1"/>
      <c r="AN671" s="1"/>
      <c r="AO671" s="1"/>
      <c r="AP671" s="1"/>
      <c r="AQ671" s="1"/>
      <c r="AR671" s="1"/>
      <c r="AS671" s="1"/>
      <c r="AT671" s="1"/>
      <c r="AU671" s="1"/>
      <c r="AV671" s="1"/>
      <c r="AW671" s="1"/>
      <c r="AX671" s="1"/>
    </row>
    <row r="672" spans="1:50"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234"/>
      <c r="AC672" s="234"/>
      <c r="AD672" s="1"/>
      <c r="AE672" s="1"/>
      <c r="AF672" s="1"/>
      <c r="AG672" s="1"/>
      <c r="AH672" s="1"/>
      <c r="AI672" s="1"/>
      <c r="AJ672" s="1"/>
      <c r="AK672" s="1"/>
      <c r="AL672" s="1"/>
      <c r="AM672" s="1"/>
      <c r="AN672" s="1"/>
      <c r="AO672" s="1"/>
      <c r="AP672" s="1"/>
      <c r="AQ672" s="1"/>
      <c r="AR672" s="1"/>
      <c r="AS672" s="1"/>
      <c r="AT672" s="1"/>
      <c r="AU672" s="1"/>
      <c r="AV672" s="1"/>
      <c r="AW672" s="1"/>
      <c r="AX672" s="1"/>
    </row>
    <row r="673" spans="1:50"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234"/>
      <c r="AC673" s="234"/>
      <c r="AD673" s="1"/>
      <c r="AE673" s="1"/>
      <c r="AF673" s="1"/>
      <c r="AG673" s="1"/>
      <c r="AH673" s="1"/>
      <c r="AI673" s="1"/>
      <c r="AJ673" s="1"/>
      <c r="AK673" s="1"/>
      <c r="AL673" s="1"/>
      <c r="AM673" s="1"/>
      <c r="AN673" s="1"/>
      <c r="AO673" s="1"/>
      <c r="AP673" s="1"/>
      <c r="AQ673" s="1"/>
      <c r="AR673" s="1"/>
      <c r="AS673" s="1"/>
      <c r="AT673" s="1"/>
      <c r="AU673" s="1"/>
      <c r="AV673" s="1"/>
      <c r="AW673" s="1"/>
      <c r="AX673" s="1"/>
    </row>
    <row r="674" spans="1:50"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234"/>
      <c r="AC674" s="234"/>
      <c r="AD674" s="1"/>
      <c r="AE674" s="1"/>
      <c r="AF674" s="1"/>
      <c r="AG674" s="1"/>
      <c r="AH674" s="1"/>
      <c r="AI674" s="1"/>
      <c r="AJ674" s="1"/>
      <c r="AK674" s="1"/>
      <c r="AL674" s="1"/>
      <c r="AM674" s="1"/>
      <c r="AN674" s="1"/>
      <c r="AO674" s="1"/>
      <c r="AP674" s="1"/>
      <c r="AQ674" s="1"/>
      <c r="AR674" s="1"/>
      <c r="AS674" s="1"/>
      <c r="AT674" s="1"/>
      <c r="AU674" s="1"/>
      <c r="AV674" s="1"/>
      <c r="AW674" s="1"/>
      <c r="AX674" s="1"/>
    </row>
    <row r="675" spans="1:50"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234"/>
      <c r="AC675" s="234"/>
      <c r="AD675" s="1"/>
      <c r="AE675" s="1"/>
      <c r="AF675" s="1"/>
      <c r="AG675" s="1"/>
      <c r="AH675" s="1"/>
      <c r="AI675" s="1"/>
      <c r="AJ675" s="1"/>
      <c r="AK675" s="1"/>
      <c r="AL675" s="1"/>
      <c r="AM675" s="1"/>
      <c r="AN675" s="1"/>
      <c r="AO675" s="1"/>
      <c r="AP675" s="1"/>
      <c r="AQ675" s="1"/>
      <c r="AR675" s="1"/>
      <c r="AS675" s="1"/>
      <c r="AT675" s="1"/>
      <c r="AU675" s="1"/>
      <c r="AV675" s="1"/>
      <c r="AW675" s="1"/>
      <c r="AX675" s="1"/>
    </row>
    <row r="676" spans="1:50"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234"/>
      <c r="AC676" s="234"/>
      <c r="AD676" s="1"/>
      <c r="AE676" s="1"/>
      <c r="AF676" s="1"/>
      <c r="AG676" s="1"/>
      <c r="AH676" s="1"/>
      <c r="AI676" s="1"/>
      <c r="AJ676" s="1"/>
      <c r="AK676" s="1"/>
      <c r="AL676" s="1"/>
      <c r="AM676" s="1"/>
      <c r="AN676" s="1"/>
      <c r="AO676" s="1"/>
      <c r="AP676" s="1"/>
      <c r="AQ676" s="1"/>
      <c r="AR676" s="1"/>
      <c r="AS676" s="1"/>
      <c r="AT676" s="1"/>
      <c r="AU676" s="1"/>
      <c r="AV676" s="1"/>
      <c r="AW676" s="1"/>
      <c r="AX676" s="1"/>
    </row>
    <row r="677" spans="1:50"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234"/>
      <c r="AC677" s="234"/>
      <c r="AD677" s="1"/>
      <c r="AE677" s="1"/>
      <c r="AF677" s="1"/>
      <c r="AG677" s="1"/>
      <c r="AH677" s="1"/>
      <c r="AI677" s="1"/>
      <c r="AJ677" s="1"/>
      <c r="AK677" s="1"/>
      <c r="AL677" s="1"/>
      <c r="AM677" s="1"/>
      <c r="AN677" s="1"/>
      <c r="AO677" s="1"/>
      <c r="AP677" s="1"/>
      <c r="AQ677" s="1"/>
      <c r="AR677" s="1"/>
      <c r="AS677" s="1"/>
      <c r="AT677" s="1"/>
      <c r="AU677" s="1"/>
      <c r="AV677" s="1"/>
      <c r="AW677" s="1"/>
      <c r="AX677" s="1"/>
    </row>
    <row r="678" spans="1:50"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234"/>
      <c r="AC678" s="234"/>
      <c r="AD678" s="1"/>
      <c r="AE678" s="1"/>
      <c r="AF678" s="1"/>
      <c r="AG678" s="1"/>
      <c r="AH678" s="1"/>
      <c r="AI678" s="1"/>
      <c r="AJ678" s="1"/>
      <c r="AK678" s="1"/>
      <c r="AL678" s="1"/>
      <c r="AM678" s="1"/>
      <c r="AN678" s="1"/>
      <c r="AO678" s="1"/>
      <c r="AP678" s="1"/>
      <c r="AQ678" s="1"/>
      <c r="AR678" s="1"/>
      <c r="AS678" s="1"/>
      <c r="AT678" s="1"/>
      <c r="AU678" s="1"/>
      <c r="AV678" s="1"/>
      <c r="AW678" s="1"/>
      <c r="AX678" s="1"/>
    </row>
    <row r="679" spans="1:50"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234"/>
      <c r="AC679" s="234"/>
      <c r="AD679" s="1"/>
      <c r="AE679" s="1"/>
      <c r="AF679" s="1"/>
      <c r="AG679" s="1"/>
      <c r="AH679" s="1"/>
      <c r="AI679" s="1"/>
      <c r="AJ679" s="1"/>
      <c r="AK679" s="1"/>
      <c r="AL679" s="1"/>
      <c r="AM679" s="1"/>
      <c r="AN679" s="1"/>
      <c r="AO679" s="1"/>
      <c r="AP679" s="1"/>
      <c r="AQ679" s="1"/>
      <c r="AR679" s="1"/>
      <c r="AS679" s="1"/>
      <c r="AT679" s="1"/>
      <c r="AU679" s="1"/>
      <c r="AV679" s="1"/>
      <c r="AW679" s="1"/>
      <c r="AX679" s="1"/>
    </row>
    <row r="680" spans="1:50"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234"/>
      <c r="AC680" s="234"/>
      <c r="AD680" s="1"/>
      <c r="AE680" s="1"/>
      <c r="AF680" s="1"/>
      <c r="AG680" s="1"/>
      <c r="AH680" s="1"/>
      <c r="AI680" s="1"/>
      <c r="AJ680" s="1"/>
      <c r="AK680" s="1"/>
      <c r="AL680" s="1"/>
      <c r="AM680" s="1"/>
      <c r="AN680" s="1"/>
      <c r="AO680" s="1"/>
      <c r="AP680" s="1"/>
      <c r="AQ680" s="1"/>
      <c r="AR680" s="1"/>
      <c r="AS680" s="1"/>
      <c r="AT680" s="1"/>
      <c r="AU680" s="1"/>
      <c r="AV680" s="1"/>
      <c r="AW680" s="1"/>
      <c r="AX680" s="1"/>
    </row>
    <row r="681" spans="1:50"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234"/>
      <c r="AC681" s="234"/>
      <c r="AD681" s="1"/>
      <c r="AE681" s="1"/>
      <c r="AF681" s="1"/>
      <c r="AG681" s="1"/>
      <c r="AH681" s="1"/>
      <c r="AI681" s="1"/>
      <c r="AJ681" s="1"/>
      <c r="AK681" s="1"/>
      <c r="AL681" s="1"/>
      <c r="AM681" s="1"/>
      <c r="AN681" s="1"/>
      <c r="AO681" s="1"/>
      <c r="AP681" s="1"/>
      <c r="AQ681" s="1"/>
      <c r="AR681" s="1"/>
      <c r="AS681" s="1"/>
      <c r="AT681" s="1"/>
      <c r="AU681" s="1"/>
      <c r="AV681" s="1"/>
      <c r="AW681" s="1"/>
      <c r="AX681" s="1"/>
    </row>
    <row r="682" spans="1:50"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234"/>
      <c r="AC682" s="234"/>
      <c r="AD682" s="1"/>
      <c r="AE682" s="1"/>
      <c r="AF682" s="1"/>
      <c r="AG682" s="1"/>
      <c r="AH682" s="1"/>
      <c r="AI682" s="1"/>
      <c r="AJ682" s="1"/>
      <c r="AK682" s="1"/>
      <c r="AL682" s="1"/>
      <c r="AM682" s="1"/>
      <c r="AN682" s="1"/>
      <c r="AO682" s="1"/>
      <c r="AP682" s="1"/>
      <c r="AQ682" s="1"/>
      <c r="AR682" s="1"/>
      <c r="AS682" s="1"/>
      <c r="AT682" s="1"/>
      <c r="AU682" s="1"/>
      <c r="AV682" s="1"/>
      <c r="AW682" s="1"/>
      <c r="AX682" s="1"/>
    </row>
    <row r="683" spans="1:50"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234"/>
      <c r="AC683" s="234"/>
      <c r="AD683" s="1"/>
      <c r="AE683" s="1"/>
      <c r="AF683" s="1"/>
      <c r="AG683" s="1"/>
      <c r="AH683" s="1"/>
      <c r="AI683" s="1"/>
      <c r="AJ683" s="1"/>
      <c r="AK683" s="1"/>
      <c r="AL683" s="1"/>
      <c r="AM683" s="1"/>
      <c r="AN683" s="1"/>
      <c r="AO683" s="1"/>
      <c r="AP683" s="1"/>
      <c r="AQ683" s="1"/>
      <c r="AR683" s="1"/>
      <c r="AS683" s="1"/>
      <c r="AT683" s="1"/>
      <c r="AU683" s="1"/>
      <c r="AV683" s="1"/>
      <c r="AW683" s="1"/>
      <c r="AX683" s="1"/>
    </row>
    <row r="684" spans="1:50"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234"/>
      <c r="AC684" s="234"/>
      <c r="AD684" s="1"/>
      <c r="AE684" s="1"/>
      <c r="AF684" s="1"/>
      <c r="AG684" s="1"/>
      <c r="AH684" s="1"/>
      <c r="AI684" s="1"/>
      <c r="AJ684" s="1"/>
      <c r="AK684" s="1"/>
      <c r="AL684" s="1"/>
      <c r="AM684" s="1"/>
      <c r="AN684" s="1"/>
      <c r="AO684" s="1"/>
      <c r="AP684" s="1"/>
      <c r="AQ684" s="1"/>
      <c r="AR684" s="1"/>
      <c r="AS684" s="1"/>
      <c r="AT684" s="1"/>
      <c r="AU684" s="1"/>
      <c r="AV684" s="1"/>
      <c r="AW684" s="1"/>
      <c r="AX684" s="1"/>
    </row>
    <row r="685" spans="1:50"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234"/>
      <c r="AC685" s="234"/>
      <c r="AD685" s="1"/>
      <c r="AE685" s="1"/>
      <c r="AF685" s="1"/>
      <c r="AG685" s="1"/>
      <c r="AH685" s="1"/>
      <c r="AI685" s="1"/>
      <c r="AJ685" s="1"/>
      <c r="AK685" s="1"/>
      <c r="AL685" s="1"/>
      <c r="AM685" s="1"/>
      <c r="AN685" s="1"/>
      <c r="AO685" s="1"/>
      <c r="AP685" s="1"/>
      <c r="AQ685" s="1"/>
      <c r="AR685" s="1"/>
      <c r="AS685" s="1"/>
      <c r="AT685" s="1"/>
      <c r="AU685" s="1"/>
      <c r="AV685" s="1"/>
      <c r="AW685" s="1"/>
      <c r="AX685" s="1"/>
    </row>
    <row r="686" spans="1:50"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234"/>
      <c r="AC686" s="234"/>
      <c r="AD686" s="1"/>
      <c r="AE686" s="1"/>
      <c r="AF686" s="1"/>
      <c r="AG686" s="1"/>
      <c r="AH686" s="1"/>
      <c r="AI686" s="1"/>
      <c r="AJ686" s="1"/>
      <c r="AK686" s="1"/>
      <c r="AL686" s="1"/>
      <c r="AM686" s="1"/>
      <c r="AN686" s="1"/>
      <c r="AO686" s="1"/>
      <c r="AP686" s="1"/>
      <c r="AQ686" s="1"/>
      <c r="AR686" s="1"/>
      <c r="AS686" s="1"/>
      <c r="AT686" s="1"/>
      <c r="AU686" s="1"/>
      <c r="AV686" s="1"/>
      <c r="AW686" s="1"/>
      <c r="AX686" s="1"/>
    </row>
    <row r="687" spans="1:50"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234"/>
      <c r="AC687" s="234"/>
      <c r="AD687" s="1"/>
      <c r="AE687" s="1"/>
      <c r="AF687" s="1"/>
      <c r="AG687" s="1"/>
      <c r="AH687" s="1"/>
      <c r="AI687" s="1"/>
      <c r="AJ687" s="1"/>
      <c r="AK687" s="1"/>
      <c r="AL687" s="1"/>
      <c r="AM687" s="1"/>
      <c r="AN687" s="1"/>
      <c r="AO687" s="1"/>
      <c r="AP687" s="1"/>
      <c r="AQ687" s="1"/>
      <c r="AR687" s="1"/>
      <c r="AS687" s="1"/>
      <c r="AT687" s="1"/>
      <c r="AU687" s="1"/>
      <c r="AV687" s="1"/>
      <c r="AW687" s="1"/>
      <c r="AX687" s="1"/>
    </row>
    <row r="688" spans="1:50"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234"/>
      <c r="AC688" s="234"/>
      <c r="AD688" s="1"/>
      <c r="AE688" s="1"/>
      <c r="AF688" s="1"/>
      <c r="AG688" s="1"/>
      <c r="AH688" s="1"/>
      <c r="AI688" s="1"/>
      <c r="AJ688" s="1"/>
      <c r="AK688" s="1"/>
      <c r="AL688" s="1"/>
      <c r="AM688" s="1"/>
      <c r="AN688" s="1"/>
      <c r="AO688" s="1"/>
      <c r="AP688" s="1"/>
      <c r="AQ688" s="1"/>
      <c r="AR688" s="1"/>
      <c r="AS688" s="1"/>
      <c r="AT688" s="1"/>
      <c r="AU688" s="1"/>
      <c r="AV688" s="1"/>
      <c r="AW688" s="1"/>
      <c r="AX688" s="1"/>
    </row>
    <row r="689" spans="1:50"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234"/>
      <c r="AC689" s="234"/>
      <c r="AD689" s="1"/>
      <c r="AE689" s="1"/>
      <c r="AF689" s="1"/>
      <c r="AG689" s="1"/>
      <c r="AH689" s="1"/>
      <c r="AI689" s="1"/>
      <c r="AJ689" s="1"/>
      <c r="AK689" s="1"/>
      <c r="AL689" s="1"/>
      <c r="AM689" s="1"/>
      <c r="AN689" s="1"/>
      <c r="AO689" s="1"/>
      <c r="AP689" s="1"/>
      <c r="AQ689" s="1"/>
      <c r="AR689" s="1"/>
      <c r="AS689" s="1"/>
      <c r="AT689" s="1"/>
      <c r="AU689" s="1"/>
      <c r="AV689" s="1"/>
      <c r="AW689" s="1"/>
      <c r="AX689" s="1"/>
    </row>
    <row r="690" spans="1:50"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234"/>
      <c r="AC690" s="234"/>
      <c r="AD690" s="1"/>
      <c r="AE690" s="1"/>
      <c r="AF690" s="1"/>
      <c r="AG690" s="1"/>
      <c r="AH690" s="1"/>
      <c r="AI690" s="1"/>
      <c r="AJ690" s="1"/>
      <c r="AK690" s="1"/>
      <c r="AL690" s="1"/>
      <c r="AM690" s="1"/>
      <c r="AN690" s="1"/>
      <c r="AO690" s="1"/>
      <c r="AP690" s="1"/>
      <c r="AQ690" s="1"/>
      <c r="AR690" s="1"/>
      <c r="AS690" s="1"/>
      <c r="AT690" s="1"/>
      <c r="AU690" s="1"/>
      <c r="AV690" s="1"/>
      <c r="AW690" s="1"/>
      <c r="AX690" s="1"/>
    </row>
    <row r="691" spans="1:50"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234"/>
      <c r="AC691" s="234"/>
      <c r="AD691" s="1"/>
      <c r="AE691" s="1"/>
      <c r="AF691" s="1"/>
      <c r="AG691" s="1"/>
      <c r="AH691" s="1"/>
      <c r="AI691" s="1"/>
      <c r="AJ691" s="1"/>
      <c r="AK691" s="1"/>
      <c r="AL691" s="1"/>
      <c r="AM691" s="1"/>
      <c r="AN691" s="1"/>
      <c r="AO691" s="1"/>
      <c r="AP691" s="1"/>
      <c r="AQ691" s="1"/>
      <c r="AR691" s="1"/>
      <c r="AS691" s="1"/>
      <c r="AT691" s="1"/>
      <c r="AU691" s="1"/>
      <c r="AV691" s="1"/>
      <c r="AW691" s="1"/>
      <c r="AX691" s="1"/>
    </row>
    <row r="692" spans="1:50"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234"/>
      <c r="AC692" s="234"/>
      <c r="AD692" s="1"/>
      <c r="AE692" s="1"/>
      <c r="AF692" s="1"/>
      <c r="AG692" s="1"/>
      <c r="AH692" s="1"/>
      <c r="AI692" s="1"/>
      <c r="AJ692" s="1"/>
      <c r="AK692" s="1"/>
      <c r="AL692" s="1"/>
      <c r="AM692" s="1"/>
      <c r="AN692" s="1"/>
      <c r="AO692" s="1"/>
      <c r="AP692" s="1"/>
      <c r="AQ692" s="1"/>
      <c r="AR692" s="1"/>
      <c r="AS692" s="1"/>
      <c r="AT692" s="1"/>
      <c r="AU692" s="1"/>
      <c r="AV692" s="1"/>
      <c r="AW692" s="1"/>
      <c r="AX692" s="1"/>
    </row>
    <row r="693" spans="1:50"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234"/>
      <c r="AC693" s="234"/>
      <c r="AD693" s="1"/>
      <c r="AE693" s="1"/>
      <c r="AF693" s="1"/>
      <c r="AG693" s="1"/>
      <c r="AH693" s="1"/>
      <c r="AI693" s="1"/>
      <c r="AJ693" s="1"/>
      <c r="AK693" s="1"/>
      <c r="AL693" s="1"/>
      <c r="AM693" s="1"/>
      <c r="AN693" s="1"/>
      <c r="AO693" s="1"/>
      <c r="AP693" s="1"/>
      <c r="AQ693" s="1"/>
      <c r="AR693" s="1"/>
      <c r="AS693" s="1"/>
      <c r="AT693" s="1"/>
      <c r="AU693" s="1"/>
      <c r="AV693" s="1"/>
      <c r="AW693" s="1"/>
      <c r="AX693" s="1"/>
    </row>
    <row r="694" spans="1:50"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234"/>
      <c r="AC694" s="234"/>
      <c r="AD694" s="1"/>
      <c r="AE694" s="1"/>
      <c r="AF694" s="1"/>
      <c r="AG694" s="1"/>
      <c r="AH694" s="1"/>
      <c r="AI694" s="1"/>
      <c r="AJ694" s="1"/>
      <c r="AK694" s="1"/>
      <c r="AL694" s="1"/>
      <c r="AM694" s="1"/>
      <c r="AN694" s="1"/>
      <c r="AO694" s="1"/>
      <c r="AP694" s="1"/>
      <c r="AQ694" s="1"/>
      <c r="AR694" s="1"/>
      <c r="AS694" s="1"/>
      <c r="AT694" s="1"/>
      <c r="AU694" s="1"/>
      <c r="AV694" s="1"/>
      <c r="AW694" s="1"/>
      <c r="AX694" s="1"/>
    </row>
    <row r="695" spans="1:50"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234"/>
      <c r="AC695" s="234"/>
      <c r="AD695" s="1"/>
      <c r="AE695" s="1"/>
      <c r="AF695" s="1"/>
      <c r="AG695" s="1"/>
      <c r="AH695" s="1"/>
      <c r="AI695" s="1"/>
      <c r="AJ695" s="1"/>
      <c r="AK695" s="1"/>
      <c r="AL695" s="1"/>
      <c r="AM695" s="1"/>
      <c r="AN695" s="1"/>
      <c r="AO695" s="1"/>
      <c r="AP695" s="1"/>
      <c r="AQ695" s="1"/>
      <c r="AR695" s="1"/>
      <c r="AS695" s="1"/>
      <c r="AT695" s="1"/>
      <c r="AU695" s="1"/>
      <c r="AV695" s="1"/>
      <c r="AW695" s="1"/>
      <c r="AX695" s="1"/>
    </row>
    <row r="696" spans="1:50"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234"/>
      <c r="AC696" s="234"/>
      <c r="AD696" s="1"/>
      <c r="AE696" s="1"/>
      <c r="AF696" s="1"/>
      <c r="AG696" s="1"/>
      <c r="AH696" s="1"/>
      <c r="AI696" s="1"/>
      <c r="AJ696" s="1"/>
      <c r="AK696" s="1"/>
      <c r="AL696" s="1"/>
      <c r="AM696" s="1"/>
      <c r="AN696" s="1"/>
      <c r="AO696" s="1"/>
      <c r="AP696" s="1"/>
      <c r="AQ696" s="1"/>
      <c r="AR696" s="1"/>
      <c r="AS696" s="1"/>
      <c r="AT696" s="1"/>
      <c r="AU696" s="1"/>
      <c r="AV696" s="1"/>
      <c r="AW696" s="1"/>
      <c r="AX696" s="1"/>
    </row>
    <row r="697" spans="1:50"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234"/>
      <c r="AC697" s="234"/>
      <c r="AD697" s="1"/>
      <c r="AE697" s="1"/>
      <c r="AF697" s="1"/>
      <c r="AG697" s="1"/>
      <c r="AH697" s="1"/>
      <c r="AI697" s="1"/>
      <c r="AJ697" s="1"/>
      <c r="AK697" s="1"/>
      <c r="AL697" s="1"/>
      <c r="AM697" s="1"/>
      <c r="AN697" s="1"/>
      <c r="AO697" s="1"/>
      <c r="AP697" s="1"/>
      <c r="AQ697" s="1"/>
      <c r="AR697" s="1"/>
      <c r="AS697" s="1"/>
      <c r="AT697" s="1"/>
      <c r="AU697" s="1"/>
      <c r="AV697" s="1"/>
      <c r="AW697" s="1"/>
      <c r="AX697" s="1"/>
    </row>
    <row r="698" spans="1:50"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234"/>
      <c r="AC698" s="234"/>
      <c r="AD698" s="1"/>
      <c r="AE698" s="1"/>
      <c r="AF698" s="1"/>
      <c r="AG698" s="1"/>
      <c r="AH698" s="1"/>
      <c r="AI698" s="1"/>
      <c r="AJ698" s="1"/>
      <c r="AK698" s="1"/>
      <c r="AL698" s="1"/>
      <c r="AM698" s="1"/>
      <c r="AN698" s="1"/>
      <c r="AO698" s="1"/>
      <c r="AP698" s="1"/>
      <c r="AQ698" s="1"/>
      <c r="AR698" s="1"/>
      <c r="AS698" s="1"/>
      <c r="AT698" s="1"/>
      <c r="AU698" s="1"/>
      <c r="AV698" s="1"/>
      <c r="AW698" s="1"/>
      <c r="AX698" s="1"/>
    </row>
    <row r="699" spans="1:50"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234"/>
      <c r="AC699" s="234"/>
      <c r="AD699" s="1"/>
      <c r="AE699" s="1"/>
      <c r="AF699" s="1"/>
      <c r="AG699" s="1"/>
      <c r="AH699" s="1"/>
      <c r="AI699" s="1"/>
      <c r="AJ699" s="1"/>
      <c r="AK699" s="1"/>
      <c r="AL699" s="1"/>
      <c r="AM699" s="1"/>
      <c r="AN699" s="1"/>
      <c r="AO699" s="1"/>
      <c r="AP699" s="1"/>
      <c r="AQ699" s="1"/>
      <c r="AR699" s="1"/>
      <c r="AS699" s="1"/>
      <c r="AT699" s="1"/>
      <c r="AU699" s="1"/>
      <c r="AV699" s="1"/>
      <c r="AW699" s="1"/>
      <c r="AX699" s="1"/>
    </row>
    <row r="700" spans="1:50"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234"/>
      <c r="AC700" s="234"/>
      <c r="AD700" s="1"/>
      <c r="AE700" s="1"/>
      <c r="AF700" s="1"/>
      <c r="AG700" s="1"/>
      <c r="AH700" s="1"/>
      <c r="AI700" s="1"/>
      <c r="AJ700" s="1"/>
      <c r="AK700" s="1"/>
      <c r="AL700" s="1"/>
      <c r="AM700" s="1"/>
      <c r="AN700" s="1"/>
      <c r="AO700" s="1"/>
      <c r="AP700" s="1"/>
      <c r="AQ700" s="1"/>
      <c r="AR700" s="1"/>
      <c r="AS700" s="1"/>
      <c r="AT700" s="1"/>
      <c r="AU700" s="1"/>
      <c r="AV700" s="1"/>
      <c r="AW700" s="1"/>
      <c r="AX700" s="1"/>
    </row>
    <row r="701" spans="1:50"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234"/>
      <c r="AC701" s="234"/>
      <c r="AD701" s="1"/>
      <c r="AE701" s="1"/>
      <c r="AF701" s="1"/>
      <c r="AG701" s="1"/>
      <c r="AH701" s="1"/>
      <c r="AI701" s="1"/>
      <c r="AJ701" s="1"/>
      <c r="AK701" s="1"/>
      <c r="AL701" s="1"/>
      <c r="AM701" s="1"/>
      <c r="AN701" s="1"/>
      <c r="AO701" s="1"/>
      <c r="AP701" s="1"/>
      <c r="AQ701" s="1"/>
      <c r="AR701" s="1"/>
      <c r="AS701" s="1"/>
      <c r="AT701" s="1"/>
      <c r="AU701" s="1"/>
      <c r="AV701" s="1"/>
      <c r="AW701" s="1"/>
      <c r="AX701" s="1"/>
    </row>
    <row r="702" spans="1:50"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234"/>
      <c r="AC702" s="234"/>
      <c r="AD702" s="1"/>
      <c r="AE702" s="1"/>
      <c r="AF702" s="1"/>
      <c r="AG702" s="1"/>
      <c r="AH702" s="1"/>
      <c r="AI702" s="1"/>
      <c r="AJ702" s="1"/>
      <c r="AK702" s="1"/>
      <c r="AL702" s="1"/>
      <c r="AM702" s="1"/>
      <c r="AN702" s="1"/>
      <c r="AO702" s="1"/>
      <c r="AP702" s="1"/>
      <c r="AQ702" s="1"/>
      <c r="AR702" s="1"/>
      <c r="AS702" s="1"/>
      <c r="AT702" s="1"/>
      <c r="AU702" s="1"/>
      <c r="AV702" s="1"/>
      <c r="AW702" s="1"/>
      <c r="AX702" s="1"/>
    </row>
    <row r="703" spans="1:50"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234"/>
      <c r="AC703" s="234"/>
      <c r="AD703" s="1"/>
      <c r="AE703" s="1"/>
      <c r="AF703" s="1"/>
      <c r="AG703" s="1"/>
      <c r="AH703" s="1"/>
      <c r="AI703" s="1"/>
      <c r="AJ703" s="1"/>
      <c r="AK703" s="1"/>
      <c r="AL703" s="1"/>
      <c r="AM703" s="1"/>
      <c r="AN703" s="1"/>
      <c r="AO703" s="1"/>
      <c r="AP703" s="1"/>
      <c r="AQ703" s="1"/>
      <c r="AR703" s="1"/>
      <c r="AS703" s="1"/>
      <c r="AT703" s="1"/>
      <c r="AU703" s="1"/>
      <c r="AV703" s="1"/>
      <c r="AW703" s="1"/>
      <c r="AX703" s="1"/>
    </row>
    <row r="704" spans="1:50"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234"/>
      <c r="AC704" s="234"/>
      <c r="AD704" s="1"/>
      <c r="AE704" s="1"/>
      <c r="AF704" s="1"/>
      <c r="AG704" s="1"/>
      <c r="AH704" s="1"/>
      <c r="AI704" s="1"/>
      <c r="AJ704" s="1"/>
      <c r="AK704" s="1"/>
      <c r="AL704" s="1"/>
      <c r="AM704" s="1"/>
      <c r="AN704" s="1"/>
      <c r="AO704" s="1"/>
      <c r="AP704" s="1"/>
      <c r="AQ704" s="1"/>
      <c r="AR704" s="1"/>
      <c r="AS704" s="1"/>
      <c r="AT704" s="1"/>
      <c r="AU704" s="1"/>
      <c r="AV704" s="1"/>
      <c r="AW704" s="1"/>
      <c r="AX704" s="1"/>
    </row>
    <row r="705" spans="1:50"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234"/>
      <c r="AC705" s="234"/>
      <c r="AD705" s="1"/>
      <c r="AE705" s="1"/>
      <c r="AF705" s="1"/>
      <c r="AG705" s="1"/>
      <c r="AH705" s="1"/>
      <c r="AI705" s="1"/>
      <c r="AJ705" s="1"/>
      <c r="AK705" s="1"/>
      <c r="AL705" s="1"/>
      <c r="AM705" s="1"/>
      <c r="AN705" s="1"/>
      <c r="AO705" s="1"/>
      <c r="AP705" s="1"/>
      <c r="AQ705" s="1"/>
      <c r="AR705" s="1"/>
      <c r="AS705" s="1"/>
      <c r="AT705" s="1"/>
      <c r="AU705" s="1"/>
      <c r="AV705" s="1"/>
      <c r="AW705" s="1"/>
      <c r="AX705" s="1"/>
    </row>
    <row r="706" spans="1:50"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234"/>
      <c r="AC706" s="234"/>
      <c r="AD706" s="1"/>
      <c r="AE706" s="1"/>
      <c r="AF706" s="1"/>
      <c r="AG706" s="1"/>
      <c r="AH706" s="1"/>
      <c r="AI706" s="1"/>
      <c r="AJ706" s="1"/>
      <c r="AK706" s="1"/>
      <c r="AL706" s="1"/>
      <c r="AM706" s="1"/>
      <c r="AN706" s="1"/>
      <c r="AO706" s="1"/>
      <c r="AP706" s="1"/>
      <c r="AQ706" s="1"/>
      <c r="AR706" s="1"/>
      <c r="AS706" s="1"/>
      <c r="AT706" s="1"/>
      <c r="AU706" s="1"/>
      <c r="AV706" s="1"/>
      <c r="AW706" s="1"/>
      <c r="AX706" s="1"/>
    </row>
    <row r="707" spans="1:50"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234"/>
      <c r="AC707" s="234"/>
      <c r="AD707" s="1"/>
      <c r="AE707" s="1"/>
      <c r="AF707" s="1"/>
      <c r="AG707" s="1"/>
      <c r="AH707" s="1"/>
      <c r="AI707" s="1"/>
      <c r="AJ707" s="1"/>
      <c r="AK707" s="1"/>
      <c r="AL707" s="1"/>
      <c r="AM707" s="1"/>
      <c r="AN707" s="1"/>
      <c r="AO707" s="1"/>
      <c r="AP707" s="1"/>
      <c r="AQ707" s="1"/>
      <c r="AR707" s="1"/>
      <c r="AS707" s="1"/>
      <c r="AT707" s="1"/>
      <c r="AU707" s="1"/>
      <c r="AV707" s="1"/>
      <c r="AW707" s="1"/>
      <c r="AX707" s="1"/>
    </row>
    <row r="708" spans="1:50"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234"/>
      <c r="AC708" s="234"/>
      <c r="AD708" s="1"/>
      <c r="AE708" s="1"/>
      <c r="AF708" s="1"/>
      <c r="AG708" s="1"/>
      <c r="AH708" s="1"/>
      <c r="AI708" s="1"/>
      <c r="AJ708" s="1"/>
      <c r="AK708" s="1"/>
      <c r="AL708" s="1"/>
      <c r="AM708" s="1"/>
      <c r="AN708" s="1"/>
      <c r="AO708" s="1"/>
      <c r="AP708" s="1"/>
      <c r="AQ708" s="1"/>
      <c r="AR708" s="1"/>
      <c r="AS708" s="1"/>
      <c r="AT708" s="1"/>
      <c r="AU708" s="1"/>
      <c r="AV708" s="1"/>
      <c r="AW708" s="1"/>
      <c r="AX708" s="1"/>
    </row>
    <row r="709" spans="1:50"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234"/>
      <c r="AC709" s="234"/>
      <c r="AD709" s="1"/>
      <c r="AE709" s="1"/>
      <c r="AF709" s="1"/>
      <c r="AG709" s="1"/>
      <c r="AH709" s="1"/>
      <c r="AI709" s="1"/>
      <c r="AJ709" s="1"/>
      <c r="AK709" s="1"/>
      <c r="AL709" s="1"/>
      <c r="AM709" s="1"/>
      <c r="AN709" s="1"/>
      <c r="AO709" s="1"/>
      <c r="AP709" s="1"/>
      <c r="AQ709" s="1"/>
      <c r="AR709" s="1"/>
      <c r="AS709" s="1"/>
      <c r="AT709" s="1"/>
      <c r="AU709" s="1"/>
      <c r="AV709" s="1"/>
      <c r="AW709" s="1"/>
      <c r="AX709" s="1"/>
    </row>
    <row r="710" spans="1:50"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234"/>
      <c r="AC710" s="234"/>
      <c r="AD710" s="1"/>
      <c r="AE710" s="1"/>
      <c r="AF710" s="1"/>
      <c r="AG710" s="1"/>
      <c r="AH710" s="1"/>
      <c r="AI710" s="1"/>
      <c r="AJ710" s="1"/>
      <c r="AK710" s="1"/>
      <c r="AL710" s="1"/>
      <c r="AM710" s="1"/>
      <c r="AN710" s="1"/>
      <c r="AO710" s="1"/>
      <c r="AP710" s="1"/>
      <c r="AQ710" s="1"/>
      <c r="AR710" s="1"/>
      <c r="AS710" s="1"/>
      <c r="AT710" s="1"/>
      <c r="AU710" s="1"/>
      <c r="AV710" s="1"/>
      <c r="AW710" s="1"/>
      <c r="AX710" s="1"/>
    </row>
    <row r="711" spans="1:50"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234"/>
      <c r="AC711" s="234"/>
      <c r="AD711" s="1"/>
      <c r="AE711" s="1"/>
      <c r="AF711" s="1"/>
      <c r="AG711" s="1"/>
      <c r="AH711" s="1"/>
      <c r="AI711" s="1"/>
      <c r="AJ711" s="1"/>
      <c r="AK711" s="1"/>
      <c r="AL711" s="1"/>
      <c r="AM711" s="1"/>
      <c r="AN711" s="1"/>
      <c r="AO711" s="1"/>
      <c r="AP711" s="1"/>
      <c r="AQ711" s="1"/>
      <c r="AR711" s="1"/>
      <c r="AS711" s="1"/>
      <c r="AT711" s="1"/>
      <c r="AU711" s="1"/>
      <c r="AV711" s="1"/>
      <c r="AW711" s="1"/>
      <c r="AX711" s="1"/>
    </row>
    <row r="712" spans="1:50"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234"/>
      <c r="AC712" s="234"/>
      <c r="AD712" s="1"/>
      <c r="AE712" s="1"/>
      <c r="AF712" s="1"/>
      <c r="AG712" s="1"/>
      <c r="AH712" s="1"/>
      <c r="AI712" s="1"/>
      <c r="AJ712" s="1"/>
      <c r="AK712" s="1"/>
      <c r="AL712" s="1"/>
      <c r="AM712" s="1"/>
      <c r="AN712" s="1"/>
      <c r="AO712" s="1"/>
      <c r="AP712" s="1"/>
      <c r="AQ712" s="1"/>
      <c r="AR712" s="1"/>
      <c r="AS712" s="1"/>
      <c r="AT712" s="1"/>
      <c r="AU712" s="1"/>
      <c r="AV712" s="1"/>
      <c r="AW712" s="1"/>
      <c r="AX712" s="1"/>
    </row>
    <row r="713" spans="1:50"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234"/>
      <c r="AC713" s="234"/>
      <c r="AD713" s="1"/>
      <c r="AE713" s="1"/>
      <c r="AF713" s="1"/>
      <c r="AG713" s="1"/>
      <c r="AH713" s="1"/>
      <c r="AI713" s="1"/>
      <c r="AJ713" s="1"/>
      <c r="AK713" s="1"/>
      <c r="AL713" s="1"/>
      <c r="AM713" s="1"/>
      <c r="AN713" s="1"/>
      <c r="AO713" s="1"/>
      <c r="AP713" s="1"/>
      <c r="AQ713" s="1"/>
      <c r="AR713" s="1"/>
      <c r="AS713" s="1"/>
      <c r="AT713" s="1"/>
      <c r="AU713" s="1"/>
      <c r="AV713" s="1"/>
      <c r="AW713" s="1"/>
      <c r="AX713" s="1"/>
    </row>
    <row r="714" spans="1:50"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234"/>
      <c r="AC714" s="234"/>
      <c r="AD714" s="1"/>
      <c r="AE714" s="1"/>
      <c r="AF714" s="1"/>
      <c r="AG714" s="1"/>
      <c r="AH714" s="1"/>
      <c r="AI714" s="1"/>
      <c r="AJ714" s="1"/>
      <c r="AK714" s="1"/>
      <c r="AL714" s="1"/>
      <c r="AM714" s="1"/>
      <c r="AN714" s="1"/>
      <c r="AO714" s="1"/>
      <c r="AP714" s="1"/>
      <c r="AQ714" s="1"/>
      <c r="AR714" s="1"/>
      <c r="AS714" s="1"/>
      <c r="AT714" s="1"/>
      <c r="AU714" s="1"/>
      <c r="AV714" s="1"/>
      <c r="AW714" s="1"/>
      <c r="AX714" s="1"/>
    </row>
    <row r="715" spans="1:50"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234"/>
      <c r="AC715" s="234"/>
      <c r="AD715" s="1"/>
      <c r="AE715" s="1"/>
      <c r="AF715" s="1"/>
      <c r="AG715" s="1"/>
      <c r="AH715" s="1"/>
      <c r="AI715" s="1"/>
      <c r="AJ715" s="1"/>
      <c r="AK715" s="1"/>
      <c r="AL715" s="1"/>
      <c r="AM715" s="1"/>
      <c r="AN715" s="1"/>
      <c r="AO715" s="1"/>
      <c r="AP715" s="1"/>
      <c r="AQ715" s="1"/>
      <c r="AR715" s="1"/>
      <c r="AS715" s="1"/>
      <c r="AT715" s="1"/>
      <c r="AU715" s="1"/>
      <c r="AV715" s="1"/>
      <c r="AW715" s="1"/>
      <c r="AX715" s="1"/>
    </row>
    <row r="716" spans="1:50"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234"/>
      <c r="AC716" s="234"/>
      <c r="AD716" s="1"/>
      <c r="AE716" s="1"/>
      <c r="AF716" s="1"/>
      <c r="AG716" s="1"/>
      <c r="AH716" s="1"/>
      <c r="AI716" s="1"/>
      <c r="AJ716" s="1"/>
      <c r="AK716" s="1"/>
      <c r="AL716" s="1"/>
      <c r="AM716" s="1"/>
      <c r="AN716" s="1"/>
      <c r="AO716" s="1"/>
      <c r="AP716" s="1"/>
      <c r="AQ716" s="1"/>
      <c r="AR716" s="1"/>
      <c r="AS716" s="1"/>
      <c r="AT716" s="1"/>
      <c r="AU716" s="1"/>
      <c r="AV716" s="1"/>
      <c r="AW716" s="1"/>
      <c r="AX716" s="1"/>
    </row>
    <row r="717" spans="1:50"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234"/>
      <c r="AC717" s="234"/>
      <c r="AD717" s="1"/>
      <c r="AE717" s="1"/>
      <c r="AF717" s="1"/>
      <c r="AG717" s="1"/>
      <c r="AH717" s="1"/>
      <c r="AI717" s="1"/>
      <c r="AJ717" s="1"/>
      <c r="AK717" s="1"/>
      <c r="AL717" s="1"/>
      <c r="AM717" s="1"/>
      <c r="AN717" s="1"/>
      <c r="AO717" s="1"/>
      <c r="AP717" s="1"/>
      <c r="AQ717" s="1"/>
      <c r="AR717" s="1"/>
      <c r="AS717" s="1"/>
      <c r="AT717" s="1"/>
      <c r="AU717" s="1"/>
      <c r="AV717" s="1"/>
      <c r="AW717" s="1"/>
      <c r="AX717" s="1"/>
    </row>
    <row r="718" spans="1:50"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234"/>
      <c r="AC718" s="234"/>
      <c r="AD718" s="1"/>
      <c r="AE718" s="1"/>
      <c r="AF718" s="1"/>
      <c r="AG718" s="1"/>
      <c r="AH718" s="1"/>
      <c r="AI718" s="1"/>
      <c r="AJ718" s="1"/>
      <c r="AK718" s="1"/>
      <c r="AL718" s="1"/>
      <c r="AM718" s="1"/>
      <c r="AN718" s="1"/>
      <c r="AO718" s="1"/>
      <c r="AP718" s="1"/>
      <c r="AQ718" s="1"/>
      <c r="AR718" s="1"/>
      <c r="AS718" s="1"/>
      <c r="AT718" s="1"/>
      <c r="AU718" s="1"/>
      <c r="AV718" s="1"/>
      <c r="AW718" s="1"/>
      <c r="AX718" s="1"/>
    </row>
    <row r="719" spans="1:50"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234"/>
      <c r="AC719" s="234"/>
      <c r="AD719" s="1"/>
      <c r="AE719" s="1"/>
      <c r="AF719" s="1"/>
      <c r="AG719" s="1"/>
      <c r="AH719" s="1"/>
      <c r="AI719" s="1"/>
      <c r="AJ719" s="1"/>
      <c r="AK719" s="1"/>
      <c r="AL719" s="1"/>
      <c r="AM719" s="1"/>
      <c r="AN719" s="1"/>
      <c r="AO719" s="1"/>
      <c r="AP719" s="1"/>
      <c r="AQ719" s="1"/>
      <c r="AR719" s="1"/>
      <c r="AS719" s="1"/>
      <c r="AT719" s="1"/>
      <c r="AU719" s="1"/>
      <c r="AV719" s="1"/>
      <c r="AW719" s="1"/>
      <c r="AX719" s="1"/>
    </row>
    <row r="720" spans="1:50"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234"/>
      <c r="AC720" s="234"/>
      <c r="AD720" s="1"/>
      <c r="AE720" s="1"/>
      <c r="AF720" s="1"/>
      <c r="AG720" s="1"/>
      <c r="AH720" s="1"/>
      <c r="AI720" s="1"/>
      <c r="AJ720" s="1"/>
      <c r="AK720" s="1"/>
      <c r="AL720" s="1"/>
      <c r="AM720" s="1"/>
      <c r="AN720" s="1"/>
      <c r="AO720" s="1"/>
      <c r="AP720" s="1"/>
      <c r="AQ720" s="1"/>
      <c r="AR720" s="1"/>
      <c r="AS720" s="1"/>
      <c r="AT720" s="1"/>
      <c r="AU720" s="1"/>
      <c r="AV720" s="1"/>
      <c r="AW720" s="1"/>
      <c r="AX720" s="1"/>
    </row>
    <row r="721" spans="1:50"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234"/>
      <c r="AC721" s="234"/>
      <c r="AD721" s="1"/>
      <c r="AE721" s="1"/>
      <c r="AF721" s="1"/>
      <c r="AG721" s="1"/>
      <c r="AH721" s="1"/>
      <c r="AI721" s="1"/>
      <c r="AJ721" s="1"/>
      <c r="AK721" s="1"/>
      <c r="AL721" s="1"/>
      <c r="AM721" s="1"/>
      <c r="AN721" s="1"/>
      <c r="AO721" s="1"/>
      <c r="AP721" s="1"/>
      <c r="AQ721" s="1"/>
      <c r="AR721" s="1"/>
      <c r="AS721" s="1"/>
      <c r="AT721" s="1"/>
      <c r="AU721" s="1"/>
      <c r="AV721" s="1"/>
      <c r="AW721" s="1"/>
      <c r="AX721" s="1"/>
    </row>
    <row r="722" spans="1:50"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234"/>
      <c r="AC722" s="234"/>
      <c r="AD722" s="1"/>
      <c r="AE722" s="1"/>
      <c r="AF722" s="1"/>
      <c r="AG722" s="1"/>
      <c r="AH722" s="1"/>
      <c r="AI722" s="1"/>
      <c r="AJ722" s="1"/>
      <c r="AK722" s="1"/>
      <c r="AL722" s="1"/>
      <c r="AM722" s="1"/>
      <c r="AN722" s="1"/>
      <c r="AO722" s="1"/>
      <c r="AP722" s="1"/>
      <c r="AQ722" s="1"/>
      <c r="AR722" s="1"/>
      <c r="AS722" s="1"/>
      <c r="AT722" s="1"/>
      <c r="AU722" s="1"/>
      <c r="AV722" s="1"/>
      <c r="AW722" s="1"/>
      <c r="AX722" s="1"/>
    </row>
    <row r="723" spans="1:50"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234"/>
      <c r="AC723" s="234"/>
      <c r="AD723" s="1"/>
      <c r="AE723" s="1"/>
      <c r="AF723" s="1"/>
      <c r="AG723" s="1"/>
      <c r="AH723" s="1"/>
      <c r="AI723" s="1"/>
      <c r="AJ723" s="1"/>
      <c r="AK723" s="1"/>
      <c r="AL723" s="1"/>
      <c r="AM723" s="1"/>
      <c r="AN723" s="1"/>
      <c r="AO723" s="1"/>
      <c r="AP723" s="1"/>
      <c r="AQ723" s="1"/>
      <c r="AR723" s="1"/>
      <c r="AS723" s="1"/>
      <c r="AT723" s="1"/>
      <c r="AU723" s="1"/>
      <c r="AV723" s="1"/>
      <c r="AW723" s="1"/>
      <c r="AX723" s="1"/>
    </row>
    <row r="724" spans="1:50"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234"/>
      <c r="AC724" s="234"/>
      <c r="AD724" s="1"/>
      <c r="AE724" s="1"/>
      <c r="AF724" s="1"/>
      <c r="AG724" s="1"/>
      <c r="AH724" s="1"/>
      <c r="AI724" s="1"/>
      <c r="AJ724" s="1"/>
      <c r="AK724" s="1"/>
      <c r="AL724" s="1"/>
      <c r="AM724" s="1"/>
      <c r="AN724" s="1"/>
      <c r="AO724" s="1"/>
      <c r="AP724" s="1"/>
      <c r="AQ724" s="1"/>
      <c r="AR724" s="1"/>
      <c r="AS724" s="1"/>
      <c r="AT724" s="1"/>
      <c r="AU724" s="1"/>
      <c r="AV724" s="1"/>
      <c r="AW724" s="1"/>
      <c r="AX724" s="1"/>
    </row>
    <row r="725" spans="1:50"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234"/>
      <c r="AC725" s="234"/>
      <c r="AD725" s="1"/>
      <c r="AE725" s="1"/>
      <c r="AF725" s="1"/>
      <c r="AG725" s="1"/>
      <c r="AH725" s="1"/>
      <c r="AI725" s="1"/>
      <c r="AJ725" s="1"/>
      <c r="AK725" s="1"/>
      <c r="AL725" s="1"/>
      <c r="AM725" s="1"/>
      <c r="AN725" s="1"/>
      <c r="AO725" s="1"/>
      <c r="AP725" s="1"/>
      <c r="AQ725" s="1"/>
      <c r="AR725" s="1"/>
      <c r="AS725" s="1"/>
      <c r="AT725" s="1"/>
      <c r="AU725" s="1"/>
      <c r="AV725" s="1"/>
      <c r="AW725" s="1"/>
      <c r="AX725" s="1"/>
    </row>
    <row r="726" spans="1:50"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234"/>
      <c r="AC726" s="234"/>
      <c r="AD726" s="1"/>
      <c r="AE726" s="1"/>
      <c r="AF726" s="1"/>
      <c r="AG726" s="1"/>
      <c r="AH726" s="1"/>
      <c r="AI726" s="1"/>
      <c r="AJ726" s="1"/>
      <c r="AK726" s="1"/>
      <c r="AL726" s="1"/>
      <c r="AM726" s="1"/>
      <c r="AN726" s="1"/>
      <c r="AO726" s="1"/>
      <c r="AP726" s="1"/>
      <c r="AQ726" s="1"/>
      <c r="AR726" s="1"/>
      <c r="AS726" s="1"/>
      <c r="AT726" s="1"/>
      <c r="AU726" s="1"/>
      <c r="AV726" s="1"/>
      <c r="AW726" s="1"/>
      <c r="AX726" s="1"/>
    </row>
    <row r="727" spans="1:50"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234"/>
      <c r="AC727" s="234"/>
      <c r="AD727" s="1"/>
      <c r="AE727" s="1"/>
      <c r="AF727" s="1"/>
      <c r="AG727" s="1"/>
      <c r="AH727" s="1"/>
      <c r="AI727" s="1"/>
      <c r="AJ727" s="1"/>
      <c r="AK727" s="1"/>
      <c r="AL727" s="1"/>
      <c r="AM727" s="1"/>
      <c r="AN727" s="1"/>
      <c r="AO727" s="1"/>
      <c r="AP727" s="1"/>
      <c r="AQ727" s="1"/>
      <c r="AR727" s="1"/>
      <c r="AS727" s="1"/>
      <c r="AT727" s="1"/>
      <c r="AU727" s="1"/>
      <c r="AV727" s="1"/>
      <c r="AW727" s="1"/>
      <c r="AX727" s="1"/>
    </row>
    <row r="728" spans="1:50"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234"/>
      <c r="AC728" s="234"/>
      <c r="AD728" s="1"/>
      <c r="AE728" s="1"/>
      <c r="AF728" s="1"/>
      <c r="AG728" s="1"/>
      <c r="AH728" s="1"/>
      <c r="AI728" s="1"/>
      <c r="AJ728" s="1"/>
      <c r="AK728" s="1"/>
      <c r="AL728" s="1"/>
      <c r="AM728" s="1"/>
      <c r="AN728" s="1"/>
      <c r="AO728" s="1"/>
      <c r="AP728" s="1"/>
      <c r="AQ728" s="1"/>
      <c r="AR728" s="1"/>
      <c r="AS728" s="1"/>
      <c r="AT728" s="1"/>
      <c r="AU728" s="1"/>
      <c r="AV728" s="1"/>
      <c r="AW728" s="1"/>
      <c r="AX728" s="1"/>
    </row>
    <row r="729" spans="1:50"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234"/>
      <c r="AC729" s="234"/>
      <c r="AD729" s="1"/>
      <c r="AE729" s="1"/>
      <c r="AF729" s="1"/>
      <c r="AG729" s="1"/>
      <c r="AH729" s="1"/>
      <c r="AI729" s="1"/>
      <c r="AJ729" s="1"/>
      <c r="AK729" s="1"/>
      <c r="AL729" s="1"/>
      <c r="AM729" s="1"/>
      <c r="AN729" s="1"/>
      <c r="AO729" s="1"/>
      <c r="AP729" s="1"/>
      <c r="AQ729" s="1"/>
      <c r="AR729" s="1"/>
      <c r="AS729" s="1"/>
      <c r="AT729" s="1"/>
      <c r="AU729" s="1"/>
      <c r="AV729" s="1"/>
      <c r="AW729" s="1"/>
      <c r="AX729" s="1"/>
    </row>
    <row r="730" spans="1:50"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234"/>
      <c r="AC730" s="234"/>
      <c r="AD730" s="1"/>
      <c r="AE730" s="1"/>
      <c r="AF730" s="1"/>
      <c r="AG730" s="1"/>
      <c r="AH730" s="1"/>
      <c r="AI730" s="1"/>
      <c r="AJ730" s="1"/>
      <c r="AK730" s="1"/>
      <c r="AL730" s="1"/>
      <c r="AM730" s="1"/>
      <c r="AN730" s="1"/>
      <c r="AO730" s="1"/>
      <c r="AP730" s="1"/>
      <c r="AQ730" s="1"/>
      <c r="AR730" s="1"/>
      <c r="AS730" s="1"/>
      <c r="AT730" s="1"/>
      <c r="AU730" s="1"/>
      <c r="AV730" s="1"/>
      <c r="AW730" s="1"/>
      <c r="AX730" s="1"/>
    </row>
    <row r="731" spans="1:50"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234"/>
      <c r="AC731" s="234"/>
      <c r="AD731" s="1"/>
      <c r="AE731" s="1"/>
      <c r="AF731" s="1"/>
      <c r="AG731" s="1"/>
      <c r="AH731" s="1"/>
      <c r="AI731" s="1"/>
      <c r="AJ731" s="1"/>
      <c r="AK731" s="1"/>
      <c r="AL731" s="1"/>
      <c r="AM731" s="1"/>
      <c r="AN731" s="1"/>
      <c r="AO731" s="1"/>
      <c r="AP731" s="1"/>
      <c r="AQ731" s="1"/>
      <c r="AR731" s="1"/>
      <c r="AS731" s="1"/>
      <c r="AT731" s="1"/>
      <c r="AU731" s="1"/>
      <c r="AV731" s="1"/>
      <c r="AW731" s="1"/>
      <c r="AX731" s="1"/>
    </row>
    <row r="732" spans="1:50"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234"/>
      <c r="AC732" s="234"/>
      <c r="AD732" s="1"/>
      <c r="AE732" s="1"/>
      <c r="AF732" s="1"/>
      <c r="AG732" s="1"/>
      <c r="AH732" s="1"/>
      <c r="AI732" s="1"/>
      <c r="AJ732" s="1"/>
      <c r="AK732" s="1"/>
      <c r="AL732" s="1"/>
      <c r="AM732" s="1"/>
      <c r="AN732" s="1"/>
      <c r="AO732" s="1"/>
      <c r="AP732" s="1"/>
      <c r="AQ732" s="1"/>
      <c r="AR732" s="1"/>
      <c r="AS732" s="1"/>
      <c r="AT732" s="1"/>
      <c r="AU732" s="1"/>
      <c r="AV732" s="1"/>
      <c r="AW732" s="1"/>
      <c r="AX732" s="1"/>
    </row>
    <row r="733" spans="1:50"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234"/>
      <c r="AC733" s="234"/>
      <c r="AD733" s="1"/>
      <c r="AE733" s="1"/>
      <c r="AF733" s="1"/>
      <c r="AG733" s="1"/>
      <c r="AH733" s="1"/>
      <c r="AI733" s="1"/>
      <c r="AJ733" s="1"/>
      <c r="AK733" s="1"/>
      <c r="AL733" s="1"/>
      <c r="AM733" s="1"/>
      <c r="AN733" s="1"/>
      <c r="AO733" s="1"/>
      <c r="AP733" s="1"/>
      <c r="AQ733" s="1"/>
      <c r="AR733" s="1"/>
      <c r="AS733" s="1"/>
      <c r="AT733" s="1"/>
      <c r="AU733" s="1"/>
      <c r="AV733" s="1"/>
      <c r="AW733" s="1"/>
      <c r="AX733" s="1"/>
    </row>
    <row r="734" spans="1:50"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234"/>
      <c r="AC734" s="234"/>
      <c r="AD734" s="1"/>
      <c r="AE734" s="1"/>
      <c r="AF734" s="1"/>
      <c r="AG734" s="1"/>
      <c r="AH734" s="1"/>
      <c r="AI734" s="1"/>
      <c r="AJ734" s="1"/>
      <c r="AK734" s="1"/>
      <c r="AL734" s="1"/>
      <c r="AM734" s="1"/>
      <c r="AN734" s="1"/>
      <c r="AO734" s="1"/>
      <c r="AP734" s="1"/>
      <c r="AQ734" s="1"/>
      <c r="AR734" s="1"/>
      <c r="AS734" s="1"/>
      <c r="AT734" s="1"/>
      <c r="AU734" s="1"/>
      <c r="AV734" s="1"/>
      <c r="AW734" s="1"/>
      <c r="AX734" s="1"/>
    </row>
    <row r="735" spans="1:50"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234"/>
      <c r="AC735" s="234"/>
      <c r="AD735" s="1"/>
      <c r="AE735" s="1"/>
      <c r="AF735" s="1"/>
      <c r="AG735" s="1"/>
      <c r="AH735" s="1"/>
      <c r="AI735" s="1"/>
      <c r="AJ735" s="1"/>
      <c r="AK735" s="1"/>
      <c r="AL735" s="1"/>
      <c r="AM735" s="1"/>
      <c r="AN735" s="1"/>
      <c r="AO735" s="1"/>
      <c r="AP735" s="1"/>
      <c r="AQ735" s="1"/>
      <c r="AR735" s="1"/>
      <c r="AS735" s="1"/>
      <c r="AT735" s="1"/>
      <c r="AU735" s="1"/>
      <c r="AV735" s="1"/>
      <c r="AW735" s="1"/>
      <c r="AX735" s="1"/>
    </row>
    <row r="736" spans="1:50"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234"/>
      <c r="AC736" s="234"/>
      <c r="AD736" s="1"/>
      <c r="AE736" s="1"/>
      <c r="AF736" s="1"/>
      <c r="AG736" s="1"/>
      <c r="AH736" s="1"/>
      <c r="AI736" s="1"/>
      <c r="AJ736" s="1"/>
      <c r="AK736" s="1"/>
      <c r="AL736" s="1"/>
      <c r="AM736" s="1"/>
      <c r="AN736" s="1"/>
      <c r="AO736" s="1"/>
      <c r="AP736" s="1"/>
      <c r="AQ736" s="1"/>
      <c r="AR736" s="1"/>
      <c r="AS736" s="1"/>
      <c r="AT736" s="1"/>
      <c r="AU736" s="1"/>
      <c r="AV736" s="1"/>
      <c r="AW736" s="1"/>
      <c r="AX736" s="1"/>
    </row>
    <row r="737" spans="1:50"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234"/>
      <c r="AC737" s="234"/>
      <c r="AD737" s="1"/>
      <c r="AE737" s="1"/>
      <c r="AF737" s="1"/>
      <c r="AG737" s="1"/>
      <c r="AH737" s="1"/>
      <c r="AI737" s="1"/>
      <c r="AJ737" s="1"/>
      <c r="AK737" s="1"/>
      <c r="AL737" s="1"/>
      <c r="AM737" s="1"/>
      <c r="AN737" s="1"/>
      <c r="AO737" s="1"/>
      <c r="AP737" s="1"/>
      <c r="AQ737" s="1"/>
      <c r="AR737" s="1"/>
      <c r="AS737" s="1"/>
      <c r="AT737" s="1"/>
      <c r="AU737" s="1"/>
      <c r="AV737" s="1"/>
      <c r="AW737" s="1"/>
      <c r="AX737" s="1"/>
    </row>
    <row r="738" spans="1:50"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234"/>
      <c r="AC738" s="234"/>
      <c r="AD738" s="1"/>
      <c r="AE738" s="1"/>
      <c r="AF738" s="1"/>
      <c r="AG738" s="1"/>
      <c r="AH738" s="1"/>
      <c r="AI738" s="1"/>
      <c r="AJ738" s="1"/>
      <c r="AK738" s="1"/>
      <c r="AL738" s="1"/>
      <c r="AM738" s="1"/>
      <c r="AN738" s="1"/>
      <c r="AO738" s="1"/>
      <c r="AP738" s="1"/>
      <c r="AQ738" s="1"/>
      <c r="AR738" s="1"/>
      <c r="AS738" s="1"/>
      <c r="AT738" s="1"/>
      <c r="AU738" s="1"/>
      <c r="AV738" s="1"/>
      <c r="AW738" s="1"/>
      <c r="AX738" s="1"/>
    </row>
    <row r="739" spans="1:50"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234"/>
      <c r="AC739" s="234"/>
      <c r="AD739" s="1"/>
      <c r="AE739" s="1"/>
      <c r="AF739" s="1"/>
      <c r="AG739" s="1"/>
      <c r="AH739" s="1"/>
      <c r="AI739" s="1"/>
      <c r="AJ739" s="1"/>
      <c r="AK739" s="1"/>
      <c r="AL739" s="1"/>
      <c r="AM739" s="1"/>
      <c r="AN739" s="1"/>
      <c r="AO739" s="1"/>
      <c r="AP739" s="1"/>
      <c r="AQ739" s="1"/>
      <c r="AR739" s="1"/>
      <c r="AS739" s="1"/>
      <c r="AT739" s="1"/>
      <c r="AU739" s="1"/>
      <c r="AV739" s="1"/>
      <c r="AW739" s="1"/>
      <c r="AX739" s="1"/>
    </row>
    <row r="740" spans="1:50"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234"/>
      <c r="AC740" s="234"/>
      <c r="AD740" s="1"/>
      <c r="AE740" s="1"/>
      <c r="AF740" s="1"/>
      <c r="AG740" s="1"/>
      <c r="AH740" s="1"/>
      <c r="AI740" s="1"/>
      <c r="AJ740" s="1"/>
      <c r="AK740" s="1"/>
      <c r="AL740" s="1"/>
      <c r="AM740" s="1"/>
      <c r="AN740" s="1"/>
      <c r="AO740" s="1"/>
      <c r="AP740" s="1"/>
      <c r="AQ740" s="1"/>
      <c r="AR740" s="1"/>
      <c r="AS740" s="1"/>
      <c r="AT740" s="1"/>
      <c r="AU740" s="1"/>
      <c r="AV740" s="1"/>
      <c r="AW740" s="1"/>
      <c r="AX740" s="1"/>
    </row>
    <row r="741" spans="1:50"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234"/>
      <c r="AC741" s="234"/>
      <c r="AD741" s="1"/>
      <c r="AE741" s="1"/>
      <c r="AF741" s="1"/>
      <c r="AG741" s="1"/>
      <c r="AH741" s="1"/>
      <c r="AI741" s="1"/>
      <c r="AJ741" s="1"/>
      <c r="AK741" s="1"/>
      <c r="AL741" s="1"/>
      <c r="AM741" s="1"/>
      <c r="AN741" s="1"/>
      <c r="AO741" s="1"/>
      <c r="AP741" s="1"/>
      <c r="AQ741" s="1"/>
      <c r="AR741" s="1"/>
      <c r="AS741" s="1"/>
      <c r="AT741" s="1"/>
      <c r="AU741" s="1"/>
      <c r="AV741" s="1"/>
      <c r="AW741" s="1"/>
      <c r="AX741" s="1"/>
    </row>
    <row r="742" spans="1:50"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234"/>
      <c r="AC742" s="234"/>
      <c r="AD742" s="1"/>
      <c r="AE742" s="1"/>
      <c r="AF742" s="1"/>
      <c r="AG742" s="1"/>
      <c r="AH742" s="1"/>
      <c r="AI742" s="1"/>
      <c r="AJ742" s="1"/>
      <c r="AK742" s="1"/>
      <c r="AL742" s="1"/>
      <c r="AM742" s="1"/>
      <c r="AN742" s="1"/>
      <c r="AO742" s="1"/>
      <c r="AP742" s="1"/>
      <c r="AQ742" s="1"/>
      <c r="AR742" s="1"/>
      <c r="AS742" s="1"/>
      <c r="AT742" s="1"/>
      <c r="AU742" s="1"/>
      <c r="AV742" s="1"/>
      <c r="AW742" s="1"/>
      <c r="AX742" s="1"/>
    </row>
    <row r="743" spans="1:50"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234"/>
      <c r="AC743" s="234"/>
      <c r="AD743" s="1"/>
      <c r="AE743" s="1"/>
      <c r="AF743" s="1"/>
      <c r="AG743" s="1"/>
      <c r="AH743" s="1"/>
      <c r="AI743" s="1"/>
      <c r="AJ743" s="1"/>
      <c r="AK743" s="1"/>
      <c r="AL743" s="1"/>
      <c r="AM743" s="1"/>
      <c r="AN743" s="1"/>
      <c r="AO743" s="1"/>
      <c r="AP743" s="1"/>
      <c r="AQ743" s="1"/>
      <c r="AR743" s="1"/>
      <c r="AS743" s="1"/>
      <c r="AT743" s="1"/>
      <c r="AU743" s="1"/>
      <c r="AV743" s="1"/>
      <c r="AW743" s="1"/>
      <c r="AX743" s="1"/>
    </row>
    <row r="744" spans="1:50"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234"/>
      <c r="AC744" s="234"/>
      <c r="AD744" s="1"/>
      <c r="AE744" s="1"/>
      <c r="AF744" s="1"/>
      <c r="AG744" s="1"/>
      <c r="AH744" s="1"/>
      <c r="AI744" s="1"/>
      <c r="AJ744" s="1"/>
      <c r="AK744" s="1"/>
      <c r="AL744" s="1"/>
      <c r="AM744" s="1"/>
      <c r="AN744" s="1"/>
      <c r="AO744" s="1"/>
      <c r="AP744" s="1"/>
      <c r="AQ744" s="1"/>
      <c r="AR744" s="1"/>
      <c r="AS744" s="1"/>
      <c r="AT744" s="1"/>
      <c r="AU744" s="1"/>
      <c r="AV744" s="1"/>
      <c r="AW744" s="1"/>
      <c r="AX744" s="1"/>
    </row>
    <row r="745" spans="1:50"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234"/>
      <c r="AC745" s="234"/>
      <c r="AD745" s="1"/>
      <c r="AE745" s="1"/>
      <c r="AF745" s="1"/>
      <c r="AG745" s="1"/>
      <c r="AH745" s="1"/>
      <c r="AI745" s="1"/>
      <c r="AJ745" s="1"/>
      <c r="AK745" s="1"/>
      <c r="AL745" s="1"/>
      <c r="AM745" s="1"/>
      <c r="AN745" s="1"/>
      <c r="AO745" s="1"/>
      <c r="AP745" s="1"/>
      <c r="AQ745" s="1"/>
      <c r="AR745" s="1"/>
      <c r="AS745" s="1"/>
      <c r="AT745" s="1"/>
      <c r="AU745" s="1"/>
      <c r="AV745" s="1"/>
      <c r="AW745" s="1"/>
      <c r="AX745" s="1"/>
    </row>
    <row r="746" spans="1:50"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234"/>
      <c r="AC746" s="234"/>
      <c r="AD746" s="1"/>
      <c r="AE746" s="1"/>
      <c r="AF746" s="1"/>
      <c r="AG746" s="1"/>
      <c r="AH746" s="1"/>
      <c r="AI746" s="1"/>
      <c r="AJ746" s="1"/>
      <c r="AK746" s="1"/>
      <c r="AL746" s="1"/>
      <c r="AM746" s="1"/>
      <c r="AN746" s="1"/>
      <c r="AO746" s="1"/>
      <c r="AP746" s="1"/>
      <c r="AQ746" s="1"/>
      <c r="AR746" s="1"/>
      <c r="AS746" s="1"/>
      <c r="AT746" s="1"/>
      <c r="AU746" s="1"/>
      <c r="AV746" s="1"/>
      <c r="AW746" s="1"/>
      <c r="AX746" s="1"/>
    </row>
    <row r="747" spans="1:50"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234"/>
      <c r="AC747" s="234"/>
      <c r="AD747" s="1"/>
      <c r="AE747" s="1"/>
      <c r="AF747" s="1"/>
      <c r="AG747" s="1"/>
      <c r="AH747" s="1"/>
      <c r="AI747" s="1"/>
      <c r="AJ747" s="1"/>
      <c r="AK747" s="1"/>
      <c r="AL747" s="1"/>
      <c r="AM747" s="1"/>
      <c r="AN747" s="1"/>
      <c r="AO747" s="1"/>
      <c r="AP747" s="1"/>
      <c r="AQ747" s="1"/>
      <c r="AR747" s="1"/>
      <c r="AS747" s="1"/>
      <c r="AT747" s="1"/>
      <c r="AU747" s="1"/>
      <c r="AV747" s="1"/>
      <c r="AW747" s="1"/>
      <c r="AX747" s="1"/>
    </row>
    <row r="748" spans="1:50"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234"/>
      <c r="AC748" s="234"/>
      <c r="AD748" s="1"/>
      <c r="AE748" s="1"/>
      <c r="AF748" s="1"/>
      <c r="AG748" s="1"/>
      <c r="AH748" s="1"/>
      <c r="AI748" s="1"/>
      <c r="AJ748" s="1"/>
      <c r="AK748" s="1"/>
      <c r="AL748" s="1"/>
      <c r="AM748" s="1"/>
      <c r="AN748" s="1"/>
      <c r="AO748" s="1"/>
      <c r="AP748" s="1"/>
      <c r="AQ748" s="1"/>
      <c r="AR748" s="1"/>
      <c r="AS748" s="1"/>
      <c r="AT748" s="1"/>
      <c r="AU748" s="1"/>
      <c r="AV748" s="1"/>
      <c r="AW748" s="1"/>
      <c r="AX748" s="1"/>
    </row>
    <row r="749" spans="1:50"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234"/>
      <c r="AC749" s="234"/>
      <c r="AD749" s="1"/>
      <c r="AE749" s="1"/>
      <c r="AF749" s="1"/>
      <c r="AG749" s="1"/>
      <c r="AH749" s="1"/>
      <c r="AI749" s="1"/>
      <c r="AJ749" s="1"/>
      <c r="AK749" s="1"/>
      <c r="AL749" s="1"/>
      <c r="AM749" s="1"/>
      <c r="AN749" s="1"/>
      <c r="AO749" s="1"/>
      <c r="AP749" s="1"/>
      <c r="AQ749" s="1"/>
      <c r="AR749" s="1"/>
      <c r="AS749" s="1"/>
      <c r="AT749" s="1"/>
      <c r="AU749" s="1"/>
      <c r="AV749" s="1"/>
      <c r="AW749" s="1"/>
      <c r="AX749" s="1"/>
    </row>
    <row r="750" spans="1:50"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234"/>
      <c r="AC750" s="234"/>
      <c r="AD750" s="1"/>
      <c r="AE750" s="1"/>
      <c r="AF750" s="1"/>
      <c r="AG750" s="1"/>
      <c r="AH750" s="1"/>
      <c r="AI750" s="1"/>
      <c r="AJ750" s="1"/>
      <c r="AK750" s="1"/>
      <c r="AL750" s="1"/>
      <c r="AM750" s="1"/>
      <c r="AN750" s="1"/>
      <c r="AO750" s="1"/>
      <c r="AP750" s="1"/>
      <c r="AQ750" s="1"/>
      <c r="AR750" s="1"/>
      <c r="AS750" s="1"/>
      <c r="AT750" s="1"/>
      <c r="AU750" s="1"/>
      <c r="AV750" s="1"/>
      <c r="AW750" s="1"/>
      <c r="AX750" s="1"/>
    </row>
    <row r="751" spans="1:50"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234"/>
      <c r="AC751" s="234"/>
      <c r="AD751" s="1"/>
      <c r="AE751" s="1"/>
      <c r="AF751" s="1"/>
      <c r="AG751" s="1"/>
      <c r="AH751" s="1"/>
      <c r="AI751" s="1"/>
      <c r="AJ751" s="1"/>
      <c r="AK751" s="1"/>
      <c r="AL751" s="1"/>
      <c r="AM751" s="1"/>
      <c r="AN751" s="1"/>
      <c r="AO751" s="1"/>
      <c r="AP751" s="1"/>
      <c r="AQ751" s="1"/>
      <c r="AR751" s="1"/>
      <c r="AS751" s="1"/>
      <c r="AT751" s="1"/>
      <c r="AU751" s="1"/>
      <c r="AV751" s="1"/>
      <c r="AW751" s="1"/>
      <c r="AX751" s="1"/>
    </row>
    <row r="752" spans="1:50"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234"/>
      <c r="AC752" s="234"/>
      <c r="AD752" s="1"/>
      <c r="AE752" s="1"/>
      <c r="AF752" s="1"/>
      <c r="AG752" s="1"/>
      <c r="AH752" s="1"/>
      <c r="AI752" s="1"/>
      <c r="AJ752" s="1"/>
      <c r="AK752" s="1"/>
      <c r="AL752" s="1"/>
      <c r="AM752" s="1"/>
      <c r="AN752" s="1"/>
      <c r="AO752" s="1"/>
      <c r="AP752" s="1"/>
      <c r="AQ752" s="1"/>
      <c r="AR752" s="1"/>
      <c r="AS752" s="1"/>
      <c r="AT752" s="1"/>
      <c r="AU752" s="1"/>
      <c r="AV752" s="1"/>
      <c r="AW752" s="1"/>
      <c r="AX752" s="1"/>
    </row>
    <row r="753" spans="1:50"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234"/>
      <c r="AC753" s="234"/>
      <c r="AD753" s="1"/>
      <c r="AE753" s="1"/>
      <c r="AF753" s="1"/>
      <c r="AG753" s="1"/>
      <c r="AH753" s="1"/>
      <c r="AI753" s="1"/>
      <c r="AJ753" s="1"/>
      <c r="AK753" s="1"/>
      <c r="AL753" s="1"/>
      <c r="AM753" s="1"/>
      <c r="AN753" s="1"/>
      <c r="AO753" s="1"/>
      <c r="AP753" s="1"/>
      <c r="AQ753" s="1"/>
      <c r="AR753" s="1"/>
      <c r="AS753" s="1"/>
      <c r="AT753" s="1"/>
      <c r="AU753" s="1"/>
      <c r="AV753" s="1"/>
      <c r="AW753" s="1"/>
      <c r="AX753" s="1"/>
    </row>
    <row r="754" spans="1:50"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234"/>
      <c r="AC754" s="234"/>
      <c r="AD754" s="1"/>
      <c r="AE754" s="1"/>
      <c r="AF754" s="1"/>
      <c r="AG754" s="1"/>
      <c r="AH754" s="1"/>
      <c r="AI754" s="1"/>
      <c r="AJ754" s="1"/>
      <c r="AK754" s="1"/>
      <c r="AL754" s="1"/>
      <c r="AM754" s="1"/>
      <c r="AN754" s="1"/>
      <c r="AO754" s="1"/>
      <c r="AP754" s="1"/>
      <c r="AQ754" s="1"/>
      <c r="AR754" s="1"/>
      <c r="AS754" s="1"/>
      <c r="AT754" s="1"/>
      <c r="AU754" s="1"/>
      <c r="AV754" s="1"/>
      <c r="AW754" s="1"/>
      <c r="AX754" s="1"/>
    </row>
    <row r="755" spans="1:50"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234"/>
      <c r="AC755" s="234"/>
      <c r="AD755" s="1"/>
      <c r="AE755" s="1"/>
      <c r="AF755" s="1"/>
      <c r="AG755" s="1"/>
      <c r="AH755" s="1"/>
      <c r="AI755" s="1"/>
      <c r="AJ755" s="1"/>
      <c r="AK755" s="1"/>
      <c r="AL755" s="1"/>
      <c r="AM755" s="1"/>
      <c r="AN755" s="1"/>
      <c r="AO755" s="1"/>
      <c r="AP755" s="1"/>
      <c r="AQ755" s="1"/>
      <c r="AR755" s="1"/>
      <c r="AS755" s="1"/>
      <c r="AT755" s="1"/>
      <c r="AU755" s="1"/>
      <c r="AV755" s="1"/>
      <c r="AW755" s="1"/>
      <c r="AX755" s="1"/>
    </row>
    <row r="756" spans="1:50"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234"/>
      <c r="AC756" s="234"/>
      <c r="AD756" s="1"/>
      <c r="AE756" s="1"/>
      <c r="AF756" s="1"/>
      <c r="AG756" s="1"/>
      <c r="AH756" s="1"/>
      <c r="AI756" s="1"/>
      <c r="AJ756" s="1"/>
      <c r="AK756" s="1"/>
      <c r="AL756" s="1"/>
      <c r="AM756" s="1"/>
      <c r="AN756" s="1"/>
      <c r="AO756" s="1"/>
      <c r="AP756" s="1"/>
      <c r="AQ756" s="1"/>
      <c r="AR756" s="1"/>
      <c r="AS756" s="1"/>
      <c r="AT756" s="1"/>
      <c r="AU756" s="1"/>
      <c r="AV756" s="1"/>
      <c r="AW756" s="1"/>
      <c r="AX756" s="1"/>
    </row>
    <row r="757" spans="1:50"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234"/>
      <c r="AC757" s="234"/>
      <c r="AD757" s="1"/>
      <c r="AE757" s="1"/>
      <c r="AF757" s="1"/>
      <c r="AG757" s="1"/>
      <c r="AH757" s="1"/>
      <c r="AI757" s="1"/>
      <c r="AJ757" s="1"/>
      <c r="AK757" s="1"/>
      <c r="AL757" s="1"/>
      <c r="AM757" s="1"/>
      <c r="AN757" s="1"/>
      <c r="AO757" s="1"/>
      <c r="AP757" s="1"/>
      <c r="AQ757" s="1"/>
      <c r="AR757" s="1"/>
      <c r="AS757" s="1"/>
      <c r="AT757" s="1"/>
      <c r="AU757" s="1"/>
      <c r="AV757" s="1"/>
      <c r="AW757" s="1"/>
      <c r="AX757" s="1"/>
    </row>
    <row r="758" spans="1:50"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234"/>
      <c r="AC758" s="234"/>
      <c r="AD758" s="1"/>
      <c r="AE758" s="1"/>
      <c r="AF758" s="1"/>
      <c r="AG758" s="1"/>
      <c r="AH758" s="1"/>
      <c r="AI758" s="1"/>
      <c r="AJ758" s="1"/>
      <c r="AK758" s="1"/>
      <c r="AL758" s="1"/>
      <c r="AM758" s="1"/>
      <c r="AN758" s="1"/>
      <c r="AO758" s="1"/>
      <c r="AP758" s="1"/>
      <c r="AQ758" s="1"/>
      <c r="AR758" s="1"/>
      <c r="AS758" s="1"/>
      <c r="AT758" s="1"/>
      <c r="AU758" s="1"/>
      <c r="AV758" s="1"/>
      <c r="AW758" s="1"/>
      <c r="AX758" s="1"/>
    </row>
    <row r="759" spans="1:50"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234"/>
      <c r="AC759" s="234"/>
      <c r="AD759" s="1"/>
      <c r="AE759" s="1"/>
      <c r="AF759" s="1"/>
      <c r="AG759" s="1"/>
      <c r="AH759" s="1"/>
      <c r="AI759" s="1"/>
      <c r="AJ759" s="1"/>
      <c r="AK759" s="1"/>
      <c r="AL759" s="1"/>
      <c r="AM759" s="1"/>
      <c r="AN759" s="1"/>
      <c r="AO759" s="1"/>
      <c r="AP759" s="1"/>
      <c r="AQ759" s="1"/>
      <c r="AR759" s="1"/>
      <c r="AS759" s="1"/>
      <c r="AT759" s="1"/>
      <c r="AU759" s="1"/>
      <c r="AV759" s="1"/>
      <c r="AW759" s="1"/>
      <c r="AX759" s="1"/>
    </row>
    <row r="760" spans="1:50"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234"/>
      <c r="AC760" s="234"/>
      <c r="AD760" s="1"/>
      <c r="AE760" s="1"/>
      <c r="AF760" s="1"/>
      <c r="AG760" s="1"/>
      <c r="AH760" s="1"/>
      <c r="AI760" s="1"/>
      <c r="AJ760" s="1"/>
      <c r="AK760" s="1"/>
      <c r="AL760" s="1"/>
      <c r="AM760" s="1"/>
      <c r="AN760" s="1"/>
      <c r="AO760" s="1"/>
      <c r="AP760" s="1"/>
      <c r="AQ760" s="1"/>
      <c r="AR760" s="1"/>
      <c r="AS760" s="1"/>
      <c r="AT760" s="1"/>
      <c r="AU760" s="1"/>
      <c r="AV760" s="1"/>
      <c r="AW760" s="1"/>
      <c r="AX760" s="1"/>
    </row>
    <row r="761" spans="1:50"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234"/>
      <c r="AC761" s="234"/>
      <c r="AD761" s="1"/>
      <c r="AE761" s="1"/>
      <c r="AF761" s="1"/>
      <c r="AG761" s="1"/>
      <c r="AH761" s="1"/>
      <c r="AI761" s="1"/>
      <c r="AJ761" s="1"/>
      <c r="AK761" s="1"/>
      <c r="AL761" s="1"/>
      <c r="AM761" s="1"/>
      <c r="AN761" s="1"/>
      <c r="AO761" s="1"/>
      <c r="AP761" s="1"/>
      <c r="AQ761" s="1"/>
      <c r="AR761" s="1"/>
      <c r="AS761" s="1"/>
      <c r="AT761" s="1"/>
      <c r="AU761" s="1"/>
      <c r="AV761" s="1"/>
      <c r="AW761" s="1"/>
      <c r="AX761" s="1"/>
    </row>
    <row r="762" spans="1:50"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234"/>
      <c r="AC762" s="234"/>
      <c r="AD762" s="1"/>
      <c r="AE762" s="1"/>
      <c r="AF762" s="1"/>
      <c r="AG762" s="1"/>
      <c r="AH762" s="1"/>
      <c r="AI762" s="1"/>
      <c r="AJ762" s="1"/>
      <c r="AK762" s="1"/>
      <c r="AL762" s="1"/>
      <c r="AM762" s="1"/>
      <c r="AN762" s="1"/>
      <c r="AO762" s="1"/>
      <c r="AP762" s="1"/>
      <c r="AQ762" s="1"/>
      <c r="AR762" s="1"/>
      <c r="AS762" s="1"/>
      <c r="AT762" s="1"/>
      <c r="AU762" s="1"/>
      <c r="AV762" s="1"/>
      <c r="AW762" s="1"/>
      <c r="AX762" s="1"/>
    </row>
    <row r="763" spans="1:50"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234"/>
      <c r="AC763" s="234"/>
      <c r="AD763" s="1"/>
      <c r="AE763" s="1"/>
      <c r="AF763" s="1"/>
      <c r="AG763" s="1"/>
      <c r="AH763" s="1"/>
      <c r="AI763" s="1"/>
      <c r="AJ763" s="1"/>
      <c r="AK763" s="1"/>
      <c r="AL763" s="1"/>
      <c r="AM763" s="1"/>
      <c r="AN763" s="1"/>
      <c r="AO763" s="1"/>
      <c r="AP763" s="1"/>
      <c r="AQ763" s="1"/>
      <c r="AR763" s="1"/>
      <c r="AS763" s="1"/>
      <c r="AT763" s="1"/>
      <c r="AU763" s="1"/>
      <c r="AV763" s="1"/>
      <c r="AW763" s="1"/>
      <c r="AX763" s="1"/>
    </row>
    <row r="764" spans="1:50"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234"/>
      <c r="AC764" s="234"/>
      <c r="AD764" s="1"/>
      <c r="AE764" s="1"/>
      <c r="AF764" s="1"/>
      <c r="AG764" s="1"/>
      <c r="AH764" s="1"/>
      <c r="AI764" s="1"/>
      <c r="AJ764" s="1"/>
      <c r="AK764" s="1"/>
      <c r="AL764" s="1"/>
      <c r="AM764" s="1"/>
      <c r="AN764" s="1"/>
      <c r="AO764" s="1"/>
      <c r="AP764" s="1"/>
      <c r="AQ764" s="1"/>
      <c r="AR764" s="1"/>
      <c r="AS764" s="1"/>
      <c r="AT764" s="1"/>
      <c r="AU764" s="1"/>
      <c r="AV764" s="1"/>
      <c r="AW764" s="1"/>
      <c r="AX764" s="1"/>
    </row>
    <row r="765" spans="1:50"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234"/>
      <c r="AC765" s="234"/>
      <c r="AD765" s="1"/>
      <c r="AE765" s="1"/>
      <c r="AF765" s="1"/>
      <c r="AG765" s="1"/>
      <c r="AH765" s="1"/>
      <c r="AI765" s="1"/>
      <c r="AJ765" s="1"/>
      <c r="AK765" s="1"/>
      <c r="AL765" s="1"/>
      <c r="AM765" s="1"/>
      <c r="AN765" s="1"/>
      <c r="AO765" s="1"/>
      <c r="AP765" s="1"/>
      <c r="AQ765" s="1"/>
      <c r="AR765" s="1"/>
      <c r="AS765" s="1"/>
      <c r="AT765" s="1"/>
      <c r="AU765" s="1"/>
      <c r="AV765" s="1"/>
      <c r="AW765" s="1"/>
      <c r="AX765" s="1"/>
    </row>
    <row r="766" spans="1:50"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234"/>
      <c r="AC766" s="234"/>
      <c r="AD766" s="1"/>
      <c r="AE766" s="1"/>
      <c r="AF766" s="1"/>
      <c r="AG766" s="1"/>
      <c r="AH766" s="1"/>
      <c r="AI766" s="1"/>
      <c r="AJ766" s="1"/>
      <c r="AK766" s="1"/>
      <c r="AL766" s="1"/>
      <c r="AM766" s="1"/>
      <c r="AN766" s="1"/>
      <c r="AO766" s="1"/>
      <c r="AP766" s="1"/>
      <c r="AQ766" s="1"/>
      <c r="AR766" s="1"/>
      <c r="AS766" s="1"/>
      <c r="AT766" s="1"/>
      <c r="AU766" s="1"/>
      <c r="AV766" s="1"/>
      <c r="AW766" s="1"/>
      <c r="AX766" s="1"/>
    </row>
    <row r="767" spans="1:50"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234"/>
      <c r="AC767" s="234"/>
      <c r="AD767" s="1"/>
      <c r="AE767" s="1"/>
      <c r="AF767" s="1"/>
      <c r="AG767" s="1"/>
      <c r="AH767" s="1"/>
      <c r="AI767" s="1"/>
      <c r="AJ767" s="1"/>
      <c r="AK767" s="1"/>
      <c r="AL767" s="1"/>
      <c r="AM767" s="1"/>
      <c r="AN767" s="1"/>
      <c r="AO767" s="1"/>
      <c r="AP767" s="1"/>
      <c r="AQ767" s="1"/>
      <c r="AR767" s="1"/>
      <c r="AS767" s="1"/>
      <c r="AT767" s="1"/>
      <c r="AU767" s="1"/>
      <c r="AV767" s="1"/>
      <c r="AW767" s="1"/>
      <c r="AX767" s="1"/>
    </row>
    <row r="768" spans="1:50"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234"/>
      <c r="AC768" s="234"/>
      <c r="AD768" s="1"/>
      <c r="AE768" s="1"/>
      <c r="AF768" s="1"/>
      <c r="AG768" s="1"/>
      <c r="AH768" s="1"/>
      <c r="AI768" s="1"/>
      <c r="AJ768" s="1"/>
      <c r="AK768" s="1"/>
      <c r="AL768" s="1"/>
      <c r="AM768" s="1"/>
      <c r="AN768" s="1"/>
      <c r="AO768" s="1"/>
      <c r="AP768" s="1"/>
      <c r="AQ768" s="1"/>
      <c r="AR768" s="1"/>
      <c r="AS768" s="1"/>
      <c r="AT768" s="1"/>
      <c r="AU768" s="1"/>
      <c r="AV768" s="1"/>
      <c r="AW768" s="1"/>
      <c r="AX768" s="1"/>
    </row>
    <row r="769" spans="1:50"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234"/>
      <c r="AC769" s="234"/>
      <c r="AD769" s="1"/>
      <c r="AE769" s="1"/>
      <c r="AF769" s="1"/>
      <c r="AG769" s="1"/>
      <c r="AH769" s="1"/>
      <c r="AI769" s="1"/>
      <c r="AJ769" s="1"/>
      <c r="AK769" s="1"/>
      <c r="AL769" s="1"/>
      <c r="AM769" s="1"/>
      <c r="AN769" s="1"/>
      <c r="AO769" s="1"/>
      <c r="AP769" s="1"/>
      <c r="AQ769" s="1"/>
      <c r="AR769" s="1"/>
      <c r="AS769" s="1"/>
      <c r="AT769" s="1"/>
      <c r="AU769" s="1"/>
      <c r="AV769" s="1"/>
      <c r="AW769" s="1"/>
      <c r="AX769" s="1"/>
    </row>
    <row r="770" spans="1:50"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234"/>
      <c r="AC770" s="234"/>
      <c r="AD770" s="1"/>
      <c r="AE770" s="1"/>
      <c r="AF770" s="1"/>
      <c r="AG770" s="1"/>
      <c r="AH770" s="1"/>
      <c r="AI770" s="1"/>
      <c r="AJ770" s="1"/>
      <c r="AK770" s="1"/>
      <c r="AL770" s="1"/>
      <c r="AM770" s="1"/>
      <c r="AN770" s="1"/>
      <c r="AO770" s="1"/>
      <c r="AP770" s="1"/>
      <c r="AQ770" s="1"/>
      <c r="AR770" s="1"/>
      <c r="AS770" s="1"/>
      <c r="AT770" s="1"/>
      <c r="AU770" s="1"/>
      <c r="AV770" s="1"/>
      <c r="AW770" s="1"/>
      <c r="AX770" s="1"/>
    </row>
    <row r="771" spans="1:50"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234"/>
      <c r="AC771" s="234"/>
      <c r="AD771" s="1"/>
      <c r="AE771" s="1"/>
      <c r="AF771" s="1"/>
      <c r="AG771" s="1"/>
      <c r="AH771" s="1"/>
      <c r="AI771" s="1"/>
      <c r="AJ771" s="1"/>
      <c r="AK771" s="1"/>
      <c r="AL771" s="1"/>
      <c r="AM771" s="1"/>
      <c r="AN771" s="1"/>
      <c r="AO771" s="1"/>
      <c r="AP771" s="1"/>
      <c r="AQ771" s="1"/>
      <c r="AR771" s="1"/>
      <c r="AS771" s="1"/>
      <c r="AT771" s="1"/>
      <c r="AU771" s="1"/>
      <c r="AV771" s="1"/>
      <c r="AW771" s="1"/>
      <c r="AX771" s="1"/>
    </row>
    <row r="772" spans="1:50"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234"/>
      <c r="AC772" s="234"/>
      <c r="AD772" s="1"/>
      <c r="AE772" s="1"/>
      <c r="AF772" s="1"/>
      <c r="AG772" s="1"/>
      <c r="AH772" s="1"/>
      <c r="AI772" s="1"/>
      <c r="AJ772" s="1"/>
      <c r="AK772" s="1"/>
      <c r="AL772" s="1"/>
      <c r="AM772" s="1"/>
      <c r="AN772" s="1"/>
      <c r="AO772" s="1"/>
      <c r="AP772" s="1"/>
      <c r="AQ772" s="1"/>
      <c r="AR772" s="1"/>
      <c r="AS772" s="1"/>
      <c r="AT772" s="1"/>
      <c r="AU772" s="1"/>
      <c r="AV772" s="1"/>
      <c r="AW772" s="1"/>
      <c r="AX772" s="1"/>
    </row>
    <row r="773" spans="1:50"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234"/>
      <c r="AC773" s="234"/>
      <c r="AD773" s="1"/>
      <c r="AE773" s="1"/>
      <c r="AF773" s="1"/>
      <c r="AG773" s="1"/>
      <c r="AH773" s="1"/>
      <c r="AI773" s="1"/>
      <c r="AJ773" s="1"/>
      <c r="AK773" s="1"/>
      <c r="AL773" s="1"/>
      <c r="AM773" s="1"/>
      <c r="AN773" s="1"/>
      <c r="AO773" s="1"/>
      <c r="AP773" s="1"/>
      <c r="AQ773" s="1"/>
      <c r="AR773" s="1"/>
      <c r="AS773" s="1"/>
      <c r="AT773" s="1"/>
      <c r="AU773" s="1"/>
      <c r="AV773" s="1"/>
      <c r="AW773" s="1"/>
      <c r="AX773" s="1"/>
    </row>
    <row r="774" spans="1:50"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234"/>
      <c r="AC774" s="234"/>
      <c r="AD774" s="1"/>
      <c r="AE774" s="1"/>
      <c r="AF774" s="1"/>
      <c r="AG774" s="1"/>
      <c r="AH774" s="1"/>
      <c r="AI774" s="1"/>
      <c r="AJ774" s="1"/>
      <c r="AK774" s="1"/>
      <c r="AL774" s="1"/>
      <c r="AM774" s="1"/>
      <c r="AN774" s="1"/>
      <c r="AO774" s="1"/>
      <c r="AP774" s="1"/>
      <c r="AQ774" s="1"/>
      <c r="AR774" s="1"/>
      <c r="AS774" s="1"/>
      <c r="AT774" s="1"/>
      <c r="AU774" s="1"/>
      <c r="AV774" s="1"/>
      <c r="AW774" s="1"/>
      <c r="AX774" s="1"/>
    </row>
    <row r="775" spans="1:50"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234"/>
      <c r="AC775" s="234"/>
      <c r="AD775" s="1"/>
      <c r="AE775" s="1"/>
      <c r="AF775" s="1"/>
      <c r="AG775" s="1"/>
      <c r="AH775" s="1"/>
      <c r="AI775" s="1"/>
      <c r="AJ775" s="1"/>
      <c r="AK775" s="1"/>
      <c r="AL775" s="1"/>
      <c r="AM775" s="1"/>
      <c r="AN775" s="1"/>
      <c r="AO775" s="1"/>
      <c r="AP775" s="1"/>
      <c r="AQ775" s="1"/>
      <c r="AR775" s="1"/>
      <c r="AS775" s="1"/>
      <c r="AT775" s="1"/>
      <c r="AU775" s="1"/>
      <c r="AV775" s="1"/>
      <c r="AW775" s="1"/>
      <c r="AX775" s="1"/>
    </row>
    <row r="776" spans="1:50"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234"/>
      <c r="AC776" s="234"/>
      <c r="AD776" s="1"/>
      <c r="AE776" s="1"/>
      <c r="AF776" s="1"/>
      <c r="AG776" s="1"/>
      <c r="AH776" s="1"/>
      <c r="AI776" s="1"/>
      <c r="AJ776" s="1"/>
      <c r="AK776" s="1"/>
      <c r="AL776" s="1"/>
      <c r="AM776" s="1"/>
      <c r="AN776" s="1"/>
      <c r="AO776" s="1"/>
      <c r="AP776" s="1"/>
      <c r="AQ776" s="1"/>
      <c r="AR776" s="1"/>
      <c r="AS776" s="1"/>
      <c r="AT776" s="1"/>
      <c r="AU776" s="1"/>
      <c r="AV776" s="1"/>
      <c r="AW776" s="1"/>
      <c r="AX776" s="1"/>
    </row>
    <row r="777" spans="1:50"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234"/>
      <c r="AC777" s="234"/>
      <c r="AD777" s="1"/>
      <c r="AE777" s="1"/>
      <c r="AF777" s="1"/>
      <c r="AG777" s="1"/>
      <c r="AH777" s="1"/>
      <c r="AI777" s="1"/>
      <c r="AJ777" s="1"/>
      <c r="AK777" s="1"/>
      <c r="AL777" s="1"/>
      <c r="AM777" s="1"/>
      <c r="AN777" s="1"/>
      <c r="AO777" s="1"/>
      <c r="AP777" s="1"/>
      <c r="AQ777" s="1"/>
      <c r="AR777" s="1"/>
      <c r="AS777" s="1"/>
      <c r="AT777" s="1"/>
      <c r="AU777" s="1"/>
      <c r="AV777" s="1"/>
      <c r="AW777" s="1"/>
      <c r="AX777" s="1"/>
    </row>
    <row r="778" spans="1:50"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234"/>
      <c r="AC778" s="234"/>
      <c r="AD778" s="1"/>
      <c r="AE778" s="1"/>
      <c r="AF778" s="1"/>
      <c r="AG778" s="1"/>
      <c r="AH778" s="1"/>
      <c r="AI778" s="1"/>
      <c r="AJ778" s="1"/>
      <c r="AK778" s="1"/>
      <c r="AL778" s="1"/>
      <c r="AM778" s="1"/>
      <c r="AN778" s="1"/>
      <c r="AO778" s="1"/>
      <c r="AP778" s="1"/>
      <c r="AQ778" s="1"/>
      <c r="AR778" s="1"/>
      <c r="AS778" s="1"/>
      <c r="AT778" s="1"/>
      <c r="AU778" s="1"/>
      <c r="AV778" s="1"/>
      <c r="AW778" s="1"/>
      <c r="AX778" s="1"/>
    </row>
    <row r="779" spans="1:50"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234"/>
      <c r="AC779" s="234"/>
      <c r="AD779" s="1"/>
      <c r="AE779" s="1"/>
      <c r="AF779" s="1"/>
      <c r="AG779" s="1"/>
      <c r="AH779" s="1"/>
      <c r="AI779" s="1"/>
      <c r="AJ779" s="1"/>
      <c r="AK779" s="1"/>
      <c r="AL779" s="1"/>
      <c r="AM779" s="1"/>
      <c r="AN779" s="1"/>
      <c r="AO779" s="1"/>
      <c r="AP779" s="1"/>
      <c r="AQ779" s="1"/>
      <c r="AR779" s="1"/>
      <c r="AS779" s="1"/>
      <c r="AT779" s="1"/>
      <c r="AU779" s="1"/>
      <c r="AV779" s="1"/>
      <c r="AW779" s="1"/>
      <c r="AX779" s="1"/>
    </row>
    <row r="780" spans="1:50"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234"/>
      <c r="AC780" s="234"/>
      <c r="AD780" s="1"/>
      <c r="AE780" s="1"/>
      <c r="AF780" s="1"/>
      <c r="AG780" s="1"/>
      <c r="AH780" s="1"/>
      <c r="AI780" s="1"/>
      <c r="AJ780" s="1"/>
      <c r="AK780" s="1"/>
      <c r="AL780" s="1"/>
      <c r="AM780" s="1"/>
      <c r="AN780" s="1"/>
      <c r="AO780" s="1"/>
      <c r="AP780" s="1"/>
      <c r="AQ780" s="1"/>
      <c r="AR780" s="1"/>
      <c r="AS780" s="1"/>
      <c r="AT780" s="1"/>
      <c r="AU780" s="1"/>
      <c r="AV780" s="1"/>
      <c r="AW780" s="1"/>
      <c r="AX780" s="1"/>
    </row>
    <row r="781" spans="1:50"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234"/>
      <c r="AC781" s="234"/>
      <c r="AD781" s="1"/>
      <c r="AE781" s="1"/>
      <c r="AF781" s="1"/>
      <c r="AG781" s="1"/>
      <c r="AH781" s="1"/>
      <c r="AI781" s="1"/>
      <c r="AJ781" s="1"/>
      <c r="AK781" s="1"/>
      <c r="AL781" s="1"/>
      <c r="AM781" s="1"/>
      <c r="AN781" s="1"/>
      <c r="AO781" s="1"/>
      <c r="AP781" s="1"/>
      <c r="AQ781" s="1"/>
      <c r="AR781" s="1"/>
      <c r="AS781" s="1"/>
      <c r="AT781" s="1"/>
      <c r="AU781" s="1"/>
      <c r="AV781" s="1"/>
      <c r="AW781" s="1"/>
      <c r="AX781" s="1"/>
    </row>
    <row r="782" spans="1:50"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234"/>
      <c r="AC782" s="234"/>
      <c r="AD782" s="1"/>
      <c r="AE782" s="1"/>
      <c r="AF782" s="1"/>
      <c r="AG782" s="1"/>
      <c r="AH782" s="1"/>
      <c r="AI782" s="1"/>
      <c r="AJ782" s="1"/>
      <c r="AK782" s="1"/>
      <c r="AL782" s="1"/>
      <c r="AM782" s="1"/>
      <c r="AN782" s="1"/>
      <c r="AO782" s="1"/>
      <c r="AP782" s="1"/>
      <c r="AQ782" s="1"/>
      <c r="AR782" s="1"/>
      <c r="AS782" s="1"/>
      <c r="AT782" s="1"/>
      <c r="AU782" s="1"/>
      <c r="AV782" s="1"/>
      <c r="AW782" s="1"/>
      <c r="AX782" s="1"/>
    </row>
    <row r="783" spans="1:50"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234"/>
      <c r="AC783" s="234"/>
      <c r="AD783" s="1"/>
      <c r="AE783" s="1"/>
      <c r="AF783" s="1"/>
      <c r="AG783" s="1"/>
      <c r="AH783" s="1"/>
      <c r="AI783" s="1"/>
      <c r="AJ783" s="1"/>
      <c r="AK783" s="1"/>
      <c r="AL783" s="1"/>
      <c r="AM783" s="1"/>
      <c r="AN783" s="1"/>
      <c r="AO783" s="1"/>
      <c r="AP783" s="1"/>
      <c r="AQ783" s="1"/>
      <c r="AR783" s="1"/>
      <c r="AS783" s="1"/>
      <c r="AT783" s="1"/>
      <c r="AU783" s="1"/>
      <c r="AV783" s="1"/>
      <c r="AW783" s="1"/>
      <c r="AX783" s="1"/>
    </row>
    <row r="784" spans="1:50"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234"/>
      <c r="AC784" s="234"/>
      <c r="AD784" s="1"/>
      <c r="AE784" s="1"/>
      <c r="AF784" s="1"/>
      <c r="AG784" s="1"/>
      <c r="AH784" s="1"/>
      <c r="AI784" s="1"/>
      <c r="AJ784" s="1"/>
      <c r="AK784" s="1"/>
      <c r="AL784" s="1"/>
      <c r="AM784" s="1"/>
      <c r="AN784" s="1"/>
      <c r="AO784" s="1"/>
      <c r="AP784" s="1"/>
      <c r="AQ784" s="1"/>
      <c r="AR784" s="1"/>
      <c r="AS784" s="1"/>
      <c r="AT784" s="1"/>
      <c r="AU784" s="1"/>
      <c r="AV784" s="1"/>
      <c r="AW784" s="1"/>
      <c r="AX784" s="1"/>
    </row>
    <row r="785" spans="1:50"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234"/>
      <c r="AC785" s="234"/>
      <c r="AD785" s="1"/>
      <c r="AE785" s="1"/>
      <c r="AF785" s="1"/>
      <c r="AG785" s="1"/>
      <c r="AH785" s="1"/>
      <c r="AI785" s="1"/>
      <c r="AJ785" s="1"/>
      <c r="AK785" s="1"/>
      <c r="AL785" s="1"/>
      <c r="AM785" s="1"/>
      <c r="AN785" s="1"/>
      <c r="AO785" s="1"/>
      <c r="AP785" s="1"/>
      <c r="AQ785" s="1"/>
      <c r="AR785" s="1"/>
      <c r="AS785" s="1"/>
      <c r="AT785" s="1"/>
      <c r="AU785" s="1"/>
      <c r="AV785" s="1"/>
      <c r="AW785" s="1"/>
      <c r="AX785" s="1"/>
    </row>
    <row r="786" spans="1:50"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234"/>
      <c r="AC786" s="234"/>
      <c r="AD786" s="1"/>
      <c r="AE786" s="1"/>
      <c r="AF786" s="1"/>
      <c r="AG786" s="1"/>
      <c r="AH786" s="1"/>
      <c r="AI786" s="1"/>
      <c r="AJ786" s="1"/>
      <c r="AK786" s="1"/>
      <c r="AL786" s="1"/>
      <c r="AM786" s="1"/>
      <c r="AN786" s="1"/>
      <c r="AO786" s="1"/>
      <c r="AP786" s="1"/>
      <c r="AQ786" s="1"/>
      <c r="AR786" s="1"/>
      <c r="AS786" s="1"/>
      <c r="AT786" s="1"/>
      <c r="AU786" s="1"/>
      <c r="AV786" s="1"/>
      <c r="AW786" s="1"/>
      <c r="AX786" s="1"/>
    </row>
    <row r="787" spans="1:50"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234"/>
      <c r="AC787" s="234"/>
      <c r="AD787" s="1"/>
      <c r="AE787" s="1"/>
      <c r="AF787" s="1"/>
      <c r="AG787" s="1"/>
      <c r="AH787" s="1"/>
      <c r="AI787" s="1"/>
      <c r="AJ787" s="1"/>
      <c r="AK787" s="1"/>
      <c r="AL787" s="1"/>
      <c r="AM787" s="1"/>
      <c r="AN787" s="1"/>
      <c r="AO787" s="1"/>
      <c r="AP787" s="1"/>
      <c r="AQ787" s="1"/>
      <c r="AR787" s="1"/>
      <c r="AS787" s="1"/>
      <c r="AT787" s="1"/>
      <c r="AU787" s="1"/>
      <c r="AV787" s="1"/>
      <c r="AW787" s="1"/>
      <c r="AX787" s="1"/>
    </row>
    <row r="788" spans="1:50"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234"/>
      <c r="AC788" s="234"/>
      <c r="AD788" s="1"/>
      <c r="AE788" s="1"/>
      <c r="AF788" s="1"/>
      <c r="AG788" s="1"/>
      <c r="AH788" s="1"/>
      <c r="AI788" s="1"/>
      <c r="AJ788" s="1"/>
      <c r="AK788" s="1"/>
      <c r="AL788" s="1"/>
      <c r="AM788" s="1"/>
      <c r="AN788" s="1"/>
      <c r="AO788" s="1"/>
      <c r="AP788" s="1"/>
      <c r="AQ788" s="1"/>
      <c r="AR788" s="1"/>
      <c r="AS788" s="1"/>
      <c r="AT788" s="1"/>
      <c r="AU788" s="1"/>
      <c r="AV788" s="1"/>
      <c r="AW788" s="1"/>
      <c r="AX788" s="1"/>
    </row>
    <row r="789" spans="1:50"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234"/>
      <c r="AC789" s="234"/>
      <c r="AD789" s="1"/>
      <c r="AE789" s="1"/>
      <c r="AF789" s="1"/>
      <c r="AG789" s="1"/>
      <c r="AH789" s="1"/>
      <c r="AI789" s="1"/>
      <c r="AJ789" s="1"/>
      <c r="AK789" s="1"/>
      <c r="AL789" s="1"/>
      <c r="AM789" s="1"/>
      <c r="AN789" s="1"/>
      <c r="AO789" s="1"/>
      <c r="AP789" s="1"/>
      <c r="AQ789" s="1"/>
      <c r="AR789" s="1"/>
      <c r="AS789" s="1"/>
      <c r="AT789" s="1"/>
      <c r="AU789" s="1"/>
      <c r="AV789" s="1"/>
      <c r="AW789" s="1"/>
      <c r="AX789" s="1"/>
    </row>
    <row r="790" spans="1:50"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234"/>
      <c r="AC790" s="234"/>
      <c r="AD790" s="1"/>
      <c r="AE790" s="1"/>
      <c r="AF790" s="1"/>
      <c r="AG790" s="1"/>
      <c r="AH790" s="1"/>
      <c r="AI790" s="1"/>
      <c r="AJ790" s="1"/>
      <c r="AK790" s="1"/>
      <c r="AL790" s="1"/>
      <c r="AM790" s="1"/>
      <c r="AN790" s="1"/>
      <c r="AO790" s="1"/>
      <c r="AP790" s="1"/>
      <c r="AQ790" s="1"/>
      <c r="AR790" s="1"/>
      <c r="AS790" s="1"/>
      <c r="AT790" s="1"/>
      <c r="AU790" s="1"/>
      <c r="AV790" s="1"/>
      <c r="AW790" s="1"/>
      <c r="AX790" s="1"/>
    </row>
    <row r="791" spans="1:50"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234"/>
      <c r="AC791" s="234"/>
      <c r="AD791" s="1"/>
      <c r="AE791" s="1"/>
      <c r="AF791" s="1"/>
      <c r="AG791" s="1"/>
      <c r="AH791" s="1"/>
      <c r="AI791" s="1"/>
      <c r="AJ791" s="1"/>
      <c r="AK791" s="1"/>
      <c r="AL791" s="1"/>
      <c r="AM791" s="1"/>
      <c r="AN791" s="1"/>
      <c r="AO791" s="1"/>
      <c r="AP791" s="1"/>
      <c r="AQ791" s="1"/>
      <c r="AR791" s="1"/>
      <c r="AS791" s="1"/>
      <c r="AT791" s="1"/>
      <c r="AU791" s="1"/>
      <c r="AV791" s="1"/>
      <c r="AW791" s="1"/>
      <c r="AX791" s="1"/>
    </row>
    <row r="792" spans="1:50"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234"/>
      <c r="AC792" s="234"/>
      <c r="AD792" s="1"/>
      <c r="AE792" s="1"/>
      <c r="AF792" s="1"/>
      <c r="AG792" s="1"/>
      <c r="AH792" s="1"/>
      <c r="AI792" s="1"/>
      <c r="AJ792" s="1"/>
      <c r="AK792" s="1"/>
      <c r="AL792" s="1"/>
      <c r="AM792" s="1"/>
      <c r="AN792" s="1"/>
      <c r="AO792" s="1"/>
      <c r="AP792" s="1"/>
      <c r="AQ792" s="1"/>
      <c r="AR792" s="1"/>
      <c r="AS792" s="1"/>
      <c r="AT792" s="1"/>
      <c r="AU792" s="1"/>
      <c r="AV792" s="1"/>
      <c r="AW792" s="1"/>
      <c r="AX792" s="1"/>
    </row>
    <row r="793" spans="1:50"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234"/>
      <c r="AC793" s="234"/>
      <c r="AD793" s="1"/>
      <c r="AE793" s="1"/>
      <c r="AF793" s="1"/>
      <c r="AG793" s="1"/>
      <c r="AH793" s="1"/>
      <c r="AI793" s="1"/>
      <c r="AJ793" s="1"/>
      <c r="AK793" s="1"/>
      <c r="AL793" s="1"/>
      <c r="AM793" s="1"/>
      <c r="AN793" s="1"/>
      <c r="AO793" s="1"/>
      <c r="AP793" s="1"/>
      <c r="AQ793" s="1"/>
      <c r="AR793" s="1"/>
      <c r="AS793" s="1"/>
      <c r="AT793" s="1"/>
      <c r="AU793" s="1"/>
      <c r="AV793" s="1"/>
      <c r="AW793" s="1"/>
      <c r="AX793" s="1"/>
    </row>
    <row r="794" spans="1:50"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234"/>
      <c r="AC794" s="234"/>
      <c r="AD794" s="1"/>
      <c r="AE794" s="1"/>
      <c r="AF794" s="1"/>
      <c r="AG794" s="1"/>
      <c r="AH794" s="1"/>
      <c r="AI794" s="1"/>
      <c r="AJ794" s="1"/>
      <c r="AK794" s="1"/>
      <c r="AL794" s="1"/>
      <c r="AM794" s="1"/>
      <c r="AN794" s="1"/>
      <c r="AO794" s="1"/>
      <c r="AP794" s="1"/>
      <c r="AQ794" s="1"/>
      <c r="AR794" s="1"/>
      <c r="AS794" s="1"/>
      <c r="AT794" s="1"/>
      <c r="AU794" s="1"/>
      <c r="AV794" s="1"/>
      <c r="AW794" s="1"/>
      <c r="AX794" s="1"/>
    </row>
    <row r="795" spans="1:50"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234"/>
      <c r="AC795" s="234"/>
      <c r="AD795" s="1"/>
      <c r="AE795" s="1"/>
      <c r="AF795" s="1"/>
      <c r="AG795" s="1"/>
      <c r="AH795" s="1"/>
      <c r="AI795" s="1"/>
      <c r="AJ795" s="1"/>
      <c r="AK795" s="1"/>
      <c r="AL795" s="1"/>
      <c r="AM795" s="1"/>
      <c r="AN795" s="1"/>
      <c r="AO795" s="1"/>
      <c r="AP795" s="1"/>
      <c r="AQ795" s="1"/>
      <c r="AR795" s="1"/>
      <c r="AS795" s="1"/>
      <c r="AT795" s="1"/>
      <c r="AU795" s="1"/>
      <c r="AV795" s="1"/>
      <c r="AW795" s="1"/>
      <c r="AX795" s="1"/>
    </row>
    <row r="796" spans="1:50"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234"/>
      <c r="AC796" s="234"/>
      <c r="AD796" s="1"/>
      <c r="AE796" s="1"/>
      <c r="AF796" s="1"/>
      <c r="AG796" s="1"/>
      <c r="AH796" s="1"/>
      <c r="AI796" s="1"/>
      <c r="AJ796" s="1"/>
      <c r="AK796" s="1"/>
      <c r="AL796" s="1"/>
      <c r="AM796" s="1"/>
      <c r="AN796" s="1"/>
      <c r="AO796" s="1"/>
      <c r="AP796" s="1"/>
      <c r="AQ796" s="1"/>
      <c r="AR796" s="1"/>
      <c r="AS796" s="1"/>
      <c r="AT796" s="1"/>
      <c r="AU796" s="1"/>
      <c r="AV796" s="1"/>
      <c r="AW796" s="1"/>
      <c r="AX796" s="1"/>
    </row>
    <row r="797" spans="1:50"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234"/>
      <c r="AC797" s="234"/>
      <c r="AD797" s="1"/>
      <c r="AE797" s="1"/>
      <c r="AF797" s="1"/>
      <c r="AG797" s="1"/>
      <c r="AH797" s="1"/>
      <c r="AI797" s="1"/>
      <c r="AJ797" s="1"/>
      <c r="AK797" s="1"/>
      <c r="AL797" s="1"/>
      <c r="AM797" s="1"/>
      <c r="AN797" s="1"/>
      <c r="AO797" s="1"/>
      <c r="AP797" s="1"/>
      <c r="AQ797" s="1"/>
      <c r="AR797" s="1"/>
      <c r="AS797" s="1"/>
      <c r="AT797" s="1"/>
      <c r="AU797" s="1"/>
      <c r="AV797" s="1"/>
      <c r="AW797" s="1"/>
      <c r="AX797" s="1"/>
    </row>
    <row r="798" spans="1:50"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234"/>
      <c r="AC798" s="234"/>
      <c r="AD798" s="1"/>
      <c r="AE798" s="1"/>
      <c r="AF798" s="1"/>
      <c r="AG798" s="1"/>
      <c r="AH798" s="1"/>
      <c r="AI798" s="1"/>
      <c r="AJ798" s="1"/>
      <c r="AK798" s="1"/>
      <c r="AL798" s="1"/>
      <c r="AM798" s="1"/>
      <c r="AN798" s="1"/>
      <c r="AO798" s="1"/>
      <c r="AP798" s="1"/>
      <c r="AQ798" s="1"/>
      <c r="AR798" s="1"/>
      <c r="AS798" s="1"/>
      <c r="AT798" s="1"/>
      <c r="AU798" s="1"/>
      <c r="AV798" s="1"/>
      <c r="AW798" s="1"/>
      <c r="AX798" s="1"/>
    </row>
    <row r="799" spans="1:50"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234"/>
      <c r="AC799" s="234"/>
      <c r="AD799" s="1"/>
      <c r="AE799" s="1"/>
      <c r="AF799" s="1"/>
      <c r="AG799" s="1"/>
      <c r="AH799" s="1"/>
      <c r="AI799" s="1"/>
      <c r="AJ799" s="1"/>
      <c r="AK799" s="1"/>
      <c r="AL799" s="1"/>
      <c r="AM799" s="1"/>
      <c r="AN799" s="1"/>
      <c r="AO799" s="1"/>
      <c r="AP799" s="1"/>
      <c r="AQ799" s="1"/>
      <c r="AR799" s="1"/>
      <c r="AS799" s="1"/>
      <c r="AT799" s="1"/>
      <c r="AU799" s="1"/>
      <c r="AV799" s="1"/>
      <c r="AW799" s="1"/>
      <c r="AX799" s="1"/>
    </row>
    <row r="800" spans="1:50"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234"/>
      <c r="AC800" s="234"/>
      <c r="AD800" s="1"/>
      <c r="AE800" s="1"/>
      <c r="AF800" s="1"/>
      <c r="AG800" s="1"/>
      <c r="AH800" s="1"/>
      <c r="AI800" s="1"/>
      <c r="AJ800" s="1"/>
      <c r="AK800" s="1"/>
      <c r="AL800" s="1"/>
      <c r="AM800" s="1"/>
      <c r="AN800" s="1"/>
      <c r="AO800" s="1"/>
      <c r="AP800" s="1"/>
      <c r="AQ800" s="1"/>
      <c r="AR800" s="1"/>
      <c r="AS800" s="1"/>
      <c r="AT800" s="1"/>
      <c r="AU800" s="1"/>
      <c r="AV800" s="1"/>
      <c r="AW800" s="1"/>
      <c r="AX800" s="1"/>
    </row>
    <row r="801" spans="1:50"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234"/>
      <c r="AC801" s="234"/>
      <c r="AD801" s="1"/>
      <c r="AE801" s="1"/>
      <c r="AF801" s="1"/>
      <c r="AG801" s="1"/>
      <c r="AH801" s="1"/>
      <c r="AI801" s="1"/>
      <c r="AJ801" s="1"/>
      <c r="AK801" s="1"/>
      <c r="AL801" s="1"/>
      <c r="AM801" s="1"/>
      <c r="AN801" s="1"/>
      <c r="AO801" s="1"/>
      <c r="AP801" s="1"/>
      <c r="AQ801" s="1"/>
      <c r="AR801" s="1"/>
      <c r="AS801" s="1"/>
      <c r="AT801" s="1"/>
      <c r="AU801" s="1"/>
      <c r="AV801" s="1"/>
      <c r="AW801" s="1"/>
      <c r="AX801" s="1"/>
    </row>
    <row r="802" spans="1:50"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234"/>
      <c r="AC802" s="234"/>
      <c r="AD802" s="1"/>
      <c r="AE802" s="1"/>
      <c r="AF802" s="1"/>
      <c r="AG802" s="1"/>
      <c r="AH802" s="1"/>
      <c r="AI802" s="1"/>
      <c r="AJ802" s="1"/>
      <c r="AK802" s="1"/>
      <c r="AL802" s="1"/>
      <c r="AM802" s="1"/>
      <c r="AN802" s="1"/>
      <c r="AO802" s="1"/>
      <c r="AP802" s="1"/>
      <c r="AQ802" s="1"/>
      <c r="AR802" s="1"/>
      <c r="AS802" s="1"/>
      <c r="AT802" s="1"/>
      <c r="AU802" s="1"/>
      <c r="AV802" s="1"/>
      <c r="AW802" s="1"/>
      <c r="AX802" s="1"/>
    </row>
    <row r="803" spans="1:50"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234"/>
      <c r="AC803" s="234"/>
      <c r="AD803" s="1"/>
      <c r="AE803" s="1"/>
      <c r="AF803" s="1"/>
      <c r="AG803" s="1"/>
      <c r="AH803" s="1"/>
      <c r="AI803" s="1"/>
      <c r="AJ803" s="1"/>
      <c r="AK803" s="1"/>
      <c r="AL803" s="1"/>
      <c r="AM803" s="1"/>
      <c r="AN803" s="1"/>
      <c r="AO803" s="1"/>
      <c r="AP803" s="1"/>
      <c r="AQ803" s="1"/>
      <c r="AR803" s="1"/>
      <c r="AS803" s="1"/>
      <c r="AT803" s="1"/>
      <c r="AU803" s="1"/>
      <c r="AV803" s="1"/>
      <c r="AW803" s="1"/>
      <c r="AX803" s="1"/>
    </row>
    <row r="804" spans="1:50"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234"/>
      <c r="AC804" s="234"/>
      <c r="AD804" s="1"/>
      <c r="AE804" s="1"/>
      <c r="AF804" s="1"/>
      <c r="AG804" s="1"/>
      <c r="AH804" s="1"/>
      <c r="AI804" s="1"/>
      <c r="AJ804" s="1"/>
      <c r="AK804" s="1"/>
      <c r="AL804" s="1"/>
      <c r="AM804" s="1"/>
      <c r="AN804" s="1"/>
      <c r="AO804" s="1"/>
      <c r="AP804" s="1"/>
      <c r="AQ804" s="1"/>
      <c r="AR804" s="1"/>
      <c r="AS804" s="1"/>
      <c r="AT804" s="1"/>
      <c r="AU804" s="1"/>
      <c r="AV804" s="1"/>
      <c r="AW804" s="1"/>
      <c r="AX804" s="1"/>
    </row>
    <row r="805" spans="1:50"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234"/>
      <c r="AC805" s="234"/>
      <c r="AD805" s="1"/>
      <c r="AE805" s="1"/>
      <c r="AF805" s="1"/>
      <c r="AG805" s="1"/>
      <c r="AH805" s="1"/>
      <c r="AI805" s="1"/>
      <c r="AJ805" s="1"/>
      <c r="AK805" s="1"/>
      <c r="AL805" s="1"/>
      <c r="AM805" s="1"/>
      <c r="AN805" s="1"/>
      <c r="AO805" s="1"/>
      <c r="AP805" s="1"/>
      <c r="AQ805" s="1"/>
      <c r="AR805" s="1"/>
      <c r="AS805" s="1"/>
      <c r="AT805" s="1"/>
      <c r="AU805" s="1"/>
      <c r="AV805" s="1"/>
      <c r="AW805" s="1"/>
      <c r="AX805" s="1"/>
    </row>
    <row r="806" spans="1:50"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234"/>
      <c r="AC806" s="234"/>
      <c r="AD806" s="1"/>
      <c r="AE806" s="1"/>
      <c r="AF806" s="1"/>
      <c r="AG806" s="1"/>
      <c r="AH806" s="1"/>
      <c r="AI806" s="1"/>
      <c r="AJ806" s="1"/>
      <c r="AK806" s="1"/>
      <c r="AL806" s="1"/>
      <c r="AM806" s="1"/>
      <c r="AN806" s="1"/>
      <c r="AO806" s="1"/>
      <c r="AP806" s="1"/>
      <c r="AQ806" s="1"/>
      <c r="AR806" s="1"/>
      <c r="AS806" s="1"/>
      <c r="AT806" s="1"/>
      <c r="AU806" s="1"/>
      <c r="AV806" s="1"/>
      <c r="AW806" s="1"/>
      <c r="AX806" s="1"/>
    </row>
    <row r="807" spans="1:50"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234"/>
      <c r="AC807" s="234"/>
      <c r="AD807" s="1"/>
      <c r="AE807" s="1"/>
      <c r="AF807" s="1"/>
      <c r="AG807" s="1"/>
      <c r="AH807" s="1"/>
      <c r="AI807" s="1"/>
      <c r="AJ807" s="1"/>
      <c r="AK807" s="1"/>
      <c r="AL807" s="1"/>
      <c r="AM807" s="1"/>
      <c r="AN807" s="1"/>
      <c r="AO807" s="1"/>
      <c r="AP807" s="1"/>
      <c r="AQ807" s="1"/>
      <c r="AR807" s="1"/>
      <c r="AS807" s="1"/>
      <c r="AT807" s="1"/>
      <c r="AU807" s="1"/>
      <c r="AV807" s="1"/>
      <c r="AW807" s="1"/>
      <c r="AX807" s="1"/>
    </row>
    <row r="808" spans="1:50"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234"/>
      <c r="AC808" s="234"/>
      <c r="AD808" s="1"/>
      <c r="AE808" s="1"/>
      <c r="AF808" s="1"/>
      <c r="AG808" s="1"/>
      <c r="AH808" s="1"/>
      <c r="AI808" s="1"/>
      <c r="AJ808" s="1"/>
      <c r="AK808" s="1"/>
      <c r="AL808" s="1"/>
      <c r="AM808" s="1"/>
      <c r="AN808" s="1"/>
      <c r="AO808" s="1"/>
      <c r="AP808" s="1"/>
      <c r="AQ808" s="1"/>
      <c r="AR808" s="1"/>
      <c r="AS808" s="1"/>
      <c r="AT808" s="1"/>
      <c r="AU808" s="1"/>
      <c r="AV808" s="1"/>
      <c r="AW808" s="1"/>
      <c r="AX808" s="1"/>
    </row>
    <row r="809" spans="1:50"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234"/>
      <c r="AC809" s="234"/>
      <c r="AD809" s="1"/>
      <c r="AE809" s="1"/>
      <c r="AF809" s="1"/>
      <c r="AG809" s="1"/>
      <c r="AH809" s="1"/>
      <c r="AI809" s="1"/>
      <c r="AJ809" s="1"/>
      <c r="AK809" s="1"/>
      <c r="AL809" s="1"/>
      <c r="AM809" s="1"/>
      <c r="AN809" s="1"/>
      <c r="AO809" s="1"/>
      <c r="AP809" s="1"/>
      <c r="AQ809" s="1"/>
      <c r="AR809" s="1"/>
      <c r="AS809" s="1"/>
      <c r="AT809" s="1"/>
      <c r="AU809" s="1"/>
      <c r="AV809" s="1"/>
      <c r="AW809" s="1"/>
      <c r="AX809" s="1"/>
    </row>
    <row r="810" spans="1:50"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234"/>
      <c r="AC810" s="234"/>
      <c r="AD810" s="1"/>
      <c r="AE810" s="1"/>
      <c r="AF810" s="1"/>
      <c r="AG810" s="1"/>
      <c r="AH810" s="1"/>
      <c r="AI810" s="1"/>
      <c r="AJ810" s="1"/>
      <c r="AK810" s="1"/>
      <c r="AL810" s="1"/>
      <c r="AM810" s="1"/>
      <c r="AN810" s="1"/>
      <c r="AO810" s="1"/>
      <c r="AP810" s="1"/>
      <c r="AQ810" s="1"/>
      <c r="AR810" s="1"/>
      <c r="AS810" s="1"/>
      <c r="AT810" s="1"/>
      <c r="AU810" s="1"/>
      <c r="AV810" s="1"/>
      <c r="AW810" s="1"/>
      <c r="AX810" s="1"/>
    </row>
    <row r="811" spans="1:50"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234"/>
      <c r="AC811" s="234"/>
      <c r="AD811" s="1"/>
      <c r="AE811" s="1"/>
      <c r="AF811" s="1"/>
      <c r="AG811" s="1"/>
      <c r="AH811" s="1"/>
      <c r="AI811" s="1"/>
      <c r="AJ811" s="1"/>
      <c r="AK811" s="1"/>
      <c r="AL811" s="1"/>
      <c r="AM811" s="1"/>
      <c r="AN811" s="1"/>
      <c r="AO811" s="1"/>
      <c r="AP811" s="1"/>
      <c r="AQ811" s="1"/>
      <c r="AR811" s="1"/>
      <c r="AS811" s="1"/>
      <c r="AT811" s="1"/>
      <c r="AU811" s="1"/>
      <c r="AV811" s="1"/>
      <c r="AW811" s="1"/>
      <c r="AX811" s="1"/>
    </row>
    <row r="812" spans="1:50"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234"/>
      <c r="AC812" s="234"/>
      <c r="AD812" s="1"/>
      <c r="AE812" s="1"/>
      <c r="AF812" s="1"/>
      <c r="AG812" s="1"/>
      <c r="AH812" s="1"/>
      <c r="AI812" s="1"/>
      <c r="AJ812" s="1"/>
      <c r="AK812" s="1"/>
      <c r="AL812" s="1"/>
      <c r="AM812" s="1"/>
      <c r="AN812" s="1"/>
      <c r="AO812" s="1"/>
      <c r="AP812" s="1"/>
      <c r="AQ812" s="1"/>
      <c r="AR812" s="1"/>
      <c r="AS812" s="1"/>
      <c r="AT812" s="1"/>
      <c r="AU812" s="1"/>
      <c r="AV812" s="1"/>
      <c r="AW812" s="1"/>
      <c r="AX812" s="1"/>
    </row>
    <row r="813" spans="1:50"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234"/>
      <c r="AC813" s="234"/>
      <c r="AD813" s="1"/>
      <c r="AE813" s="1"/>
      <c r="AF813" s="1"/>
      <c r="AG813" s="1"/>
      <c r="AH813" s="1"/>
      <c r="AI813" s="1"/>
      <c r="AJ813" s="1"/>
      <c r="AK813" s="1"/>
      <c r="AL813" s="1"/>
      <c r="AM813" s="1"/>
      <c r="AN813" s="1"/>
      <c r="AO813" s="1"/>
      <c r="AP813" s="1"/>
      <c r="AQ813" s="1"/>
      <c r="AR813" s="1"/>
      <c r="AS813" s="1"/>
      <c r="AT813" s="1"/>
      <c r="AU813" s="1"/>
      <c r="AV813" s="1"/>
      <c r="AW813" s="1"/>
      <c r="AX813" s="1"/>
    </row>
    <row r="814" spans="1:50"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234"/>
      <c r="AC814" s="234"/>
      <c r="AD814" s="1"/>
      <c r="AE814" s="1"/>
      <c r="AF814" s="1"/>
      <c r="AG814" s="1"/>
      <c r="AH814" s="1"/>
      <c r="AI814" s="1"/>
      <c r="AJ814" s="1"/>
      <c r="AK814" s="1"/>
      <c r="AL814" s="1"/>
      <c r="AM814" s="1"/>
      <c r="AN814" s="1"/>
      <c r="AO814" s="1"/>
      <c r="AP814" s="1"/>
      <c r="AQ814" s="1"/>
      <c r="AR814" s="1"/>
      <c r="AS814" s="1"/>
      <c r="AT814" s="1"/>
      <c r="AU814" s="1"/>
      <c r="AV814" s="1"/>
      <c r="AW814" s="1"/>
      <c r="AX814" s="1"/>
    </row>
    <row r="815" spans="1:50"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234"/>
      <c r="AC815" s="234"/>
      <c r="AD815" s="1"/>
      <c r="AE815" s="1"/>
      <c r="AF815" s="1"/>
      <c r="AG815" s="1"/>
      <c r="AH815" s="1"/>
      <c r="AI815" s="1"/>
      <c r="AJ815" s="1"/>
      <c r="AK815" s="1"/>
      <c r="AL815" s="1"/>
      <c r="AM815" s="1"/>
      <c r="AN815" s="1"/>
      <c r="AO815" s="1"/>
      <c r="AP815" s="1"/>
      <c r="AQ815" s="1"/>
      <c r="AR815" s="1"/>
      <c r="AS815" s="1"/>
      <c r="AT815" s="1"/>
      <c r="AU815" s="1"/>
      <c r="AV815" s="1"/>
      <c r="AW815" s="1"/>
      <c r="AX815" s="1"/>
    </row>
    <row r="816" spans="1:50"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234"/>
      <c r="AC816" s="234"/>
      <c r="AD816" s="1"/>
      <c r="AE816" s="1"/>
      <c r="AF816" s="1"/>
      <c r="AG816" s="1"/>
      <c r="AH816" s="1"/>
      <c r="AI816" s="1"/>
      <c r="AJ816" s="1"/>
      <c r="AK816" s="1"/>
      <c r="AL816" s="1"/>
      <c r="AM816" s="1"/>
      <c r="AN816" s="1"/>
      <c r="AO816" s="1"/>
      <c r="AP816" s="1"/>
      <c r="AQ816" s="1"/>
      <c r="AR816" s="1"/>
      <c r="AS816" s="1"/>
      <c r="AT816" s="1"/>
      <c r="AU816" s="1"/>
      <c r="AV816" s="1"/>
      <c r="AW816" s="1"/>
      <c r="AX816" s="1"/>
    </row>
    <row r="817" spans="1:50"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234"/>
      <c r="AC817" s="234"/>
      <c r="AD817" s="1"/>
      <c r="AE817" s="1"/>
      <c r="AF817" s="1"/>
      <c r="AG817" s="1"/>
      <c r="AH817" s="1"/>
      <c r="AI817" s="1"/>
      <c r="AJ817" s="1"/>
      <c r="AK817" s="1"/>
      <c r="AL817" s="1"/>
      <c r="AM817" s="1"/>
      <c r="AN817" s="1"/>
      <c r="AO817" s="1"/>
      <c r="AP817" s="1"/>
      <c r="AQ817" s="1"/>
      <c r="AR817" s="1"/>
      <c r="AS817" s="1"/>
      <c r="AT817" s="1"/>
      <c r="AU817" s="1"/>
      <c r="AV817" s="1"/>
      <c r="AW817" s="1"/>
      <c r="AX817" s="1"/>
    </row>
    <row r="818" spans="1:50"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234"/>
      <c r="AC818" s="234"/>
      <c r="AD818" s="1"/>
      <c r="AE818" s="1"/>
      <c r="AF818" s="1"/>
      <c r="AG818" s="1"/>
      <c r="AH818" s="1"/>
      <c r="AI818" s="1"/>
      <c r="AJ818" s="1"/>
      <c r="AK818" s="1"/>
      <c r="AL818" s="1"/>
      <c r="AM818" s="1"/>
      <c r="AN818" s="1"/>
      <c r="AO818" s="1"/>
      <c r="AP818" s="1"/>
      <c r="AQ818" s="1"/>
      <c r="AR818" s="1"/>
      <c r="AS818" s="1"/>
      <c r="AT818" s="1"/>
      <c r="AU818" s="1"/>
      <c r="AV818" s="1"/>
      <c r="AW818" s="1"/>
      <c r="AX818" s="1"/>
    </row>
    <row r="819" spans="1:50"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234"/>
      <c r="AC819" s="234"/>
      <c r="AD819" s="1"/>
      <c r="AE819" s="1"/>
      <c r="AF819" s="1"/>
      <c r="AG819" s="1"/>
      <c r="AH819" s="1"/>
      <c r="AI819" s="1"/>
      <c r="AJ819" s="1"/>
      <c r="AK819" s="1"/>
      <c r="AL819" s="1"/>
      <c r="AM819" s="1"/>
      <c r="AN819" s="1"/>
      <c r="AO819" s="1"/>
      <c r="AP819" s="1"/>
      <c r="AQ819" s="1"/>
      <c r="AR819" s="1"/>
      <c r="AS819" s="1"/>
      <c r="AT819" s="1"/>
      <c r="AU819" s="1"/>
      <c r="AV819" s="1"/>
      <c r="AW819" s="1"/>
      <c r="AX819" s="1"/>
    </row>
    <row r="820" spans="1:50"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234"/>
      <c r="AC820" s="234"/>
      <c r="AD820" s="1"/>
      <c r="AE820" s="1"/>
      <c r="AF820" s="1"/>
      <c r="AG820" s="1"/>
      <c r="AH820" s="1"/>
      <c r="AI820" s="1"/>
      <c r="AJ820" s="1"/>
      <c r="AK820" s="1"/>
      <c r="AL820" s="1"/>
      <c r="AM820" s="1"/>
      <c r="AN820" s="1"/>
      <c r="AO820" s="1"/>
      <c r="AP820" s="1"/>
      <c r="AQ820" s="1"/>
      <c r="AR820" s="1"/>
      <c r="AS820" s="1"/>
      <c r="AT820" s="1"/>
      <c r="AU820" s="1"/>
      <c r="AV820" s="1"/>
      <c r="AW820" s="1"/>
      <c r="AX820" s="1"/>
    </row>
    <row r="821" spans="1:50"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234"/>
      <c r="AC821" s="234"/>
      <c r="AD821" s="1"/>
      <c r="AE821" s="1"/>
      <c r="AF821" s="1"/>
      <c r="AG821" s="1"/>
      <c r="AH821" s="1"/>
      <c r="AI821" s="1"/>
      <c r="AJ821" s="1"/>
      <c r="AK821" s="1"/>
      <c r="AL821" s="1"/>
      <c r="AM821" s="1"/>
      <c r="AN821" s="1"/>
      <c r="AO821" s="1"/>
      <c r="AP821" s="1"/>
      <c r="AQ821" s="1"/>
      <c r="AR821" s="1"/>
      <c r="AS821" s="1"/>
      <c r="AT821" s="1"/>
      <c r="AU821" s="1"/>
      <c r="AV821" s="1"/>
      <c r="AW821" s="1"/>
      <c r="AX821" s="1"/>
    </row>
    <row r="822" spans="1:50"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234"/>
      <c r="AC822" s="234"/>
      <c r="AD822" s="1"/>
      <c r="AE822" s="1"/>
      <c r="AF822" s="1"/>
      <c r="AG822" s="1"/>
      <c r="AH822" s="1"/>
      <c r="AI822" s="1"/>
      <c r="AJ822" s="1"/>
      <c r="AK822" s="1"/>
      <c r="AL822" s="1"/>
      <c r="AM822" s="1"/>
      <c r="AN822" s="1"/>
      <c r="AO822" s="1"/>
      <c r="AP822" s="1"/>
      <c r="AQ822" s="1"/>
      <c r="AR822" s="1"/>
      <c r="AS822" s="1"/>
      <c r="AT822" s="1"/>
      <c r="AU822" s="1"/>
      <c r="AV822" s="1"/>
      <c r="AW822" s="1"/>
      <c r="AX822" s="1"/>
    </row>
    <row r="823" spans="1:50"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234"/>
      <c r="AC823" s="234"/>
      <c r="AD823" s="1"/>
      <c r="AE823" s="1"/>
      <c r="AF823" s="1"/>
      <c r="AG823" s="1"/>
      <c r="AH823" s="1"/>
      <c r="AI823" s="1"/>
      <c r="AJ823" s="1"/>
      <c r="AK823" s="1"/>
      <c r="AL823" s="1"/>
      <c r="AM823" s="1"/>
      <c r="AN823" s="1"/>
      <c r="AO823" s="1"/>
      <c r="AP823" s="1"/>
      <c r="AQ823" s="1"/>
      <c r="AR823" s="1"/>
      <c r="AS823" s="1"/>
      <c r="AT823" s="1"/>
      <c r="AU823" s="1"/>
      <c r="AV823" s="1"/>
      <c r="AW823" s="1"/>
      <c r="AX823" s="1"/>
    </row>
    <row r="824" spans="1:50"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234"/>
      <c r="AC824" s="234"/>
      <c r="AD824" s="1"/>
      <c r="AE824" s="1"/>
      <c r="AF824" s="1"/>
      <c r="AG824" s="1"/>
      <c r="AH824" s="1"/>
      <c r="AI824" s="1"/>
      <c r="AJ824" s="1"/>
      <c r="AK824" s="1"/>
      <c r="AL824" s="1"/>
      <c r="AM824" s="1"/>
      <c r="AN824" s="1"/>
      <c r="AO824" s="1"/>
      <c r="AP824" s="1"/>
      <c r="AQ824" s="1"/>
      <c r="AR824" s="1"/>
      <c r="AS824" s="1"/>
      <c r="AT824" s="1"/>
      <c r="AU824" s="1"/>
      <c r="AV824" s="1"/>
      <c r="AW824" s="1"/>
      <c r="AX824" s="1"/>
    </row>
    <row r="825" spans="1:50"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234"/>
      <c r="AC825" s="234"/>
      <c r="AD825" s="1"/>
      <c r="AE825" s="1"/>
      <c r="AF825" s="1"/>
      <c r="AG825" s="1"/>
      <c r="AH825" s="1"/>
      <c r="AI825" s="1"/>
      <c r="AJ825" s="1"/>
      <c r="AK825" s="1"/>
      <c r="AL825" s="1"/>
      <c r="AM825" s="1"/>
      <c r="AN825" s="1"/>
      <c r="AO825" s="1"/>
      <c r="AP825" s="1"/>
      <c r="AQ825" s="1"/>
      <c r="AR825" s="1"/>
      <c r="AS825" s="1"/>
      <c r="AT825" s="1"/>
      <c r="AU825" s="1"/>
      <c r="AV825" s="1"/>
      <c r="AW825" s="1"/>
      <c r="AX825" s="1"/>
    </row>
    <row r="826" spans="1:50"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234"/>
      <c r="AC826" s="234"/>
      <c r="AD826" s="1"/>
      <c r="AE826" s="1"/>
      <c r="AF826" s="1"/>
      <c r="AG826" s="1"/>
      <c r="AH826" s="1"/>
      <c r="AI826" s="1"/>
      <c r="AJ826" s="1"/>
      <c r="AK826" s="1"/>
      <c r="AL826" s="1"/>
      <c r="AM826" s="1"/>
      <c r="AN826" s="1"/>
      <c r="AO826" s="1"/>
      <c r="AP826" s="1"/>
      <c r="AQ826" s="1"/>
      <c r="AR826" s="1"/>
      <c r="AS826" s="1"/>
      <c r="AT826" s="1"/>
      <c r="AU826" s="1"/>
      <c r="AV826" s="1"/>
      <c r="AW826" s="1"/>
      <c r="AX826" s="1"/>
    </row>
    <row r="827" spans="1:50"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234"/>
      <c r="AC827" s="234"/>
      <c r="AD827" s="1"/>
      <c r="AE827" s="1"/>
      <c r="AF827" s="1"/>
      <c r="AG827" s="1"/>
      <c r="AH827" s="1"/>
      <c r="AI827" s="1"/>
      <c r="AJ827" s="1"/>
      <c r="AK827" s="1"/>
      <c r="AL827" s="1"/>
      <c r="AM827" s="1"/>
      <c r="AN827" s="1"/>
      <c r="AO827" s="1"/>
      <c r="AP827" s="1"/>
      <c r="AQ827" s="1"/>
      <c r="AR827" s="1"/>
      <c r="AS827" s="1"/>
      <c r="AT827" s="1"/>
      <c r="AU827" s="1"/>
      <c r="AV827" s="1"/>
      <c r="AW827" s="1"/>
      <c r="AX827" s="1"/>
    </row>
    <row r="828" spans="1:50"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234"/>
      <c r="AC828" s="234"/>
      <c r="AD828" s="1"/>
      <c r="AE828" s="1"/>
      <c r="AF828" s="1"/>
      <c r="AG828" s="1"/>
      <c r="AH828" s="1"/>
      <c r="AI828" s="1"/>
      <c r="AJ828" s="1"/>
      <c r="AK828" s="1"/>
      <c r="AL828" s="1"/>
      <c r="AM828" s="1"/>
      <c r="AN828" s="1"/>
      <c r="AO828" s="1"/>
      <c r="AP828" s="1"/>
      <c r="AQ828" s="1"/>
      <c r="AR828" s="1"/>
      <c r="AS828" s="1"/>
      <c r="AT828" s="1"/>
      <c r="AU828" s="1"/>
      <c r="AV828" s="1"/>
      <c r="AW828" s="1"/>
      <c r="AX828" s="1"/>
    </row>
    <row r="829" spans="1:50"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234"/>
      <c r="AC829" s="234"/>
      <c r="AD829" s="1"/>
      <c r="AE829" s="1"/>
      <c r="AF829" s="1"/>
      <c r="AG829" s="1"/>
      <c r="AH829" s="1"/>
      <c r="AI829" s="1"/>
      <c r="AJ829" s="1"/>
      <c r="AK829" s="1"/>
      <c r="AL829" s="1"/>
      <c r="AM829" s="1"/>
      <c r="AN829" s="1"/>
      <c r="AO829" s="1"/>
      <c r="AP829" s="1"/>
      <c r="AQ829" s="1"/>
      <c r="AR829" s="1"/>
      <c r="AS829" s="1"/>
      <c r="AT829" s="1"/>
      <c r="AU829" s="1"/>
      <c r="AV829" s="1"/>
      <c r="AW829" s="1"/>
      <c r="AX829" s="1"/>
    </row>
    <row r="830" spans="1:50"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234"/>
      <c r="AC830" s="234"/>
      <c r="AD830" s="1"/>
      <c r="AE830" s="1"/>
      <c r="AF830" s="1"/>
      <c r="AG830" s="1"/>
      <c r="AH830" s="1"/>
      <c r="AI830" s="1"/>
      <c r="AJ830" s="1"/>
      <c r="AK830" s="1"/>
      <c r="AL830" s="1"/>
      <c r="AM830" s="1"/>
      <c r="AN830" s="1"/>
      <c r="AO830" s="1"/>
      <c r="AP830" s="1"/>
      <c r="AQ830" s="1"/>
      <c r="AR830" s="1"/>
      <c r="AS830" s="1"/>
      <c r="AT830" s="1"/>
      <c r="AU830" s="1"/>
      <c r="AV830" s="1"/>
      <c r="AW830" s="1"/>
      <c r="AX830" s="1"/>
    </row>
    <row r="831" spans="1:50"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234"/>
      <c r="AC831" s="234"/>
      <c r="AD831" s="1"/>
      <c r="AE831" s="1"/>
      <c r="AF831" s="1"/>
      <c r="AG831" s="1"/>
      <c r="AH831" s="1"/>
      <c r="AI831" s="1"/>
      <c r="AJ831" s="1"/>
      <c r="AK831" s="1"/>
      <c r="AL831" s="1"/>
      <c r="AM831" s="1"/>
      <c r="AN831" s="1"/>
      <c r="AO831" s="1"/>
      <c r="AP831" s="1"/>
      <c r="AQ831" s="1"/>
      <c r="AR831" s="1"/>
      <c r="AS831" s="1"/>
      <c r="AT831" s="1"/>
      <c r="AU831" s="1"/>
      <c r="AV831" s="1"/>
      <c r="AW831" s="1"/>
      <c r="AX831" s="1"/>
    </row>
    <row r="832" spans="1:50"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234"/>
      <c r="AC832" s="234"/>
      <c r="AD832" s="1"/>
      <c r="AE832" s="1"/>
      <c r="AF832" s="1"/>
      <c r="AG832" s="1"/>
      <c r="AH832" s="1"/>
      <c r="AI832" s="1"/>
      <c r="AJ832" s="1"/>
      <c r="AK832" s="1"/>
      <c r="AL832" s="1"/>
      <c r="AM832" s="1"/>
      <c r="AN832" s="1"/>
      <c r="AO832" s="1"/>
      <c r="AP832" s="1"/>
      <c r="AQ832" s="1"/>
      <c r="AR832" s="1"/>
      <c r="AS832" s="1"/>
      <c r="AT832" s="1"/>
      <c r="AU832" s="1"/>
      <c r="AV832" s="1"/>
      <c r="AW832" s="1"/>
      <c r="AX832" s="1"/>
    </row>
    <row r="833" spans="1:50"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234"/>
      <c r="AC833" s="234"/>
      <c r="AD833" s="1"/>
      <c r="AE833" s="1"/>
      <c r="AF833" s="1"/>
      <c r="AG833" s="1"/>
      <c r="AH833" s="1"/>
      <c r="AI833" s="1"/>
      <c r="AJ833" s="1"/>
      <c r="AK833" s="1"/>
      <c r="AL833" s="1"/>
      <c r="AM833" s="1"/>
      <c r="AN833" s="1"/>
      <c r="AO833" s="1"/>
      <c r="AP833" s="1"/>
      <c r="AQ833" s="1"/>
      <c r="AR833" s="1"/>
      <c r="AS833" s="1"/>
      <c r="AT833" s="1"/>
      <c r="AU833" s="1"/>
      <c r="AV833" s="1"/>
      <c r="AW833" s="1"/>
      <c r="AX833" s="1"/>
    </row>
    <row r="834" spans="1:50"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234"/>
      <c r="AC834" s="234"/>
      <c r="AD834" s="1"/>
      <c r="AE834" s="1"/>
      <c r="AF834" s="1"/>
      <c r="AG834" s="1"/>
      <c r="AH834" s="1"/>
      <c r="AI834" s="1"/>
      <c r="AJ834" s="1"/>
      <c r="AK834" s="1"/>
      <c r="AL834" s="1"/>
      <c r="AM834" s="1"/>
      <c r="AN834" s="1"/>
      <c r="AO834" s="1"/>
      <c r="AP834" s="1"/>
      <c r="AQ834" s="1"/>
      <c r="AR834" s="1"/>
      <c r="AS834" s="1"/>
      <c r="AT834" s="1"/>
      <c r="AU834" s="1"/>
      <c r="AV834" s="1"/>
      <c r="AW834" s="1"/>
      <c r="AX834" s="1"/>
    </row>
    <row r="835" spans="1:50"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234"/>
      <c r="AC835" s="234"/>
      <c r="AD835" s="1"/>
      <c r="AE835" s="1"/>
      <c r="AF835" s="1"/>
      <c r="AG835" s="1"/>
      <c r="AH835" s="1"/>
      <c r="AI835" s="1"/>
      <c r="AJ835" s="1"/>
      <c r="AK835" s="1"/>
      <c r="AL835" s="1"/>
      <c r="AM835" s="1"/>
      <c r="AN835" s="1"/>
      <c r="AO835" s="1"/>
      <c r="AP835" s="1"/>
      <c r="AQ835" s="1"/>
      <c r="AR835" s="1"/>
      <c r="AS835" s="1"/>
      <c r="AT835" s="1"/>
      <c r="AU835" s="1"/>
      <c r="AV835" s="1"/>
      <c r="AW835" s="1"/>
      <c r="AX835" s="1"/>
    </row>
    <row r="836" spans="1:50"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234"/>
      <c r="AC836" s="234"/>
      <c r="AD836" s="1"/>
      <c r="AE836" s="1"/>
      <c r="AF836" s="1"/>
      <c r="AG836" s="1"/>
      <c r="AH836" s="1"/>
      <c r="AI836" s="1"/>
      <c r="AJ836" s="1"/>
      <c r="AK836" s="1"/>
      <c r="AL836" s="1"/>
      <c r="AM836" s="1"/>
      <c r="AN836" s="1"/>
      <c r="AO836" s="1"/>
      <c r="AP836" s="1"/>
      <c r="AQ836" s="1"/>
      <c r="AR836" s="1"/>
      <c r="AS836" s="1"/>
      <c r="AT836" s="1"/>
      <c r="AU836" s="1"/>
      <c r="AV836" s="1"/>
      <c r="AW836" s="1"/>
      <c r="AX836" s="1"/>
    </row>
    <row r="837" spans="1:50"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234"/>
      <c r="AC837" s="234"/>
      <c r="AD837" s="1"/>
      <c r="AE837" s="1"/>
      <c r="AF837" s="1"/>
      <c r="AG837" s="1"/>
      <c r="AH837" s="1"/>
      <c r="AI837" s="1"/>
      <c r="AJ837" s="1"/>
      <c r="AK837" s="1"/>
      <c r="AL837" s="1"/>
      <c r="AM837" s="1"/>
      <c r="AN837" s="1"/>
      <c r="AO837" s="1"/>
      <c r="AP837" s="1"/>
      <c r="AQ837" s="1"/>
      <c r="AR837" s="1"/>
      <c r="AS837" s="1"/>
      <c r="AT837" s="1"/>
      <c r="AU837" s="1"/>
      <c r="AV837" s="1"/>
      <c r="AW837" s="1"/>
      <c r="AX837" s="1"/>
    </row>
    <row r="838" spans="1:50"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234"/>
      <c r="AC838" s="234"/>
      <c r="AD838" s="1"/>
      <c r="AE838" s="1"/>
      <c r="AF838" s="1"/>
      <c r="AG838" s="1"/>
      <c r="AH838" s="1"/>
      <c r="AI838" s="1"/>
      <c r="AJ838" s="1"/>
      <c r="AK838" s="1"/>
      <c r="AL838" s="1"/>
      <c r="AM838" s="1"/>
      <c r="AN838" s="1"/>
      <c r="AO838" s="1"/>
      <c r="AP838" s="1"/>
      <c r="AQ838" s="1"/>
      <c r="AR838" s="1"/>
      <c r="AS838" s="1"/>
      <c r="AT838" s="1"/>
      <c r="AU838" s="1"/>
      <c r="AV838" s="1"/>
      <c r="AW838" s="1"/>
      <c r="AX838" s="1"/>
    </row>
    <row r="839" spans="1:50"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234"/>
      <c r="AC839" s="234"/>
      <c r="AD839" s="1"/>
      <c r="AE839" s="1"/>
      <c r="AF839" s="1"/>
      <c r="AG839" s="1"/>
      <c r="AH839" s="1"/>
      <c r="AI839" s="1"/>
      <c r="AJ839" s="1"/>
      <c r="AK839" s="1"/>
      <c r="AL839" s="1"/>
      <c r="AM839" s="1"/>
      <c r="AN839" s="1"/>
      <c r="AO839" s="1"/>
      <c r="AP839" s="1"/>
      <c r="AQ839" s="1"/>
      <c r="AR839" s="1"/>
      <c r="AS839" s="1"/>
      <c r="AT839" s="1"/>
      <c r="AU839" s="1"/>
      <c r="AV839" s="1"/>
      <c r="AW839" s="1"/>
      <c r="AX839" s="1"/>
    </row>
    <row r="840" spans="1:50"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234"/>
      <c r="AC840" s="234"/>
      <c r="AD840" s="1"/>
      <c r="AE840" s="1"/>
      <c r="AF840" s="1"/>
      <c r="AG840" s="1"/>
      <c r="AH840" s="1"/>
      <c r="AI840" s="1"/>
      <c r="AJ840" s="1"/>
      <c r="AK840" s="1"/>
      <c r="AL840" s="1"/>
      <c r="AM840" s="1"/>
      <c r="AN840" s="1"/>
      <c r="AO840" s="1"/>
      <c r="AP840" s="1"/>
      <c r="AQ840" s="1"/>
      <c r="AR840" s="1"/>
      <c r="AS840" s="1"/>
      <c r="AT840" s="1"/>
      <c r="AU840" s="1"/>
      <c r="AV840" s="1"/>
      <c r="AW840" s="1"/>
      <c r="AX840" s="1"/>
    </row>
    <row r="841" spans="1:50"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234"/>
      <c r="AC841" s="234"/>
      <c r="AD841" s="1"/>
      <c r="AE841" s="1"/>
      <c r="AF841" s="1"/>
      <c r="AG841" s="1"/>
      <c r="AH841" s="1"/>
      <c r="AI841" s="1"/>
      <c r="AJ841" s="1"/>
      <c r="AK841" s="1"/>
      <c r="AL841" s="1"/>
      <c r="AM841" s="1"/>
      <c r="AN841" s="1"/>
      <c r="AO841" s="1"/>
      <c r="AP841" s="1"/>
      <c r="AQ841" s="1"/>
      <c r="AR841" s="1"/>
      <c r="AS841" s="1"/>
      <c r="AT841" s="1"/>
      <c r="AU841" s="1"/>
      <c r="AV841" s="1"/>
      <c r="AW841" s="1"/>
      <c r="AX841" s="1"/>
    </row>
    <row r="842" spans="1:50"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234"/>
      <c r="AC842" s="234"/>
      <c r="AD842" s="1"/>
      <c r="AE842" s="1"/>
      <c r="AF842" s="1"/>
      <c r="AG842" s="1"/>
      <c r="AH842" s="1"/>
      <c r="AI842" s="1"/>
      <c r="AJ842" s="1"/>
      <c r="AK842" s="1"/>
      <c r="AL842" s="1"/>
      <c r="AM842" s="1"/>
      <c r="AN842" s="1"/>
      <c r="AO842" s="1"/>
      <c r="AP842" s="1"/>
      <c r="AQ842" s="1"/>
      <c r="AR842" s="1"/>
      <c r="AS842" s="1"/>
      <c r="AT842" s="1"/>
      <c r="AU842" s="1"/>
      <c r="AV842" s="1"/>
      <c r="AW842" s="1"/>
      <c r="AX842" s="1"/>
    </row>
    <row r="843" spans="1:50"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234"/>
      <c r="AC843" s="234"/>
      <c r="AD843" s="1"/>
      <c r="AE843" s="1"/>
      <c r="AF843" s="1"/>
      <c r="AG843" s="1"/>
      <c r="AH843" s="1"/>
      <c r="AI843" s="1"/>
      <c r="AJ843" s="1"/>
      <c r="AK843" s="1"/>
      <c r="AL843" s="1"/>
      <c r="AM843" s="1"/>
      <c r="AN843" s="1"/>
      <c r="AO843" s="1"/>
      <c r="AP843" s="1"/>
      <c r="AQ843" s="1"/>
      <c r="AR843" s="1"/>
      <c r="AS843" s="1"/>
      <c r="AT843" s="1"/>
      <c r="AU843" s="1"/>
      <c r="AV843" s="1"/>
      <c r="AW843" s="1"/>
      <c r="AX843" s="1"/>
    </row>
    <row r="844" spans="1:50"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234"/>
      <c r="AC844" s="234"/>
      <c r="AD844" s="1"/>
      <c r="AE844" s="1"/>
      <c r="AF844" s="1"/>
      <c r="AG844" s="1"/>
      <c r="AH844" s="1"/>
      <c r="AI844" s="1"/>
      <c r="AJ844" s="1"/>
      <c r="AK844" s="1"/>
      <c r="AL844" s="1"/>
      <c r="AM844" s="1"/>
      <c r="AN844" s="1"/>
      <c r="AO844" s="1"/>
      <c r="AP844" s="1"/>
      <c r="AQ844" s="1"/>
      <c r="AR844" s="1"/>
      <c r="AS844" s="1"/>
      <c r="AT844" s="1"/>
      <c r="AU844" s="1"/>
      <c r="AV844" s="1"/>
      <c r="AW844" s="1"/>
      <c r="AX844" s="1"/>
    </row>
    <row r="845" spans="1:50"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234"/>
      <c r="AC845" s="234"/>
      <c r="AD845" s="1"/>
      <c r="AE845" s="1"/>
      <c r="AF845" s="1"/>
      <c r="AG845" s="1"/>
      <c r="AH845" s="1"/>
      <c r="AI845" s="1"/>
      <c r="AJ845" s="1"/>
      <c r="AK845" s="1"/>
      <c r="AL845" s="1"/>
      <c r="AM845" s="1"/>
      <c r="AN845" s="1"/>
      <c r="AO845" s="1"/>
      <c r="AP845" s="1"/>
      <c r="AQ845" s="1"/>
      <c r="AR845" s="1"/>
      <c r="AS845" s="1"/>
      <c r="AT845" s="1"/>
      <c r="AU845" s="1"/>
      <c r="AV845" s="1"/>
      <c r="AW845" s="1"/>
      <c r="AX845" s="1"/>
    </row>
    <row r="846" spans="1:50"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234"/>
      <c r="AC846" s="234"/>
      <c r="AD846" s="1"/>
      <c r="AE846" s="1"/>
      <c r="AF846" s="1"/>
      <c r="AG846" s="1"/>
      <c r="AH846" s="1"/>
      <c r="AI846" s="1"/>
      <c r="AJ846" s="1"/>
      <c r="AK846" s="1"/>
      <c r="AL846" s="1"/>
      <c r="AM846" s="1"/>
      <c r="AN846" s="1"/>
      <c r="AO846" s="1"/>
      <c r="AP846" s="1"/>
      <c r="AQ846" s="1"/>
      <c r="AR846" s="1"/>
      <c r="AS846" s="1"/>
      <c r="AT846" s="1"/>
      <c r="AU846" s="1"/>
      <c r="AV846" s="1"/>
      <c r="AW846" s="1"/>
      <c r="AX846" s="1"/>
    </row>
    <row r="847" spans="1:50"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234"/>
      <c r="AC847" s="234"/>
      <c r="AD847" s="1"/>
      <c r="AE847" s="1"/>
      <c r="AF847" s="1"/>
      <c r="AG847" s="1"/>
      <c r="AH847" s="1"/>
      <c r="AI847" s="1"/>
      <c r="AJ847" s="1"/>
      <c r="AK847" s="1"/>
      <c r="AL847" s="1"/>
      <c r="AM847" s="1"/>
      <c r="AN847" s="1"/>
      <c r="AO847" s="1"/>
      <c r="AP847" s="1"/>
      <c r="AQ847" s="1"/>
      <c r="AR847" s="1"/>
      <c r="AS847" s="1"/>
      <c r="AT847" s="1"/>
      <c r="AU847" s="1"/>
      <c r="AV847" s="1"/>
      <c r="AW847" s="1"/>
      <c r="AX847" s="1"/>
    </row>
    <row r="848" spans="1:50"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234"/>
      <c r="AC848" s="234"/>
      <c r="AD848" s="1"/>
      <c r="AE848" s="1"/>
      <c r="AF848" s="1"/>
      <c r="AG848" s="1"/>
      <c r="AH848" s="1"/>
      <c r="AI848" s="1"/>
      <c r="AJ848" s="1"/>
      <c r="AK848" s="1"/>
      <c r="AL848" s="1"/>
      <c r="AM848" s="1"/>
      <c r="AN848" s="1"/>
      <c r="AO848" s="1"/>
      <c r="AP848" s="1"/>
      <c r="AQ848" s="1"/>
      <c r="AR848" s="1"/>
      <c r="AS848" s="1"/>
      <c r="AT848" s="1"/>
      <c r="AU848" s="1"/>
      <c r="AV848" s="1"/>
      <c r="AW848" s="1"/>
      <c r="AX848" s="1"/>
    </row>
    <row r="849" spans="1:50"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234"/>
      <c r="AC849" s="234"/>
      <c r="AD849" s="1"/>
      <c r="AE849" s="1"/>
      <c r="AF849" s="1"/>
      <c r="AG849" s="1"/>
      <c r="AH849" s="1"/>
      <c r="AI849" s="1"/>
      <c r="AJ849" s="1"/>
      <c r="AK849" s="1"/>
      <c r="AL849" s="1"/>
      <c r="AM849" s="1"/>
      <c r="AN849" s="1"/>
      <c r="AO849" s="1"/>
      <c r="AP849" s="1"/>
      <c r="AQ849" s="1"/>
      <c r="AR849" s="1"/>
      <c r="AS849" s="1"/>
      <c r="AT849" s="1"/>
      <c r="AU849" s="1"/>
      <c r="AV849" s="1"/>
      <c r="AW849" s="1"/>
      <c r="AX849" s="1"/>
    </row>
    <row r="850" spans="1:50"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234"/>
      <c r="AC850" s="234"/>
      <c r="AD850" s="1"/>
      <c r="AE850" s="1"/>
      <c r="AF850" s="1"/>
      <c r="AG850" s="1"/>
      <c r="AH850" s="1"/>
      <c r="AI850" s="1"/>
      <c r="AJ850" s="1"/>
      <c r="AK850" s="1"/>
      <c r="AL850" s="1"/>
      <c r="AM850" s="1"/>
      <c r="AN850" s="1"/>
      <c r="AO850" s="1"/>
      <c r="AP850" s="1"/>
      <c r="AQ850" s="1"/>
      <c r="AR850" s="1"/>
      <c r="AS850" s="1"/>
      <c r="AT850" s="1"/>
      <c r="AU850" s="1"/>
      <c r="AV850" s="1"/>
      <c r="AW850" s="1"/>
      <c r="AX850" s="1"/>
    </row>
    <row r="851" spans="1:50"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234"/>
      <c r="AC851" s="234"/>
      <c r="AD851" s="1"/>
      <c r="AE851" s="1"/>
      <c r="AF851" s="1"/>
      <c r="AG851" s="1"/>
      <c r="AH851" s="1"/>
      <c r="AI851" s="1"/>
      <c r="AJ851" s="1"/>
      <c r="AK851" s="1"/>
      <c r="AL851" s="1"/>
      <c r="AM851" s="1"/>
      <c r="AN851" s="1"/>
      <c r="AO851" s="1"/>
      <c r="AP851" s="1"/>
      <c r="AQ851" s="1"/>
      <c r="AR851" s="1"/>
      <c r="AS851" s="1"/>
      <c r="AT851" s="1"/>
      <c r="AU851" s="1"/>
      <c r="AV851" s="1"/>
      <c r="AW851" s="1"/>
      <c r="AX851" s="1"/>
    </row>
    <row r="852" spans="1:50"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234"/>
      <c r="AC852" s="234"/>
      <c r="AD852" s="1"/>
      <c r="AE852" s="1"/>
      <c r="AF852" s="1"/>
      <c r="AG852" s="1"/>
      <c r="AH852" s="1"/>
      <c r="AI852" s="1"/>
      <c r="AJ852" s="1"/>
      <c r="AK852" s="1"/>
      <c r="AL852" s="1"/>
      <c r="AM852" s="1"/>
      <c r="AN852" s="1"/>
      <c r="AO852" s="1"/>
      <c r="AP852" s="1"/>
      <c r="AQ852" s="1"/>
      <c r="AR852" s="1"/>
      <c r="AS852" s="1"/>
      <c r="AT852" s="1"/>
      <c r="AU852" s="1"/>
      <c r="AV852" s="1"/>
      <c r="AW852" s="1"/>
      <c r="AX852" s="1"/>
    </row>
    <row r="853" spans="1:50"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234"/>
      <c r="AC853" s="234"/>
      <c r="AD853" s="1"/>
      <c r="AE853" s="1"/>
      <c r="AF853" s="1"/>
      <c r="AG853" s="1"/>
      <c r="AH853" s="1"/>
      <c r="AI853" s="1"/>
      <c r="AJ853" s="1"/>
      <c r="AK853" s="1"/>
      <c r="AL853" s="1"/>
      <c r="AM853" s="1"/>
      <c r="AN853" s="1"/>
      <c r="AO853" s="1"/>
      <c r="AP853" s="1"/>
      <c r="AQ853" s="1"/>
      <c r="AR853" s="1"/>
      <c r="AS853" s="1"/>
      <c r="AT853" s="1"/>
      <c r="AU853" s="1"/>
      <c r="AV853" s="1"/>
      <c r="AW853" s="1"/>
      <c r="AX853" s="1"/>
    </row>
    <row r="854" spans="1:50"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234"/>
      <c r="AC854" s="234"/>
      <c r="AD854" s="1"/>
      <c r="AE854" s="1"/>
      <c r="AF854" s="1"/>
      <c r="AG854" s="1"/>
      <c r="AH854" s="1"/>
      <c r="AI854" s="1"/>
      <c r="AJ854" s="1"/>
      <c r="AK854" s="1"/>
      <c r="AL854" s="1"/>
      <c r="AM854" s="1"/>
      <c r="AN854" s="1"/>
      <c r="AO854" s="1"/>
      <c r="AP854" s="1"/>
      <c r="AQ854" s="1"/>
      <c r="AR854" s="1"/>
      <c r="AS854" s="1"/>
      <c r="AT854" s="1"/>
      <c r="AU854" s="1"/>
      <c r="AV854" s="1"/>
      <c r="AW854" s="1"/>
      <c r="AX854" s="1"/>
    </row>
    <row r="855" spans="1:50"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234"/>
      <c r="AC855" s="234"/>
      <c r="AD855" s="1"/>
      <c r="AE855" s="1"/>
      <c r="AF855" s="1"/>
      <c r="AG855" s="1"/>
      <c r="AH855" s="1"/>
      <c r="AI855" s="1"/>
      <c r="AJ855" s="1"/>
      <c r="AK855" s="1"/>
      <c r="AL855" s="1"/>
      <c r="AM855" s="1"/>
      <c r="AN855" s="1"/>
      <c r="AO855" s="1"/>
      <c r="AP855" s="1"/>
      <c r="AQ855" s="1"/>
      <c r="AR855" s="1"/>
      <c r="AS855" s="1"/>
      <c r="AT855" s="1"/>
      <c r="AU855" s="1"/>
      <c r="AV855" s="1"/>
      <c r="AW855" s="1"/>
      <c r="AX855" s="1"/>
    </row>
    <row r="856" spans="1:50"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234"/>
      <c r="AC856" s="234"/>
      <c r="AD856" s="1"/>
      <c r="AE856" s="1"/>
      <c r="AF856" s="1"/>
      <c r="AG856" s="1"/>
      <c r="AH856" s="1"/>
      <c r="AI856" s="1"/>
      <c r="AJ856" s="1"/>
      <c r="AK856" s="1"/>
      <c r="AL856" s="1"/>
      <c r="AM856" s="1"/>
      <c r="AN856" s="1"/>
      <c r="AO856" s="1"/>
      <c r="AP856" s="1"/>
      <c r="AQ856" s="1"/>
      <c r="AR856" s="1"/>
      <c r="AS856" s="1"/>
      <c r="AT856" s="1"/>
      <c r="AU856" s="1"/>
      <c r="AV856" s="1"/>
      <c r="AW856" s="1"/>
      <c r="AX856" s="1"/>
    </row>
    <row r="857" spans="1:50"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234"/>
      <c r="AC857" s="234"/>
      <c r="AD857" s="1"/>
      <c r="AE857" s="1"/>
      <c r="AF857" s="1"/>
      <c r="AG857" s="1"/>
      <c r="AH857" s="1"/>
      <c r="AI857" s="1"/>
      <c r="AJ857" s="1"/>
      <c r="AK857" s="1"/>
      <c r="AL857" s="1"/>
      <c r="AM857" s="1"/>
      <c r="AN857" s="1"/>
      <c r="AO857" s="1"/>
      <c r="AP857" s="1"/>
      <c r="AQ857" s="1"/>
      <c r="AR857" s="1"/>
      <c r="AS857" s="1"/>
      <c r="AT857" s="1"/>
      <c r="AU857" s="1"/>
      <c r="AV857" s="1"/>
      <c r="AW857" s="1"/>
      <c r="AX857" s="1"/>
    </row>
    <row r="858" spans="1:50"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234"/>
      <c r="AC858" s="234"/>
      <c r="AD858" s="1"/>
      <c r="AE858" s="1"/>
      <c r="AF858" s="1"/>
      <c r="AG858" s="1"/>
      <c r="AH858" s="1"/>
      <c r="AI858" s="1"/>
      <c r="AJ858" s="1"/>
      <c r="AK858" s="1"/>
      <c r="AL858" s="1"/>
      <c r="AM858" s="1"/>
      <c r="AN858" s="1"/>
      <c r="AO858" s="1"/>
      <c r="AP858" s="1"/>
      <c r="AQ858" s="1"/>
      <c r="AR858" s="1"/>
      <c r="AS858" s="1"/>
      <c r="AT858" s="1"/>
      <c r="AU858" s="1"/>
      <c r="AV858" s="1"/>
      <c r="AW858" s="1"/>
      <c r="AX858" s="1"/>
    </row>
    <row r="859" spans="1:50"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234"/>
      <c r="AC859" s="234"/>
      <c r="AD859" s="1"/>
      <c r="AE859" s="1"/>
      <c r="AF859" s="1"/>
      <c r="AG859" s="1"/>
      <c r="AH859" s="1"/>
      <c r="AI859" s="1"/>
      <c r="AJ859" s="1"/>
      <c r="AK859" s="1"/>
      <c r="AL859" s="1"/>
      <c r="AM859" s="1"/>
      <c r="AN859" s="1"/>
      <c r="AO859" s="1"/>
      <c r="AP859" s="1"/>
      <c r="AQ859" s="1"/>
      <c r="AR859" s="1"/>
      <c r="AS859" s="1"/>
      <c r="AT859" s="1"/>
      <c r="AU859" s="1"/>
      <c r="AV859" s="1"/>
      <c r="AW859" s="1"/>
      <c r="AX859" s="1"/>
    </row>
    <row r="860" spans="1:50"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234"/>
      <c r="AC860" s="234"/>
      <c r="AD860" s="1"/>
      <c r="AE860" s="1"/>
      <c r="AF860" s="1"/>
      <c r="AG860" s="1"/>
      <c r="AH860" s="1"/>
      <c r="AI860" s="1"/>
      <c r="AJ860" s="1"/>
      <c r="AK860" s="1"/>
      <c r="AL860" s="1"/>
      <c r="AM860" s="1"/>
      <c r="AN860" s="1"/>
      <c r="AO860" s="1"/>
      <c r="AP860" s="1"/>
      <c r="AQ860" s="1"/>
      <c r="AR860" s="1"/>
      <c r="AS860" s="1"/>
      <c r="AT860" s="1"/>
      <c r="AU860" s="1"/>
      <c r="AV860" s="1"/>
      <c r="AW860" s="1"/>
      <c r="AX860" s="1"/>
    </row>
    <row r="861" spans="1:50"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234"/>
      <c r="AC861" s="234"/>
      <c r="AD861" s="1"/>
      <c r="AE861" s="1"/>
      <c r="AF861" s="1"/>
      <c r="AG861" s="1"/>
      <c r="AH861" s="1"/>
      <c r="AI861" s="1"/>
      <c r="AJ861" s="1"/>
      <c r="AK861" s="1"/>
      <c r="AL861" s="1"/>
      <c r="AM861" s="1"/>
      <c r="AN861" s="1"/>
      <c r="AO861" s="1"/>
      <c r="AP861" s="1"/>
      <c r="AQ861" s="1"/>
      <c r="AR861" s="1"/>
      <c r="AS861" s="1"/>
      <c r="AT861" s="1"/>
      <c r="AU861" s="1"/>
      <c r="AV861" s="1"/>
      <c r="AW861" s="1"/>
      <c r="AX861" s="1"/>
    </row>
    <row r="862" spans="1:50"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234"/>
      <c r="AC862" s="234"/>
      <c r="AD862" s="1"/>
      <c r="AE862" s="1"/>
      <c r="AF862" s="1"/>
      <c r="AG862" s="1"/>
      <c r="AH862" s="1"/>
      <c r="AI862" s="1"/>
      <c r="AJ862" s="1"/>
      <c r="AK862" s="1"/>
      <c r="AL862" s="1"/>
      <c r="AM862" s="1"/>
      <c r="AN862" s="1"/>
      <c r="AO862" s="1"/>
      <c r="AP862" s="1"/>
      <c r="AQ862" s="1"/>
      <c r="AR862" s="1"/>
      <c r="AS862" s="1"/>
      <c r="AT862" s="1"/>
      <c r="AU862" s="1"/>
      <c r="AV862" s="1"/>
      <c r="AW862" s="1"/>
      <c r="AX862" s="1"/>
    </row>
    <row r="863" spans="1:50"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234"/>
      <c r="AC863" s="234"/>
      <c r="AD863" s="1"/>
      <c r="AE863" s="1"/>
      <c r="AF863" s="1"/>
      <c r="AG863" s="1"/>
      <c r="AH863" s="1"/>
      <c r="AI863" s="1"/>
      <c r="AJ863" s="1"/>
      <c r="AK863" s="1"/>
      <c r="AL863" s="1"/>
      <c r="AM863" s="1"/>
      <c r="AN863" s="1"/>
      <c r="AO863" s="1"/>
      <c r="AP863" s="1"/>
      <c r="AQ863" s="1"/>
      <c r="AR863" s="1"/>
      <c r="AS863" s="1"/>
      <c r="AT863" s="1"/>
      <c r="AU863" s="1"/>
      <c r="AV863" s="1"/>
      <c r="AW863" s="1"/>
      <c r="AX863" s="1"/>
    </row>
    <row r="864" spans="1:50"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234"/>
      <c r="AC864" s="234"/>
      <c r="AD864" s="1"/>
      <c r="AE864" s="1"/>
      <c r="AF864" s="1"/>
      <c r="AG864" s="1"/>
      <c r="AH864" s="1"/>
      <c r="AI864" s="1"/>
      <c r="AJ864" s="1"/>
      <c r="AK864" s="1"/>
      <c r="AL864" s="1"/>
      <c r="AM864" s="1"/>
      <c r="AN864" s="1"/>
      <c r="AO864" s="1"/>
      <c r="AP864" s="1"/>
      <c r="AQ864" s="1"/>
      <c r="AR864" s="1"/>
      <c r="AS864" s="1"/>
      <c r="AT864" s="1"/>
      <c r="AU864" s="1"/>
      <c r="AV864" s="1"/>
      <c r="AW864" s="1"/>
      <c r="AX864" s="1"/>
    </row>
    <row r="865" spans="1:50"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234"/>
      <c r="AC865" s="234"/>
      <c r="AD865" s="1"/>
      <c r="AE865" s="1"/>
      <c r="AF865" s="1"/>
      <c r="AG865" s="1"/>
      <c r="AH865" s="1"/>
      <c r="AI865" s="1"/>
      <c r="AJ865" s="1"/>
      <c r="AK865" s="1"/>
      <c r="AL865" s="1"/>
      <c r="AM865" s="1"/>
      <c r="AN865" s="1"/>
      <c r="AO865" s="1"/>
      <c r="AP865" s="1"/>
      <c r="AQ865" s="1"/>
      <c r="AR865" s="1"/>
      <c r="AS865" s="1"/>
      <c r="AT865" s="1"/>
      <c r="AU865" s="1"/>
      <c r="AV865" s="1"/>
      <c r="AW865" s="1"/>
      <c r="AX865" s="1"/>
    </row>
    <row r="866" spans="1:50"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234"/>
      <c r="AC866" s="234"/>
      <c r="AD866" s="1"/>
      <c r="AE866" s="1"/>
      <c r="AF866" s="1"/>
      <c r="AG866" s="1"/>
      <c r="AH866" s="1"/>
      <c r="AI866" s="1"/>
      <c r="AJ866" s="1"/>
      <c r="AK866" s="1"/>
      <c r="AL866" s="1"/>
      <c r="AM866" s="1"/>
      <c r="AN866" s="1"/>
      <c r="AO866" s="1"/>
      <c r="AP866" s="1"/>
      <c r="AQ866" s="1"/>
      <c r="AR866" s="1"/>
      <c r="AS866" s="1"/>
      <c r="AT866" s="1"/>
      <c r="AU866" s="1"/>
      <c r="AV866" s="1"/>
      <c r="AW866" s="1"/>
      <c r="AX866" s="1"/>
    </row>
    <row r="867" spans="1:50"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234"/>
      <c r="AC867" s="234"/>
      <c r="AD867" s="1"/>
      <c r="AE867" s="1"/>
      <c r="AF867" s="1"/>
      <c r="AG867" s="1"/>
      <c r="AH867" s="1"/>
      <c r="AI867" s="1"/>
      <c r="AJ867" s="1"/>
      <c r="AK867" s="1"/>
      <c r="AL867" s="1"/>
      <c r="AM867" s="1"/>
      <c r="AN867" s="1"/>
      <c r="AO867" s="1"/>
      <c r="AP867" s="1"/>
      <c r="AQ867" s="1"/>
      <c r="AR867" s="1"/>
      <c r="AS867" s="1"/>
      <c r="AT867" s="1"/>
      <c r="AU867" s="1"/>
      <c r="AV867" s="1"/>
      <c r="AW867" s="1"/>
      <c r="AX867" s="1"/>
    </row>
    <row r="868" spans="1:50"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234"/>
      <c r="AC868" s="234"/>
      <c r="AD868" s="1"/>
      <c r="AE868" s="1"/>
      <c r="AF868" s="1"/>
      <c r="AG868" s="1"/>
      <c r="AH868" s="1"/>
      <c r="AI868" s="1"/>
      <c r="AJ868" s="1"/>
      <c r="AK868" s="1"/>
      <c r="AL868" s="1"/>
      <c r="AM868" s="1"/>
      <c r="AN868" s="1"/>
      <c r="AO868" s="1"/>
      <c r="AP868" s="1"/>
      <c r="AQ868" s="1"/>
      <c r="AR868" s="1"/>
      <c r="AS868" s="1"/>
      <c r="AT868" s="1"/>
      <c r="AU868" s="1"/>
      <c r="AV868" s="1"/>
      <c r="AW868" s="1"/>
      <c r="AX868" s="1"/>
    </row>
    <row r="869" spans="1:50"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234"/>
      <c r="AC869" s="234"/>
      <c r="AD869" s="1"/>
      <c r="AE869" s="1"/>
      <c r="AF869" s="1"/>
      <c r="AG869" s="1"/>
      <c r="AH869" s="1"/>
      <c r="AI869" s="1"/>
      <c r="AJ869" s="1"/>
      <c r="AK869" s="1"/>
      <c r="AL869" s="1"/>
      <c r="AM869" s="1"/>
      <c r="AN869" s="1"/>
      <c r="AO869" s="1"/>
      <c r="AP869" s="1"/>
      <c r="AQ869" s="1"/>
      <c r="AR869" s="1"/>
      <c r="AS869" s="1"/>
      <c r="AT869" s="1"/>
      <c r="AU869" s="1"/>
      <c r="AV869" s="1"/>
      <c r="AW869" s="1"/>
      <c r="AX869" s="1"/>
    </row>
    <row r="870" spans="1:50"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234"/>
      <c r="AC870" s="234"/>
      <c r="AD870" s="1"/>
      <c r="AE870" s="1"/>
      <c r="AF870" s="1"/>
      <c r="AG870" s="1"/>
      <c r="AH870" s="1"/>
      <c r="AI870" s="1"/>
      <c r="AJ870" s="1"/>
      <c r="AK870" s="1"/>
      <c r="AL870" s="1"/>
      <c r="AM870" s="1"/>
      <c r="AN870" s="1"/>
      <c r="AO870" s="1"/>
      <c r="AP870" s="1"/>
      <c r="AQ870" s="1"/>
      <c r="AR870" s="1"/>
      <c r="AS870" s="1"/>
      <c r="AT870" s="1"/>
      <c r="AU870" s="1"/>
      <c r="AV870" s="1"/>
      <c r="AW870" s="1"/>
      <c r="AX870" s="1"/>
    </row>
    <row r="871" spans="1:50"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234"/>
      <c r="AC871" s="234"/>
      <c r="AD871" s="1"/>
      <c r="AE871" s="1"/>
      <c r="AF871" s="1"/>
      <c r="AG871" s="1"/>
      <c r="AH871" s="1"/>
      <c r="AI871" s="1"/>
      <c r="AJ871" s="1"/>
      <c r="AK871" s="1"/>
      <c r="AL871" s="1"/>
      <c r="AM871" s="1"/>
      <c r="AN871" s="1"/>
      <c r="AO871" s="1"/>
      <c r="AP871" s="1"/>
      <c r="AQ871" s="1"/>
      <c r="AR871" s="1"/>
      <c r="AS871" s="1"/>
      <c r="AT871" s="1"/>
      <c r="AU871" s="1"/>
      <c r="AV871" s="1"/>
      <c r="AW871" s="1"/>
      <c r="AX871" s="1"/>
    </row>
    <row r="872" spans="1:50"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234"/>
      <c r="AC872" s="234"/>
      <c r="AD872" s="1"/>
      <c r="AE872" s="1"/>
      <c r="AF872" s="1"/>
      <c r="AG872" s="1"/>
      <c r="AH872" s="1"/>
      <c r="AI872" s="1"/>
      <c r="AJ872" s="1"/>
      <c r="AK872" s="1"/>
      <c r="AL872" s="1"/>
      <c r="AM872" s="1"/>
      <c r="AN872" s="1"/>
      <c r="AO872" s="1"/>
      <c r="AP872" s="1"/>
      <c r="AQ872" s="1"/>
      <c r="AR872" s="1"/>
      <c r="AS872" s="1"/>
      <c r="AT872" s="1"/>
      <c r="AU872" s="1"/>
      <c r="AV872" s="1"/>
      <c r="AW872" s="1"/>
      <c r="AX872" s="1"/>
    </row>
    <row r="873" spans="1:50"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234"/>
      <c r="AC873" s="234"/>
      <c r="AD873" s="1"/>
      <c r="AE873" s="1"/>
      <c r="AF873" s="1"/>
      <c r="AG873" s="1"/>
      <c r="AH873" s="1"/>
      <c r="AI873" s="1"/>
      <c r="AJ873" s="1"/>
      <c r="AK873" s="1"/>
      <c r="AL873" s="1"/>
      <c r="AM873" s="1"/>
      <c r="AN873" s="1"/>
      <c r="AO873" s="1"/>
      <c r="AP873" s="1"/>
      <c r="AQ873" s="1"/>
      <c r="AR873" s="1"/>
      <c r="AS873" s="1"/>
      <c r="AT873" s="1"/>
      <c r="AU873" s="1"/>
      <c r="AV873" s="1"/>
      <c r="AW873" s="1"/>
      <c r="AX873" s="1"/>
    </row>
    <row r="874" spans="1:50"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234"/>
      <c r="AC874" s="234"/>
      <c r="AD874" s="1"/>
      <c r="AE874" s="1"/>
      <c r="AF874" s="1"/>
      <c r="AG874" s="1"/>
      <c r="AH874" s="1"/>
      <c r="AI874" s="1"/>
      <c r="AJ874" s="1"/>
      <c r="AK874" s="1"/>
      <c r="AL874" s="1"/>
      <c r="AM874" s="1"/>
      <c r="AN874" s="1"/>
      <c r="AO874" s="1"/>
      <c r="AP874" s="1"/>
      <c r="AQ874" s="1"/>
      <c r="AR874" s="1"/>
      <c r="AS874" s="1"/>
      <c r="AT874" s="1"/>
      <c r="AU874" s="1"/>
      <c r="AV874" s="1"/>
      <c r="AW874" s="1"/>
      <c r="AX874" s="1"/>
    </row>
    <row r="875" spans="1:50"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234"/>
      <c r="AC875" s="234"/>
      <c r="AD875" s="1"/>
      <c r="AE875" s="1"/>
      <c r="AF875" s="1"/>
      <c r="AG875" s="1"/>
      <c r="AH875" s="1"/>
      <c r="AI875" s="1"/>
      <c r="AJ875" s="1"/>
      <c r="AK875" s="1"/>
      <c r="AL875" s="1"/>
      <c r="AM875" s="1"/>
      <c r="AN875" s="1"/>
      <c r="AO875" s="1"/>
      <c r="AP875" s="1"/>
      <c r="AQ875" s="1"/>
      <c r="AR875" s="1"/>
      <c r="AS875" s="1"/>
      <c r="AT875" s="1"/>
      <c r="AU875" s="1"/>
      <c r="AV875" s="1"/>
      <c r="AW875" s="1"/>
      <c r="AX875" s="1"/>
    </row>
    <row r="876" spans="1:50"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234"/>
      <c r="AC876" s="234"/>
      <c r="AD876" s="1"/>
      <c r="AE876" s="1"/>
      <c r="AF876" s="1"/>
      <c r="AG876" s="1"/>
      <c r="AH876" s="1"/>
      <c r="AI876" s="1"/>
      <c r="AJ876" s="1"/>
      <c r="AK876" s="1"/>
      <c r="AL876" s="1"/>
      <c r="AM876" s="1"/>
      <c r="AN876" s="1"/>
      <c r="AO876" s="1"/>
      <c r="AP876" s="1"/>
      <c r="AQ876" s="1"/>
      <c r="AR876" s="1"/>
      <c r="AS876" s="1"/>
      <c r="AT876" s="1"/>
      <c r="AU876" s="1"/>
      <c r="AV876" s="1"/>
      <c r="AW876" s="1"/>
      <c r="AX876" s="1"/>
    </row>
    <row r="877" spans="1:50"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234"/>
      <c r="AC877" s="234"/>
      <c r="AD877" s="1"/>
      <c r="AE877" s="1"/>
      <c r="AF877" s="1"/>
      <c r="AG877" s="1"/>
      <c r="AH877" s="1"/>
      <c r="AI877" s="1"/>
      <c r="AJ877" s="1"/>
      <c r="AK877" s="1"/>
      <c r="AL877" s="1"/>
      <c r="AM877" s="1"/>
      <c r="AN877" s="1"/>
      <c r="AO877" s="1"/>
      <c r="AP877" s="1"/>
      <c r="AQ877" s="1"/>
      <c r="AR877" s="1"/>
      <c r="AS877" s="1"/>
      <c r="AT877" s="1"/>
      <c r="AU877" s="1"/>
      <c r="AV877" s="1"/>
      <c r="AW877" s="1"/>
      <c r="AX877" s="1"/>
    </row>
    <row r="878" spans="1:50"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234"/>
      <c r="AC878" s="234"/>
      <c r="AD878" s="1"/>
      <c r="AE878" s="1"/>
      <c r="AF878" s="1"/>
      <c r="AG878" s="1"/>
      <c r="AH878" s="1"/>
      <c r="AI878" s="1"/>
      <c r="AJ878" s="1"/>
      <c r="AK878" s="1"/>
      <c r="AL878" s="1"/>
      <c r="AM878" s="1"/>
      <c r="AN878" s="1"/>
      <c r="AO878" s="1"/>
      <c r="AP878" s="1"/>
      <c r="AQ878" s="1"/>
      <c r="AR878" s="1"/>
      <c r="AS878" s="1"/>
      <c r="AT878" s="1"/>
      <c r="AU878" s="1"/>
      <c r="AV878" s="1"/>
      <c r="AW878" s="1"/>
      <c r="AX878" s="1"/>
    </row>
    <row r="879" spans="1:50"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234"/>
      <c r="AC879" s="234"/>
      <c r="AD879" s="1"/>
      <c r="AE879" s="1"/>
      <c r="AF879" s="1"/>
      <c r="AG879" s="1"/>
      <c r="AH879" s="1"/>
      <c r="AI879" s="1"/>
      <c r="AJ879" s="1"/>
      <c r="AK879" s="1"/>
      <c r="AL879" s="1"/>
      <c r="AM879" s="1"/>
      <c r="AN879" s="1"/>
      <c r="AO879" s="1"/>
      <c r="AP879" s="1"/>
      <c r="AQ879" s="1"/>
      <c r="AR879" s="1"/>
      <c r="AS879" s="1"/>
      <c r="AT879" s="1"/>
      <c r="AU879" s="1"/>
      <c r="AV879" s="1"/>
      <c r="AW879" s="1"/>
      <c r="AX879" s="1"/>
    </row>
    <row r="880" spans="1:50"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234"/>
      <c r="AC880" s="234"/>
      <c r="AD880" s="1"/>
      <c r="AE880" s="1"/>
      <c r="AF880" s="1"/>
      <c r="AG880" s="1"/>
      <c r="AH880" s="1"/>
      <c r="AI880" s="1"/>
      <c r="AJ880" s="1"/>
      <c r="AK880" s="1"/>
      <c r="AL880" s="1"/>
      <c r="AM880" s="1"/>
      <c r="AN880" s="1"/>
      <c r="AO880" s="1"/>
      <c r="AP880" s="1"/>
      <c r="AQ880" s="1"/>
      <c r="AR880" s="1"/>
      <c r="AS880" s="1"/>
      <c r="AT880" s="1"/>
      <c r="AU880" s="1"/>
      <c r="AV880" s="1"/>
      <c r="AW880" s="1"/>
      <c r="AX880" s="1"/>
    </row>
    <row r="881" spans="1:50"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234"/>
      <c r="AC881" s="234"/>
      <c r="AD881" s="1"/>
      <c r="AE881" s="1"/>
      <c r="AF881" s="1"/>
      <c r="AG881" s="1"/>
      <c r="AH881" s="1"/>
      <c r="AI881" s="1"/>
      <c r="AJ881" s="1"/>
      <c r="AK881" s="1"/>
      <c r="AL881" s="1"/>
      <c r="AM881" s="1"/>
      <c r="AN881" s="1"/>
      <c r="AO881" s="1"/>
      <c r="AP881" s="1"/>
      <c r="AQ881" s="1"/>
      <c r="AR881" s="1"/>
      <c r="AS881" s="1"/>
      <c r="AT881" s="1"/>
      <c r="AU881" s="1"/>
      <c r="AV881" s="1"/>
      <c r="AW881" s="1"/>
      <c r="AX881" s="1"/>
    </row>
    <row r="882" spans="1:50"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234"/>
      <c r="AC882" s="234"/>
      <c r="AD882" s="1"/>
      <c r="AE882" s="1"/>
      <c r="AF882" s="1"/>
      <c r="AG882" s="1"/>
      <c r="AH882" s="1"/>
      <c r="AI882" s="1"/>
      <c r="AJ882" s="1"/>
      <c r="AK882" s="1"/>
      <c r="AL882" s="1"/>
      <c r="AM882" s="1"/>
      <c r="AN882" s="1"/>
      <c r="AO882" s="1"/>
      <c r="AP882" s="1"/>
      <c r="AQ882" s="1"/>
      <c r="AR882" s="1"/>
      <c r="AS882" s="1"/>
      <c r="AT882" s="1"/>
      <c r="AU882" s="1"/>
      <c r="AV882" s="1"/>
      <c r="AW882" s="1"/>
      <c r="AX882" s="1"/>
    </row>
    <row r="883" spans="1:50"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234"/>
      <c r="AC883" s="234"/>
      <c r="AD883" s="1"/>
      <c r="AE883" s="1"/>
      <c r="AF883" s="1"/>
      <c r="AG883" s="1"/>
      <c r="AH883" s="1"/>
      <c r="AI883" s="1"/>
      <c r="AJ883" s="1"/>
      <c r="AK883" s="1"/>
      <c r="AL883" s="1"/>
      <c r="AM883" s="1"/>
      <c r="AN883" s="1"/>
      <c r="AO883" s="1"/>
      <c r="AP883" s="1"/>
      <c r="AQ883" s="1"/>
      <c r="AR883" s="1"/>
      <c r="AS883" s="1"/>
      <c r="AT883" s="1"/>
      <c r="AU883" s="1"/>
      <c r="AV883" s="1"/>
      <c r="AW883" s="1"/>
      <c r="AX883" s="1"/>
    </row>
    <row r="884" spans="1:50"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234"/>
      <c r="AC884" s="234"/>
      <c r="AD884" s="1"/>
      <c r="AE884" s="1"/>
      <c r="AF884" s="1"/>
      <c r="AG884" s="1"/>
      <c r="AH884" s="1"/>
      <c r="AI884" s="1"/>
      <c r="AJ884" s="1"/>
      <c r="AK884" s="1"/>
      <c r="AL884" s="1"/>
      <c r="AM884" s="1"/>
      <c r="AN884" s="1"/>
      <c r="AO884" s="1"/>
      <c r="AP884" s="1"/>
      <c r="AQ884" s="1"/>
      <c r="AR884" s="1"/>
      <c r="AS884" s="1"/>
      <c r="AT884" s="1"/>
      <c r="AU884" s="1"/>
      <c r="AV884" s="1"/>
      <c r="AW884" s="1"/>
      <c r="AX884" s="1"/>
    </row>
    <row r="885" spans="1:50"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234"/>
      <c r="AC885" s="234"/>
      <c r="AD885" s="1"/>
      <c r="AE885" s="1"/>
      <c r="AF885" s="1"/>
      <c r="AG885" s="1"/>
      <c r="AH885" s="1"/>
      <c r="AI885" s="1"/>
      <c r="AJ885" s="1"/>
      <c r="AK885" s="1"/>
      <c r="AL885" s="1"/>
      <c r="AM885" s="1"/>
      <c r="AN885" s="1"/>
      <c r="AO885" s="1"/>
      <c r="AP885" s="1"/>
      <c r="AQ885" s="1"/>
      <c r="AR885" s="1"/>
      <c r="AS885" s="1"/>
      <c r="AT885" s="1"/>
      <c r="AU885" s="1"/>
      <c r="AV885" s="1"/>
      <c r="AW885" s="1"/>
      <c r="AX885" s="1"/>
    </row>
    <row r="886" spans="1:50"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234"/>
      <c r="AC886" s="234"/>
      <c r="AD886" s="1"/>
      <c r="AE886" s="1"/>
      <c r="AF886" s="1"/>
      <c r="AG886" s="1"/>
      <c r="AH886" s="1"/>
      <c r="AI886" s="1"/>
      <c r="AJ886" s="1"/>
      <c r="AK886" s="1"/>
      <c r="AL886" s="1"/>
      <c r="AM886" s="1"/>
      <c r="AN886" s="1"/>
      <c r="AO886" s="1"/>
      <c r="AP886" s="1"/>
      <c r="AQ886" s="1"/>
      <c r="AR886" s="1"/>
      <c r="AS886" s="1"/>
      <c r="AT886" s="1"/>
      <c r="AU886" s="1"/>
      <c r="AV886" s="1"/>
      <c r="AW886" s="1"/>
      <c r="AX886" s="1"/>
    </row>
    <row r="887" spans="1:50"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234"/>
      <c r="AC887" s="234"/>
      <c r="AD887" s="1"/>
      <c r="AE887" s="1"/>
      <c r="AF887" s="1"/>
      <c r="AG887" s="1"/>
      <c r="AH887" s="1"/>
      <c r="AI887" s="1"/>
      <c r="AJ887" s="1"/>
      <c r="AK887" s="1"/>
      <c r="AL887" s="1"/>
      <c r="AM887" s="1"/>
      <c r="AN887" s="1"/>
      <c r="AO887" s="1"/>
      <c r="AP887" s="1"/>
      <c r="AQ887" s="1"/>
      <c r="AR887" s="1"/>
      <c r="AS887" s="1"/>
      <c r="AT887" s="1"/>
      <c r="AU887" s="1"/>
      <c r="AV887" s="1"/>
      <c r="AW887" s="1"/>
      <c r="AX887" s="1"/>
    </row>
    <row r="888" spans="1:50"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234"/>
      <c r="AC888" s="234"/>
      <c r="AD888" s="1"/>
      <c r="AE888" s="1"/>
      <c r="AF888" s="1"/>
      <c r="AG888" s="1"/>
      <c r="AH888" s="1"/>
      <c r="AI888" s="1"/>
      <c r="AJ888" s="1"/>
      <c r="AK888" s="1"/>
      <c r="AL888" s="1"/>
      <c r="AM888" s="1"/>
      <c r="AN888" s="1"/>
      <c r="AO888" s="1"/>
      <c r="AP888" s="1"/>
      <c r="AQ888" s="1"/>
      <c r="AR888" s="1"/>
      <c r="AS888" s="1"/>
      <c r="AT888" s="1"/>
      <c r="AU888" s="1"/>
      <c r="AV888" s="1"/>
      <c r="AW888" s="1"/>
      <c r="AX888" s="1"/>
    </row>
    <row r="889" spans="1:50"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234"/>
      <c r="AC889" s="234"/>
      <c r="AD889" s="1"/>
      <c r="AE889" s="1"/>
      <c r="AF889" s="1"/>
      <c r="AG889" s="1"/>
      <c r="AH889" s="1"/>
      <c r="AI889" s="1"/>
      <c r="AJ889" s="1"/>
      <c r="AK889" s="1"/>
      <c r="AL889" s="1"/>
      <c r="AM889" s="1"/>
      <c r="AN889" s="1"/>
      <c r="AO889" s="1"/>
      <c r="AP889" s="1"/>
      <c r="AQ889" s="1"/>
      <c r="AR889" s="1"/>
      <c r="AS889" s="1"/>
      <c r="AT889" s="1"/>
      <c r="AU889" s="1"/>
      <c r="AV889" s="1"/>
      <c r="AW889" s="1"/>
      <c r="AX889" s="1"/>
    </row>
    <row r="890" spans="1:50"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234"/>
      <c r="AC890" s="234"/>
      <c r="AD890" s="1"/>
      <c r="AE890" s="1"/>
      <c r="AF890" s="1"/>
      <c r="AG890" s="1"/>
      <c r="AH890" s="1"/>
      <c r="AI890" s="1"/>
      <c r="AJ890" s="1"/>
      <c r="AK890" s="1"/>
      <c r="AL890" s="1"/>
      <c r="AM890" s="1"/>
      <c r="AN890" s="1"/>
      <c r="AO890" s="1"/>
      <c r="AP890" s="1"/>
      <c r="AQ890" s="1"/>
      <c r="AR890" s="1"/>
      <c r="AS890" s="1"/>
      <c r="AT890" s="1"/>
      <c r="AU890" s="1"/>
      <c r="AV890" s="1"/>
      <c r="AW890" s="1"/>
      <c r="AX890" s="1"/>
    </row>
    <row r="891" spans="1:50"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234"/>
      <c r="AC891" s="234"/>
      <c r="AD891" s="1"/>
      <c r="AE891" s="1"/>
      <c r="AF891" s="1"/>
      <c r="AG891" s="1"/>
      <c r="AH891" s="1"/>
      <c r="AI891" s="1"/>
      <c r="AJ891" s="1"/>
      <c r="AK891" s="1"/>
      <c r="AL891" s="1"/>
      <c r="AM891" s="1"/>
      <c r="AN891" s="1"/>
      <c r="AO891" s="1"/>
      <c r="AP891" s="1"/>
      <c r="AQ891" s="1"/>
      <c r="AR891" s="1"/>
      <c r="AS891" s="1"/>
      <c r="AT891" s="1"/>
      <c r="AU891" s="1"/>
      <c r="AV891" s="1"/>
      <c r="AW891" s="1"/>
      <c r="AX891" s="1"/>
    </row>
    <row r="892" spans="1:50"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234"/>
      <c r="AC892" s="234"/>
      <c r="AD892" s="1"/>
      <c r="AE892" s="1"/>
      <c r="AF892" s="1"/>
      <c r="AG892" s="1"/>
      <c r="AH892" s="1"/>
      <c r="AI892" s="1"/>
      <c r="AJ892" s="1"/>
      <c r="AK892" s="1"/>
      <c r="AL892" s="1"/>
      <c r="AM892" s="1"/>
      <c r="AN892" s="1"/>
      <c r="AO892" s="1"/>
      <c r="AP892" s="1"/>
      <c r="AQ892" s="1"/>
      <c r="AR892" s="1"/>
      <c r="AS892" s="1"/>
      <c r="AT892" s="1"/>
      <c r="AU892" s="1"/>
      <c r="AV892" s="1"/>
      <c r="AW892" s="1"/>
      <c r="AX892" s="1"/>
    </row>
    <row r="893" spans="1:50"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234"/>
      <c r="AC893" s="234"/>
      <c r="AD893" s="1"/>
      <c r="AE893" s="1"/>
      <c r="AF893" s="1"/>
      <c r="AG893" s="1"/>
      <c r="AH893" s="1"/>
      <c r="AI893" s="1"/>
      <c r="AJ893" s="1"/>
      <c r="AK893" s="1"/>
      <c r="AL893" s="1"/>
      <c r="AM893" s="1"/>
      <c r="AN893" s="1"/>
      <c r="AO893" s="1"/>
      <c r="AP893" s="1"/>
      <c r="AQ893" s="1"/>
      <c r="AR893" s="1"/>
      <c r="AS893" s="1"/>
      <c r="AT893" s="1"/>
      <c r="AU893" s="1"/>
      <c r="AV893" s="1"/>
      <c r="AW893" s="1"/>
      <c r="AX893" s="1"/>
    </row>
    <row r="894" spans="1:50"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234"/>
      <c r="AC894" s="234"/>
      <c r="AD894" s="1"/>
      <c r="AE894" s="1"/>
      <c r="AF894" s="1"/>
      <c r="AG894" s="1"/>
      <c r="AH894" s="1"/>
      <c r="AI894" s="1"/>
      <c r="AJ894" s="1"/>
      <c r="AK894" s="1"/>
      <c r="AL894" s="1"/>
      <c r="AM894" s="1"/>
      <c r="AN894" s="1"/>
      <c r="AO894" s="1"/>
      <c r="AP894" s="1"/>
      <c r="AQ894" s="1"/>
      <c r="AR894" s="1"/>
      <c r="AS894" s="1"/>
      <c r="AT894" s="1"/>
      <c r="AU894" s="1"/>
      <c r="AV894" s="1"/>
      <c r="AW894" s="1"/>
      <c r="AX894" s="1"/>
    </row>
    <row r="895" spans="1:50"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234"/>
      <c r="AC895" s="234"/>
      <c r="AD895" s="1"/>
      <c r="AE895" s="1"/>
      <c r="AF895" s="1"/>
      <c r="AG895" s="1"/>
      <c r="AH895" s="1"/>
      <c r="AI895" s="1"/>
      <c r="AJ895" s="1"/>
      <c r="AK895" s="1"/>
      <c r="AL895" s="1"/>
      <c r="AM895" s="1"/>
      <c r="AN895" s="1"/>
      <c r="AO895" s="1"/>
      <c r="AP895" s="1"/>
      <c r="AQ895" s="1"/>
      <c r="AR895" s="1"/>
      <c r="AS895" s="1"/>
      <c r="AT895" s="1"/>
      <c r="AU895" s="1"/>
      <c r="AV895" s="1"/>
      <c r="AW895" s="1"/>
      <c r="AX895" s="1"/>
    </row>
    <row r="896" spans="1:50"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234"/>
      <c r="AC896" s="234"/>
      <c r="AD896" s="1"/>
      <c r="AE896" s="1"/>
      <c r="AF896" s="1"/>
      <c r="AG896" s="1"/>
      <c r="AH896" s="1"/>
      <c r="AI896" s="1"/>
      <c r="AJ896" s="1"/>
      <c r="AK896" s="1"/>
      <c r="AL896" s="1"/>
      <c r="AM896" s="1"/>
      <c r="AN896" s="1"/>
      <c r="AO896" s="1"/>
      <c r="AP896" s="1"/>
      <c r="AQ896" s="1"/>
      <c r="AR896" s="1"/>
      <c r="AS896" s="1"/>
      <c r="AT896" s="1"/>
      <c r="AU896" s="1"/>
      <c r="AV896" s="1"/>
      <c r="AW896" s="1"/>
      <c r="AX896" s="1"/>
    </row>
    <row r="897" spans="1:50"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234"/>
      <c r="AC897" s="234"/>
      <c r="AD897" s="1"/>
      <c r="AE897" s="1"/>
      <c r="AF897" s="1"/>
      <c r="AG897" s="1"/>
      <c r="AH897" s="1"/>
      <c r="AI897" s="1"/>
      <c r="AJ897" s="1"/>
      <c r="AK897" s="1"/>
      <c r="AL897" s="1"/>
      <c r="AM897" s="1"/>
      <c r="AN897" s="1"/>
      <c r="AO897" s="1"/>
      <c r="AP897" s="1"/>
      <c r="AQ897" s="1"/>
      <c r="AR897" s="1"/>
      <c r="AS897" s="1"/>
      <c r="AT897" s="1"/>
      <c r="AU897" s="1"/>
      <c r="AV897" s="1"/>
      <c r="AW897" s="1"/>
      <c r="AX897" s="1"/>
    </row>
    <row r="898" spans="1:50"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234"/>
      <c r="AC898" s="234"/>
      <c r="AD898" s="1"/>
      <c r="AE898" s="1"/>
      <c r="AF898" s="1"/>
      <c r="AG898" s="1"/>
      <c r="AH898" s="1"/>
      <c r="AI898" s="1"/>
      <c r="AJ898" s="1"/>
      <c r="AK898" s="1"/>
      <c r="AL898" s="1"/>
      <c r="AM898" s="1"/>
      <c r="AN898" s="1"/>
      <c r="AO898" s="1"/>
      <c r="AP898" s="1"/>
      <c r="AQ898" s="1"/>
      <c r="AR898" s="1"/>
      <c r="AS898" s="1"/>
      <c r="AT898" s="1"/>
      <c r="AU898" s="1"/>
      <c r="AV898" s="1"/>
      <c r="AW898" s="1"/>
      <c r="AX898" s="1"/>
    </row>
    <row r="899" spans="1:50"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234"/>
      <c r="AC899" s="234"/>
      <c r="AD899" s="1"/>
      <c r="AE899" s="1"/>
      <c r="AF899" s="1"/>
      <c r="AG899" s="1"/>
      <c r="AH899" s="1"/>
      <c r="AI899" s="1"/>
      <c r="AJ899" s="1"/>
      <c r="AK899" s="1"/>
      <c r="AL899" s="1"/>
      <c r="AM899" s="1"/>
      <c r="AN899" s="1"/>
      <c r="AO899" s="1"/>
      <c r="AP899" s="1"/>
      <c r="AQ899" s="1"/>
      <c r="AR899" s="1"/>
      <c r="AS899" s="1"/>
      <c r="AT899" s="1"/>
      <c r="AU899" s="1"/>
      <c r="AV899" s="1"/>
      <c r="AW899" s="1"/>
      <c r="AX899" s="1"/>
    </row>
    <row r="900" spans="1:50"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234"/>
      <c r="AC900" s="234"/>
      <c r="AD900" s="1"/>
      <c r="AE900" s="1"/>
      <c r="AF900" s="1"/>
      <c r="AG900" s="1"/>
      <c r="AH900" s="1"/>
      <c r="AI900" s="1"/>
      <c r="AJ900" s="1"/>
      <c r="AK900" s="1"/>
      <c r="AL900" s="1"/>
      <c r="AM900" s="1"/>
      <c r="AN900" s="1"/>
      <c r="AO900" s="1"/>
      <c r="AP900" s="1"/>
      <c r="AQ900" s="1"/>
      <c r="AR900" s="1"/>
      <c r="AS900" s="1"/>
      <c r="AT900" s="1"/>
      <c r="AU900" s="1"/>
      <c r="AV900" s="1"/>
      <c r="AW900" s="1"/>
      <c r="AX900" s="1"/>
    </row>
    <row r="901" spans="1:50"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234"/>
      <c r="AC901" s="234"/>
      <c r="AD901" s="1"/>
      <c r="AE901" s="1"/>
      <c r="AF901" s="1"/>
      <c r="AG901" s="1"/>
      <c r="AH901" s="1"/>
      <c r="AI901" s="1"/>
      <c r="AJ901" s="1"/>
      <c r="AK901" s="1"/>
      <c r="AL901" s="1"/>
      <c r="AM901" s="1"/>
      <c r="AN901" s="1"/>
      <c r="AO901" s="1"/>
      <c r="AP901" s="1"/>
      <c r="AQ901" s="1"/>
      <c r="AR901" s="1"/>
      <c r="AS901" s="1"/>
      <c r="AT901" s="1"/>
      <c r="AU901" s="1"/>
      <c r="AV901" s="1"/>
      <c r="AW901" s="1"/>
      <c r="AX901" s="1"/>
    </row>
    <row r="902" spans="1:50"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234"/>
      <c r="AC902" s="234"/>
      <c r="AD902" s="1"/>
      <c r="AE902" s="1"/>
      <c r="AF902" s="1"/>
      <c r="AG902" s="1"/>
      <c r="AH902" s="1"/>
      <c r="AI902" s="1"/>
      <c r="AJ902" s="1"/>
      <c r="AK902" s="1"/>
      <c r="AL902" s="1"/>
      <c r="AM902" s="1"/>
      <c r="AN902" s="1"/>
      <c r="AO902" s="1"/>
      <c r="AP902" s="1"/>
      <c r="AQ902" s="1"/>
      <c r="AR902" s="1"/>
      <c r="AS902" s="1"/>
      <c r="AT902" s="1"/>
      <c r="AU902" s="1"/>
      <c r="AV902" s="1"/>
      <c r="AW902" s="1"/>
      <c r="AX902" s="1"/>
    </row>
    <row r="903" spans="1:50"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234"/>
      <c r="AC903" s="234"/>
      <c r="AD903" s="1"/>
      <c r="AE903" s="1"/>
      <c r="AF903" s="1"/>
      <c r="AG903" s="1"/>
      <c r="AH903" s="1"/>
      <c r="AI903" s="1"/>
      <c r="AJ903" s="1"/>
      <c r="AK903" s="1"/>
      <c r="AL903" s="1"/>
      <c r="AM903" s="1"/>
      <c r="AN903" s="1"/>
      <c r="AO903" s="1"/>
      <c r="AP903" s="1"/>
      <c r="AQ903" s="1"/>
      <c r="AR903" s="1"/>
      <c r="AS903" s="1"/>
      <c r="AT903" s="1"/>
      <c r="AU903" s="1"/>
      <c r="AV903" s="1"/>
      <c r="AW903" s="1"/>
      <c r="AX903" s="1"/>
    </row>
    <row r="904" spans="1:50"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234"/>
      <c r="AC904" s="234"/>
      <c r="AD904" s="1"/>
      <c r="AE904" s="1"/>
      <c r="AF904" s="1"/>
      <c r="AG904" s="1"/>
      <c r="AH904" s="1"/>
      <c r="AI904" s="1"/>
      <c r="AJ904" s="1"/>
      <c r="AK904" s="1"/>
      <c r="AL904" s="1"/>
      <c r="AM904" s="1"/>
      <c r="AN904" s="1"/>
      <c r="AO904" s="1"/>
      <c r="AP904" s="1"/>
      <c r="AQ904" s="1"/>
      <c r="AR904" s="1"/>
      <c r="AS904" s="1"/>
      <c r="AT904" s="1"/>
      <c r="AU904" s="1"/>
      <c r="AV904" s="1"/>
      <c r="AW904" s="1"/>
      <c r="AX904" s="1"/>
    </row>
    <row r="905" spans="1:50"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234"/>
      <c r="AC905" s="234"/>
      <c r="AD905" s="1"/>
      <c r="AE905" s="1"/>
      <c r="AF905" s="1"/>
      <c r="AG905" s="1"/>
      <c r="AH905" s="1"/>
      <c r="AI905" s="1"/>
      <c r="AJ905" s="1"/>
      <c r="AK905" s="1"/>
      <c r="AL905" s="1"/>
      <c r="AM905" s="1"/>
      <c r="AN905" s="1"/>
      <c r="AO905" s="1"/>
      <c r="AP905" s="1"/>
      <c r="AQ905" s="1"/>
      <c r="AR905" s="1"/>
      <c r="AS905" s="1"/>
      <c r="AT905" s="1"/>
      <c r="AU905" s="1"/>
      <c r="AV905" s="1"/>
      <c r="AW905" s="1"/>
      <c r="AX905" s="1"/>
    </row>
    <row r="906" spans="1:50"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234"/>
      <c r="AC906" s="234"/>
      <c r="AD906" s="1"/>
      <c r="AE906" s="1"/>
      <c r="AF906" s="1"/>
      <c r="AG906" s="1"/>
      <c r="AH906" s="1"/>
      <c r="AI906" s="1"/>
      <c r="AJ906" s="1"/>
      <c r="AK906" s="1"/>
      <c r="AL906" s="1"/>
      <c r="AM906" s="1"/>
      <c r="AN906" s="1"/>
      <c r="AO906" s="1"/>
      <c r="AP906" s="1"/>
      <c r="AQ906" s="1"/>
      <c r="AR906" s="1"/>
      <c r="AS906" s="1"/>
      <c r="AT906" s="1"/>
      <c r="AU906" s="1"/>
      <c r="AV906" s="1"/>
      <c r="AW906" s="1"/>
      <c r="AX906" s="1"/>
    </row>
    <row r="907" spans="1:50"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234"/>
      <c r="AC907" s="234"/>
      <c r="AD907" s="1"/>
      <c r="AE907" s="1"/>
      <c r="AF907" s="1"/>
      <c r="AG907" s="1"/>
      <c r="AH907" s="1"/>
      <c r="AI907" s="1"/>
      <c r="AJ907" s="1"/>
      <c r="AK907" s="1"/>
      <c r="AL907" s="1"/>
      <c r="AM907" s="1"/>
      <c r="AN907" s="1"/>
      <c r="AO907" s="1"/>
      <c r="AP907" s="1"/>
      <c r="AQ907" s="1"/>
      <c r="AR907" s="1"/>
      <c r="AS907" s="1"/>
      <c r="AT907" s="1"/>
      <c r="AU907" s="1"/>
      <c r="AV907" s="1"/>
      <c r="AW907" s="1"/>
      <c r="AX907" s="1"/>
    </row>
    <row r="908" spans="1:50"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234"/>
      <c r="AC908" s="234"/>
      <c r="AD908" s="1"/>
      <c r="AE908" s="1"/>
      <c r="AF908" s="1"/>
      <c r="AG908" s="1"/>
      <c r="AH908" s="1"/>
      <c r="AI908" s="1"/>
      <c r="AJ908" s="1"/>
      <c r="AK908" s="1"/>
      <c r="AL908" s="1"/>
      <c r="AM908" s="1"/>
      <c r="AN908" s="1"/>
      <c r="AO908" s="1"/>
      <c r="AP908" s="1"/>
      <c r="AQ908" s="1"/>
      <c r="AR908" s="1"/>
      <c r="AS908" s="1"/>
      <c r="AT908" s="1"/>
      <c r="AU908" s="1"/>
      <c r="AV908" s="1"/>
      <c r="AW908" s="1"/>
      <c r="AX908" s="1"/>
    </row>
    <row r="909" spans="1:50"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234"/>
      <c r="AC909" s="234"/>
      <c r="AD909" s="1"/>
      <c r="AE909" s="1"/>
      <c r="AF909" s="1"/>
      <c r="AG909" s="1"/>
      <c r="AH909" s="1"/>
      <c r="AI909" s="1"/>
      <c r="AJ909" s="1"/>
      <c r="AK909" s="1"/>
      <c r="AL909" s="1"/>
      <c r="AM909" s="1"/>
      <c r="AN909" s="1"/>
      <c r="AO909" s="1"/>
      <c r="AP909" s="1"/>
      <c r="AQ909" s="1"/>
      <c r="AR909" s="1"/>
      <c r="AS909" s="1"/>
      <c r="AT909" s="1"/>
      <c r="AU909" s="1"/>
      <c r="AV909" s="1"/>
      <c r="AW909" s="1"/>
      <c r="AX909" s="1"/>
    </row>
    <row r="910" spans="1:50"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234"/>
      <c r="AC910" s="234"/>
      <c r="AD910" s="1"/>
      <c r="AE910" s="1"/>
      <c r="AF910" s="1"/>
      <c r="AG910" s="1"/>
      <c r="AH910" s="1"/>
      <c r="AI910" s="1"/>
      <c r="AJ910" s="1"/>
      <c r="AK910" s="1"/>
      <c r="AL910" s="1"/>
      <c r="AM910" s="1"/>
      <c r="AN910" s="1"/>
      <c r="AO910" s="1"/>
      <c r="AP910" s="1"/>
      <c r="AQ910" s="1"/>
      <c r="AR910" s="1"/>
      <c r="AS910" s="1"/>
      <c r="AT910" s="1"/>
      <c r="AU910" s="1"/>
      <c r="AV910" s="1"/>
      <c r="AW910" s="1"/>
      <c r="AX910" s="1"/>
    </row>
    <row r="911" spans="1:50"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234"/>
      <c r="AC911" s="234"/>
      <c r="AD911" s="1"/>
      <c r="AE911" s="1"/>
      <c r="AF911" s="1"/>
      <c r="AG911" s="1"/>
      <c r="AH911" s="1"/>
      <c r="AI911" s="1"/>
      <c r="AJ911" s="1"/>
      <c r="AK911" s="1"/>
      <c r="AL911" s="1"/>
      <c r="AM911" s="1"/>
      <c r="AN911" s="1"/>
      <c r="AO911" s="1"/>
      <c r="AP911" s="1"/>
      <c r="AQ911" s="1"/>
      <c r="AR911" s="1"/>
      <c r="AS911" s="1"/>
      <c r="AT911" s="1"/>
      <c r="AU911" s="1"/>
      <c r="AV911" s="1"/>
      <c r="AW911" s="1"/>
      <c r="AX911" s="1"/>
    </row>
    <row r="912" spans="1:50"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234"/>
      <c r="AC912" s="234"/>
      <c r="AD912" s="1"/>
      <c r="AE912" s="1"/>
      <c r="AF912" s="1"/>
      <c r="AG912" s="1"/>
      <c r="AH912" s="1"/>
      <c r="AI912" s="1"/>
      <c r="AJ912" s="1"/>
      <c r="AK912" s="1"/>
      <c r="AL912" s="1"/>
      <c r="AM912" s="1"/>
      <c r="AN912" s="1"/>
      <c r="AO912" s="1"/>
      <c r="AP912" s="1"/>
      <c r="AQ912" s="1"/>
      <c r="AR912" s="1"/>
      <c r="AS912" s="1"/>
      <c r="AT912" s="1"/>
      <c r="AU912" s="1"/>
      <c r="AV912" s="1"/>
      <c r="AW912" s="1"/>
      <c r="AX912" s="1"/>
    </row>
    <row r="913" spans="1:50"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234"/>
      <c r="AC913" s="234"/>
      <c r="AD913" s="1"/>
      <c r="AE913" s="1"/>
      <c r="AF913" s="1"/>
      <c r="AG913" s="1"/>
      <c r="AH913" s="1"/>
      <c r="AI913" s="1"/>
      <c r="AJ913" s="1"/>
      <c r="AK913" s="1"/>
      <c r="AL913" s="1"/>
      <c r="AM913" s="1"/>
      <c r="AN913" s="1"/>
      <c r="AO913" s="1"/>
      <c r="AP913" s="1"/>
      <c r="AQ913" s="1"/>
      <c r="AR913" s="1"/>
      <c r="AS913" s="1"/>
      <c r="AT913" s="1"/>
      <c r="AU913" s="1"/>
      <c r="AV913" s="1"/>
      <c r="AW913" s="1"/>
      <c r="AX913" s="1"/>
    </row>
    <row r="914" spans="1:50"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234"/>
      <c r="AC914" s="234"/>
      <c r="AD914" s="1"/>
      <c r="AE914" s="1"/>
      <c r="AF914" s="1"/>
      <c r="AG914" s="1"/>
      <c r="AH914" s="1"/>
      <c r="AI914" s="1"/>
      <c r="AJ914" s="1"/>
      <c r="AK914" s="1"/>
      <c r="AL914" s="1"/>
      <c r="AM914" s="1"/>
      <c r="AN914" s="1"/>
      <c r="AO914" s="1"/>
      <c r="AP914" s="1"/>
      <c r="AQ914" s="1"/>
      <c r="AR914" s="1"/>
      <c r="AS914" s="1"/>
      <c r="AT914" s="1"/>
      <c r="AU914" s="1"/>
      <c r="AV914" s="1"/>
      <c r="AW914" s="1"/>
      <c r="AX914" s="1"/>
    </row>
    <row r="915" spans="1:50"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234"/>
      <c r="AC915" s="234"/>
      <c r="AD915" s="1"/>
      <c r="AE915" s="1"/>
      <c r="AF915" s="1"/>
      <c r="AG915" s="1"/>
      <c r="AH915" s="1"/>
      <c r="AI915" s="1"/>
      <c r="AJ915" s="1"/>
      <c r="AK915" s="1"/>
      <c r="AL915" s="1"/>
      <c r="AM915" s="1"/>
      <c r="AN915" s="1"/>
      <c r="AO915" s="1"/>
      <c r="AP915" s="1"/>
      <c r="AQ915" s="1"/>
      <c r="AR915" s="1"/>
      <c r="AS915" s="1"/>
      <c r="AT915" s="1"/>
      <c r="AU915" s="1"/>
      <c r="AV915" s="1"/>
      <c r="AW915" s="1"/>
      <c r="AX915" s="1"/>
    </row>
    <row r="916" spans="1:50"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234"/>
      <c r="AC916" s="234"/>
      <c r="AD916" s="1"/>
      <c r="AE916" s="1"/>
      <c r="AF916" s="1"/>
      <c r="AG916" s="1"/>
      <c r="AH916" s="1"/>
      <c r="AI916" s="1"/>
      <c r="AJ916" s="1"/>
      <c r="AK916" s="1"/>
      <c r="AL916" s="1"/>
      <c r="AM916" s="1"/>
      <c r="AN916" s="1"/>
      <c r="AO916" s="1"/>
      <c r="AP916" s="1"/>
      <c r="AQ916" s="1"/>
      <c r="AR916" s="1"/>
      <c r="AS916" s="1"/>
      <c r="AT916" s="1"/>
      <c r="AU916" s="1"/>
      <c r="AV916" s="1"/>
      <c r="AW916" s="1"/>
      <c r="AX916" s="1"/>
    </row>
    <row r="917" spans="1:50"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234"/>
      <c r="AC917" s="234"/>
      <c r="AD917" s="1"/>
      <c r="AE917" s="1"/>
      <c r="AF917" s="1"/>
      <c r="AG917" s="1"/>
      <c r="AH917" s="1"/>
      <c r="AI917" s="1"/>
      <c r="AJ917" s="1"/>
      <c r="AK917" s="1"/>
      <c r="AL917" s="1"/>
      <c r="AM917" s="1"/>
      <c r="AN917" s="1"/>
      <c r="AO917" s="1"/>
      <c r="AP917" s="1"/>
      <c r="AQ917" s="1"/>
      <c r="AR917" s="1"/>
      <c r="AS917" s="1"/>
      <c r="AT917" s="1"/>
      <c r="AU917" s="1"/>
      <c r="AV917" s="1"/>
      <c r="AW917" s="1"/>
      <c r="AX917" s="1"/>
    </row>
    <row r="918" spans="1:50"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234"/>
      <c r="AC918" s="234"/>
      <c r="AD918" s="1"/>
      <c r="AE918" s="1"/>
      <c r="AF918" s="1"/>
      <c r="AG918" s="1"/>
      <c r="AH918" s="1"/>
      <c r="AI918" s="1"/>
      <c r="AJ918" s="1"/>
      <c r="AK918" s="1"/>
      <c r="AL918" s="1"/>
      <c r="AM918" s="1"/>
      <c r="AN918" s="1"/>
      <c r="AO918" s="1"/>
      <c r="AP918" s="1"/>
      <c r="AQ918" s="1"/>
      <c r="AR918" s="1"/>
      <c r="AS918" s="1"/>
      <c r="AT918" s="1"/>
      <c r="AU918" s="1"/>
      <c r="AV918" s="1"/>
      <c r="AW918" s="1"/>
      <c r="AX918" s="1"/>
    </row>
    <row r="919" spans="1:50"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234"/>
      <c r="AC919" s="234"/>
      <c r="AD919" s="1"/>
      <c r="AE919" s="1"/>
      <c r="AF919" s="1"/>
      <c r="AG919" s="1"/>
      <c r="AH919" s="1"/>
      <c r="AI919" s="1"/>
      <c r="AJ919" s="1"/>
      <c r="AK919" s="1"/>
      <c r="AL919" s="1"/>
      <c r="AM919" s="1"/>
      <c r="AN919" s="1"/>
      <c r="AO919" s="1"/>
      <c r="AP919" s="1"/>
      <c r="AQ919" s="1"/>
      <c r="AR919" s="1"/>
      <c r="AS919" s="1"/>
      <c r="AT919" s="1"/>
      <c r="AU919" s="1"/>
      <c r="AV919" s="1"/>
      <c r="AW919" s="1"/>
      <c r="AX919" s="1"/>
    </row>
    <row r="920" spans="1:50"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234"/>
      <c r="AC920" s="234"/>
      <c r="AD920" s="1"/>
      <c r="AE920" s="1"/>
      <c r="AF920" s="1"/>
      <c r="AG920" s="1"/>
      <c r="AH920" s="1"/>
      <c r="AI920" s="1"/>
      <c r="AJ920" s="1"/>
      <c r="AK920" s="1"/>
      <c r="AL920" s="1"/>
      <c r="AM920" s="1"/>
      <c r="AN920" s="1"/>
      <c r="AO920" s="1"/>
      <c r="AP920" s="1"/>
      <c r="AQ920" s="1"/>
      <c r="AR920" s="1"/>
      <c r="AS920" s="1"/>
      <c r="AT920" s="1"/>
      <c r="AU920" s="1"/>
      <c r="AV920" s="1"/>
      <c r="AW920" s="1"/>
      <c r="AX920" s="1"/>
    </row>
    <row r="921" spans="1:50"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234"/>
      <c r="AC921" s="234"/>
      <c r="AD921" s="1"/>
      <c r="AE921" s="1"/>
      <c r="AF921" s="1"/>
      <c r="AG921" s="1"/>
      <c r="AH921" s="1"/>
      <c r="AI921" s="1"/>
      <c r="AJ921" s="1"/>
      <c r="AK921" s="1"/>
      <c r="AL921" s="1"/>
      <c r="AM921" s="1"/>
      <c r="AN921" s="1"/>
      <c r="AO921" s="1"/>
      <c r="AP921" s="1"/>
      <c r="AQ921" s="1"/>
      <c r="AR921" s="1"/>
      <c r="AS921" s="1"/>
      <c r="AT921" s="1"/>
      <c r="AU921" s="1"/>
      <c r="AV921" s="1"/>
      <c r="AW921" s="1"/>
      <c r="AX921" s="1"/>
    </row>
    <row r="922" spans="1:50"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234"/>
      <c r="AC922" s="234"/>
      <c r="AD922" s="1"/>
      <c r="AE922" s="1"/>
      <c r="AF922" s="1"/>
      <c r="AG922" s="1"/>
      <c r="AH922" s="1"/>
      <c r="AI922" s="1"/>
      <c r="AJ922" s="1"/>
      <c r="AK922" s="1"/>
      <c r="AL922" s="1"/>
      <c r="AM922" s="1"/>
      <c r="AN922" s="1"/>
      <c r="AO922" s="1"/>
      <c r="AP922" s="1"/>
      <c r="AQ922" s="1"/>
      <c r="AR922" s="1"/>
      <c r="AS922" s="1"/>
      <c r="AT922" s="1"/>
      <c r="AU922" s="1"/>
      <c r="AV922" s="1"/>
      <c r="AW922" s="1"/>
      <c r="AX922" s="1"/>
    </row>
    <row r="923" spans="1:50"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234"/>
      <c r="AC923" s="234"/>
      <c r="AD923" s="1"/>
      <c r="AE923" s="1"/>
      <c r="AF923" s="1"/>
      <c r="AG923" s="1"/>
      <c r="AH923" s="1"/>
      <c r="AI923" s="1"/>
      <c r="AJ923" s="1"/>
      <c r="AK923" s="1"/>
      <c r="AL923" s="1"/>
      <c r="AM923" s="1"/>
      <c r="AN923" s="1"/>
      <c r="AO923" s="1"/>
      <c r="AP923" s="1"/>
      <c r="AQ923" s="1"/>
      <c r="AR923" s="1"/>
      <c r="AS923" s="1"/>
      <c r="AT923" s="1"/>
      <c r="AU923" s="1"/>
      <c r="AV923" s="1"/>
      <c r="AW923" s="1"/>
      <c r="AX923" s="1"/>
    </row>
    <row r="924" spans="1:50"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234"/>
      <c r="AC924" s="234"/>
      <c r="AD924" s="1"/>
      <c r="AE924" s="1"/>
      <c r="AF924" s="1"/>
      <c r="AG924" s="1"/>
      <c r="AH924" s="1"/>
      <c r="AI924" s="1"/>
      <c r="AJ924" s="1"/>
      <c r="AK924" s="1"/>
      <c r="AL924" s="1"/>
      <c r="AM924" s="1"/>
      <c r="AN924" s="1"/>
      <c r="AO924" s="1"/>
      <c r="AP924" s="1"/>
      <c r="AQ924" s="1"/>
      <c r="AR924" s="1"/>
      <c r="AS924" s="1"/>
      <c r="AT924" s="1"/>
      <c r="AU924" s="1"/>
      <c r="AV924" s="1"/>
      <c r="AW924" s="1"/>
      <c r="AX924" s="1"/>
    </row>
    <row r="925" spans="1:50"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234"/>
      <c r="AC925" s="234"/>
      <c r="AD925" s="1"/>
      <c r="AE925" s="1"/>
      <c r="AF925" s="1"/>
      <c r="AG925" s="1"/>
      <c r="AH925" s="1"/>
      <c r="AI925" s="1"/>
      <c r="AJ925" s="1"/>
      <c r="AK925" s="1"/>
      <c r="AL925" s="1"/>
      <c r="AM925" s="1"/>
      <c r="AN925" s="1"/>
      <c r="AO925" s="1"/>
      <c r="AP925" s="1"/>
      <c r="AQ925" s="1"/>
      <c r="AR925" s="1"/>
      <c r="AS925" s="1"/>
      <c r="AT925" s="1"/>
      <c r="AU925" s="1"/>
      <c r="AV925" s="1"/>
      <c r="AW925" s="1"/>
      <c r="AX925" s="1"/>
    </row>
    <row r="926" spans="1:50"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234"/>
      <c r="AC926" s="234"/>
      <c r="AD926" s="1"/>
      <c r="AE926" s="1"/>
      <c r="AF926" s="1"/>
      <c r="AG926" s="1"/>
      <c r="AH926" s="1"/>
      <c r="AI926" s="1"/>
      <c r="AJ926" s="1"/>
      <c r="AK926" s="1"/>
      <c r="AL926" s="1"/>
      <c r="AM926" s="1"/>
      <c r="AN926" s="1"/>
      <c r="AO926" s="1"/>
      <c r="AP926" s="1"/>
      <c r="AQ926" s="1"/>
      <c r="AR926" s="1"/>
      <c r="AS926" s="1"/>
      <c r="AT926" s="1"/>
      <c r="AU926" s="1"/>
      <c r="AV926" s="1"/>
      <c r="AW926" s="1"/>
      <c r="AX926" s="1"/>
    </row>
    <row r="927" spans="1:50"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234"/>
      <c r="AC927" s="234"/>
      <c r="AD927" s="1"/>
      <c r="AE927" s="1"/>
      <c r="AF927" s="1"/>
      <c r="AG927" s="1"/>
      <c r="AH927" s="1"/>
      <c r="AI927" s="1"/>
      <c r="AJ927" s="1"/>
      <c r="AK927" s="1"/>
      <c r="AL927" s="1"/>
      <c r="AM927" s="1"/>
      <c r="AN927" s="1"/>
      <c r="AO927" s="1"/>
      <c r="AP927" s="1"/>
      <c r="AQ927" s="1"/>
      <c r="AR927" s="1"/>
      <c r="AS927" s="1"/>
      <c r="AT927" s="1"/>
      <c r="AU927" s="1"/>
      <c r="AV927" s="1"/>
      <c r="AW927" s="1"/>
      <c r="AX927" s="1"/>
    </row>
    <row r="928" spans="1:50"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234"/>
      <c r="AC928" s="234"/>
      <c r="AD928" s="1"/>
      <c r="AE928" s="1"/>
      <c r="AF928" s="1"/>
      <c r="AG928" s="1"/>
      <c r="AH928" s="1"/>
      <c r="AI928" s="1"/>
      <c r="AJ928" s="1"/>
      <c r="AK928" s="1"/>
      <c r="AL928" s="1"/>
      <c r="AM928" s="1"/>
      <c r="AN928" s="1"/>
      <c r="AO928" s="1"/>
      <c r="AP928" s="1"/>
      <c r="AQ928" s="1"/>
      <c r="AR928" s="1"/>
      <c r="AS928" s="1"/>
      <c r="AT928" s="1"/>
      <c r="AU928" s="1"/>
      <c r="AV928" s="1"/>
      <c r="AW928" s="1"/>
      <c r="AX928" s="1"/>
    </row>
    <row r="929" spans="1:50"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234"/>
      <c r="AC929" s="234"/>
      <c r="AD929" s="1"/>
      <c r="AE929" s="1"/>
      <c r="AF929" s="1"/>
      <c r="AG929" s="1"/>
      <c r="AH929" s="1"/>
      <c r="AI929" s="1"/>
      <c r="AJ929" s="1"/>
      <c r="AK929" s="1"/>
      <c r="AL929" s="1"/>
      <c r="AM929" s="1"/>
      <c r="AN929" s="1"/>
      <c r="AO929" s="1"/>
      <c r="AP929" s="1"/>
      <c r="AQ929" s="1"/>
      <c r="AR929" s="1"/>
      <c r="AS929" s="1"/>
      <c r="AT929" s="1"/>
      <c r="AU929" s="1"/>
      <c r="AV929" s="1"/>
      <c r="AW929" s="1"/>
      <c r="AX929" s="1"/>
    </row>
    <row r="930" spans="1:50"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234"/>
      <c r="AC930" s="234"/>
      <c r="AD930" s="1"/>
      <c r="AE930" s="1"/>
      <c r="AF930" s="1"/>
      <c r="AG930" s="1"/>
      <c r="AH930" s="1"/>
      <c r="AI930" s="1"/>
      <c r="AJ930" s="1"/>
      <c r="AK930" s="1"/>
      <c r="AL930" s="1"/>
      <c r="AM930" s="1"/>
      <c r="AN930" s="1"/>
      <c r="AO930" s="1"/>
      <c r="AP930" s="1"/>
      <c r="AQ930" s="1"/>
      <c r="AR930" s="1"/>
      <c r="AS930" s="1"/>
      <c r="AT930" s="1"/>
      <c r="AU930" s="1"/>
      <c r="AV930" s="1"/>
      <c r="AW930" s="1"/>
      <c r="AX930" s="1"/>
    </row>
    <row r="931" spans="1:50"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234"/>
      <c r="AC931" s="234"/>
      <c r="AD931" s="1"/>
      <c r="AE931" s="1"/>
      <c r="AF931" s="1"/>
      <c r="AG931" s="1"/>
      <c r="AH931" s="1"/>
      <c r="AI931" s="1"/>
      <c r="AJ931" s="1"/>
      <c r="AK931" s="1"/>
      <c r="AL931" s="1"/>
      <c r="AM931" s="1"/>
      <c r="AN931" s="1"/>
      <c r="AO931" s="1"/>
      <c r="AP931" s="1"/>
      <c r="AQ931" s="1"/>
      <c r="AR931" s="1"/>
      <c r="AS931" s="1"/>
      <c r="AT931" s="1"/>
      <c r="AU931" s="1"/>
      <c r="AV931" s="1"/>
      <c r="AW931" s="1"/>
      <c r="AX931" s="1"/>
    </row>
    <row r="932" spans="1:50"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234"/>
      <c r="AC932" s="234"/>
      <c r="AD932" s="1"/>
      <c r="AE932" s="1"/>
      <c r="AF932" s="1"/>
      <c r="AG932" s="1"/>
      <c r="AH932" s="1"/>
      <c r="AI932" s="1"/>
      <c r="AJ932" s="1"/>
      <c r="AK932" s="1"/>
      <c r="AL932" s="1"/>
      <c r="AM932" s="1"/>
      <c r="AN932" s="1"/>
      <c r="AO932" s="1"/>
      <c r="AP932" s="1"/>
      <c r="AQ932" s="1"/>
      <c r="AR932" s="1"/>
      <c r="AS932" s="1"/>
      <c r="AT932" s="1"/>
      <c r="AU932" s="1"/>
      <c r="AV932" s="1"/>
      <c r="AW932" s="1"/>
      <c r="AX932" s="1"/>
    </row>
    <row r="933" spans="1:50"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234"/>
      <c r="AC933" s="234"/>
      <c r="AD933" s="1"/>
      <c r="AE933" s="1"/>
      <c r="AF933" s="1"/>
      <c r="AG933" s="1"/>
      <c r="AH933" s="1"/>
      <c r="AI933" s="1"/>
      <c r="AJ933" s="1"/>
      <c r="AK933" s="1"/>
      <c r="AL933" s="1"/>
      <c r="AM933" s="1"/>
      <c r="AN933" s="1"/>
      <c r="AO933" s="1"/>
      <c r="AP933" s="1"/>
      <c r="AQ933" s="1"/>
      <c r="AR933" s="1"/>
      <c r="AS933" s="1"/>
      <c r="AT933" s="1"/>
      <c r="AU933" s="1"/>
      <c r="AV933" s="1"/>
      <c r="AW933" s="1"/>
      <c r="AX933" s="1"/>
    </row>
    <row r="934" spans="1:50"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234"/>
      <c r="AC934" s="234"/>
      <c r="AD934" s="1"/>
      <c r="AE934" s="1"/>
      <c r="AF934" s="1"/>
      <c r="AG934" s="1"/>
      <c r="AH934" s="1"/>
      <c r="AI934" s="1"/>
      <c r="AJ934" s="1"/>
      <c r="AK934" s="1"/>
      <c r="AL934" s="1"/>
      <c r="AM934" s="1"/>
      <c r="AN934" s="1"/>
      <c r="AO934" s="1"/>
      <c r="AP934" s="1"/>
      <c r="AQ934" s="1"/>
      <c r="AR934" s="1"/>
      <c r="AS934" s="1"/>
      <c r="AT934" s="1"/>
      <c r="AU934" s="1"/>
      <c r="AV934" s="1"/>
      <c r="AW934" s="1"/>
      <c r="AX934" s="1"/>
    </row>
    <row r="935" spans="1:50"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234"/>
      <c r="AC935" s="234"/>
      <c r="AD935" s="1"/>
      <c r="AE935" s="1"/>
      <c r="AF935" s="1"/>
      <c r="AG935" s="1"/>
      <c r="AH935" s="1"/>
      <c r="AI935" s="1"/>
      <c r="AJ935" s="1"/>
      <c r="AK935" s="1"/>
      <c r="AL935" s="1"/>
      <c r="AM935" s="1"/>
      <c r="AN935" s="1"/>
      <c r="AO935" s="1"/>
      <c r="AP935" s="1"/>
      <c r="AQ935" s="1"/>
      <c r="AR935" s="1"/>
      <c r="AS935" s="1"/>
      <c r="AT935" s="1"/>
      <c r="AU935" s="1"/>
      <c r="AV935" s="1"/>
      <c r="AW935" s="1"/>
      <c r="AX935" s="1"/>
    </row>
    <row r="936" spans="1:50"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234"/>
      <c r="AC936" s="234"/>
      <c r="AD936" s="1"/>
      <c r="AE936" s="1"/>
      <c r="AF936" s="1"/>
      <c r="AG936" s="1"/>
      <c r="AH936" s="1"/>
      <c r="AI936" s="1"/>
      <c r="AJ936" s="1"/>
      <c r="AK936" s="1"/>
      <c r="AL936" s="1"/>
      <c r="AM936" s="1"/>
      <c r="AN936" s="1"/>
      <c r="AO936" s="1"/>
      <c r="AP936" s="1"/>
      <c r="AQ936" s="1"/>
      <c r="AR936" s="1"/>
      <c r="AS936" s="1"/>
      <c r="AT936" s="1"/>
      <c r="AU936" s="1"/>
      <c r="AV936" s="1"/>
      <c r="AW936" s="1"/>
      <c r="AX936" s="1"/>
    </row>
    <row r="937" spans="1:50"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234"/>
      <c r="AC937" s="234"/>
      <c r="AD937" s="1"/>
      <c r="AE937" s="1"/>
      <c r="AF937" s="1"/>
      <c r="AG937" s="1"/>
      <c r="AH937" s="1"/>
      <c r="AI937" s="1"/>
      <c r="AJ937" s="1"/>
      <c r="AK937" s="1"/>
      <c r="AL937" s="1"/>
      <c r="AM937" s="1"/>
      <c r="AN937" s="1"/>
      <c r="AO937" s="1"/>
      <c r="AP937" s="1"/>
      <c r="AQ937" s="1"/>
      <c r="AR937" s="1"/>
      <c r="AS937" s="1"/>
      <c r="AT937" s="1"/>
      <c r="AU937" s="1"/>
      <c r="AV937" s="1"/>
      <c r="AW937" s="1"/>
      <c r="AX937" s="1"/>
    </row>
    <row r="938" spans="1:50"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234"/>
      <c r="AC938" s="234"/>
      <c r="AD938" s="1"/>
      <c r="AE938" s="1"/>
      <c r="AF938" s="1"/>
      <c r="AG938" s="1"/>
      <c r="AH938" s="1"/>
      <c r="AI938" s="1"/>
      <c r="AJ938" s="1"/>
      <c r="AK938" s="1"/>
      <c r="AL938" s="1"/>
      <c r="AM938" s="1"/>
      <c r="AN938" s="1"/>
      <c r="AO938" s="1"/>
      <c r="AP938" s="1"/>
      <c r="AQ938" s="1"/>
      <c r="AR938" s="1"/>
      <c r="AS938" s="1"/>
      <c r="AT938" s="1"/>
      <c r="AU938" s="1"/>
      <c r="AV938" s="1"/>
      <c r="AW938" s="1"/>
      <c r="AX938" s="1"/>
    </row>
    <row r="939" spans="1:50"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234"/>
      <c r="AC939" s="234"/>
      <c r="AD939" s="1"/>
      <c r="AE939" s="1"/>
      <c r="AF939" s="1"/>
      <c r="AG939" s="1"/>
      <c r="AH939" s="1"/>
      <c r="AI939" s="1"/>
      <c r="AJ939" s="1"/>
      <c r="AK939" s="1"/>
      <c r="AL939" s="1"/>
      <c r="AM939" s="1"/>
      <c r="AN939" s="1"/>
      <c r="AO939" s="1"/>
      <c r="AP939" s="1"/>
      <c r="AQ939" s="1"/>
      <c r="AR939" s="1"/>
      <c r="AS939" s="1"/>
      <c r="AT939" s="1"/>
      <c r="AU939" s="1"/>
      <c r="AV939" s="1"/>
      <c r="AW939" s="1"/>
      <c r="AX939" s="1"/>
    </row>
    <row r="940" spans="1:50"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234"/>
      <c r="AC940" s="234"/>
      <c r="AD940" s="1"/>
      <c r="AE940" s="1"/>
      <c r="AF940" s="1"/>
      <c r="AG940" s="1"/>
      <c r="AH940" s="1"/>
      <c r="AI940" s="1"/>
      <c r="AJ940" s="1"/>
      <c r="AK940" s="1"/>
      <c r="AL940" s="1"/>
      <c r="AM940" s="1"/>
      <c r="AN940" s="1"/>
      <c r="AO940" s="1"/>
      <c r="AP940" s="1"/>
      <c r="AQ940" s="1"/>
      <c r="AR940" s="1"/>
      <c r="AS940" s="1"/>
      <c r="AT940" s="1"/>
      <c r="AU940" s="1"/>
      <c r="AV940" s="1"/>
      <c r="AW940" s="1"/>
      <c r="AX940" s="1"/>
    </row>
    <row r="941" spans="1:50"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234"/>
      <c r="AC941" s="234"/>
      <c r="AD941" s="1"/>
      <c r="AE941" s="1"/>
      <c r="AF941" s="1"/>
      <c r="AG941" s="1"/>
      <c r="AH941" s="1"/>
      <c r="AI941" s="1"/>
      <c r="AJ941" s="1"/>
      <c r="AK941" s="1"/>
      <c r="AL941" s="1"/>
      <c r="AM941" s="1"/>
      <c r="AN941" s="1"/>
      <c r="AO941" s="1"/>
      <c r="AP941" s="1"/>
      <c r="AQ941" s="1"/>
      <c r="AR941" s="1"/>
      <c r="AS941" s="1"/>
      <c r="AT941" s="1"/>
      <c r="AU941" s="1"/>
      <c r="AV941" s="1"/>
      <c r="AW941" s="1"/>
      <c r="AX941" s="1"/>
    </row>
    <row r="942" spans="1:50"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234"/>
      <c r="AC942" s="234"/>
      <c r="AD942" s="1"/>
      <c r="AE942" s="1"/>
      <c r="AF942" s="1"/>
      <c r="AG942" s="1"/>
      <c r="AH942" s="1"/>
      <c r="AI942" s="1"/>
      <c r="AJ942" s="1"/>
      <c r="AK942" s="1"/>
      <c r="AL942" s="1"/>
      <c r="AM942" s="1"/>
      <c r="AN942" s="1"/>
      <c r="AO942" s="1"/>
      <c r="AP942" s="1"/>
      <c r="AQ942" s="1"/>
      <c r="AR942" s="1"/>
      <c r="AS942" s="1"/>
      <c r="AT942" s="1"/>
      <c r="AU942" s="1"/>
      <c r="AV942" s="1"/>
      <c r="AW942" s="1"/>
      <c r="AX942" s="1"/>
    </row>
    <row r="943" spans="1:50"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234"/>
      <c r="AC943" s="234"/>
      <c r="AD943" s="1"/>
      <c r="AE943" s="1"/>
      <c r="AF943" s="1"/>
      <c r="AG943" s="1"/>
      <c r="AH943" s="1"/>
      <c r="AI943" s="1"/>
      <c r="AJ943" s="1"/>
      <c r="AK943" s="1"/>
      <c r="AL943" s="1"/>
      <c r="AM943" s="1"/>
      <c r="AN943" s="1"/>
      <c r="AO943" s="1"/>
      <c r="AP943" s="1"/>
      <c r="AQ943" s="1"/>
      <c r="AR943" s="1"/>
      <c r="AS943" s="1"/>
      <c r="AT943" s="1"/>
      <c r="AU943" s="1"/>
      <c r="AV943" s="1"/>
      <c r="AW943" s="1"/>
      <c r="AX943" s="1"/>
    </row>
    <row r="944" spans="1:50"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234"/>
      <c r="AC944" s="234"/>
      <c r="AD944" s="1"/>
      <c r="AE944" s="1"/>
      <c r="AF944" s="1"/>
      <c r="AG944" s="1"/>
      <c r="AH944" s="1"/>
      <c r="AI944" s="1"/>
      <c r="AJ944" s="1"/>
      <c r="AK944" s="1"/>
      <c r="AL944" s="1"/>
      <c r="AM944" s="1"/>
      <c r="AN944" s="1"/>
      <c r="AO944" s="1"/>
      <c r="AP944" s="1"/>
      <c r="AQ944" s="1"/>
      <c r="AR944" s="1"/>
      <c r="AS944" s="1"/>
      <c r="AT944" s="1"/>
      <c r="AU944" s="1"/>
      <c r="AV944" s="1"/>
      <c r="AW944" s="1"/>
      <c r="AX944" s="1"/>
    </row>
    <row r="945" spans="1:50"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234"/>
      <c r="AC945" s="234"/>
      <c r="AD945" s="1"/>
      <c r="AE945" s="1"/>
      <c r="AF945" s="1"/>
      <c r="AG945" s="1"/>
      <c r="AH945" s="1"/>
      <c r="AI945" s="1"/>
      <c r="AJ945" s="1"/>
      <c r="AK945" s="1"/>
      <c r="AL945" s="1"/>
      <c r="AM945" s="1"/>
      <c r="AN945" s="1"/>
      <c r="AO945" s="1"/>
      <c r="AP945" s="1"/>
      <c r="AQ945" s="1"/>
      <c r="AR945" s="1"/>
      <c r="AS945" s="1"/>
      <c r="AT945" s="1"/>
      <c r="AU945" s="1"/>
      <c r="AV945" s="1"/>
      <c r="AW945" s="1"/>
      <c r="AX945" s="1"/>
    </row>
    <row r="946" spans="1:50"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234"/>
      <c r="AC946" s="234"/>
      <c r="AD946" s="1"/>
      <c r="AE946" s="1"/>
      <c r="AF946" s="1"/>
      <c r="AG946" s="1"/>
      <c r="AH946" s="1"/>
      <c r="AI946" s="1"/>
      <c r="AJ946" s="1"/>
      <c r="AK946" s="1"/>
      <c r="AL946" s="1"/>
      <c r="AM946" s="1"/>
      <c r="AN946" s="1"/>
      <c r="AO946" s="1"/>
      <c r="AP946" s="1"/>
      <c r="AQ946" s="1"/>
      <c r="AR946" s="1"/>
      <c r="AS946" s="1"/>
      <c r="AT946" s="1"/>
      <c r="AU946" s="1"/>
      <c r="AV946" s="1"/>
      <c r="AW946" s="1"/>
      <c r="AX946" s="1"/>
    </row>
    <row r="947" spans="1:50"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234"/>
      <c r="AC947" s="234"/>
      <c r="AD947" s="1"/>
      <c r="AE947" s="1"/>
      <c r="AF947" s="1"/>
      <c r="AG947" s="1"/>
      <c r="AH947" s="1"/>
      <c r="AI947" s="1"/>
      <c r="AJ947" s="1"/>
      <c r="AK947" s="1"/>
      <c r="AL947" s="1"/>
      <c r="AM947" s="1"/>
      <c r="AN947" s="1"/>
      <c r="AO947" s="1"/>
      <c r="AP947" s="1"/>
      <c r="AQ947" s="1"/>
      <c r="AR947" s="1"/>
      <c r="AS947" s="1"/>
      <c r="AT947" s="1"/>
      <c r="AU947" s="1"/>
      <c r="AV947" s="1"/>
      <c r="AW947" s="1"/>
      <c r="AX947" s="1"/>
    </row>
    <row r="948" spans="1:50"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234"/>
      <c r="AC948" s="234"/>
      <c r="AD948" s="1"/>
      <c r="AE948" s="1"/>
      <c r="AF948" s="1"/>
      <c r="AG948" s="1"/>
      <c r="AH948" s="1"/>
      <c r="AI948" s="1"/>
      <c r="AJ948" s="1"/>
      <c r="AK948" s="1"/>
      <c r="AL948" s="1"/>
      <c r="AM948" s="1"/>
      <c r="AN948" s="1"/>
      <c r="AO948" s="1"/>
      <c r="AP948" s="1"/>
      <c r="AQ948" s="1"/>
      <c r="AR948" s="1"/>
      <c r="AS948" s="1"/>
      <c r="AT948" s="1"/>
      <c r="AU948" s="1"/>
      <c r="AV948" s="1"/>
      <c r="AW948" s="1"/>
      <c r="AX948" s="1"/>
    </row>
    <row r="949" spans="1:50"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234"/>
      <c r="AC949" s="234"/>
      <c r="AD949" s="1"/>
      <c r="AE949" s="1"/>
      <c r="AF949" s="1"/>
      <c r="AG949" s="1"/>
      <c r="AH949" s="1"/>
      <c r="AI949" s="1"/>
      <c r="AJ949" s="1"/>
      <c r="AK949" s="1"/>
      <c r="AL949" s="1"/>
      <c r="AM949" s="1"/>
      <c r="AN949" s="1"/>
      <c r="AO949" s="1"/>
      <c r="AP949" s="1"/>
      <c r="AQ949" s="1"/>
      <c r="AR949" s="1"/>
      <c r="AS949" s="1"/>
      <c r="AT949" s="1"/>
      <c r="AU949" s="1"/>
      <c r="AV949" s="1"/>
      <c r="AW949" s="1"/>
      <c r="AX949" s="1"/>
    </row>
    <row r="950" spans="1:50"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234"/>
      <c r="AC950" s="234"/>
      <c r="AD950" s="1"/>
      <c r="AE950" s="1"/>
      <c r="AF950" s="1"/>
      <c r="AG950" s="1"/>
      <c r="AH950" s="1"/>
      <c r="AI950" s="1"/>
      <c r="AJ950" s="1"/>
      <c r="AK950" s="1"/>
      <c r="AL950" s="1"/>
      <c r="AM950" s="1"/>
      <c r="AN950" s="1"/>
      <c r="AO950" s="1"/>
      <c r="AP950" s="1"/>
      <c r="AQ950" s="1"/>
      <c r="AR950" s="1"/>
      <c r="AS950" s="1"/>
      <c r="AT950" s="1"/>
      <c r="AU950" s="1"/>
      <c r="AV950" s="1"/>
      <c r="AW950" s="1"/>
      <c r="AX950" s="1"/>
    </row>
    <row r="951" spans="1:50"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234"/>
      <c r="AC951" s="234"/>
      <c r="AD951" s="1"/>
      <c r="AE951" s="1"/>
      <c r="AF951" s="1"/>
      <c r="AG951" s="1"/>
      <c r="AH951" s="1"/>
      <c r="AI951" s="1"/>
      <c r="AJ951" s="1"/>
      <c r="AK951" s="1"/>
      <c r="AL951" s="1"/>
      <c r="AM951" s="1"/>
      <c r="AN951" s="1"/>
      <c r="AO951" s="1"/>
      <c r="AP951" s="1"/>
      <c r="AQ951" s="1"/>
      <c r="AR951" s="1"/>
      <c r="AS951" s="1"/>
      <c r="AT951" s="1"/>
      <c r="AU951" s="1"/>
      <c r="AV951" s="1"/>
      <c r="AW951" s="1"/>
      <c r="AX951" s="1"/>
    </row>
    <row r="952" spans="1:50"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234"/>
      <c r="AC952" s="234"/>
      <c r="AD952" s="1"/>
      <c r="AE952" s="1"/>
      <c r="AF952" s="1"/>
      <c r="AG952" s="1"/>
      <c r="AH952" s="1"/>
      <c r="AI952" s="1"/>
      <c r="AJ952" s="1"/>
      <c r="AK952" s="1"/>
      <c r="AL952" s="1"/>
      <c r="AM952" s="1"/>
      <c r="AN952" s="1"/>
      <c r="AO952" s="1"/>
      <c r="AP952" s="1"/>
      <c r="AQ952" s="1"/>
      <c r="AR952" s="1"/>
      <c r="AS952" s="1"/>
      <c r="AT952" s="1"/>
      <c r="AU952" s="1"/>
      <c r="AV952" s="1"/>
      <c r="AW952" s="1"/>
      <c r="AX952" s="1"/>
    </row>
    <row r="953" spans="1:50"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234"/>
      <c r="AC953" s="234"/>
      <c r="AD953" s="1"/>
      <c r="AE953" s="1"/>
      <c r="AF953" s="1"/>
      <c r="AG953" s="1"/>
      <c r="AH953" s="1"/>
      <c r="AI953" s="1"/>
      <c r="AJ953" s="1"/>
      <c r="AK953" s="1"/>
      <c r="AL953" s="1"/>
      <c r="AM953" s="1"/>
      <c r="AN953" s="1"/>
      <c r="AO953" s="1"/>
      <c r="AP953" s="1"/>
      <c r="AQ953" s="1"/>
      <c r="AR953" s="1"/>
      <c r="AS953" s="1"/>
      <c r="AT953" s="1"/>
      <c r="AU953" s="1"/>
      <c r="AV953" s="1"/>
      <c r="AW953" s="1"/>
      <c r="AX953" s="1"/>
    </row>
    <row r="954" spans="1:50"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234"/>
      <c r="AC954" s="234"/>
      <c r="AD954" s="1"/>
      <c r="AE954" s="1"/>
      <c r="AF954" s="1"/>
      <c r="AG954" s="1"/>
      <c r="AH954" s="1"/>
      <c r="AI954" s="1"/>
      <c r="AJ954" s="1"/>
      <c r="AK954" s="1"/>
      <c r="AL954" s="1"/>
      <c r="AM954" s="1"/>
      <c r="AN954" s="1"/>
      <c r="AO954" s="1"/>
      <c r="AP954" s="1"/>
      <c r="AQ954" s="1"/>
      <c r="AR954" s="1"/>
      <c r="AS954" s="1"/>
      <c r="AT954" s="1"/>
      <c r="AU954" s="1"/>
      <c r="AV954" s="1"/>
      <c r="AW954" s="1"/>
      <c r="AX954" s="1"/>
    </row>
    <row r="955" spans="1:50"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234"/>
      <c r="AC955" s="234"/>
      <c r="AD955" s="1"/>
      <c r="AE955" s="1"/>
      <c r="AF955" s="1"/>
      <c r="AG955" s="1"/>
      <c r="AH955" s="1"/>
      <c r="AI955" s="1"/>
      <c r="AJ955" s="1"/>
      <c r="AK955" s="1"/>
      <c r="AL955" s="1"/>
      <c r="AM955" s="1"/>
      <c r="AN955" s="1"/>
      <c r="AO955" s="1"/>
      <c r="AP955" s="1"/>
      <c r="AQ955" s="1"/>
      <c r="AR955" s="1"/>
      <c r="AS955" s="1"/>
      <c r="AT955" s="1"/>
      <c r="AU955" s="1"/>
      <c r="AV955" s="1"/>
      <c r="AW955" s="1"/>
      <c r="AX955" s="1"/>
    </row>
    <row r="956" spans="1:50"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234"/>
      <c r="AC956" s="234"/>
      <c r="AD956" s="1"/>
      <c r="AE956" s="1"/>
      <c r="AF956" s="1"/>
      <c r="AG956" s="1"/>
      <c r="AH956" s="1"/>
      <c r="AI956" s="1"/>
      <c r="AJ956" s="1"/>
      <c r="AK956" s="1"/>
      <c r="AL956" s="1"/>
      <c r="AM956" s="1"/>
      <c r="AN956" s="1"/>
      <c r="AO956" s="1"/>
      <c r="AP956" s="1"/>
      <c r="AQ956" s="1"/>
      <c r="AR956" s="1"/>
      <c r="AS956" s="1"/>
      <c r="AT956" s="1"/>
      <c r="AU956" s="1"/>
      <c r="AV956" s="1"/>
      <c r="AW956" s="1"/>
      <c r="AX956" s="1"/>
    </row>
    <row r="957" spans="1:50"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234"/>
      <c r="AC957" s="234"/>
      <c r="AD957" s="1"/>
      <c r="AE957" s="1"/>
      <c r="AF957" s="1"/>
      <c r="AG957" s="1"/>
      <c r="AH957" s="1"/>
      <c r="AI957" s="1"/>
      <c r="AJ957" s="1"/>
      <c r="AK957" s="1"/>
      <c r="AL957" s="1"/>
      <c r="AM957" s="1"/>
      <c r="AN957" s="1"/>
      <c r="AO957" s="1"/>
      <c r="AP957" s="1"/>
      <c r="AQ957" s="1"/>
      <c r="AR957" s="1"/>
      <c r="AS957" s="1"/>
      <c r="AT957" s="1"/>
      <c r="AU957" s="1"/>
      <c r="AV957" s="1"/>
      <c r="AW957" s="1"/>
      <c r="AX957" s="1"/>
    </row>
    <row r="958" spans="1:50"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234"/>
      <c r="AC958" s="234"/>
      <c r="AD958" s="1"/>
      <c r="AE958" s="1"/>
      <c r="AF958" s="1"/>
      <c r="AG958" s="1"/>
      <c r="AH958" s="1"/>
      <c r="AI958" s="1"/>
      <c r="AJ958" s="1"/>
      <c r="AK958" s="1"/>
      <c r="AL958" s="1"/>
      <c r="AM958" s="1"/>
      <c r="AN958" s="1"/>
      <c r="AO958" s="1"/>
      <c r="AP958" s="1"/>
      <c r="AQ958" s="1"/>
      <c r="AR958" s="1"/>
      <c r="AS958" s="1"/>
      <c r="AT958" s="1"/>
      <c r="AU958" s="1"/>
      <c r="AV958" s="1"/>
      <c r="AW958" s="1"/>
      <c r="AX958" s="1"/>
    </row>
    <row r="959" spans="1:50"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234"/>
      <c r="AC959" s="234"/>
      <c r="AD959" s="1"/>
      <c r="AE959" s="1"/>
      <c r="AF959" s="1"/>
      <c r="AG959" s="1"/>
      <c r="AH959" s="1"/>
      <c r="AI959" s="1"/>
      <c r="AJ959" s="1"/>
      <c r="AK959" s="1"/>
      <c r="AL959" s="1"/>
      <c r="AM959" s="1"/>
      <c r="AN959" s="1"/>
      <c r="AO959" s="1"/>
      <c r="AP959" s="1"/>
      <c r="AQ959" s="1"/>
      <c r="AR959" s="1"/>
      <c r="AS959" s="1"/>
      <c r="AT959" s="1"/>
      <c r="AU959" s="1"/>
      <c r="AV959" s="1"/>
      <c r="AW959" s="1"/>
      <c r="AX959" s="1"/>
    </row>
    <row r="960" spans="1:50"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234"/>
      <c r="AC960" s="234"/>
      <c r="AD960" s="1"/>
      <c r="AE960" s="1"/>
      <c r="AF960" s="1"/>
      <c r="AG960" s="1"/>
      <c r="AH960" s="1"/>
      <c r="AI960" s="1"/>
      <c r="AJ960" s="1"/>
      <c r="AK960" s="1"/>
      <c r="AL960" s="1"/>
      <c r="AM960" s="1"/>
      <c r="AN960" s="1"/>
      <c r="AO960" s="1"/>
      <c r="AP960" s="1"/>
      <c r="AQ960" s="1"/>
      <c r="AR960" s="1"/>
      <c r="AS960" s="1"/>
      <c r="AT960" s="1"/>
      <c r="AU960" s="1"/>
      <c r="AV960" s="1"/>
      <c r="AW960" s="1"/>
      <c r="AX960" s="1"/>
    </row>
    <row r="961" spans="1:50"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234"/>
      <c r="AC961" s="234"/>
      <c r="AD961" s="1"/>
      <c r="AE961" s="1"/>
      <c r="AF961" s="1"/>
      <c r="AG961" s="1"/>
      <c r="AH961" s="1"/>
      <c r="AI961" s="1"/>
      <c r="AJ961" s="1"/>
      <c r="AK961" s="1"/>
      <c r="AL961" s="1"/>
      <c r="AM961" s="1"/>
      <c r="AN961" s="1"/>
      <c r="AO961" s="1"/>
      <c r="AP961" s="1"/>
      <c r="AQ961" s="1"/>
      <c r="AR961" s="1"/>
      <c r="AS961" s="1"/>
      <c r="AT961" s="1"/>
      <c r="AU961" s="1"/>
      <c r="AV961" s="1"/>
      <c r="AW961" s="1"/>
      <c r="AX961" s="1"/>
    </row>
    <row r="962" spans="1:50"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234"/>
      <c r="AC962" s="234"/>
      <c r="AD962" s="1"/>
      <c r="AE962" s="1"/>
      <c r="AF962" s="1"/>
      <c r="AG962" s="1"/>
      <c r="AH962" s="1"/>
      <c r="AI962" s="1"/>
      <c r="AJ962" s="1"/>
      <c r="AK962" s="1"/>
      <c r="AL962" s="1"/>
      <c r="AM962" s="1"/>
      <c r="AN962" s="1"/>
      <c r="AO962" s="1"/>
      <c r="AP962" s="1"/>
      <c r="AQ962" s="1"/>
      <c r="AR962" s="1"/>
      <c r="AS962" s="1"/>
      <c r="AT962" s="1"/>
      <c r="AU962" s="1"/>
      <c r="AV962" s="1"/>
      <c r="AW962" s="1"/>
      <c r="AX962" s="1"/>
    </row>
    <row r="963" spans="1:50"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234"/>
      <c r="AC963" s="234"/>
      <c r="AD963" s="1"/>
      <c r="AE963" s="1"/>
      <c r="AF963" s="1"/>
      <c r="AG963" s="1"/>
      <c r="AH963" s="1"/>
      <c r="AI963" s="1"/>
      <c r="AJ963" s="1"/>
      <c r="AK963" s="1"/>
      <c r="AL963" s="1"/>
      <c r="AM963" s="1"/>
      <c r="AN963" s="1"/>
      <c r="AO963" s="1"/>
      <c r="AP963" s="1"/>
      <c r="AQ963" s="1"/>
      <c r="AR963" s="1"/>
      <c r="AS963" s="1"/>
      <c r="AT963" s="1"/>
      <c r="AU963" s="1"/>
      <c r="AV963" s="1"/>
      <c r="AW963" s="1"/>
      <c r="AX963" s="1"/>
    </row>
    <row r="964" spans="1:50"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234"/>
      <c r="AC964" s="234"/>
      <c r="AD964" s="1"/>
      <c r="AE964" s="1"/>
      <c r="AF964" s="1"/>
      <c r="AG964" s="1"/>
      <c r="AH964" s="1"/>
      <c r="AI964" s="1"/>
      <c r="AJ964" s="1"/>
      <c r="AK964" s="1"/>
      <c r="AL964" s="1"/>
      <c r="AM964" s="1"/>
      <c r="AN964" s="1"/>
      <c r="AO964" s="1"/>
      <c r="AP964" s="1"/>
      <c r="AQ964" s="1"/>
      <c r="AR964" s="1"/>
      <c r="AS964" s="1"/>
      <c r="AT964" s="1"/>
      <c r="AU964" s="1"/>
      <c r="AV964" s="1"/>
      <c r="AW964" s="1"/>
      <c r="AX964" s="1"/>
    </row>
    <row r="965" spans="1:50"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234"/>
      <c r="AC965" s="234"/>
      <c r="AD965" s="1"/>
      <c r="AE965" s="1"/>
      <c r="AF965" s="1"/>
      <c r="AG965" s="1"/>
      <c r="AH965" s="1"/>
      <c r="AI965" s="1"/>
      <c r="AJ965" s="1"/>
      <c r="AK965" s="1"/>
      <c r="AL965" s="1"/>
      <c r="AM965" s="1"/>
      <c r="AN965" s="1"/>
      <c r="AO965" s="1"/>
      <c r="AP965" s="1"/>
      <c r="AQ965" s="1"/>
      <c r="AR965" s="1"/>
      <c r="AS965" s="1"/>
      <c r="AT965" s="1"/>
      <c r="AU965" s="1"/>
      <c r="AV965" s="1"/>
      <c r="AW965" s="1"/>
      <c r="AX965" s="1"/>
    </row>
    <row r="966" spans="1:50"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234"/>
      <c r="AC966" s="234"/>
      <c r="AD966" s="1"/>
      <c r="AE966" s="1"/>
      <c r="AF966" s="1"/>
      <c r="AG966" s="1"/>
      <c r="AH966" s="1"/>
      <c r="AI966" s="1"/>
      <c r="AJ966" s="1"/>
      <c r="AK966" s="1"/>
      <c r="AL966" s="1"/>
      <c r="AM966" s="1"/>
      <c r="AN966" s="1"/>
      <c r="AO966" s="1"/>
      <c r="AP966" s="1"/>
      <c r="AQ966" s="1"/>
      <c r="AR966" s="1"/>
      <c r="AS966" s="1"/>
      <c r="AT966" s="1"/>
      <c r="AU966" s="1"/>
      <c r="AV966" s="1"/>
      <c r="AW966" s="1"/>
      <c r="AX966" s="1"/>
    </row>
    <row r="967" spans="1:50"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234"/>
      <c r="AC967" s="234"/>
      <c r="AD967" s="1"/>
      <c r="AE967" s="1"/>
      <c r="AF967" s="1"/>
      <c r="AG967" s="1"/>
      <c r="AH967" s="1"/>
      <c r="AI967" s="1"/>
      <c r="AJ967" s="1"/>
      <c r="AK967" s="1"/>
      <c r="AL967" s="1"/>
      <c r="AM967" s="1"/>
      <c r="AN967" s="1"/>
      <c r="AO967" s="1"/>
      <c r="AP967" s="1"/>
      <c r="AQ967" s="1"/>
      <c r="AR967" s="1"/>
      <c r="AS967" s="1"/>
      <c r="AT967" s="1"/>
      <c r="AU967" s="1"/>
      <c r="AV967" s="1"/>
      <c r="AW967" s="1"/>
      <c r="AX967" s="1"/>
    </row>
    <row r="968" spans="1:50"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234"/>
      <c r="AC968" s="234"/>
      <c r="AD968" s="1"/>
      <c r="AE968" s="1"/>
      <c r="AF968" s="1"/>
      <c r="AG968" s="1"/>
      <c r="AH968" s="1"/>
      <c r="AI968" s="1"/>
      <c r="AJ968" s="1"/>
      <c r="AK968" s="1"/>
      <c r="AL968" s="1"/>
      <c r="AM968" s="1"/>
      <c r="AN968" s="1"/>
      <c r="AO968" s="1"/>
      <c r="AP968" s="1"/>
      <c r="AQ968" s="1"/>
      <c r="AR968" s="1"/>
      <c r="AS968" s="1"/>
      <c r="AT968" s="1"/>
      <c r="AU968" s="1"/>
      <c r="AV968" s="1"/>
      <c r="AW968" s="1"/>
      <c r="AX968" s="1"/>
    </row>
    <row r="969" spans="1:50"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234"/>
      <c r="AC969" s="234"/>
      <c r="AD969" s="1"/>
      <c r="AE969" s="1"/>
      <c r="AF969" s="1"/>
      <c r="AG969" s="1"/>
      <c r="AH969" s="1"/>
      <c r="AI969" s="1"/>
      <c r="AJ969" s="1"/>
      <c r="AK969" s="1"/>
      <c r="AL969" s="1"/>
      <c r="AM969" s="1"/>
      <c r="AN969" s="1"/>
      <c r="AO969" s="1"/>
      <c r="AP969" s="1"/>
      <c r="AQ969" s="1"/>
      <c r="AR969" s="1"/>
      <c r="AS969" s="1"/>
      <c r="AT969" s="1"/>
      <c r="AU969" s="1"/>
      <c r="AV969" s="1"/>
      <c r="AW969" s="1"/>
      <c r="AX969" s="1"/>
    </row>
    <row r="970" spans="1:50"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234"/>
      <c r="AC970" s="234"/>
      <c r="AD970" s="1"/>
      <c r="AE970" s="1"/>
      <c r="AF970" s="1"/>
      <c r="AG970" s="1"/>
      <c r="AH970" s="1"/>
      <c r="AI970" s="1"/>
      <c r="AJ970" s="1"/>
      <c r="AK970" s="1"/>
      <c r="AL970" s="1"/>
      <c r="AM970" s="1"/>
      <c r="AN970" s="1"/>
      <c r="AO970" s="1"/>
      <c r="AP970" s="1"/>
      <c r="AQ970" s="1"/>
      <c r="AR970" s="1"/>
      <c r="AS970" s="1"/>
      <c r="AT970" s="1"/>
      <c r="AU970" s="1"/>
      <c r="AV970" s="1"/>
      <c r="AW970" s="1"/>
      <c r="AX970" s="1"/>
    </row>
    <row r="971" spans="1:50"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234"/>
      <c r="AC971" s="234"/>
      <c r="AD971" s="1"/>
      <c r="AE971" s="1"/>
      <c r="AF971" s="1"/>
      <c r="AG971" s="1"/>
      <c r="AH971" s="1"/>
      <c r="AI971" s="1"/>
      <c r="AJ971" s="1"/>
      <c r="AK971" s="1"/>
      <c r="AL971" s="1"/>
      <c r="AM971" s="1"/>
      <c r="AN971" s="1"/>
      <c r="AO971" s="1"/>
      <c r="AP971" s="1"/>
      <c r="AQ971" s="1"/>
      <c r="AR971" s="1"/>
      <c r="AS971" s="1"/>
      <c r="AT971" s="1"/>
      <c r="AU971" s="1"/>
      <c r="AV971" s="1"/>
      <c r="AW971" s="1"/>
      <c r="AX971" s="1"/>
    </row>
    <row r="972" spans="1:50"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234"/>
      <c r="AC972" s="234"/>
      <c r="AD972" s="1"/>
      <c r="AE972" s="1"/>
      <c r="AF972" s="1"/>
      <c r="AG972" s="1"/>
      <c r="AH972" s="1"/>
      <c r="AI972" s="1"/>
      <c r="AJ972" s="1"/>
      <c r="AK972" s="1"/>
      <c r="AL972" s="1"/>
      <c r="AM972" s="1"/>
      <c r="AN972" s="1"/>
      <c r="AO972" s="1"/>
      <c r="AP972" s="1"/>
      <c r="AQ972" s="1"/>
      <c r="AR972" s="1"/>
      <c r="AS972" s="1"/>
      <c r="AT972" s="1"/>
      <c r="AU972" s="1"/>
      <c r="AV972" s="1"/>
      <c r="AW972" s="1"/>
      <c r="AX972" s="1"/>
    </row>
    <row r="973" spans="1:50"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234"/>
      <c r="AC973" s="234"/>
      <c r="AD973" s="1"/>
      <c r="AE973" s="1"/>
      <c r="AF973" s="1"/>
      <c r="AG973" s="1"/>
      <c r="AH973" s="1"/>
      <c r="AI973" s="1"/>
      <c r="AJ973" s="1"/>
      <c r="AK973" s="1"/>
      <c r="AL973" s="1"/>
      <c r="AM973" s="1"/>
      <c r="AN973" s="1"/>
      <c r="AO973" s="1"/>
      <c r="AP973" s="1"/>
      <c r="AQ973" s="1"/>
      <c r="AR973" s="1"/>
      <c r="AS973" s="1"/>
      <c r="AT973" s="1"/>
      <c r="AU973" s="1"/>
      <c r="AV973" s="1"/>
      <c r="AW973" s="1"/>
      <c r="AX973" s="1"/>
    </row>
    <row r="974" spans="1:50"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234"/>
      <c r="AC974" s="234"/>
      <c r="AD974" s="1"/>
      <c r="AE974" s="1"/>
      <c r="AF974" s="1"/>
      <c r="AG974" s="1"/>
      <c r="AH974" s="1"/>
      <c r="AI974" s="1"/>
      <c r="AJ974" s="1"/>
      <c r="AK974" s="1"/>
      <c r="AL974" s="1"/>
      <c r="AM974" s="1"/>
      <c r="AN974" s="1"/>
      <c r="AO974" s="1"/>
      <c r="AP974" s="1"/>
      <c r="AQ974" s="1"/>
      <c r="AR974" s="1"/>
      <c r="AS974" s="1"/>
      <c r="AT974" s="1"/>
      <c r="AU974" s="1"/>
      <c r="AV974" s="1"/>
      <c r="AW974" s="1"/>
      <c r="AX974" s="1"/>
    </row>
    <row r="975" spans="1:50"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234"/>
      <c r="AC975" s="234"/>
      <c r="AD975" s="1"/>
      <c r="AE975" s="1"/>
      <c r="AF975" s="1"/>
      <c r="AG975" s="1"/>
      <c r="AH975" s="1"/>
      <c r="AI975" s="1"/>
      <c r="AJ975" s="1"/>
      <c r="AK975" s="1"/>
      <c r="AL975" s="1"/>
      <c r="AM975" s="1"/>
      <c r="AN975" s="1"/>
      <c r="AO975" s="1"/>
      <c r="AP975" s="1"/>
      <c r="AQ975" s="1"/>
      <c r="AR975" s="1"/>
      <c r="AS975" s="1"/>
      <c r="AT975" s="1"/>
      <c r="AU975" s="1"/>
      <c r="AV975" s="1"/>
      <c r="AW975" s="1"/>
      <c r="AX975" s="1"/>
    </row>
    <row r="976" spans="1:50"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234"/>
      <c r="AC976" s="234"/>
      <c r="AD976" s="1"/>
      <c r="AE976" s="1"/>
      <c r="AF976" s="1"/>
      <c r="AG976" s="1"/>
      <c r="AH976" s="1"/>
      <c r="AI976" s="1"/>
      <c r="AJ976" s="1"/>
      <c r="AK976" s="1"/>
      <c r="AL976" s="1"/>
      <c r="AM976" s="1"/>
      <c r="AN976" s="1"/>
      <c r="AO976" s="1"/>
      <c r="AP976" s="1"/>
      <c r="AQ976" s="1"/>
      <c r="AR976" s="1"/>
      <c r="AS976" s="1"/>
      <c r="AT976" s="1"/>
      <c r="AU976" s="1"/>
      <c r="AV976" s="1"/>
      <c r="AW976" s="1"/>
      <c r="AX976" s="1"/>
    </row>
    <row r="977" spans="1:50"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234"/>
      <c r="AC977" s="234"/>
      <c r="AD977" s="1"/>
      <c r="AE977" s="1"/>
      <c r="AF977" s="1"/>
      <c r="AG977" s="1"/>
      <c r="AH977" s="1"/>
      <c r="AI977" s="1"/>
      <c r="AJ977" s="1"/>
      <c r="AK977" s="1"/>
      <c r="AL977" s="1"/>
      <c r="AM977" s="1"/>
      <c r="AN977" s="1"/>
      <c r="AO977" s="1"/>
      <c r="AP977" s="1"/>
      <c r="AQ977" s="1"/>
      <c r="AR977" s="1"/>
      <c r="AS977" s="1"/>
      <c r="AT977" s="1"/>
      <c r="AU977" s="1"/>
      <c r="AV977" s="1"/>
      <c r="AW977" s="1"/>
      <c r="AX977" s="1"/>
    </row>
    <row r="978" spans="1:50"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234"/>
      <c r="AC978" s="234"/>
      <c r="AD978" s="1"/>
      <c r="AE978" s="1"/>
      <c r="AF978" s="1"/>
      <c r="AG978" s="1"/>
      <c r="AH978" s="1"/>
      <c r="AI978" s="1"/>
      <c r="AJ978" s="1"/>
      <c r="AK978" s="1"/>
      <c r="AL978" s="1"/>
      <c r="AM978" s="1"/>
      <c r="AN978" s="1"/>
      <c r="AO978" s="1"/>
      <c r="AP978" s="1"/>
      <c r="AQ978" s="1"/>
      <c r="AR978" s="1"/>
      <c r="AS978" s="1"/>
      <c r="AT978" s="1"/>
      <c r="AU978" s="1"/>
      <c r="AV978" s="1"/>
      <c r="AW978" s="1"/>
      <c r="AX978" s="1"/>
    </row>
    <row r="979" spans="1:50"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234"/>
      <c r="AC979" s="234"/>
      <c r="AD979" s="1"/>
      <c r="AE979" s="1"/>
      <c r="AF979" s="1"/>
      <c r="AG979" s="1"/>
      <c r="AH979" s="1"/>
      <c r="AI979" s="1"/>
      <c r="AJ979" s="1"/>
      <c r="AK979" s="1"/>
      <c r="AL979" s="1"/>
      <c r="AM979" s="1"/>
      <c r="AN979" s="1"/>
      <c r="AO979" s="1"/>
      <c r="AP979" s="1"/>
      <c r="AQ979" s="1"/>
      <c r="AR979" s="1"/>
      <c r="AS979" s="1"/>
      <c r="AT979" s="1"/>
      <c r="AU979" s="1"/>
      <c r="AV979" s="1"/>
      <c r="AW979" s="1"/>
      <c r="AX979" s="1"/>
    </row>
    <row r="980" spans="1:50"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234"/>
      <c r="AC980" s="234"/>
      <c r="AD980" s="1"/>
      <c r="AE980" s="1"/>
      <c r="AF980" s="1"/>
      <c r="AG980" s="1"/>
      <c r="AH980" s="1"/>
      <c r="AI980" s="1"/>
      <c r="AJ980" s="1"/>
      <c r="AK980" s="1"/>
      <c r="AL980" s="1"/>
      <c r="AM980" s="1"/>
      <c r="AN980" s="1"/>
      <c r="AO980" s="1"/>
      <c r="AP980" s="1"/>
      <c r="AQ980" s="1"/>
      <c r="AR980" s="1"/>
      <c r="AS980" s="1"/>
      <c r="AT980" s="1"/>
      <c r="AU980" s="1"/>
      <c r="AV980" s="1"/>
      <c r="AW980" s="1"/>
      <c r="AX980" s="1"/>
    </row>
    <row r="981" spans="1:50"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234"/>
      <c r="AC981" s="234"/>
      <c r="AD981" s="1"/>
      <c r="AE981" s="1"/>
      <c r="AF981" s="1"/>
      <c r="AG981" s="1"/>
      <c r="AH981" s="1"/>
      <c r="AI981" s="1"/>
      <c r="AJ981" s="1"/>
      <c r="AK981" s="1"/>
      <c r="AL981" s="1"/>
      <c r="AM981" s="1"/>
      <c r="AN981" s="1"/>
      <c r="AO981" s="1"/>
      <c r="AP981" s="1"/>
      <c r="AQ981" s="1"/>
      <c r="AR981" s="1"/>
      <c r="AS981" s="1"/>
      <c r="AT981" s="1"/>
      <c r="AU981" s="1"/>
      <c r="AV981" s="1"/>
      <c r="AW981" s="1"/>
      <c r="AX981" s="1"/>
    </row>
    <row r="982" spans="1:50"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234"/>
      <c r="AC982" s="234"/>
      <c r="AD982" s="1"/>
      <c r="AE982" s="1"/>
      <c r="AF982" s="1"/>
      <c r="AG982" s="1"/>
      <c r="AH982" s="1"/>
      <c r="AI982" s="1"/>
      <c r="AJ982" s="1"/>
      <c r="AK982" s="1"/>
      <c r="AL982" s="1"/>
      <c r="AM982" s="1"/>
      <c r="AN982" s="1"/>
      <c r="AO982" s="1"/>
      <c r="AP982" s="1"/>
      <c r="AQ982" s="1"/>
      <c r="AR982" s="1"/>
      <c r="AS982" s="1"/>
      <c r="AT982" s="1"/>
      <c r="AU982" s="1"/>
      <c r="AV982" s="1"/>
      <c r="AW982" s="1"/>
      <c r="AX982" s="1"/>
    </row>
    <row r="983" spans="1:50"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234"/>
      <c r="AC983" s="234"/>
      <c r="AD983" s="1"/>
      <c r="AE983" s="1"/>
      <c r="AF983" s="1"/>
      <c r="AG983" s="1"/>
      <c r="AH983" s="1"/>
      <c r="AI983" s="1"/>
      <c r="AJ983" s="1"/>
      <c r="AK983" s="1"/>
      <c r="AL983" s="1"/>
      <c r="AM983" s="1"/>
      <c r="AN983" s="1"/>
      <c r="AO983" s="1"/>
      <c r="AP983" s="1"/>
      <c r="AQ983" s="1"/>
      <c r="AR983" s="1"/>
      <c r="AS983" s="1"/>
      <c r="AT983" s="1"/>
      <c r="AU983" s="1"/>
      <c r="AV983" s="1"/>
      <c r="AW983" s="1"/>
      <c r="AX983" s="1"/>
    </row>
    <row r="984" spans="1:50"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234"/>
      <c r="AC984" s="234"/>
      <c r="AD984" s="1"/>
      <c r="AE984" s="1"/>
      <c r="AF984" s="1"/>
      <c r="AG984" s="1"/>
      <c r="AH984" s="1"/>
      <c r="AI984" s="1"/>
      <c r="AJ984" s="1"/>
      <c r="AK984" s="1"/>
      <c r="AL984" s="1"/>
      <c r="AM984" s="1"/>
      <c r="AN984" s="1"/>
      <c r="AO984" s="1"/>
      <c r="AP984" s="1"/>
      <c r="AQ984" s="1"/>
      <c r="AR984" s="1"/>
      <c r="AS984" s="1"/>
      <c r="AT984" s="1"/>
      <c r="AU984" s="1"/>
      <c r="AV984" s="1"/>
      <c r="AW984" s="1"/>
      <c r="AX984" s="1"/>
    </row>
    <row r="985" spans="1:50"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234"/>
      <c r="AC985" s="234"/>
      <c r="AD985" s="1"/>
      <c r="AE985" s="1"/>
      <c r="AF985" s="1"/>
      <c r="AG985" s="1"/>
      <c r="AH985" s="1"/>
      <c r="AI985" s="1"/>
      <c r="AJ985" s="1"/>
      <c r="AK985" s="1"/>
      <c r="AL985" s="1"/>
      <c r="AM985" s="1"/>
      <c r="AN985" s="1"/>
      <c r="AO985" s="1"/>
      <c r="AP985" s="1"/>
      <c r="AQ985" s="1"/>
      <c r="AR985" s="1"/>
      <c r="AS985" s="1"/>
      <c r="AT985" s="1"/>
      <c r="AU985" s="1"/>
      <c r="AV985" s="1"/>
      <c r="AW985" s="1"/>
      <c r="AX985" s="1"/>
    </row>
    <row r="986" spans="1:50"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234"/>
      <c r="AC986" s="234"/>
      <c r="AD986" s="1"/>
      <c r="AE986" s="1"/>
      <c r="AF986" s="1"/>
      <c r="AG986" s="1"/>
      <c r="AH986" s="1"/>
      <c r="AI986" s="1"/>
      <c r="AJ986" s="1"/>
      <c r="AK986" s="1"/>
      <c r="AL986" s="1"/>
      <c r="AM986" s="1"/>
      <c r="AN986" s="1"/>
      <c r="AO986" s="1"/>
      <c r="AP986" s="1"/>
      <c r="AQ986" s="1"/>
      <c r="AR986" s="1"/>
      <c r="AS986" s="1"/>
      <c r="AT986" s="1"/>
      <c r="AU986" s="1"/>
      <c r="AV986" s="1"/>
      <c r="AW986" s="1"/>
      <c r="AX986" s="1"/>
    </row>
    <row r="987" spans="1:50"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234"/>
      <c r="AC987" s="234"/>
      <c r="AD987" s="1"/>
      <c r="AE987" s="1"/>
      <c r="AF987" s="1"/>
      <c r="AG987" s="1"/>
      <c r="AH987" s="1"/>
      <c r="AI987" s="1"/>
      <c r="AJ987" s="1"/>
      <c r="AK987" s="1"/>
      <c r="AL987" s="1"/>
      <c r="AM987" s="1"/>
      <c r="AN987" s="1"/>
      <c r="AO987" s="1"/>
      <c r="AP987" s="1"/>
      <c r="AQ987" s="1"/>
      <c r="AR987" s="1"/>
      <c r="AS987" s="1"/>
      <c r="AT987" s="1"/>
      <c r="AU987" s="1"/>
      <c r="AV987" s="1"/>
      <c r="AW987" s="1"/>
      <c r="AX987" s="1"/>
    </row>
    <row r="988" spans="1:50"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234"/>
      <c r="AC988" s="234"/>
      <c r="AD988" s="1"/>
      <c r="AE988" s="1"/>
      <c r="AF988" s="1"/>
      <c r="AG988" s="1"/>
      <c r="AH988" s="1"/>
      <c r="AI988" s="1"/>
      <c r="AJ988" s="1"/>
      <c r="AK988" s="1"/>
      <c r="AL988" s="1"/>
      <c r="AM988" s="1"/>
      <c r="AN988" s="1"/>
      <c r="AO988" s="1"/>
      <c r="AP988" s="1"/>
      <c r="AQ988" s="1"/>
      <c r="AR988" s="1"/>
      <c r="AS988" s="1"/>
      <c r="AT988" s="1"/>
      <c r="AU988" s="1"/>
      <c r="AV988" s="1"/>
      <c r="AW988" s="1"/>
      <c r="AX988" s="1"/>
    </row>
    <row r="989" spans="1:50"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234"/>
      <c r="AC989" s="234"/>
      <c r="AD989" s="1"/>
      <c r="AE989" s="1"/>
      <c r="AF989" s="1"/>
      <c r="AG989" s="1"/>
      <c r="AH989" s="1"/>
      <c r="AI989" s="1"/>
      <c r="AJ989" s="1"/>
      <c r="AK989" s="1"/>
      <c r="AL989" s="1"/>
      <c r="AM989" s="1"/>
      <c r="AN989" s="1"/>
      <c r="AO989" s="1"/>
      <c r="AP989" s="1"/>
      <c r="AQ989" s="1"/>
      <c r="AR989" s="1"/>
      <c r="AS989" s="1"/>
      <c r="AT989" s="1"/>
      <c r="AU989" s="1"/>
      <c r="AV989" s="1"/>
      <c r="AW989" s="1"/>
      <c r="AX989" s="1"/>
    </row>
    <row r="990" spans="1:50"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234"/>
      <c r="AC990" s="234"/>
      <c r="AD990" s="1"/>
      <c r="AE990" s="1"/>
      <c r="AF990" s="1"/>
      <c r="AG990" s="1"/>
      <c r="AH990" s="1"/>
      <c r="AI990" s="1"/>
      <c r="AJ990" s="1"/>
      <c r="AK990" s="1"/>
      <c r="AL990" s="1"/>
      <c r="AM990" s="1"/>
      <c r="AN990" s="1"/>
      <c r="AO990" s="1"/>
      <c r="AP990" s="1"/>
      <c r="AQ990" s="1"/>
      <c r="AR990" s="1"/>
      <c r="AS990" s="1"/>
      <c r="AT990" s="1"/>
      <c r="AU990" s="1"/>
      <c r="AV990" s="1"/>
      <c r="AW990" s="1"/>
      <c r="AX990" s="1"/>
    </row>
    <row r="991" spans="1:50"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234"/>
      <c r="AC991" s="234"/>
      <c r="AD991" s="1"/>
      <c r="AE991" s="1"/>
      <c r="AF991" s="1"/>
      <c r="AG991" s="1"/>
      <c r="AH991" s="1"/>
      <c r="AI991" s="1"/>
      <c r="AJ991" s="1"/>
      <c r="AK991" s="1"/>
      <c r="AL991" s="1"/>
      <c r="AM991" s="1"/>
      <c r="AN991" s="1"/>
      <c r="AO991" s="1"/>
      <c r="AP991" s="1"/>
      <c r="AQ991" s="1"/>
      <c r="AR991" s="1"/>
      <c r="AS991" s="1"/>
      <c r="AT991" s="1"/>
      <c r="AU991" s="1"/>
      <c r="AV991" s="1"/>
      <c r="AW991" s="1"/>
      <c r="AX991" s="1"/>
    </row>
    <row r="992" spans="1:50"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234"/>
      <c r="AC992" s="234"/>
      <c r="AD992" s="1"/>
      <c r="AE992" s="1"/>
      <c r="AF992" s="1"/>
      <c r="AG992" s="1"/>
      <c r="AH992" s="1"/>
      <c r="AI992" s="1"/>
      <c r="AJ992" s="1"/>
      <c r="AK992" s="1"/>
      <c r="AL992" s="1"/>
      <c r="AM992" s="1"/>
      <c r="AN992" s="1"/>
      <c r="AO992" s="1"/>
      <c r="AP992" s="1"/>
      <c r="AQ992" s="1"/>
      <c r="AR992" s="1"/>
      <c r="AS992" s="1"/>
      <c r="AT992" s="1"/>
      <c r="AU992" s="1"/>
      <c r="AV992" s="1"/>
      <c r="AW992" s="1"/>
      <c r="AX992" s="1"/>
    </row>
    <row r="993" spans="1:50"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234"/>
      <c r="AC993" s="234"/>
      <c r="AD993" s="1"/>
      <c r="AE993" s="1"/>
      <c r="AF993" s="1"/>
      <c r="AG993" s="1"/>
      <c r="AH993" s="1"/>
      <c r="AI993" s="1"/>
      <c r="AJ993" s="1"/>
      <c r="AK993" s="1"/>
      <c r="AL993" s="1"/>
      <c r="AM993" s="1"/>
      <c r="AN993" s="1"/>
      <c r="AO993" s="1"/>
      <c r="AP993" s="1"/>
      <c r="AQ993" s="1"/>
      <c r="AR993" s="1"/>
      <c r="AS993" s="1"/>
      <c r="AT993" s="1"/>
      <c r="AU993" s="1"/>
      <c r="AV993" s="1"/>
      <c r="AW993" s="1"/>
      <c r="AX993" s="1"/>
    </row>
    <row r="994" spans="1:50"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234"/>
      <c r="AC994" s="234"/>
      <c r="AD994" s="1"/>
      <c r="AE994" s="1"/>
      <c r="AF994" s="1"/>
      <c r="AG994" s="1"/>
      <c r="AH994" s="1"/>
      <c r="AI994" s="1"/>
      <c r="AJ994" s="1"/>
      <c r="AK994" s="1"/>
      <c r="AL994" s="1"/>
      <c r="AM994" s="1"/>
      <c r="AN994" s="1"/>
      <c r="AO994" s="1"/>
      <c r="AP994" s="1"/>
      <c r="AQ994" s="1"/>
      <c r="AR994" s="1"/>
      <c r="AS994" s="1"/>
      <c r="AT994" s="1"/>
      <c r="AU994" s="1"/>
      <c r="AV994" s="1"/>
      <c r="AW994" s="1"/>
      <c r="AX994" s="1"/>
    </row>
    <row r="995" spans="1:50"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234"/>
      <c r="AC995" s="234"/>
      <c r="AD995" s="1"/>
      <c r="AE995" s="1"/>
      <c r="AF995" s="1"/>
      <c r="AG995" s="1"/>
      <c r="AH995" s="1"/>
      <c r="AI995" s="1"/>
      <c r="AJ995" s="1"/>
      <c r="AK995" s="1"/>
      <c r="AL995" s="1"/>
      <c r="AM995" s="1"/>
      <c r="AN995" s="1"/>
      <c r="AO995" s="1"/>
      <c r="AP995" s="1"/>
      <c r="AQ995" s="1"/>
      <c r="AR995" s="1"/>
      <c r="AS995" s="1"/>
      <c r="AT995" s="1"/>
      <c r="AU995" s="1"/>
      <c r="AV995" s="1"/>
      <c r="AW995" s="1"/>
      <c r="AX995" s="1"/>
    </row>
    <row r="996" spans="1:50"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234"/>
      <c r="AC996" s="234"/>
      <c r="AD996" s="1"/>
      <c r="AE996" s="1"/>
      <c r="AF996" s="1"/>
      <c r="AG996" s="1"/>
      <c r="AH996" s="1"/>
      <c r="AI996" s="1"/>
      <c r="AJ996" s="1"/>
      <c r="AK996" s="1"/>
      <c r="AL996" s="1"/>
      <c r="AM996" s="1"/>
      <c r="AN996" s="1"/>
      <c r="AO996" s="1"/>
      <c r="AP996" s="1"/>
      <c r="AQ996" s="1"/>
      <c r="AR996" s="1"/>
      <c r="AS996" s="1"/>
      <c r="AT996" s="1"/>
      <c r="AU996" s="1"/>
      <c r="AV996" s="1"/>
      <c r="AW996" s="1"/>
      <c r="AX996" s="1"/>
    </row>
    <row r="997" spans="1:50"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234"/>
      <c r="AC997" s="234"/>
      <c r="AD997" s="1"/>
      <c r="AE997" s="1"/>
      <c r="AF997" s="1"/>
      <c r="AG997" s="1"/>
      <c r="AH997" s="1"/>
      <c r="AI997" s="1"/>
      <c r="AJ997" s="1"/>
      <c r="AK997" s="1"/>
      <c r="AL997" s="1"/>
      <c r="AM997" s="1"/>
      <c r="AN997" s="1"/>
      <c r="AO997" s="1"/>
      <c r="AP997" s="1"/>
      <c r="AQ997" s="1"/>
      <c r="AR997" s="1"/>
      <c r="AS997" s="1"/>
      <c r="AT997" s="1"/>
      <c r="AU997" s="1"/>
      <c r="AV997" s="1"/>
      <c r="AW997" s="1"/>
      <c r="AX997" s="1"/>
    </row>
    <row r="998" spans="1:50"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234"/>
      <c r="AC998" s="234"/>
      <c r="AD998" s="1"/>
      <c r="AE998" s="1"/>
      <c r="AF998" s="1"/>
      <c r="AG998" s="1"/>
      <c r="AH998" s="1"/>
      <c r="AI998" s="1"/>
      <c r="AJ998" s="1"/>
      <c r="AK998" s="1"/>
      <c r="AL998" s="1"/>
      <c r="AM998" s="1"/>
      <c r="AN998" s="1"/>
      <c r="AO998" s="1"/>
      <c r="AP998" s="1"/>
      <c r="AQ998" s="1"/>
      <c r="AR998" s="1"/>
      <c r="AS998" s="1"/>
      <c r="AT998" s="1"/>
      <c r="AU998" s="1"/>
      <c r="AV998" s="1"/>
      <c r="AW998" s="1"/>
      <c r="AX998" s="1"/>
    </row>
    <row r="999" spans="1:50"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234"/>
      <c r="AC999" s="234"/>
      <c r="AD999" s="1"/>
      <c r="AE999" s="1"/>
      <c r="AF999" s="1"/>
      <c r="AG999" s="1"/>
      <c r="AH999" s="1"/>
      <c r="AI999" s="1"/>
      <c r="AJ999" s="1"/>
      <c r="AK999" s="1"/>
      <c r="AL999" s="1"/>
      <c r="AM999" s="1"/>
      <c r="AN999" s="1"/>
      <c r="AO999" s="1"/>
      <c r="AP999" s="1"/>
      <c r="AQ999" s="1"/>
      <c r="AR999" s="1"/>
      <c r="AS999" s="1"/>
      <c r="AT999" s="1"/>
      <c r="AU999" s="1"/>
      <c r="AV999" s="1"/>
      <c r="AW999" s="1"/>
      <c r="AX999" s="1"/>
    </row>
    <row r="1000" spans="1:50"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234"/>
      <c r="AC1000" s="234"/>
      <c r="AD1000" s="1"/>
      <c r="AE1000" s="1"/>
      <c r="AF1000" s="1"/>
      <c r="AG1000" s="1"/>
      <c r="AH1000" s="1"/>
      <c r="AI1000" s="1"/>
      <c r="AJ1000" s="1"/>
      <c r="AK1000" s="1"/>
      <c r="AL1000" s="1"/>
      <c r="AM1000" s="1"/>
      <c r="AN1000" s="1"/>
      <c r="AO1000" s="1"/>
      <c r="AP1000" s="1"/>
      <c r="AQ1000" s="1"/>
      <c r="AR1000" s="1"/>
      <c r="AS1000" s="1"/>
      <c r="AT1000" s="1"/>
      <c r="AU1000" s="1"/>
      <c r="AV1000" s="1"/>
      <c r="AW1000" s="1"/>
      <c r="AX1000" s="1"/>
    </row>
  </sheetData>
  <mergeCells count="60">
    <mergeCell ref="D16:D19"/>
    <mergeCell ref="E16:E19"/>
    <mergeCell ref="F16:F19"/>
    <mergeCell ref="G16:G19"/>
    <mergeCell ref="G20:G22"/>
    <mergeCell ref="D20:D22"/>
    <mergeCell ref="E20:E22"/>
    <mergeCell ref="F20:F22"/>
    <mergeCell ref="D11:D13"/>
    <mergeCell ref="E11:E13"/>
    <mergeCell ref="F11:F13"/>
    <mergeCell ref="G11:G13"/>
    <mergeCell ref="D14:D15"/>
    <mergeCell ref="G14:G15"/>
    <mergeCell ref="E14:E15"/>
    <mergeCell ref="F14:F15"/>
    <mergeCell ref="AR8:AX8"/>
    <mergeCell ref="A1:A3"/>
    <mergeCell ref="B1:U3"/>
    <mergeCell ref="B5:C5"/>
    <mergeCell ref="D6:G6"/>
    <mergeCell ref="A8:C9"/>
    <mergeCell ref="D8:I9"/>
    <mergeCell ref="J8:U8"/>
    <mergeCell ref="AF9:AG9"/>
    <mergeCell ref="AH9:AI9"/>
    <mergeCell ref="AK9:AL9"/>
    <mergeCell ref="AM9:AN9"/>
    <mergeCell ref="AO9:AP9"/>
    <mergeCell ref="AR9:AS9"/>
    <mergeCell ref="AT9:AU9"/>
    <mergeCell ref="AV9:AW9"/>
    <mergeCell ref="G25:G29"/>
    <mergeCell ref="G30:G32"/>
    <mergeCell ref="V8:AB8"/>
    <mergeCell ref="AD8:AJ8"/>
    <mergeCell ref="AK8:AQ8"/>
    <mergeCell ref="P9:R9"/>
    <mergeCell ref="S9:U9"/>
    <mergeCell ref="V9:W9"/>
    <mergeCell ref="X9:Y9"/>
    <mergeCell ref="Z9:AA9"/>
    <mergeCell ref="AB9:AC9"/>
    <mergeCell ref="AD9:AE9"/>
    <mergeCell ref="J9:L9"/>
    <mergeCell ref="M9:O9"/>
    <mergeCell ref="G23:G24"/>
    <mergeCell ref="D23:D24"/>
    <mergeCell ref="D25:D29"/>
    <mergeCell ref="E25:E29"/>
    <mergeCell ref="F25:F29"/>
    <mergeCell ref="D30:D32"/>
    <mergeCell ref="E23:E24"/>
    <mergeCell ref="F23:F24"/>
    <mergeCell ref="D33:D35"/>
    <mergeCell ref="E33:E35"/>
    <mergeCell ref="F33:F35"/>
    <mergeCell ref="G33:G35"/>
    <mergeCell ref="E30:E32"/>
    <mergeCell ref="F30:F32"/>
  </mergeCells>
  <conditionalFormatting sqref="D6">
    <cfRule type="expression" dxfId="0" priority="1">
      <formula>$D$6&lt;&gt;""</formula>
    </cfRule>
  </conditionalFormatting>
  <hyperlinks>
    <hyperlink ref="Y11" r:id="rId1" xr:uid="{00000000-0004-0000-0B00-000000000000}"/>
  </hyperlinks>
  <pageMargins left="0.7" right="0.7" top="0.75" bottom="0.75" header="0" footer="0"/>
  <pageSetup orientation="portrait"/>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AX1000"/>
  <sheetViews>
    <sheetView workbookViewId="0"/>
  </sheetViews>
  <sheetFormatPr baseColWidth="10" defaultColWidth="14.42578125" defaultRowHeight="15" customHeight="1" x14ac:dyDescent="0.25"/>
  <cols>
    <col min="1" max="1" width="40.7109375" customWidth="1"/>
    <col min="2" max="2" width="50.42578125" customWidth="1"/>
    <col min="3" max="3" width="37.7109375" customWidth="1"/>
    <col min="4" max="4" width="16.42578125" customWidth="1"/>
    <col min="5" max="5" width="58" customWidth="1"/>
    <col min="6" max="6" width="9.42578125" customWidth="1"/>
    <col min="7" max="7" width="32.28515625" customWidth="1"/>
    <col min="8" max="8" width="13.42578125" customWidth="1"/>
    <col min="9" max="9" width="61.140625" customWidth="1"/>
    <col min="10" max="11" width="10.42578125" customWidth="1"/>
    <col min="12" max="12" width="11.140625" customWidth="1"/>
    <col min="13" max="21" width="10.42578125" customWidth="1"/>
    <col min="22" max="22" width="10.7109375" customWidth="1"/>
    <col min="23" max="23" width="28.42578125" customWidth="1"/>
    <col min="24" max="24" width="10.7109375" customWidth="1"/>
    <col min="25" max="25" width="32.5703125" customWidth="1"/>
    <col min="26" max="26" width="14.85546875" customWidth="1"/>
    <col min="27" max="27" width="28.5703125" customWidth="1"/>
    <col min="28" max="28" width="14" customWidth="1"/>
    <col min="29" max="29" width="12.140625" customWidth="1"/>
    <col min="30" max="30" width="10.7109375" customWidth="1"/>
    <col min="31" max="31" width="20.7109375" customWidth="1"/>
    <col min="32" max="32" width="10.7109375" customWidth="1"/>
    <col min="33" max="33" width="20.7109375" customWidth="1"/>
    <col min="34" max="34" width="10.7109375" customWidth="1"/>
    <col min="35" max="35" width="20.7109375" customWidth="1"/>
    <col min="36" max="36" width="9.42578125" customWidth="1"/>
    <col min="37" max="37" width="10.7109375" customWidth="1"/>
    <col min="38" max="38" width="20.7109375" customWidth="1"/>
    <col min="39" max="39" width="10.7109375" customWidth="1"/>
    <col min="40" max="40" width="20.7109375" customWidth="1"/>
    <col min="41" max="41" width="10.7109375" customWidth="1"/>
    <col min="42" max="42" width="20.7109375" customWidth="1"/>
    <col min="43" max="43" width="9.42578125" customWidth="1"/>
    <col min="44" max="49" width="14.28515625" customWidth="1"/>
    <col min="50" max="50" width="9.42578125" customWidth="1"/>
  </cols>
  <sheetData>
    <row r="1" spans="1:50" x14ac:dyDescent="0.25">
      <c r="A1" s="736" t="s">
        <v>109</v>
      </c>
      <c r="B1" s="737"/>
      <c r="C1" s="738"/>
      <c r="D1" s="736"/>
      <c r="E1" s="737"/>
      <c r="F1" s="737"/>
      <c r="G1" s="737"/>
      <c r="H1" s="737"/>
      <c r="I1" s="738"/>
      <c r="J1" s="719" t="s">
        <v>111</v>
      </c>
      <c r="K1" s="720"/>
      <c r="L1" s="720"/>
      <c r="M1" s="720"/>
      <c r="N1" s="720"/>
      <c r="O1" s="720"/>
      <c r="P1" s="720"/>
      <c r="Q1" s="720"/>
      <c r="R1" s="720"/>
      <c r="S1" s="720"/>
      <c r="T1" s="720"/>
      <c r="U1" s="718"/>
      <c r="V1" s="719" t="s">
        <v>112</v>
      </c>
      <c r="W1" s="720"/>
      <c r="X1" s="720"/>
      <c r="Y1" s="720"/>
      <c r="Z1" s="720"/>
      <c r="AA1" s="720"/>
      <c r="AB1" s="718"/>
      <c r="AC1" s="25"/>
      <c r="AD1" s="719" t="s">
        <v>112</v>
      </c>
      <c r="AE1" s="720"/>
      <c r="AF1" s="720"/>
      <c r="AG1" s="720"/>
      <c r="AH1" s="720"/>
      <c r="AI1" s="720"/>
      <c r="AJ1" s="718"/>
      <c r="AK1" s="719" t="s">
        <v>112</v>
      </c>
      <c r="AL1" s="720"/>
      <c r="AM1" s="720"/>
      <c r="AN1" s="720"/>
      <c r="AO1" s="720"/>
      <c r="AP1" s="720"/>
      <c r="AQ1" s="718"/>
      <c r="AR1" s="719" t="s">
        <v>112</v>
      </c>
      <c r="AS1" s="720"/>
      <c r="AT1" s="720"/>
      <c r="AU1" s="720"/>
      <c r="AV1" s="720"/>
      <c r="AW1" s="720"/>
      <c r="AX1" s="718"/>
    </row>
    <row r="2" spans="1:50" x14ac:dyDescent="0.25">
      <c r="A2" s="739"/>
      <c r="B2" s="740"/>
      <c r="C2" s="741"/>
      <c r="D2" s="739"/>
      <c r="E2" s="740"/>
      <c r="F2" s="740"/>
      <c r="G2" s="740"/>
      <c r="H2" s="740"/>
      <c r="I2" s="741"/>
      <c r="J2" s="743" t="s">
        <v>113</v>
      </c>
      <c r="K2" s="720"/>
      <c r="L2" s="718"/>
      <c r="M2" s="743" t="s">
        <v>114</v>
      </c>
      <c r="N2" s="720"/>
      <c r="O2" s="718"/>
      <c r="P2" s="743" t="s">
        <v>115</v>
      </c>
      <c r="Q2" s="720"/>
      <c r="R2" s="718"/>
      <c r="S2" s="743" t="s">
        <v>116</v>
      </c>
      <c r="T2" s="720"/>
      <c r="U2" s="718"/>
      <c r="V2" s="717" t="s">
        <v>117</v>
      </c>
      <c r="W2" s="718"/>
      <c r="X2" s="717" t="s">
        <v>118</v>
      </c>
      <c r="Y2" s="718"/>
      <c r="Z2" s="717" t="s">
        <v>119</v>
      </c>
      <c r="AA2" s="718"/>
      <c r="AB2" s="1011" t="s">
        <v>120</v>
      </c>
      <c r="AC2" s="718"/>
      <c r="AD2" s="717" t="s">
        <v>121</v>
      </c>
      <c r="AE2" s="718"/>
      <c r="AF2" s="717" t="s">
        <v>122</v>
      </c>
      <c r="AG2" s="718"/>
      <c r="AH2" s="717" t="s">
        <v>123</v>
      </c>
      <c r="AI2" s="718"/>
      <c r="AJ2" s="95" t="s">
        <v>120</v>
      </c>
      <c r="AK2" s="717" t="s">
        <v>124</v>
      </c>
      <c r="AL2" s="718"/>
      <c r="AM2" s="717" t="s">
        <v>125</v>
      </c>
      <c r="AN2" s="718"/>
      <c r="AO2" s="717" t="s">
        <v>126</v>
      </c>
      <c r="AP2" s="718"/>
      <c r="AQ2" s="95" t="s">
        <v>120</v>
      </c>
      <c r="AR2" s="717" t="s">
        <v>127</v>
      </c>
      <c r="AS2" s="718"/>
      <c r="AT2" s="717" t="s">
        <v>128</v>
      </c>
      <c r="AU2" s="718"/>
      <c r="AV2" s="717" t="s">
        <v>129</v>
      </c>
      <c r="AW2" s="718"/>
      <c r="AX2" s="95" t="s">
        <v>120</v>
      </c>
    </row>
    <row r="3" spans="1:50" ht="35.25" x14ac:dyDescent="0.25">
      <c r="A3" s="26" t="s">
        <v>130</v>
      </c>
      <c r="B3" s="26" t="s">
        <v>131</v>
      </c>
      <c r="C3" s="26" t="s">
        <v>132</v>
      </c>
      <c r="D3" s="32" t="s">
        <v>133</v>
      </c>
      <c r="E3" s="26" t="s">
        <v>0</v>
      </c>
      <c r="F3" s="26" t="s">
        <v>134</v>
      </c>
      <c r="G3" s="26" t="s">
        <v>1</v>
      </c>
      <c r="H3" s="32" t="s">
        <v>133</v>
      </c>
      <c r="I3" s="26" t="s">
        <v>136</v>
      </c>
      <c r="J3" s="27" t="s">
        <v>137</v>
      </c>
      <c r="K3" s="27" t="s">
        <v>138</v>
      </c>
      <c r="L3" s="27" t="s">
        <v>139</v>
      </c>
      <c r="M3" s="27" t="s">
        <v>140</v>
      </c>
      <c r="N3" s="27" t="s">
        <v>141</v>
      </c>
      <c r="O3" s="27" t="s">
        <v>142</v>
      </c>
      <c r="P3" s="27" t="s">
        <v>143</v>
      </c>
      <c r="Q3" s="27" t="s">
        <v>144</v>
      </c>
      <c r="R3" s="27" t="s">
        <v>145</v>
      </c>
      <c r="S3" s="27" t="s">
        <v>146</v>
      </c>
      <c r="T3" s="27" t="s">
        <v>147</v>
      </c>
      <c r="U3" s="27" t="s">
        <v>148</v>
      </c>
      <c r="V3" s="28" t="s">
        <v>149</v>
      </c>
      <c r="W3" s="28" t="s">
        <v>150</v>
      </c>
      <c r="X3" s="28" t="s">
        <v>677</v>
      </c>
      <c r="Y3" s="28" t="s">
        <v>150</v>
      </c>
      <c r="Z3" s="28" t="s">
        <v>678</v>
      </c>
      <c r="AA3" s="28" t="s">
        <v>150</v>
      </c>
      <c r="AB3" s="29" t="s">
        <v>151</v>
      </c>
      <c r="AC3" s="30" t="s">
        <v>152</v>
      </c>
      <c r="AD3" s="28" t="s">
        <v>149</v>
      </c>
      <c r="AE3" s="28" t="s">
        <v>150</v>
      </c>
      <c r="AF3" s="28" t="s">
        <v>679</v>
      </c>
      <c r="AG3" s="28" t="s">
        <v>150</v>
      </c>
      <c r="AH3" s="28" t="s">
        <v>680</v>
      </c>
      <c r="AI3" s="28" t="s">
        <v>150</v>
      </c>
      <c r="AJ3" s="125" t="s">
        <v>154</v>
      </c>
      <c r="AK3" s="28" t="s">
        <v>149</v>
      </c>
      <c r="AL3" s="28" t="s">
        <v>150</v>
      </c>
      <c r="AM3" s="28" t="s">
        <v>681</v>
      </c>
      <c r="AN3" s="28" t="s">
        <v>150</v>
      </c>
      <c r="AO3" s="28" t="s">
        <v>682</v>
      </c>
      <c r="AP3" s="28" t="s">
        <v>150</v>
      </c>
      <c r="AQ3" s="125" t="s">
        <v>156</v>
      </c>
      <c r="AR3" s="28" t="s">
        <v>149</v>
      </c>
      <c r="AS3" s="28" t="s">
        <v>150</v>
      </c>
      <c r="AT3" s="28" t="s">
        <v>683</v>
      </c>
      <c r="AU3" s="28" t="s">
        <v>150</v>
      </c>
      <c r="AV3" s="28" t="s">
        <v>684</v>
      </c>
      <c r="AW3" s="28" t="s">
        <v>150</v>
      </c>
      <c r="AX3" s="125" t="s">
        <v>158</v>
      </c>
    </row>
    <row r="4" spans="1:50" ht="63.75" x14ac:dyDescent="0.25">
      <c r="A4" s="1017" t="s">
        <v>29</v>
      </c>
      <c r="B4" s="111" t="s">
        <v>193</v>
      </c>
      <c r="C4" s="35" t="s">
        <v>51</v>
      </c>
      <c r="D4" s="144">
        <v>0.1</v>
      </c>
      <c r="E4" s="37" t="s">
        <v>161</v>
      </c>
      <c r="F4" s="37">
        <v>1</v>
      </c>
      <c r="G4" s="38" t="s">
        <v>162</v>
      </c>
      <c r="H4" s="36">
        <v>0.1</v>
      </c>
      <c r="I4" s="58" t="s">
        <v>163</v>
      </c>
      <c r="J4" s="40">
        <v>8.3299999999999999E-2</v>
      </c>
      <c r="K4" s="40">
        <v>8.3299999999999999E-2</v>
      </c>
      <c r="L4" s="40">
        <v>8.3299999999999999E-2</v>
      </c>
      <c r="M4" s="40">
        <v>8.3299999999999999E-2</v>
      </c>
      <c r="N4" s="40">
        <v>8.3299999999999999E-2</v>
      </c>
      <c r="O4" s="40">
        <v>8.3299999999999999E-2</v>
      </c>
      <c r="P4" s="40">
        <v>8.3299999999999999E-2</v>
      </c>
      <c r="Q4" s="40">
        <v>8.3299999999999999E-2</v>
      </c>
      <c r="R4" s="40">
        <v>8.3299999999999999E-2</v>
      </c>
      <c r="S4" s="40">
        <v>8.3299999999999999E-2</v>
      </c>
      <c r="T4" s="40">
        <v>8.3299999999999999E-2</v>
      </c>
      <c r="U4" s="40">
        <v>8.3299999999999999E-2</v>
      </c>
      <c r="V4" s="41">
        <v>8.3299999999999999E-2</v>
      </c>
      <c r="W4" s="37" t="s">
        <v>164</v>
      </c>
      <c r="X4" s="42">
        <v>0.1666</v>
      </c>
      <c r="Y4" s="38" t="s">
        <v>165</v>
      </c>
      <c r="Z4" s="43">
        <f t="shared" ref="Z4:Z6" si="0">V4*3</f>
        <v>0.24990000000000001</v>
      </c>
      <c r="AA4" s="37" t="s">
        <v>166</v>
      </c>
      <c r="AB4" s="44">
        <f t="shared" ref="AB4:AB164" si="1">MAX(V4,X4,Z4)*H4</f>
        <v>2.4990000000000002E-2</v>
      </c>
      <c r="AC4" s="44">
        <f t="shared" ref="AC4:AC164" si="2">SUM(J4:L4)*H4</f>
        <v>2.4990000000000002E-2</v>
      </c>
      <c r="AD4" s="139"/>
      <c r="AE4" s="51"/>
      <c r="AF4" s="141"/>
      <c r="AG4" s="105"/>
      <c r="AH4" s="139"/>
      <c r="AI4" s="139"/>
      <c r="AJ4" s="141"/>
      <c r="AK4" s="139"/>
      <c r="AL4" s="140"/>
      <c r="AM4" s="141"/>
      <c r="AN4" s="105"/>
      <c r="AO4" s="139"/>
      <c r="AP4" s="139"/>
      <c r="AQ4" s="141"/>
      <c r="AR4" s="139"/>
      <c r="AS4" s="140"/>
      <c r="AT4" s="141"/>
      <c r="AU4" s="105"/>
      <c r="AV4" s="139"/>
      <c r="AW4" s="139"/>
      <c r="AX4" s="141"/>
    </row>
    <row r="5" spans="1:50" ht="114.75" x14ac:dyDescent="0.25">
      <c r="A5" s="1018"/>
      <c r="B5" s="111" t="s">
        <v>193</v>
      </c>
      <c r="C5" s="35" t="s">
        <v>51</v>
      </c>
      <c r="D5" s="144">
        <v>0.05</v>
      </c>
      <c r="E5" s="54" t="s">
        <v>171</v>
      </c>
      <c r="F5" s="55">
        <v>1</v>
      </c>
      <c r="G5" s="56" t="s">
        <v>172</v>
      </c>
      <c r="H5" s="36">
        <v>0.05</v>
      </c>
      <c r="I5" s="58" t="s">
        <v>173</v>
      </c>
      <c r="J5" s="40">
        <v>8.3299999999999999E-2</v>
      </c>
      <c r="K5" s="40">
        <v>8.3299999999999999E-2</v>
      </c>
      <c r="L5" s="40">
        <v>8.3299999999999999E-2</v>
      </c>
      <c r="M5" s="40">
        <v>8.3299999999999999E-2</v>
      </c>
      <c r="N5" s="40">
        <v>8.3299999999999999E-2</v>
      </c>
      <c r="O5" s="40">
        <v>8.3299999999999999E-2</v>
      </c>
      <c r="P5" s="40">
        <v>8.3299999999999999E-2</v>
      </c>
      <c r="Q5" s="40">
        <v>8.3299999999999999E-2</v>
      </c>
      <c r="R5" s="40">
        <v>8.3299999999999999E-2</v>
      </c>
      <c r="S5" s="40">
        <v>8.3299999999999999E-2</v>
      </c>
      <c r="T5" s="40">
        <v>8.3299999999999999E-2</v>
      </c>
      <c r="U5" s="40">
        <v>8.3299999999999999E-2</v>
      </c>
      <c r="V5" s="59">
        <v>8.3299999999999999E-2</v>
      </c>
      <c r="W5" s="60" t="s">
        <v>174</v>
      </c>
      <c r="X5" s="42">
        <v>0.1666</v>
      </c>
      <c r="Y5" s="38" t="s">
        <v>175</v>
      </c>
      <c r="Z5" s="43">
        <f t="shared" si="0"/>
        <v>0.24990000000000001</v>
      </c>
      <c r="AA5" s="60" t="s">
        <v>176</v>
      </c>
      <c r="AB5" s="44">
        <f t="shared" si="1"/>
        <v>1.2495000000000001E-2</v>
      </c>
      <c r="AC5" s="44">
        <f t="shared" si="2"/>
        <v>1.2495000000000001E-2</v>
      </c>
      <c r="AD5" s="139"/>
      <c r="AE5" s="51"/>
      <c r="AF5" s="45"/>
      <c r="AG5" s="85"/>
      <c r="AH5" s="50"/>
      <c r="AI5" s="50"/>
      <c r="AJ5" s="45"/>
      <c r="AK5" s="50"/>
      <c r="AL5" s="119"/>
      <c r="AM5" s="45"/>
      <c r="AN5" s="85"/>
      <c r="AO5" s="50"/>
      <c r="AP5" s="50"/>
      <c r="AQ5" s="45"/>
      <c r="AR5" s="50"/>
      <c r="AS5" s="119"/>
      <c r="AT5" s="45"/>
      <c r="AU5" s="85"/>
      <c r="AV5" s="50"/>
      <c r="AW5" s="50"/>
      <c r="AX5" s="45"/>
    </row>
    <row r="6" spans="1:50" ht="153" x14ac:dyDescent="0.25">
      <c r="A6" s="1019"/>
      <c r="B6" s="111" t="s">
        <v>193</v>
      </c>
      <c r="C6" s="35" t="s">
        <v>51</v>
      </c>
      <c r="D6" s="144">
        <v>0.05</v>
      </c>
      <c r="E6" s="54" t="s">
        <v>182</v>
      </c>
      <c r="F6" s="55">
        <v>1</v>
      </c>
      <c r="G6" s="61" t="s">
        <v>183</v>
      </c>
      <c r="H6" s="36">
        <v>0.05</v>
      </c>
      <c r="I6" s="58" t="s">
        <v>184</v>
      </c>
      <c r="J6" s="40">
        <v>8.3299999999999999E-2</v>
      </c>
      <c r="K6" s="40">
        <v>8.3299999999999999E-2</v>
      </c>
      <c r="L6" s="40">
        <v>8.3299999999999999E-2</v>
      </c>
      <c r="M6" s="40">
        <v>8.3299999999999999E-2</v>
      </c>
      <c r="N6" s="40">
        <v>8.3299999999999999E-2</v>
      </c>
      <c r="O6" s="40">
        <v>8.3299999999999999E-2</v>
      </c>
      <c r="P6" s="40">
        <v>8.3299999999999999E-2</v>
      </c>
      <c r="Q6" s="40">
        <v>8.3299999999999999E-2</v>
      </c>
      <c r="R6" s="40">
        <v>8.3299999999999999E-2</v>
      </c>
      <c r="S6" s="40">
        <v>8.3299999999999999E-2</v>
      </c>
      <c r="T6" s="40">
        <v>8.3299999999999999E-2</v>
      </c>
      <c r="U6" s="40">
        <v>8.3299999999999999E-2</v>
      </c>
      <c r="V6" s="62">
        <v>8.3299999999999999E-2</v>
      </c>
      <c r="W6" s="60" t="s">
        <v>185</v>
      </c>
      <c r="X6" s="42">
        <v>0.1666</v>
      </c>
      <c r="Y6" s="38" t="s">
        <v>186</v>
      </c>
      <c r="Z6" s="43">
        <f t="shared" si="0"/>
        <v>0.24990000000000001</v>
      </c>
      <c r="AA6" s="37" t="s">
        <v>187</v>
      </c>
      <c r="AB6" s="44">
        <f t="shared" si="1"/>
        <v>1.2495000000000001E-2</v>
      </c>
      <c r="AC6" s="44">
        <f t="shared" si="2"/>
        <v>1.2495000000000001E-2</v>
      </c>
      <c r="AD6" s="139"/>
      <c r="AE6" s="51"/>
      <c r="AF6" s="141"/>
      <c r="AG6" s="105"/>
      <c r="AH6" s="139"/>
      <c r="AI6" s="139"/>
      <c r="AJ6" s="141"/>
      <c r="AK6" s="139"/>
      <c r="AL6" s="140"/>
      <c r="AM6" s="141"/>
      <c r="AN6" s="105"/>
      <c r="AO6" s="139"/>
      <c r="AP6" s="139"/>
      <c r="AQ6" s="141"/>
      <c r="AR6" s="139"/>
      <c r="AS6" s="140"/>
      <c r="AT6" s="141"/>
      <c r="AU6" s="105"/>
      <c r="AV6" s="139"/>
      <c r="AW6" s="139"/>
      <c r="AX6" s="141"/>
    </row>
    <row r="7" spans="1:50" ht="25.5" x14ac:dyDescent="0.25">
      <c r="A7" s="1012" t="s">
        <v>29</v>
      </c>
      <c r="B7" s="111" t="s">
        <v>193</v>
      </c>
      <c r="C7" s="1014" t="s">
        <v>57</v>
      </c>
      <c r="D7" s="144">
        <v>0.1</v>
      </c>
      <c r="E7" s="69" t="s">
        <v>194</v>
      </c>
      <c r="F7" s="69">
        <v>12</v>
      </c>
      <c r="G7" s="70" t="s">
        <v>195</v>
      </c>
      <c r="H7" s="36">
        <v>0.1</v>
      </c>
      <c r="I7" s="235" t="s">
        <v>196</v>
      </c>
      <c r="J7" s="72">
        <f t="shared" ref="J7:U7" si="3">100%/12</f>
        <v>8.3333333333333329E-2</v>
      </c>
      <c r="K7" s="72">
        <f t="shared" si="3"/>
        <v>8.3333333333333329E-2</v>
      </c>
      <c r="L7" s="72">
        <f t="shared" si="3"/>
        <v>8.3333333333333329E-2</v>
      </c>
      <c r="M7" s="72">
        <f t="shared" si="3"/>
        <v>8.3333333333333329E-2</v>
      </c>
      <c r="N7" s="72">
        <f t="shared" si="3"/>
        <v>8.3333333333333329E-2</v>
      </c>
      <c r="O7" s="72">
        <f t="shared" si="3"/>
        <v>8.3333333333333329E-2</v>
      </c>
      <c r="P7" s="72">
        <f t="shared" si="3"/>
        <v>8.3333333333333329E-2</v>
      </c>
      <c r="Q7" s="72">
        <f t="shared" si="3"/>
        <v>8.3333333333333329E-2</v>
      </c>
      <c r="R7" s="72">
        <f t="shared" si="3"/>
        <v>8.3333333333333329E-2</v>
      </c>
      <c r="S7" s="72">
        <f t="shared" si="3"/>
        <v>8.3333333333333329E-2</v>
      </c>
      <c r="T7" s="72">
        <f t="shared" si="3"/>
        <v>8.3333333333333329E-2</v>
      </c>
      <c r="U7" s="72">
        <f t="shared" si="3"/>
        <v>8.3333333333333329E-2</v>
      </c>
      <c r="V7" s="73">
        <v>8.3299999999999999E-2</v>
      </c>
      <c r="W7" s="74" t="s">
        <v>197</v>
      </c>
      <c r="X7" s="75">
        <v>0.1666</v>
      </c>
      <c r="Y7" s="74" t="s">
        <v>197</v>
      </c>
      <c r="Z7" s="75">
        <v>0.24990000000000001</v>
      </c>
      <c r="AA7" s="74" t="s">
        <v>197</v>
      </c>
      <c r="AB7" s="44">
        <f t="shared" si="1"/>
        <v>2.4990000000000002E-2</v>
      </c>
      <c r="AC7" s="44">
        <f t="shared" si="2"/>
        <v>2.5000000000000001E-2</v>
      </c>
      <c r="AD7" s="79"/>
      <c r="AE7" s="84"/>
      <c r="AF7" s="85"/>
      <c r="AG7" s="85"/>
      <c r="AH7" s="79"/>
      <c r="AI7" s="83"/>
      <c r="AJ7" s="132"/>
      <c r="AK7" s="79"/>
      <c r="AL7" s="84"/>
      <c r="AM7" s="85"/>
      <c r="AN7" s="85"/>
      <c r="AO7" s="79"/>
      <c r="AP7" s="83"/>
      <c r="AQ7" s="132"/>
      <c r="AR7" s="79"/>
      <c r="AS7" s="84"/>
      <c r="AT7" s="85"/>
      <c r="AU7" s="85"/>
      <c r="AV7" s="79"/>
      <c r="AW7" s="83"/>
      <c r="AX7" s="132"/>
    </row>
    <row r="8" spans="1:50" ht="51" x14ac:dyDescent="0.25">
      <c r="A8" s="1013"/>
      <c r="B8" s="111" t="s">
        <v>193</v>
      </c>
      <c r="C8" s="1015"/>
      <c r="D8" s="144">
        <v>0.1</v>
      </c>
      <c r="E8" s="87" t="s">
        <v>201</v>
      </c>
      <c r="F8" s="87">
        <v>12</v>
      </c>
      <c r="G8" s="88" t="s">
        <v>202</v>
      </c>
      <c r="H8" s="36">
        <v>0.1</v>
      </c>
      <c r="I8" s="89" t="s">
        <v>203</v>
      </c>
      <c r="J8" s="90">
        <f t="shared" ref="J8:U8" si="4">100%/12</f>
        <v>8.3333333333333329E-2</v>
      </c>
      <c r="K8" s="90">
        <f t="shared" si="4"/>
        <v>8.3333333333333329E-2</v>
      </c>
      <c r="L8" s="90">
        <f t="shared" si="4"/>
        <v>8.3333333333333329E-2</v>
      </c>
      <c r="M8" s="90">
        <f t="shared" si="4"/>
        <v>8.3333333333333329E-2</v>
      </c>
      <c r="N8" s="90">
        <f t="shared" si="4"/>
        <v>8.3333333333333329E-2</v>
      </c>
      <c r="O8" s="90">
        <f t="shared" si="4"/>
        <v>8.3333333333333329E-2</v>
      </c>
      <c r="P8" s="90">
        <f t="shared" si="4"/>
        <v>8.3333333333333329E-2</v>
      </c>
      <c r="Q8" s="90">
        <f t="shared" si="4"/>
        <v>8.3333333333333329E-2</v>
      </c>
      <c r="R8" s="90">
        <f t="shared" si="4"/>
        <v>8.3333333333333329E-2</v>
      </c>
      <c r="S8" s="90">
        <f t="shared" si="4"/>
        <v>8.3333333333333329E-2</v>
      </c>
      <c r="T8" s="90">
        <f t="shared" si="4"/>
        <v>8.3333333333333329E-2</v>
      </c>
      <c r="U8" s="90">
        <f t="shared" si="4"/>
        <v>8.3333333333333329E-2</v>
      </c>
      <c r="V8" s="73">
        <v>8.3299999999999999E-2</v>
      </c>
      <c r="W8" s="74" t="s">
        <v>204</v>
      </c>
      <c r="X8" s="75">
        <v>0.1666</v>
      </c>
      <c r="Y8" s="74" t="s">
        <v>204</v>
      </c>
      <c r="Z8" s="75">
        <v>0.24990000000000001</v>
      </c>
      <c r="AA8" s="74" t="s">
        <v>204</v>
      </c>
      <c r="AB8" s="44">
        <f t="shared" si="1"/>
        <v>2.4990000000000002E-2</v>
      </c>
      <c r="AC8" s="44">
        <f t="shared" si="2"/>
        <v>2.5000000000000001E-2</v>
      </c>
      <c r="AD8" s="79"/>
      <c r="AE8" s="92"/>
      <c r="AF8" s="92"/>
      <c r="AG8" s="92"/>
      <c r="AH8" s="92"/>
      <c r="AI8" s="92"/>
      <c r="AJ8" s="92"/>
      <c r="AK8" s="92"/>
      <c r="AL8" s="92"/>
      <c r="AM8" s="92"/>
      <c r="AN8" s="92"/>
      <c r="AO8" s="92"/>
      <c r="AP8" s="92"/>
      <c r="AQ8" s="92"/>
      <c r="AR8" s="92"/>
      <c r="AS8" s="92"/>
      <c r="AT8" s="92"/>
      <c r="AU8" s="92"/>
      <c r="AV8" s="92"/>
      <c r="AW8" s="92"/>
      <c r="AX8" s="92"/>
    </row>
    <row r="9" spans="1:50" ht="191.25" x14ac:dyDescent="0.25">
      <c r="A9" s="35" t="s">
        <v>29</v>
      </c>
      <c r="B9" s="111" t="s">
        <v>193</v>
      </c>
      <c r="C9" s="35" t="s">
        <v>73</v>
      </c>
      <c r="D9" s="144">
        <v>4.5400000000000006E-3</v>
      </c>
      <c r="E9" s="37" t="s">
        <v>206</v>
      </c>
      <c r="F9" s="37">
        <v>1</v>
      </c>
      <c r="G9" s="38" t="s">
        <v>4</v>
      </c>
      <c r="H9" s="36">
        <v>4.5400000000000006E-3</v>
      </c>
      <c r="I9" s="58" t="s">
        <v>207</v>
      </c>
      <c r="J9" s="94">
        <v>1</v>
      </c>
      <c r="K9" s="94"/>
      <c r="L9" s="38"/>
      <c r="M9" s="94"/>
      <c r="N9" s="38"/>
      <c r="O9" s="94"/>
      <c r="P9" s="38"/>
      <c r="Q9" s="94"/>
      <c r="R9" s="38"/>
      <c r="S9" s="94"/>
      <c r="T9" s="38"/>
      <c r="U9" s="94"/>
      <c r="V9" s="97">
        <v>1</v>
      </c>
      <c r="W9" s="37" t="s">
        <v>208</v>
      </c>
      <c r="X9" s="52"/>
      <c r="Y9" s="52"/>
      <c r="Z9" s="39"/>
      <c r="AA9" s="101"/>
      <c r="AB9" s="44">
        <f t="shared" si="1"/>
        <v>4.5400000000000006E-3</v>
      </c>
      <c r="AC9" s="44">
        <f t="shared" si="2"/>
        <v>4.5400000000000006E-3</v>
      </c>
      <c r="AD9" s="39"/>
      <c r="AE9" s="100"/>
      <c r="AF9" s="52"/>
      <c r="AG9" s="52"/>
      <c r="AH9" s="39"/>
      <c r="AI9" s="101"/>
      <c r="AJ9" s="102"/>
      <c r="AK9" s="39"/>
      <c r="AL9" s="104"/>
      <c r="AM9" s="105"/>
      <c r="AN9" s="105"/>
      <c r="AO9" s="103"/>
      <c r="AP9" s="106"/>
      <c r="AQ9" s="130"/>
      <c r="AR9" s="103"/>
      <c r="AS9" s="104"/>
      <c r="AT9" s="105"/>
      <c r="AU9" s="105"/>
      <c r="AV9" s="103"/>
      <c r="AW9" s="106"/>
      <c r="AX9" s="130"/>
    </row>
    <row r="10" spans="1:50" ht="51" x14ac:dyDescent="0.25">
      <c r="A10" s="35" t="s">
        <v>29</v>
      </c>
      <c r="B10" s="111" t="s">
        <v>193</v>
      </c>
      <c r="C10" s="35" t="s">
        <v>73</v>
      </c>
      <c r="D10" s="144">
        <v>4.5400000000000006E-3</v>
      </c>
      <c r="E10" s="37" t="s">
        <v>209</v>
      </c>
      <c r="F10" s="37">
        <v>4</v>
      </c>
      <c r="G10" s="38" t="s">
        <v>210</v>
      </c>
      <c r="H10" s="36">
        <v>4.5400000000000006E-3</v>
      </c>
      <c r="I10" s="58" t="s">
        <v>211</v>
      </c>
      <c r="J10" s="107"/>
      <c r="K10" s="94"/>
      <c r="L10" s="94">
        <v>0.25</v>
      </c>
      <c r="M10" s="94"/>
      <c r="N10" s="107"/>
      <c r="O10" s="94">
        <v>0.25</v>
      </c>
      <c r="P10" s="107"/>
      <c r="Q10" s="94"/>
      <c r="R10" s="94">
        <v>0.25</v>
      </c>
      <c r="S10" s="94"/>
      <c r="T10" s="107"/>
      <c r="U10" s="94">
        <v>0.25</v>
      </c>
      <c r="V10" s="38"/>
      <c r="W10" s="37"/>
      <c r="X10" s="52"/>
      <c r="Y10" s="52"/>
      <c r="Z10" s="98">
        <v>0.25</v>
      </c>
      <c r="AA10" s="37" t="s">
        <v>212</v>
      </c>
      <c r="AB10" s="44">
        <f t="shared" si="1"/>
        <v>1.1350000000000002E-3</v>
      </c>
      <c r="AC10" s="44">
        <f t="shared" si="2"/>
        <v>1.1350000000000002E-3</v>
      </c>
      <c r="AD10" s="39"/>
      <c r="AE10" s="100"/>
      <c r="AF10" s="52"/>
      <c r="AG10" s="52"/>
      <c r="AH10" s="39"/>
      <c r="AI10" s="101"/>
      <c r="AJ10" s="102"/>
      <c r="AK10" s="39"/>
      <c r="AL10" s="100"/>
      <c r="AM10" s="52"/>
      <c r="AN10" s="52"/>
      <c r="AO10" s="39"/>
      <c r="AP10" s="101"/>
      <c r="AQ10" s="102"/>
      <c r="AR10" s="39"/>
      <c r="AS10" s="100"/>
      <c r="AT10" s="52"/>
      <c r="AU10" s="52"/>
      <c r="AV10" s="39"/>
      <c r="AW10" s="101"/>
      <c r="AX10" s="102"/>
    </row>
    <row r="11" spans="1:50" ht="38.25" x14ac:dyDescent="0.25">
      <c r="A11" s="35" t="s">
        <v>29</v>
      </c>
      <c r="B11" s="111" t="s">
        <v>193</v>
      </c>
      <c r="C11" s="35" t="s">
        <v>73</v>
      </c>
      <c r="D11" s="144">
        <v>4.5400000000000006E-3</v>
      </c>
      <c r="E11" s="37" t="s">
        <v>209</v>
      </c>
      <c r="F11" s="37">
        <v>12</v>
      </c>
      <c r="G11" s="38" t="s">
        <v>215</v>
      </c>
      <c r="H11" s="36">
        <v>4.5400000000000006E-3</v>
      </c>
      <c r="I11" s="58" t="s">
        <v>216</v>
      </c>
      <c r="J11" s="109">
        <f t="shared" ref="J11:U11" si="5">1/12</f>
        <v>8.3333333333333329E-2</v>
      </c>
      <c r="K11" s="109">
        <f t="shared" si="5"/>
        <v>8.3333333333333329E-2</v>
      </c>
      <c r="L11" s="109">
        <f t="shared" si="5"/>
        <v>8.3333333333333329E-2</v>
      </c>
      <c r="M11" s="109">
        <f t="shared" si="5"/>
        <v>8.3333333333333329E-2</v>
      </c>
      <c r="N11" s="109">
        <f t="shared" si="5"/>
        <v>8.3333333333333329E-2</v>
      </c>
      <c r="O11" s="109">
        <f t="shared" si="5"/>
        <v>8.3333333333333329E-2</v>
      </c>
      <c r="P11" s="109">
        <f t="shared" si="5"/>
        <v>8.3333333333333329E-2</v>
      </c>
      <c r="Q11" s="109">
        <f t="shared" si="5"/>
        <v>8.3333333333333329E-2</v>
      </c>
      <c r="R11" s="109">
        <f t="shared" si="5"/>
        <v>8.3333333333333329E-2</v>
      </c>
      <c r="S11" s="109">
        <f t="shared" si="5"/>
        <v>8.3333333333333329E-2</v>
      </c>
      <c r="T11" s="109">
        <f t="shared" si="5"/>
        <v>8.3333333333333329E-2</v>
      </c>
      <c r="U11" s="109">
        <f t="shared" si="5"/>
        <v>8.3333333333333329E-2</v>
      </c>
      <c r="V11" s="109">
        <v>8.3299999999999999E-2</v>
      </c>
      <c r="W11" s="37" t="s">
        <v>217</v>
      </c>
      <c r="X11" s="52">
        <v>0.1666</v>
      </c>
      <c r="Y11" s="37" t="s">
        <v>218</v>
      </c>
      <c r="Z11" s="52">
        <v>0.24990000000000001</v>
      </c>
      <c r="AA11" s="37" t="s">
        <v>218</v>
      </c>
      <c r="AB11" s="44">
        <f t="shared" si="1"/>
        <v>1.1345460000000002E-3</v>
      </c>
      <c r="AC11" s="44">
        <f t="shared" si="2"/>
        <v>1.1350000000000002E-3</v>
      </c>
      <c r="AD11" s="39"/>
      <c r="AE11" s="100"/>
      <c r="AF11" s="52"/>
      <c r="AG11" s="52"/>
      <c r="AH11" s="39"/>
      <c r="AI11" s="101"/>
      <c r="AJ11" s="102"/>
      <c r="AK11" s="39"/>
      <c r="AL11" s="100"/>
      <c r="AM11" s="52"/>
      <c r="AN11" s="52"/>
      <c r="AO11" s="39"/>
      <c r="AP11" s="101"/>
      <c r="AQ11" s="102"/>
      <c r="AR11" s="39"/>
      <c r="AS11" s="100"/>
      <c r="AT11" s="52"/>
      <c r="AU11" s="52"/>
      <c r="AV11" s="39"/>
      <c r="AW11" s="101"/>
      <c r="AX11" s="102"/>
    </row>
    <row r="12" spans="1:50" ht="63.75" x14ac:dyDescent="0.25">
      <c r="A12" s="35" t="s">
        <v>29</v>
      </c>
      <c r="B12" s="111" t="s">
        <v>193</v>
      </c>
      <c r="C12" s="35" t="s">
        <v>73</v>
      </c>
      <c r="D12" s="144">
        <v>4.5400000000000006E-3</v>
      </c>
      <c r="E12" s="37" t="s">
        <v>209</v>
      </c>
      <c r="F12" s="37">
        <v>12</v>
      </c>
      <c r="G12" s="38" t="s">
        <v>215</v>
      </c>
      <c r="H12" s="36">
        <v>4.5400000000000006E-3</v>
      </c>
      <c r="I12" s="58" t="s">
        <v>225</v>
      </c>
      <c r="J12" s="109">
        <f>1/12</f>
        <v>8.3333333333333329E-2</v>
      </c>
      <c r="K12" s="109">
        <f t="shared" ref="K12:U12" si="6">100%/12</f>
        <v>8.3333333333333329E-2</v>
      </c>
      <c r="L12" s="109">
        <f t="shared" si="6"/>
        <v>8.3333333333333329E-2</v>
      </c>
      <c r="M12" s="109">
        <f t="shared" si="6"/>
        <v>8.3333333333333329E-2</v>
      </c>
      <c r="N12" s="109">
        <f t="shared" si="6"/>
        <v>8.3333333333333329E-2</v>
      </c>
      <c r="O12" s="109">
        <f t="shared" si="6"/>
        <v>8.3333333333333329E-2</v>
      </c>
      <c r="P12" s="109">
        <f t="shared" si="6"/>
        <v>8.3333333333333329E-2</v>
      </c>
      <c r="Q12" s="109">
        <f t="shared" si="6"/>
        <v>8.3333333333333329E-2</v>
      </c>
      <c r="R12" s="109">
        <f t="shared" si="6"/>
        <v>8.3333333333333329E-2</v>
      </c>
      <c r="S12" s="109">
        <f t="shared" si="6"/>
        <v>8.3333333333333329E-2</v>
      </c>
      <c r="T12" s="109">
        <f t="shared" si="6"/>
        <v>8.3333333333333329E-2</v>
      </c>
      <c r="U12" s="109">
        <f t="shared" si="6"/>
        <v>8.3333333333333329E-2</v>
      </c>
      <c r="V12" s="109">
        <v>8.3299999999999999E-2</v>
      </c>
      <c r="W12" s="37" t="s">
        <v>226</v>
      </c>
      <c r="X12" s="52">
        <v>0.1666</v>
      </c>
      <c r="Y12" s="37" t="s">
        <v>227</v>
      </c>
      <c r="Z12" s="52">
        <v>0.24990000000000001</v>
      </c>
      <c r="AA12" s="37" t="s">
        <v>228</v>
      </c>
      <c r="AB12" s="44">
        <f t="shared" si="1"/>
        <v>1.1345460000000002E-3</v>
      </c>
      <c r="AC12" s="44">
        <f t="shared" si="2"/>
        <v>1.1350000000000002E-3</v>
      </c>
      <c r="AD12" s="39"/>
      <c r="AE12" s="100"/>
      <c r="AF12" s="52"/>
      <c r="AG12" s="52"/>
      <c r="AH12" s="39"/>
      <c r="AI12" s="101"/>
      <c r="AJ12" s="102"/>
      <c r="AK12" s="39"/>
      <c r="AL12" s="100"/>
      <c r="AM12" s="52"/>
      <c r="AN12" s="52"/>
      <c r="AO12" s="39"/>
      <c r="AP12" s="101"/>
      <c r="AQ12" s="102"/>
      <c r="AR12" s="39"/>
      <c r="AS12" s="100"/>
      <c r="AT12" s="52"/>
      <c r="AU12" s="52"/>
      <c r="AV12" s="39"/>
      <c r="AW12" s="101"/>
      <c r="AX12" s="102"/>
    </row>
    <row r="13" spans="1:50" ht="38.25" x14ac:dyDescent="0.25">
      <c r="A13" s="35" t="s">
        <v>29</v>
      </c>
      <c r="B13" s="111" t="s">
        <v>193</v>
      </c>
      <c r="C13" s="35" t="s">
        <v>73</v>
      </c>
      <c r="D13" s="144">
        <v>4.5400000000000006E-3</v>
      </c>
      <c r="E13" s="37" t="s">
        <v>209</v>
      </c>
      <c r="F13" s="37">
        <v>2</v>
      </c>
      <c r="G13" s="38" t="s">
        <v>215</v>
      </c>
      <c r="H13" s="36">
        <v>4.5400000000000006E-3</v>
      </c>
      <c r="I13" s="58" t="s">
        <v>233</v>
      </c>
      <c r="J13" s="38"/>
      <c r="K13" s="94">
        <v>0.5</v>
      </c>
      <c r="L13" s="38"/>
      <c r="M13" s="38"/>
      <c r="N13" s="38"/>
      <c r="O13" s="38"/>
      <c r="P13" s="38"/>
      <c r="Q13" s="38"/>
      <c r="R13" s="94">
        <v>0.5</v>
      </c>
      <c r="S13" s="38"/>
      <c r="T13" s="38"/>
      <c r="U13" s="38"/>
      <c r="V13" s="39"/>
      <c r="W13" s="100"/>
      <c r="X13" s="97">
        <v>0.5</v>
      </c>
      <c r="Y13" s="37" t="s">
        <v>234</v>
      </c>
      <c r="Z13" s="39"/>
      <c r="AA13" s="101"/>
      <c r="AB13" s="44">
        <f t="shared" si="1"/>
        <v>2.2700000000000003E-3</v>
      </c>
      <c r="AC13" s="236">
        <f t="shared" si="2"/>
        <v>2.2700000000000003E-3</v>
      </c>
      <c r="AD13" s="39"/>
      <c r="AE13" s="100"/>
      <c r="AF13" s="52"/>
      <c r="AG13" s="52"/>
      <c r="AH13" s="39"/>
      <c r="AI13" s="101"/>
      <c r="AJ13" s="102"/>
      <c r="AK13" s="39"/>
      <c r="AL13" s="104"/>
      <c r="AM13" s="105"/>
      <c r="AN13" s="105"/>
      <c r="AO13" s="103"/>
      <c r="AP13" s="106"/>
      <c r="AQ13" s="130"/>
      <c r="AR13" s="103"/>
      <c r="AS13" s="104"/>
      <c r="AT13" s="105"/>
      <c r="AU13" s="105"/>
      <c r="AV13" s="103"/>
      <c r="AW13" s="106"/>
      <c r="AX13" s="130"/>
    </row>
    <row r="14" spans="1:50" ht="38.25" x14ac:dyDescent="0.25">
      <c r="A14" s="35" t="s">
        <v>29</v>
      </c>
      <c r="B14" s="111" t="s">
        <v>193</v>
      </c>
      <c r="C14" s="35" t="s">
        <v>73</v>
      </c>
      <c r="D14" s="144">
        <v>4.5400000000000006E-3</v>
      </c>
      <c r="E14" s="37" t="s">
        <v>209</v>
      </c>
      <c r="F14" s="37">
        <v>2</v>
      </c>
      <c r="G14" s="38" t="s">
        <v>215</v>
      </c>
      <c r="H14" s="36">
        <v>4.5400000000000006E-3</v>
      </c>
      <c r="I14" s="58" t="s">
        <v>235</v>
      </c>
      <c r="J14" s="94"/>
      <c r="K14" s="38"/>
      <c r="L14" s="94"/>
      <c r="M14" s="94"/>
      <c r="N14" s="94"/>
      <c r="O14" s="94">
        <v>0.5</v>
      </c>
      <c r="P14" s="38"/>
      <c r="Q14" s="94"/>
      <c r="R14" s="94"/>
      <c r="S14" s="94"/>
      <c r="T14" s="94"/>
      <c r="U14" s="94">
        <v>0.5</v>
      </c>
      <c r="V14" s="39"/>
      <c r="W14" s="100"/>
      <c r="X14" s="52"/>
      <c r="Y14" s="52"/>
      <c r="Z14" s="39"/>
      <c r="AA14" s="101"/>
      <c r="AB14" s="44">
        <f t="shared" si="1"/>
        <v>0</v>
      </c>
      <c r="AC14" s="44">
        <f t="shared" si="2"/>
        <v>0</v>
      </c>
      <c r="AD14" s="39"/>
      <c r="AE14" s="100"/>
      <c r="AF14" s="52"/>
      <c r="AG14" s="52"/>
      <c r="AH14" s="39"/>
      <c r="AI14" s="101"/>
      <c r="AJ14" s="102"/>
      <c r="AK14" s="39"/>
      <c r="AL14" s="84"/>
      <c r="AM14" s="85"/>
      <c r="AN14" s="85"/>
      <c r="AO14" s="79"/>
      <c r="AP14" s="83"/>
      <c r="AQ14" s="132"/>
      <c r="AR14" s="79"/>
      <c r="AS14" s="84"/>
      <c r="AT14" s="85"/>
      <c r="AU14" s="85"/>
      <c r="AV14" s="79"/>
      <c r="AW14" s="83"/>
      <c r="AX14" s="132"/>
    </row>
    <row r="15" spans="1:50" ht="51" x14ac:dyDescent="0.25">
      <c r="A15" s="35" t="s">
        <v>29</v>
      </c>
      <c r="B15" s="111" t="s">
        <v>193</v>
      </c>
      <c r="C15" s="35" t="s">
        <v>73</v>
      </c>
      <c r="D15" s="144">
        <v>4.5400000000000006E-3</v>
      </c>
      <c r="E15" s="37" t="s">
        <v>209</v>
      </c>
      <c r="F15" s="37">
        <v>6</v>
      </c>
      <c r="G15" s="38" t="s">
        <v>215</v>
      </c>
      <c r="H15" s="36">
        <v>4.5400000000000006E-3</v>
      </c>
      <c r="I15" s="58" t="s">
        <v>238</v>
      </c>
      <c r="J15" s="94"/>
      <c r="K15" s="112">
        <v>0.16700000000000001</v>
      </c>
      <c r="L15" s="109"/>
      <c r="M15" s="112">
        <v>0.16700000000000001</v>
      </c>
      <c r="N15" s="109"/>
      <c r="O15" s="112">
        <v>0.16700000000000001</v>
      </c>
      <c r="P15" s="109"/>
      <c r="Q15" s="112">
        <v>0.16700000000000001</v>
      </c>
      <c r="R15" s="109"/>
      <c r="S15" s="112">
        <v>0.16700000000000001</v>
      </c>
      <c r="T15" s="109"/>
      <c r="U15" s="112">
        <v>0.16700000000000001</v>
      </c>
      <c r="V15" s="113"/>
      <c r="W15" s="100"/>
      <c r="X15" s="97">
        <v>0.16669999999999999</v>
      </c>
      <c r="Y15" s="37" t="s">
        <v>239</v>
      </c>
      <c r="Z15" s="39"/>
      <c r="AA15" s="101"/>
      <c r="AB15" s="44">
        <f t="shared" si="1"/>
        <v>7.5681800000000003E-4</v>
      </c>
      <c r="AC15" s="44">
        <f t="shared" si="2"/>
        <v>7.5818000000000012E-4</v>
      </c>
      <c r="AD15" s="39"/>
      <c r="AE15" s="100"/>
      <c r="AF15" s="52"/>
      <c r="AG15" s="52"/>
      <c r="AH15" s="39"/>
      <c r="AI15" s="101"/>
      <c r="AJ15" s="102"/>
      <c r="AK15" s="39"/>
      <c r="AL15" s="104"/>
      <c r="AM15" s="105"/>
      <c r="AN15" s="105"/>
      <c r="AO15" s="103"/>
      <c r="AP15" s="106"/>
      <c r="AQ15" s="130"/>
      <c r="AR15" s="103"/>
      <c r="AS15" s="104"/>
      <c r="AT15" s="105"/>
      <c r="AU15" s="105"/>
      <c r="AV15" s="103"/>
      <c r="AW15" s="106"/>
      <c r="AX15" s="130"/>
    </row>
    <row r="16" spans="1:50" ht="51" x14ac:dyDescent="0.25">
      <c r="A16" s="35" t="s">
        <v>29</v>
      </c>
      <c r="B16" s="111" t="s">
        <v>193</v>
      </c>
      <c r="C16" s="35" t="s">
        <v>73</v>
      </c>
      <c r="D16" s="144">
        <v>4.5400000000000006E-3</v>
      </c>
      <c r="E16" s="37" t="s">
        <v>209</v>
      </c>
      <c r="F16" s="37">
        <v>3</v>
      </c>
      <c r="G16" s="38" t="s">
        <v>210</v>
      </c>
      <c r="H16" s="36">
        <v>4.5400000000000006E-3</v>
      </c>
      <c r="I16" s="39" t="s">
        <v>685</v>
      </c>
      <c r="J16" s="115"/>
      <c r="K16" s="115"/>
      <c r="L16" s="116"/>
      <c r="M16" s="40">
        <f t="shared" ref="M16:O16" si="7">1/3</f>
        <v>0.33333333333333331</v>
      </c>
      <c r="N16" s="40">
        <f t="shared" si="7"/>
        <v>0.33333333333333331</v>
      </c>
      <c r="O16" s="40">
        <f t="shared" si="7"/>
        <v>0.33333333333333331</v>
      </c>
      <c r="P16" s="116"/>
      <c r="Q16" s="116"/>
      <c r="R16" s="115"/>
      <c r="S16" s="115"/>
      <c r="T16" s="115"/>
      <c r="U16" s="115"/>
      <c r="V16" s="39"/>
      <c r="W16" s="100"/>
      <c r="X16" s="52"/>
      <c r="Y16" s="52"/>
      <c r="Z16" s="39"/>
      <c r="AA16" s="101"/>
      <c r="AB16" s="44">
        <f t="shared" si="1"/>
        <v>0</v>
      </c>
      <c r="AC16" s="44">
        <f t="shared" si="2"/>
        <v>0</v>
      </c>
      <c r="AD16" s="39"/>
      <c r="AE16" s="100"/>
      <c r="AF16" s="52"/>
      <c r="AG16" s="52"/>
      <c r="AH16" s="39"/>
      <c r="AI16" s="101"/>
      <c r="AJ16" s="102"/>
      <c r="AK16" s="39"/>
      <c r="AL16" s="84"/>
      <c r="AM16" s="85"/>
      <c r="AN16" s="85"/>
      <c r="AO16" s="79"/>
      <c r="AP16" s="83"/>
      <c r="AQ16" s="132"/>
      <c r="AR16" s="79"/>
      <c r="AS16" s="84"/>
      <c r="AT16" s="85"/>
      <c r="AU16" s="85"/>
      <c r="AV16" s="79"/>
      <c r="AW16" s="83"/>
      <c r="AX16" s="132"/>
    </row>
    <row r="17" spans="1:50" ht="51" x14ac:dyDescent="0.25">
      <c r="A17" s="35" t="s">
        <v>29</v>
      </c>
      <c r="B17" s="111" t="s">
        <v>193</v>
      </c>
      <c r="C17" s="35" t="s">
        <v>73</v>
      </c>
      <c r="D17" s="144">
        <v>4.5400000000000006E-3</v>
      </c>
      <c r="E17" s="37" t="s">
        <v>209</v>
      </c>
      <c r="F17" s="37">
        <v>1</v>
      </c>
      <c r="G17" s="38" t="s">
        <v>210</v>
      </c>
      <c r="H17" s="36">
        <v>4.5400000000000006E-3</v>
      </c>
      <c r="I17" s="39" t="s">
        <v>686</v>
      </c>
      <c r="J17" s="115"/>
      <c r="K17" s="115"/>
      <c r="L17" s="116"/>
      <c r="M17" s="115"/>
      <c r="N17" s="115"/>
      <c r="O17" s="115"/>
      <c r="P17" s="115">
        <v>1</v>
      </c>
      <c r="Q17" s="115"/>
      <c r="R17" s="115"/>
      <c r="S17" s="115"/>
      <c r="T17" s="115"/>
      <c r="U17" s="115"/>
      <c r="V17" s="39"/>
      <c r="W17" s="100"/>
      <c r="X17" s="52"/>
      <c r="Y17" s="52"/>
      <c r="Z17" s="39"/>
      <c r="AA17" s="101"/>
      <c r="AB17" s="44">
        <f t="shared" si="1"/>
        <v>0</v>
      </c>
      <c r="AC17" s="44">
        <f t="shared" si="2"/>
        <v>0</v>
      </c>
      <c r="AD17" s="39"/>
      <c r="AE17" s="100"/>
      <c r="AF17" s="52"/>
      <c r="AG17" s="52"/>
      <c r="AH17" s="39"/>
      <c r="AI17" s="101"/>
      <c r="AJ17" s="102"/>
      <c r="AK17" s="39"/>
      <c r="AL17" s="104"/>
      <c r="AM17" s="105"/>
      <c r="AN17" s="105"/>
      <c r="AO17" s="103"/>
      <c r="AP17" s="106"/>
      <c r="AQ17" s="130"/>
      <c r="AR17" s="103"/>
      <c r="AS17" s="104"/>
      <c r="AT17" s="105"/>
      <c r="AU17" s="105"/>
      <c r="AV17" s="103"/>
      <c r="AW17" s="106"/>
      <c r="AX17" s="130"/>
    </row>
    <row r="18" spans="1:50" ht="57" x14ac:dyDescent="0.25">
      <c r="A18" s="35" t="s">
        <v>29</v>
      </c>
      <c r="B18" s="111" t="s">
        <v>193</v>
      </c>
      <c r="C18" s="35" t="s">
        <v>73</v>
      </c>
      <c r="D18" s="144">
        <v>4.5400000000000006E-3</v>
      </c>
      <c r="E18" s="37" t="s">
        <v>209</v>
      </c>
      <c r="F18" s="37">
        <v>5</v>
      </c>
      <c r="G18" s="38" t="s">
        <v>215</v>
      </c>
      <c r="H18" s="36">
        <v>4.5400000000000006E-3</v>
      </c>
      <c r="I18" s="39" t="s">
        <v>687</v>
      </c>
      <c r="J18" s="115"/>
      <c r="K18" s="115"/>
      <c r="L18" s="115">
        <v>0.2</v>
      </c>
      <c r="M18" s="115"/>
      <c r="N18" s="115">
        <v>0.2</v>
      </c>
      <c r="O18" s="115"/>
      <c r="P18" s="115">
        <v>0.2</v>
      </c>
      <c r="Q18" s="115"/>
      <c r="R18" s="115">
        <v>0.2</v>
      </c>
      <c r="S18" s="115"/>
      <c r="T18" s="115">
        <v>0.2</v>
      </c>
      <c r="U18" s="115"/>
      <c r="V18" s="101"/>
      <c r="W18" s="100"/>
      <c r="X18" s="52"/>
      <c r="Y18" s="52"/>
      <c r="Z18" s="98">
        <v>0.2</v>
      </c>
      <c r="AA18" s="101" t="s">
        <v>249</v>
      </c>
      <c r="AB18" s="44">
        <f t="shared" si="1"/>
        <v>9.0800000000000017E-4</v>
      </c>
      <c r="AC18" s="44">
        <f t="shared" si="2"/>
        <v>9.0800000000000017E-4</v>
      </c>
      <c r="AD18" s="39"/>
      <c r="AE18" s="100"/>
      <c r="AF18" s="52"/>
      <c r="AG18" s="52"/>
      <c r="AH18" s="39"/>
      <c r="AI18" s="101"/>
      <c r="AJ18" s="102"/>
      <c r="AK18" s="39"/>
      <c r="AL18" s="100"/>
      <c r="AM18" s="52"/>
      <c r="AN18" s="52"/>
      <c r="AO18" s="39"/>
      <c r="AP18" s="101"/>
      <c r="AQ18" s="102"/>
      <c r="AR18" s="39"/>
      <c r="AS18" s="100"/>
      <c r="AT18" s="52"/>
      <c r="AU18" s="52"/>
      <c r="AV18" s="39"/>
      <c r="AW18" s="101"/>
      <c r="AX18" s="102"/>
    </row>
    <row r="19" spans="1:50" ht="57" x14ac:dyDescent="0.25">
      <c r="A19" s="35" t="s">
        <v>29</v>
      </c>
      <c r="B19" s="111" t="s">
        <v>193</v>
      </c>
      <c r="C19" s="35" t="s">
        <v>73</v>
      </c>
      <c r="D19" s="144">
        <v>4.5400000000000006E-3</v>
      </c>
      <c r="E19" s="37" t="s">
        <v>209</v>
      </c>
      <c r="F19" s="37">
        <v>4</v>
      </c>
      <c r="G19" s="38" t="s">
        <v>215</v>
      </c>
      <c r="H19" s="36">
        <v>4.5400000000000006E-3</v>
      </c>
      <c r="I19" s="39" t="s">
        <v>688</v>
      </c>
      <c r="J19" s="115"/>
      <c r="K19" s="115"/>
      <c r="L19" s="115">
        <v>0.25</v>
      </c>
      <c r="M19" s="115"/>
      <c r="N19" s="115"/>
      <c r="O19" s="115">
        <v>0.25</v>
      </c>
      <c r="P19" s="116"/>
      <c r="Q19" s="115"/>
      <c r="R19" s="115">
        <v>0.25</v>
      </c>
      <c r="S19" s="115"/>
      <c r="T19" s="115"/>
      <c r="U19" s="115">
        <v>0.25</v>
      </c>
      <c r="V19" s="101"/>
      <c r="W19" s="100"/>
      <c r="X19" s="52"/>
      <c r="Y19" s="52"/>
      <c r="Z19" s="98">
        <v>0.25</v>
      </c>
      <c r="AA19" s="101" t="s">
        <v>253</v>
      </c>
      <c r="AB19" s="44">
        <f t="shared" si="1"/>
        <v>1.1350000000000002E-3</v>
      </c>
      <c r="AC19" s="44">
        <f t="shared" si="2"/>
        <v>1.1350000000000002E-3</v>
      </c>
      <c r="AD19" s="39"/>
      <c r="AE19" s="100"/>
      <c r="AF19" s="52"/>
      <c r="AG19" s="52"/>
      <c r="AH19" s="39"/>
      <c r="AI19" s="101"/>
      <c r="AJ19" s="102"/>
      <c r="AK19" s="39"/>
      <c r="AL19" s="100"/>
      <c r="AM19" s="52"/>
      <c r="AN19" s="52"/>
      <c r="AO19" s="39"/>
      <c r="AP19" s="101"/>
      <c r="AQ19" s="102"/>
      <c r="AR19" s="39"/>
      <c r="AS19" s="100"/>
      <c r="AT19" s="52"/>
      <c r="AU19" s="52"/>
      <c r="AV19" s="39"/>
      <c r="AW19" s="101"/>
      <c r="AX19" s="102"/>
    </row>
    <row r="20" spans="1:50" ht="57" x14ac:dyDescent="0.25">
      <c r="A20" s="35" t="s">
        <v>29</v>
      </c>
      <c r="B20" s="111" t="s">
        <v>193</v>
      </c>
      <c r="C20" s="35" t="s">
        <v>73</v>
      </c>
      <c r="D20" s="144">
        <v>4.5400000000000006E-3</v>
      </c>
      <c r="E20" s="37" t="s">
        <v>209</v>
      </c>
      <c r="F20" s="37">
        <v>4</v>
      </c>
      <c r="G20" s="38" t="s">
        <v>215</v>
      </c>
      <c r="H20" s="36">
        <v>4.5400000000000006E-3</v>
      </c>
      <c r="I20" s="39" t="s">
        <v>689</v>
      </c>
      <c r="J20" s="115"/>
      <c r="K20" s="115"/>
      <c r="L20" s="115">
        <v>0.25</v>
      </c>
      <c r="M20" s="115"/>
      <c r="N20" s="115"/>
      <c r="O20" s="115">
        <v>0.25</v>
      </c>
      <c r="P20" s="116"/>
      <c r="Q20" s="115"/>
      <c r="R20" s="115">
        <v>0.25</v>
      </c>
      <c r="S20" s="115"/>
      <c r="T20" s="115"/>
      <c r="U20" s="115">
        <v>0.25</v>
      </c>
      <c r="V20" s="101"/>
      <c r="W20" s="100"/>
      <c r="X20" s="52"/>
      <c r="Y20" s="52"/>
      <c r="Z20" s="98">
        <v>0.25</v>
      </c>
      <c r="AA20" s="101" t="s">
        <v>256</v>
      </c>
      <c r="AB20" s="44">
        <f t="shared" si="1"/>
        <v>1.1350000000000002E-3</v>
      </c>
      <c r="AC20" s="44">
        <f t="shared" si="2"/>
        <v>1.1350000000000002E-3</v>
      </c>
      <c r="AD20" s="39"/>
      <c r="AE20" s="100"/>
      <c r="AF20" s="52"/>
      <c r="AG20" s="52"/>
      <c r="AH20" s="39"/>
      <c r="AI20" s="101"/>
      <c r="AJ20" s="102"/>
      <c r="AK20" s="39"/>
      <c r="AL20" s="100"/>
      <c r="AM20" s="52"/>
      <c r="AN20" s="52"/>
      <c r="AO20" s="39"/>
      <c r="AP20" s="101"/>
      <c r="AQ20" s="102"/>
      <c r="AR20" s="39"/>
      <c r="AS20" s="100"/>
      <c r="AT20" s="52"/>
      <c r="AU20" s="52"/>
      <c r="AV20" s="39"/>
      <c r="AW20" s="101"/>
      <c r="AX20" s="102"/>
    </row>
    <row r="21" spans="1:50" ht="51" x14ac:dyDescent="0.25">
      <c r="A21" s="35" t="s">
        <v>29</v>
      </c>
      <c r="B21" s="111" t="s">
        <v>193</v>
      </c>
      <c r="C21" s="35" t="s">
        <v>73</v>
      </c>
      <c r="D21" s="144">
        <v>4.5400000000000006E-3</v>
      </c>
      <c r="E21" s="37" t="s">
        <v>209</v>
      </c>
      <c r="F21" s="37">
        <v>11</v>
      </c>
      <c r="G21" s="38" t="s">
        <v>210</v>
      </c>
      <c r="H21" s="36">
        <v>4.5400000000000006E-3</v>
      </c>
      <c r="I21" s="39" t="s">
        <v>690</v>
      </c>
      <c r="J21" s="116"/>
      <c r="K21" s="237">
        <f t="shared" ref="K21:U21" si="8">1/11</f>
        <v>9.0909090909090912E-2</v>
      </c>
      <c r="L21" s="237">
        <f t="shared" si="8"/>
        <v>9.0909090909090912E-2</v>
      </c>
      <c r="M21" s="237">
        <f t="shared" si="8"/>
        <v>9.0909090909090912E-2</v>
      </c>
      <c r="N21" s="237">
        <f t="shared" si="8"/>
        <v>9.0909090909090912E-2</v>
      </c>
      <c r="O21" s="237">
        <f t="shared" si="8"/>
        <v>9.0909090909090912E-2</v>
      </c>
      <c r="P21" s="237">
        <f t="shared" si="8"/>
        <v>9.0909090909090912E-2</v>
      </c>
      <c r="Q21" s="237">
        <f t="shared" si="8"/>
        <v>9.0909090909090912E-2</v>
      </c>
      <c r="R21" s="237">
        <f t="shared" si="8"/>
        <v>9.0909090909090912E-2</v>
      </c>
      <c r="S21" s="237">
        <f t="shared" si="8"/>
        <v>9.0909090909090912E-2</v>
      </c>
      <c r="T21" s="237">
        <f t="shared" si="8"/>
        <v>9.0909090909090912E-2</v>
      </c>
      <c r="U21" s="237">
        <f t="shared" si="8"/>
        <v>9.0909090909090912E-2</v>
      </c>
      <c r="V21" s="101"/>
      <c r="W21" s="100"/>
      <c r="X21" s="52">
        <v>9.0899999999999995E-2</v>
      </c>
      <c r="Y21" s="37" t="s">
        <v>259</v>
      </c>
      <c r="Z21" s="238"/>
      <c r="AA21" s="238"/>
      <c r="AB21" s="44">
        <f t="shared" si="1"/>
        <v>4.1268600000000005E-4</v>
      </c>
      <c r="AC21" s="236">
        <f t="shared" si="2"/>
        <v>8.2545454545454556E-4</v>
      </c>
      <c r="AD21" s="39"/>
      <c r="AE21" s="100"/>
      <c r="AF21" s="52"/>
      <c r="AG21" s="52"/>
      <c r="AH21" s="39"/>
      <c r="AI21" s="101"/>
      <c r="AJ21" s="102"/>
      <c r="AK21" s="39"/>
      <c r="AL21" s="100"/>
      <c r="AM21" s="52"/>
      <c r="AN21" s="52"/>
      <c r="AO21" s="39"/>
      <c r="AP21" s="101"/>
      <c r="AQ21" s="102"/>
      <c r="AR21" s="39"/>
      <c r="AS21" s="100"/>
      <c r="AT21" s="52"/>
      <c r="AU21" s="52"/>
      <c r="AV21" s="39"/>
      <c r="AW21" s="101"/>
      <c r="AX21" s="102"/>
    </row>
    <row r="22" spans="1:50" ht="51" x14ac:dyDescent="0.25">
      <c r="A22" s="35" t="s">
        <v>29</v>
      </c>
      <c r="B22" s="111" t="s">
        <v>193</v>
      </c>
      <c r="C22" s="35" t="s">
        <v>73</v>
      </c>
      <c r="D22" s="144">
        <v>4.5400000000000006E-3</v>
      </c>
      <c r="E22" s="37" t="s">
        <v>209</v>
      </c>
      <c r="F22" s="37">
        <v>1</v>
      </c>
      <c r="G22" s="38" t="s">
        <v>210</v>
      </c>
      <c r="H22" s="36">
        <v>4.5400000000000006E-3</v>
      </c>
      <c r="I22" s="39" t="s">
        <v>691</v>
      </c>
      <c r="J22" s="115"/>
      <c r="K22" s="115"/>
      <c r="L22" s="116"/>
      <c r="M22" s="115">
        <v>1</v>
      </c>
      <c r="N22" s="115"/>
      <c r="O22" s="115"/>
      <c r="P22" s="115"/>
      <c r="Q22" s="115"/>
      <c r="R22" s="116"/>
      <c r="S22" s="115"/>
      <c r="T22" s="115"/>
      <c r="U22" s="115"/>
      <c r="V22" s="39"/>
      <c r="W22" s="100"/>
      <c r="X22" s="52"/>
      <c r="Y22" s="52"/>
      <c r="Z22" s="39"/>
      <c r="AA22" s="101"/>
      <c r="AB22" s="44">
        <f t="shared" si="1"/>
        <v>0</v>
      </c>
      <c r="AC22" s="44">
        <f t="shared" si="2"/>
        <v>0</v>
      </c>
      <c r="AD22" s="39"/>
      <c r="AE22" s="100"/>
      <c r="AF22" s="52"/>
      <c r="AG22" s="52"/>
      <c r="AH22" s="39"/>
      <c r="AI22" s="101"/>
      <c r="AJ22" s="102"/>
      <c r="AK22" s="39"/>
      <c r="AL22" s="84"/>
      <c r="AM22" s="85"/>
      <c r="AN22" s="85"/>
      <c r="AO22" s="79"/>
      <c r="AP22" s="83"/>
      <c r="AQ22" s="132"/>
      <c r="AR22" s="79"/>
      <c r="AS22" s="84"/>
      <c r="AT22" s="85"/>
      <c r="AU22" s="85"/>
      <c r="AV22" s="79"/>
      <c r="AW22" s="83"/>
      <c r="AX22" s="132"/>
    </row>
    <row r="23" spans="1:50" ht="51" x14ac:dyDescent="0.25">
      <c r="A23" s="35" t="s">
        <v>29</v>
      </c>
      <c r="B23" s="111" t="s">
        <v>193</v>
      </c>
      <c r="C23" s="35" t="s">
        <v>73</v>
      </c>
      <c r="D23" s="144">
        <v>4.5400000000000006E-3</v>
      </c>
      <c r="E23" s="37" t="s">
        <v>209</v>
      </c>
      <c r="F23" s="37">
        <v>1</v>
      </c>
      <c r="G23" s="38" t="s">
        <v>210</v>
      </c>
      <c r="H23" s="36">
        <v>4.5400000000000006E-3</v>
      </c>
      <c r="I23" s="39" t="s">
        <v>692</v>
      </c>
      <c r="J23" s="115"/>
      <c r="K23" s="115"/>
      <c r="L23" s="116"/>
      <c r="M23" s="116"/>
      <c r="N23" s="115"/>
      <c r="O23" s="115"/>
      <c r="P23" s="115"/>
      <c r="Q23" s="115"/>
      <c r="R23" s="115"/>
      <c r="S23" s="115">
        <v>1</v>
      </c>
      <c r="T23" s="116"/>
      <c r="U23" s="115"/>
      <c r="V23" s="39"/>
      <c r="W23" s="100"/>
      <c r="X23" s="52"/>
      <c r="Y23" s="52"/>
      <c r="Z23" s="39"/>
      <c r="AA23" s="101"/>
      <c r="AB23" s="44">
        <f t="shared" si="1"/>
        <v>0</v>
      </c>
      <c r="AC23" s="44">
        <f t="shared" si="2"/>
        <v>0</v>
      </c>
      <c r="AD23" s="39"/>
      <c r="AE23" s="100"/>
      <c r="AF23" s="52"/>
      <c r="AG23" s="52"/>
      <c r="AH23" s="39"/>
      <c r="AI23" s="101"/>
      <c r="AJ23" s="102"/>
      <c r="AK23" s="39"/>
      <c r="AL23" s="104"/>
      <c r="AM23" s="105"/>
      <c r="AN23" s="105"/>
      <c r="AO23" s="103"/>
      <c r="AP23" s="106"/>
      <c r="AQ23" s="130"/>
      <c r="AR23" s="103"/>
      <c r="AS23" s="104"/>
      <c r="AT23" s="105"/>
      <c r="AU23" s="105"/>
      <c r="AV23" s="103"/>
      <c r="AW23" s="106"/>
      <c r="AX23" s="130"/>
    </row>
    <row r="24" spans="1:50" ht="51" x14ac:dyDescent="0.25">
      <c r="A24" s="35" t="s">
        <v>29</v>
      </c>
      <c r="B24" s="111" t="s">
        <v>193</v>
      </c>
      <c r="C24" s="35" t="s">
        <v>73</v>
      </c>
      <c r="D24" s="144">
        <v>4.5400000000000006E-3</v>
      </c>
      <c r="E24" s="37" t="s">
        <v>209</v>
      </c>
      <c r="F24" s="37">
        <v>1</v>
      </c>
      <c r="G24" s="38" t="s">
        <v>210</v>
      </c>
      <c r="H24" s="36">
        <v>4.5400000000000006E-3</v>
      </c>
      <c r="I24" s="39" t="s">
        <v>693</v>
      </c>
      <c r="J24" s="115"/>
      <c r="K24" s="115"/>
      <c r="L24" s="115"/>
      <c r="M24" s="115">
        <v>1</v>
      </c>
      <c r="N24" s="115"/>
      <c r="O24" s="115"/>
      <c r="P24" s="115"/>
      <c r="Q24" s="115"/>
      <c r="R24" s="115"/>
      <c r="S24" s="115"/>
      <c r="T24" s="115"/>
      <c r="U24" s="115"/>
      <c r="V24" s="39"/>
      <c r="W24" s="100"/>
      <c r="X24" s="52"/>
      <c r="Y24" s="52"/>
      <c r="Z24" s="39"/>
      <c r="AA24" s="101"/>
      <c r="AB24" s="44">
        <f t="shared" si="1"/>
        <v>0</v>
      </c>
      <c r="AC24" s="44">
        <f t="shared" si="2"/>
        <v>0</v>
      </c>
      <c r="AD24" s="39"/>
      <c r="AE24" s="100"/>
      <c r="AF24" s="52"/>
      <c r="AG24" s="52"/>
      <c r="AH24" s="39"/>
      <c r="AI24" s="101"/>
      <c r="AJ24" s="102"/>
      <c r="AK24" s="39"/>
      <c r="AL24" s="84"/>
      <c r="AM24" s="85"/>
      <c r="AN24" s="85"/>
      <c r="AO24" s="79"/>
      <c r="AP24" s="83"/>
      <c r="AQ24" s="132"/>
      <c r="AR24" s="79"/>
      <c r="AS24" s="84"/>
      <c r="AT24" s="85"/>
      <c r="AU24" s="85"/>
      <c r="AV24" s="79"/>
      <c r="AW24" s="83"/>
      <c r="AX24" s="132"/>
    </row>
    <row r="25" spans="1:50" ht="38.25" x14ac:dyDescent="0.25">
      <c r="A25" s="35" t="s">
        <v>29</v>
      </c>
      <c r="B25" s="111" t="s">
        <v>193</v>
      </c>
      <c r="C25" s="35" t="s">
        <v>73</v>
      </c>
      <c r="D25" s="144">
        <v>4.5400000000000006E-3</v>
      </c>
      <c r="E25" s="37" t="s">
        <v>209</v>
      </c>
      <c r="F25" s="37">
        <v>1</v>
      </c>
      <c r="G25" s="38" t="s">
        <v>215</v>
      </c>
      <c r="H25" s="36">
        <v>4.5400000000000006E-3</v>
      </c>
      <c r="I25" s="39" t="s">
        <v>694</v>
      </c>
      <c r="J25" s="115"/>
      <c r="K25" s="115"/>
      <c r="L25" s="115"/>
      <c r="M25" s="116"/>
      <c r="N25" s="115"/>
      <c r="O25" s="115"/>
      <c r="P25" s="115"/>
      <c r="Q25" s="115"/>
      <c r="R25" s="115">
        <v>1</v>
      </c>
      <c r="S25" s="116"/>
      <c r="T25" s="115"/>
      <c r="U25" s="115"/>
      <c r="V25" s="13"/>
      <c r="W25" s="51"/>
      <c r="X25" s="48"/>
      <c r="Y25" s="52"/>
      <c r="Z25" s="13"/>
      <c r="AA25" s="13"/>
      <c r="AB25" s="44">
        <f t="shared" si="1"/>
        <v>0</v>
      </c>
      <c r="AC25" s="44">
        <f t="shared" si="2"/>
        <v>0</v>
      </c>
      <c r="AD25" s="13"/>
      <c r="AE25" s="51"/>
      <c r="AF25" s="48"/>
      <c r="AG25" s="52"/>
      <c r="AH25" s="13"/>
      <c r="AI25" s="13"/>
      <c r="AJ25" s="48"/>
      <c r="AK25" s="13"/>
      <c r="AL25" s="51"/>
      <c r="AM25" s="48"/>
      <c r="AN25" s="52"/>
      <c r="AO25" s="13"/>
      <c r="AP25" s="13"/>
      <c r="AQ25" s="48"/>
      <c r="AR25" s="13"/>
      <c r="AS25" s="51"/>
      <c r="AT25" s="48"/>
      <c r="AU25" s="52"/>
      <c r="AV25" s="13"/>
      <c r="AW25" s="13"/>
      <c r="AX25" s="48"/>
    </row>
    <row r="26" spans="1:50" ht="51" x14ac:dyDescent="0.25">
      <c r="A26" s="35" t="s">
        <v>29</v>
      </c>
      <c r="B26" s="111" t="s">
        <v>193</v>
      </c>
      <c r="C26" s="35" t="s">
        <v>73</v>
      </c>
      <c r="D26" s="144">
        <v>4.5400000000000006E-3</v>
      </c>
      <c r="E26" s="37" t="s">
        <v>209</v>
      </c>
      <c r="F26" s="37">
        <v>2</v>
      </c>
      <c r="G26" s="38" t="s">
        <v>210</v>
      </c>
      <c r="H26" s="36">
        <v>4.5400000000000006E-3</v>
      </c>
      <c r="I26" s="39" t="s">
        <v>695</v>
      </c>
      <c r="J26" s="115"/>
      <c r="K26" s="115"/>
      <c r="L26" s="115"/>
      <c r="M26" s="115">
        <v>0.5</v>
      </c>
      <c r="N26" s="115"/>
      <c r="O26" s="115"/>
      <c r="P26" s="115"/>
      <c r="Q26" s="115"/>
      <c r="R26" s="115"/>
      <c r="S26" s="115">
        <v>0.5</v>
      </c>
      <c r="T26" s="115"/>
      <c r="U26" s="115"/>
      <c r="V26" s="13"/>
      <c r="W26" s="51"/>
      <c r="X26" s="48"/>
      <c r="Y26" s="52"/>
      <c r="Z26" s="13"/>
      <c r="AA26" s="13"/>
      <c r="AB26" s="44">
        <f t="shared" si="1"/>
        <v>0</v>
      </c>
      <c r="AC26" s="44">
        <f t="shared" si="2"/>
        <v>0</v>
      </c>
      <c r="AD26" s="13"/>
      <c r="AE26" s="51"/>
      <c r="AF26" s="48"/>
      <c r="AG26" s="52"/>
      <c r="AH26" s="13"/>
      <c r="AI26" s="13"/>
      <c r="AJ26" s="48"/>
      <c r="AK26" s="13"/>
      <c r="AL26" s="51"/>
      <c r="AM26" s="48"/>
      <c r="AN26" s="52"/>
      <c r="AO26" s="13"/>
      <c r="AP26" s="13"/>
      <c r="AQ26" s="48"/>
      <c r="AR26" s="13"/>
      <c r="AS26" s="51"/>
      <c r="AT26" s="48"/>
      <c r="AU26" s="52"/>
      <c r="AV26" s="13"/>
      <c r="AW26" s="13"/>
      <c r="AX26" s="48"/>
    </row>
    <row r="27" spans="1:50" ht="51" x14ac:dyDescent="0.25">
      <c r="A27" s="35" t="s">
        <v>29</v>
      </c>
      <c r="B27" s="111" t="s">
        <v>193</v>
      </c>
      <c r="C27" s="35" t="s">
        <v>73</v>
      </c>
      <c r="D27" s="144">
        <v>4.5400000000000006E-3</v>
      </c>
      <c r="E27" s="37" t="s">
        <v>209</v>
      </c>
      <c r="F27" s="37">
        <v>1</v>
      </c>
      <c r="G27" s="38" t="s">
        <v>210</v>
      </c>
      <c r="H27" s="36">
        <v>4.5400000000000006E-3</v>
      </c>
      <c r="I27" s="39" t="s">
        <v>696</v>
      </c>
      <c r="J27" s="115"/>
      <c r="K27" s="115"/>
      <c r="L27" s="115"/>
      <c r="M27" s="115">
        <v>1</v>
      </c>
      <c r="N27" s="115"/>
      <c r="O27" s="115"/>
      <c r="P27" s="115"/>
      <c r="Q27" s="115"/>
      <c r="R27" s="115"/>
      <c r="S27" s="115"/>
      <c r="T27" s="115"/>
      <c r="U27" s="115"/>
      <c r="V27" s="13"/>
      <c r="W27" s="51"/>
      <c r="X27" s="48"/>
      <c r="Y27" s="52"/>
      <c r="Z27" s="13"/>
      <c r="AA27" s="13"/>
      <c r="AB27" s="44">
        <f t="shared" si="1"/>
        <v>0</v>
      </c>
      <c r="AC27" s="44">
        <f t="shared" si="2"/>
        <v>0</v>
      </c>
      <c r="AD27" s="13"/>
      <c r="AE27" s="51"/>
      <c r="AF27" s="48"/>
      <c r="AG27" s="52"/>
      <c r="AH27" s="13"/>
      <c r="AI27" s="13"/>
      <c r="AJ27" s="48"/>
      <c r="AK27" s="13"/>
      <c r="AL27" s="51"/>
      <c r="AM27" s="48"/>
      <c r="AN27" s="52"/>
      <c r="AO27" s="13"/>
      <c r="AP27" s="13"/>
      <c r="AQ27" s="48"/>
      <c r="AR27" s="13"/>
      <c r="AS27" s="51"/>
      <c r="AT27" s="48"/>
      <c r="AU27" s="52"/>
      <c r="AV27" s="13"/>
      <c r="AW27" s="13"/>
      <c r="AX27" s="48"/>
    </row>
    <row r="28" spans="1:50" ht="51" x14ac:dyDescent="0.25">
      <c r="A28" s="35" t="s">
        <v>29</v>
      </c>
      <c r="B28" s="111" t="s">
        <v>193</v>
      </c>
      <c r="C28" s="35" t="s">
        <v>73</v>
      </c>
      <c r="D28" s="144">
        <v>4.5400000000000006E-3</v>
      </c>
      <c r="E28" s="37" t="s">
        <v>209</v>
      </c>
      <c r="F28" s="37">
        <v>2</v>
      </c>
      <c r="G28" s="38" t="s">
        <v>210</v>
      </c>
      <c r="H28" s="36">
        <v>4.5400000000000006E-3</v>
      </c>
      <c r="I28" s="39" t="s">
        <v>697</v>
      </c>
      <c r="J28" s="115"/>
      <c r="K28" s="115"/>
      <c r="L28" s="115"/>
      <c r="M28" s="115">
        <v>0.5</v>
      </c>
      <c r="N28" s="115"/>
      <c r="O28" s="115"/>
      <c r="P28" s="115"/>
      <c r="Q28" s="115"/>
      <c r="R28" s="115">
        <v>0.5</v>
      </c>
      <c r="S28" s="115"/>
      <c r="T28" s="115"/>
      <c r="U28" s="115"/>
      <c r="V28" s="13"/>
      <c r="W28" s="51"/>
      <c r="X28" s="48"/>
      <c r="Y28" s="52"/>
      <c r="Z28" s="13"/>
      <c r="AA28" s="13"/>
      <c r="AB28" s="44">
        <f t="shared" si="1"/>
        <v>0</v>
      </c>
      <c r="AC28" s="44">
        <f t="shared" si="2"/>
        <v>0</v>
      </c>
      <c r="AD28" s="13"/>
      <c r="AE28" s="51"/>
      <c r="AF28" s="48"/>
      <c r="AG28" s="52"/>
      <c r="AH28" s="13"/>
      <c r="AI28" s="13"/>
      <c r="AJ28" s="48"/>
      <c r="AK28" s="13"/>
      <c r="AL28" s="51"/>
      <c r="AM28" s="48"/>
      <c r="AN28" s="52"/>
      <c r="AO28" s="13"/>
      <c r="AP28" s="13"/>
      <c r="AQ28" s="48"/>
      <c r="AR28" s="13"/>
      <c r="AS28" s="51"/>
      <c r="AT28" s="48"/>
      <c r="AU28" s="52"/>
      <c r="AV28" s="13"/>
      <c r="AW28" s="13"/>
      <c r="AX28" s="48"/>
    </row>
    <row r="29" spans="1:50" ht="51" x14ac:dyDescent="0.25">
      <c r="A29" s="35" t="s">
        <v>29</v>
      </c>
      <c r="B29" s="111" t="s">
        <v>193</v>
      </c>
      <c r="C29" s="35" t="s">
        <v>73</v>
      </c>
      <c r="D29" s="144">
        <v>4.5400000000000006E-3</v>
      </c>
      <c r="E29" s="37" t="s">
        <v>209</v>
      </c>
      <c r="F29" s="37">
        <v>2</v>
      </c>
      <c r="G29" s="38" t="s">
        <v>210</v>
      </c>
      <c r="H29" s="36">
        <v>4.5400000000000006E-3</v>
      </c>
      <c r="I29" s="39" t="s">
        <v>698</v>
      </c>
      <c r="J29" s="115"/>
      <c r="K29" s="115"/>
      <c r="L29" s="115"/>
      <c r="M29" s="115">
        <v>0.5</v>
      </c>
      <c r="N29" s="115"/>
      <c r="O29" s="115"/>
      <c r="P29" s="115"/>
      <c r="Q29" s="115">
        <v>0.5</v>
      </c>
      <c r="R29" s="115"/>
      <c r="S29" s="115"/>
      <c r="T29" s="115"/>
      <c r="U29" s="115"/>
      <c r="V29" s="13"/>
      <c r="W29" s="51"/>
      <c r="X29" s="48"/>
      <c r="Y29" s="52"/>
      <c r="Z29" s="13"/>
      <c r="AA29" s="13"/>
      <c r="AB29" s="44">
        <f t="shared" si="1"/>
        <v>0</v>
      </c>
      <c r="AC29" s="44">
        <f t="shared" si="2"/>
        <v>0</v>
      </c>
      <c r="AD29" s="13"/>
      <c r="AE29" s="51"/>
      <c r="AF29" s="48"/>
      <c r="AG29" s="52"/>
      <c r="AH29" s="13"/>
      <c r="AI29" s="13"/>
      <c r="AJ29" s="48"/>
      <c r="AK29" s="13"/>
      <c r="AL29" s="51"/>
      <c r="AM29" s="48"/>
      <c r="AN29" s="52"/>
      <c r="AO29" s="13"/>
      <c r="AP29" s="13"/>
      <c r="AQ29" s="48"/>
      <c r="AR29" s="13"/>
      <c r="AS29" s="51"/>
      <c r="AT29" s="48"/>
      <c r="AU29" s="52"/>
      <c r="AV29" s="13"/>
      <c r="AW29" s="13"/>
      <c r="AX29" s="48"/>
    </row>
    <row r="30" spans="1:50" ht="38.25" x14ac:dyDescent="0.25">
      <c r="A30" s="35" t="s">
        <v>29</v>
      </c>
      <c r="B30" s="111" t="s">
        <v>193</v>
      </c>
      <c r="C30" s="35" t="s">
        <v>73</v>
      </c>
      <c r="D30" s="144">
        <v>4.5400000000000006E-3</v>
      </c>
      <c r="E30" s="37" t="s">
        <v>209</v>
      </c>
      <c r="F30" s="37">
        <v>2</v>
      </c>
      <c r="G30" s="38" t="s">
        <v>215</v>
      </c>
      <c r="H30" s="36">
        <v>4.5400000000000006E-3</v>
      </c>
      <c r="I30" s="39" t="s">
        <v>699</v>
      </c>
      <c r="J30" s="115"/>
      <c r="K30" s="115"/>
      <c r="L30" s="115"/>
      <c r="M30" s="115"/>
      <c r="N30" s="115">
        <v>0.5</v>
      </c>
      <c r="O30" s="115"/>
      <c r="P30" s="115"/>
      <c r="Q30" s="115"/>
      <c r="R30" s="115"/>
      <c r="S30" s="115"/>
      <c r="T30" s="115">
        <v>0.5</v>
      </c>
      <c r="U30" s="115"/>
      <c r="V30" s="13"/>
      <c r="W30" s="51"/>
      <c r="X30" s="48"/>
      <c r="Y30" s="52"/>
      <c r="Z30" s="13"/>
      <c r="AA30" s="13"/>
      <c r="AB30" s="44">
        <f t="shared" si="1"/>
        <v>0</v>
      </c>
      <c r="AC30" s="44">
        <f t="shared" si="2"/>
        <v>0</v>
      </c>
      <c r="AD30" s="13"/>
      <c r="AE30" s="51"/>
      <c r="AF30" s="48"/>
      <c r="AG30" s="52"/>
      <c r="AH30" s="13"/>
      <c r="AI30" s="13"/>
      <c r="AJ30" s="48"/>
      <c r="AK30" s="13"/>
      <c r="AL30" s="51"/>
      <c r="AM30" s="48"/>
      <c r="AN30" s="52"/>
      <c r="AO30" s="13"/>
      <c r="AP30" s="13"/>
      <c r="AQ30" s="48"/>
      <c r="AR30" s="13"/>
      <c r="AS30" s="51"/>
      <c r="AT30" s="48"/>
      <c r="AU30" s="52"/>
      <c r="AV30" s="13"/>
      <c r="AW30" s="13"/>
      <c r="AX30" s="48"/>
    </row>
    <row r="31" spans="1:50" ht="38.25" x14ac:dyDescent="0.25">
      <c r="A31" s="35" t="s">
        <v>29</v>
      </c>
      <c r="B31" s="111" t="s">
        <v>193</v>
      </c>
      <c r="C31" s="35" t="s">
        <v>73</v>
      </c>
      <c r="D31" s="144">
        <v>4.5400000000000006E-3</v>
      </c>
      <c r="E31" s="37" t="s">
        <v>209</v>
      </c>
      <c r="F31" s="37">
        <v>1</v>
      </c>
      <c r="G31" s="38" t="s">
        <v>215</v>
      </c>
      <c r="H31" s="36">
        <v>4.5400000000000006E-3</v>
      </c>
      <c r="I31" s="39" t="s">
        <v>700</v>
      </c>
      <c r="J31" s="115"/>
      <c r="K31" s="115"/>
      <c r="L31" s="115"/>
      <c r="M31" s="115">
        <v>1</v>
      </c>
      <c r="N31" s="116"/>
      <c r="O31" s="115"/>
      <c r="P31" s="115"/>
      <c r="Q31" s="115"/>
      <c r="R31" s="115"/>
      <c r="S31" s="115"/>
      <c r="T31" s="115"/>
      <c r="U31" s="115"/>
      <c r="V31" s="13"/>
      <c r="W31" s="51"/>
      <c r="X31" s="48"/>
      <c r="Y31" s="52"/>
      <c r="Z31" s="13"/>
      <c r="AA31" s="13"/>
      <c r="AB31" s="44">
        <f t="shared" si="1"/>
        <v>0</v>
      </c>
      <c r="AC31" s="44">
        <f t="shared" si="2"/>
        <v>0</v>
      </c>
      <c r="AD31" s="13"/>
      <c r="AE31" s="51"/>
      <c r="AF31" s="48"/>
      <c r="AG31" s="52"/>
      <c r="AH31" s="13"/>
      <c r="AI31" s="13"/>
      <c r="AJ31" s="48"/>
      <c r="AK31" s="13"/>
      <c r="AL31" s="51"/>
      <c r="AM31" s="48"/>
      <c r="AN31" s="52"/>
      <c r="AO31" s="13"/>
      <c r="AP31" s="13"/>
      <c r="AQ31" s="48"/>
      <c r="AR31" s="13"/>
      <c r="AS31" s="51"/>
      <c r="AT31" s="48"/>
      <c r="AU31" s="52"/>
      <c r="AV31" s="13"/>
      <c r="AW31" s="13"/>
      <c r="AX31" s="48"/>
    </row>
    <row r="32" spans="1:50" ht="51" x14ac:dyDescent="0.25">
      <c r="A32" s="35" t="s">
        <v>29</v>
      </c>
      <c r="B32" s="111" t="s">
        <v>193</v>
      </c>
      <c r="C32" s="35" t="s">
        <v>73</v>
      </c>
      <c r="D32" s="144">
        <v>4.5400000000000006E-3</v>
      </c>
      <c r="E32" s="37" t="s">
        <v>209</v>
      </c>
      <c r="F32" s="37">
        <v>1</v>
      </c>
      <c r="G32" s="38" t="s">
        <v>210</v>
      </c>
      <c r="H32" s="36">
        <v>4.5400000000000006E-3</v>
      </c>
      <c r="I32" s="39" t="s">
        <v>701</v>
      </c>
      <c r="J32" s="115"/>
      <c r="K32" s="115"/>
      <c r="L32" s="115"/>
      <c r="M32" s="115"/>
      <c r="N32" s="115">
        <v>1</v>
      </c>
      <c r="O32" s="115"/>
      <c r="P32" s="115"/>
      <c r="Q32" s="115"/>
      <c r="R32" s="115"/>
      <c r="S32" s="115"/>
      <c r="T32" s="115"/>
      <c r="U32" s="115"/>
      <c r="V32" s="13"/>
      <c r="W32" s="51"/>
      <c r="X32" s="48"/>
      <c r="Y32" s="52"/>
      <c r="Z32" s="13"/>
      <c r="AA32" s="13"/>
      <c r="AB32" s="44">
        <f t="shared" si="1"/>
        <v>0</v>
      </c>
      <c r="AC32" s="44">
        <f t="shared" si="2"/>
        <v>0</v>
      </c>
      <c r="AD32" s="13"/>
      <c r="AE32" s="51"/>
      <c r="AF32" s="48"/>
      <c r="AG32" s="52"/>
      <c r="AH32" s="13"/>
      <c r="AI32" s="13"/>
      <c r="AJ32" s="48"/>
      <c r="AK32" s="13"/>
      <c r="AL32" s="51"/>
      <c r="AM32" s="48"/>
      <c r="AN32" s="52"/>
      <c r="AO32" s="13"/>
      <c r="AP32" s="13"/>
      <c r="AQ32" s="48"/>
      <c r="AR32" s="13"/>
      <c r="AS32" s="51"/>
      <c r="AT32" s="48"/>
      <c r="AU32" s="52"/>
      <c r="AV32" s="13"/>
      <c r="AW32" s="13"/>
      <c r="AX32" s="48"/>
    </row>
    <row r="33" spans="1:50" ht="51" x14ac:dyDescent="0.25">
      <c r="A33" s="35" t="s">
        <v>29</v>
      </c>
      <c r="B33" s="111" t="s">
        <v>193</v>
      </c>
      <c r="C33" s="35" t="s">
        <v>73</v>
      </c>
      <c r="D33" s="144">
        <v>4.5400000000000006E-3</v>
      </c>
      <c r="E33" s="37" t="s">
        <v>209</v>
      </c>
      <c r="F33" s="37">
        <v>1</v>
      </c>
      <c r="G33" s="38" t="s">
        <v>210</v>
      </c>
      <c r="H33" s="36">
        <v>4.5400000000000006E-3</v>
      </c>
      <c r="I33" s="39" t="s">
        <v>702</v>
      </c>
      <c r="J33" s="115"/>
      <c r="K33" s="115"/>
      <c r="L33" s="115"/>
      <c r="M33" s="115"/>
      <c r="N33" s="115">
        <v>1</v>
      </c>
      <c r="O33" s="115"/>
      <c r="P33" s="115"/>
      <c r="Q33" s="115"/>
      <c r="R33" s="115"/>
      <c r="S33" s="115"/>
      <c r="T33" s="115"/>
      <c r="U33" s="115"/>
      <c r="V33" s="13"/>
      <c r="W33" s="51"/>
      <c r="X33" s="48"/>
      <c r="Y33" s="52"/>
      <c r="Z33" s="13"/>
      <c r="AA33" s="13"/>
      <c r="AB33" s="44">
        <f t="shared" si="1"/>
        <v>0</v>
      </c>
      <c r="AC33" s="44">
        <f t="shared" si="2"/>
        <v>0</v>
      </c>
      <c r="AD33" s="13"/>
      <c r="AE33" s="51"/>
      <c r="AF33" s="48"/>
      <c r="AG33" s="52"/>
      <c r="AH33" s="13"/>
      <c r="AI33" s="13"/>
      <c r="AJ33" s="48"/>
      <c r="AK33" s="13"/>
      <c r="AL33" s="51"/>
      <c r="AM33" s="48"/>
      <c r="AN33" s="52"/>
      <c r="AO33" s="13"/>
      <c r="AP33" s="13"/>
      <c r="AQ33" s="48"/>
      <c r="AR33" s="13"/>
      <c r="AS33" s="51"/>
      <c r="AT33" s="48"/>
      <c r="AU33" s="52"/>
      <c r="AV33" s="13"/>
      <c r="AW33" s="13"/>
      <c r="AX33" s="48"/>
    </row>
    <row r="34" spans="1:50" ht="51" x14ac:dyDescent="0.25">
      <c r="A34" s="35" t="s">
        <v>29</v>
      </c>
      <c r="B34" s="111" t="s">
        <v>193</v>
      </c>
      <c r="C34" s="35" t="s">
        <v>73</v>
      </c>
      <c r="D34" s="144">
        <v>4.5400000000000006E-3</v>
      </c>
      <c r="E34" s="37" t="s">
        <v>209</v>
      </c>
      <c r="F34" s="37">
        <v>2</v>
      </c>
      <c r="G34" s="38" t="s">
        <v>210</v>
      </c>
      <c r="H34" s="36">
        <v>4.5400000000000006E-3</v>
      </c>
      <c r="I34" s="39" t="s">
        <v>703</v>
      </c>
      <c r="J34" s="115"/>
      <c r="K34" s="115"/>
      <c r="L34" s="115"/>
      <c r="M34" s="115"/>
      <c r="N34" s="115">
        <v>0.5</v>
      </c>
      <c r="O34" s="115"/>
      <c r="P34" s="115"/>
      <c r="Q34" s="115"/>
      <c r="R34" s="115"/>
      <c r="S34" s="115"/>
      <c r="T34" s="115">
        <v>0.5</v>
      </c>
      <c r="U34" s="115"/>
      <c r="V34" s="13"/>
      <c r="W34" s="51"/>
      <c r="X34" s="48"/>
      <c r="Y34" s="52"/>
      <c r="Z34" s="13"/>
      <c r="AA34" s="13"/>
      <c r="AB34" s="44">
        <f t="shared" si="1"/>
        <v>0</v>
      </c>
      <c r="AC34" s="44">
        <f t="shared" si="2"/>
        <v>0</v>
      </c>
      <c r="AD34" s="13"/>
      <c r="AE34" s="51"/>
      <c r="AF34" s="48"/>
      <c r="AG34" s="52"/>
      <c r="AH34" s="13"/>
      <c r="AI34" s="13"/>
      <c r="AJ34" s="48"/>
      <c r="AK34" s="13"/>
      <c r="AL34" s="51"/>
      <c r="AM34" s="48"/>
      <c r="AN34" s="52"/>
      <c r="AO34" s="13"/>
      <c r="AP34" s="13"/>
      <c r="AQ34" s="48"/>
      <c r="AR34" s="13"/>
      <c r="AS34" s="51"/>
      <c r="AT34" s="48"/>
      <c r="AU34" s="52"/>
      <c r="AV34" s="13"/>
      <c r="AW34" s="13"/>
      <c r="AX34" s="48"/>
    </row>
    <row r="35" spans="1:50" ht="51" x14ac:dyDescent="0.25">
      <c r="A35" s="35" t="s">
        <v>29</v>
      </c>
      <c r="B35" s="111" t="s">
        <v>193</v>
      </c>
      <c r="C35" s="35" t="s">
        <v>73</v>
      </c>
      <c r="D35" s="144">
        <v>4.5400000000000006E-3</v>
      </c>
      <c r="E35" s="37" t="s">
        <v>209</v>
      </c>
      <c r="F35" s="37">
        <v>2</v>
      </c>
      <c r="G35" s="38" t="s">
        <v>210</v>
      </c>
      <c r="H35" s="36">
        <v>4.5400000000000006E-3</v>
      </c>
      <c r="I35" s="39" t="s">
        <v>704</v>
      </c>
      <c r="J35" s="115"/>
      <c r="K35" s="115"/>
      <c r="L35" s="115"/>
      <c r="M35" s="115"/>
      <c r="N35" s="115">
        <v>0.5</v>
      </c>
      <c r="O35" s="115"/>
      <c r="P35" s="115"/>
      <c r="Q35" s="115"/>
      <c r="R35" s="115"/>
      <c r="S35" s="115"/>
      <c r="T35" s="115">
        <v>0.5</v>
      </c>
      <c r="U35" s="115"/>
      <c r="V35" s="13"/>
      <c r="W35" s="51"/>
      <c r="X35" s="48"/>
      <c r="Y35" s="52"/>
      <c r="Z35" s="13"/>
      <c r="AA35" s="13"/>
      <c r="AB35" s="44">
        <f t="shared" si="1"/>
        <v>0</v>
      </c>
      <c r="AC35" s="44">
        <f t="shared" si="2"/>
        <v>0</v>
      </c>
      <c r="AD35" s="13"/>
      <c r="AE35" s="51"/>
      <c r="AF35" s="48"/>
      <c r="AG35" s="52"/>
      <c r="AH35" s="13"/>
      <c r="AI35" s="13"/>
      <c r="AJ35" s="48"/>
      <c r="AK35" s="13"/>
      <c r="AL35" s="51"/>
      <c r="AM35" s="48"/>
      <c r="AN35" s="52"/>
      <c r="AO35" s="13"/>
      <c r="AP35" s="13"/>
      <c r="AQ35" s="48"/>
      <c r="AR35" s="13"/>
      <c r="AS35" s="51"/>
      <c r="AT35" s="48"/>
      <c r="AU35" s="52"/>
      <c r="AV35" s="13"/>
      <c r="AW35" s="13"/>
      <c r="AX35" s="48"/>
    </row>
    <row r="36" spans="1:50" ht="51" x14ac:dyDescent="0.25">
      <c r="A36" s="35" t="s">
        <v>29</v>
      </c>
      <c r="B36" s="111" t="s">
        <v>193</v>
      </c>
      <c r="C36" s="35" t="s">
        <v>73</v>
      </c>
      <c r="D36" s="144">
        <v>4.5400000000000006E-3</v>
      </c>
      <c r="E36" s="37" t="s">
        <v>209</v>
      </c>
      <c r="F36" s="37">
        <v>2</v>
      </c>
      <c r="G36" s="38" t="s">
        <v>210</v>
      </c>
      <c r="H36" s="36">
        <v>4.5400000000000006E-3</v>
      </c>
      <c r="I36" s="39" t="s">
        <v>705</v>
      </c>
      <c r="J36" s="115"/>
      <c r="K36" s="115"/>
      <c r="L36" s="115"/>
      <c r="M36" s="115"/>
      <c r="N36" s="115"/>
      <c r="O36" s="115">
        <v>0.5</v>
      </c>
      <c r="P36" s="115"/>
      <c r="Q36" s="115"/>
      <c r="R36" s="115"/>
      <c r="S36" s="115"/>
      <c r="T36" s="115"/>
      <c r="U36" s="115">
        <v>0.5</v>
      </c>
      <c r="V36" s="13"/>
      <c r="W36" s="51"/>
      <c r="X36" s="48"/>
      <c r="Y36" s="52"/>
      <c r="Z36" s="13"/>
      <c r="AA36" s="13"/>
      <c r="AB36" s="44">
        <f t="shared" si="1"/>
        <v>0</v>
      </c>
      <c r="AC36" s="44">
        <f t="shared" si="2"/>
        <v>0</v>
      </c>
      <c r="AD36" s="13"/>
      <c r="AE36" s="51"/>
      <c r="AF36" s="48"/>
      <c r="AG36" s="52"/>
      <c r="AH36" s="13"/>
      <c r="AI36" s="13"/>
      <c r="AJ36" s="48"/>
      <c r="AK36" s="13"/>
      <c r="AL36" s="51"/>
      <c r="AM36" s="48"/>
      <c r="AN36" s="52"/>
      <c r="AO36" s="13"/>
      <c r="AP36" s="13"/>
      <c r="AQ36" s="48"/>
      <c r="AR36" s="13"/>
      <c r="AS36" s="51"/>
      <c r="AT36" s="48"/>
      <c r="AU36" s="52"/>
      <c r="AV36" s="13"/>
      <c r="AW36" s="13"/>
      <c r="AX36" s="48"/>
    </row>
    <row r="37" spans="1:50" ht="51" x14ac:dyDescent="0.25">
      <c r="A37" s="35" t="s">
        <v>29</v>
      </c>
      <c r="B37" s="111" t="s">
        <v>193</v>
      </c>
      <c r="C37" s="35" t="s">
        <v>73</v>
      </c>
      <c r="D37" s="144">
        <v>4.5400000000000006E-3</v>
      </c>
      <c r="E37" s="37" t="s">
        <v>209</v>
      </c>
      <c r="F37" s="37">
        <v>1</v>
      </c>
      <c r="G37" s="38" t="s">
        <v>210</v>
      </c>
      <c r="H37" s="36">
        <v>4.5400000000000006E-3</v>
      </c>
      <c r="I37" s="39" t="s">
        <v>706</v>
      </c>
      <c r="J37" s="115"/>
      <c r="K37" s="115"/>
      <c r="L37" s="115"/>
      <c r="M37" s="115"/>
      <c r="N37" s="115"/>
      <c r="O37" s="115">
        <v>1</v>
      </c>
      <c r="P37" s="115"/>
      <c r="Q37" s="115"/>
      <c r="R37" s="115"/>
      <c r="S37" s="115"/>
      <c r="T37" s="115"/>
      <c r="U37" s="115"/>
      <c r="V37" s="13"/>
      <c r="W37" s="51"/>
      <c r="X37" s="48"/>
      <c r="Y37" s="52"/>
      <c r="Z37" s="13"/>
      <c r="AA37" s="13"/>
      <c r="AB37" s="44">
        <f t="shared" si="1"/>
        <v>0</v>
      </c>
      <c r="AC37" s="44">
        <f t="shared" si="2"/>
        <v>0</v>
      </c>
      <c r="AD37" s="13"/>
      <c r="AE37" s="51"/>
      <c r="AF37" s="48"/>
      <c r="AG37" s="52"/>
      <c r="AH37" s="13"/>
      <c r="AI37" s="13"/>
      <c r="AJ37" s="48"/>
      <c r="AK37" s="13"/>
      <c r="AL37" s="51"/>
      <c r="AM37" s="48"/>
      <c r="AN37" s="52"/>
      <c r="AO37" s="13"/>
      <c r="AP37" s="13"/>
      <c r="AQ37" s="48"/>
      <c r="AR37" s="13"/>
      <c r="AS37" s="51"/>
      <c r="AT37" s="48"/>
      <c r="AU37" s="52"/>
      <c r="AV37" s="13"/>
      <c r="AW37" s="13"/>
      <c r="AX37" s="48"/>
    </row>
    <row r="38" spans="1:50" ht="38.25" x14ac:dyDescent="0.25">
      <c r="A38" s="35" t="s">
        <v>29</v>
      </c>
      <c r="B38" s="111" t="s">
        <v>193</v>
      </c>
      <c r="C38" s="35" t="s">
        <v>73</v>
      </c>
      <c r="D38" s="144">
        <v>4.5400000000000006E-3</v>
      </c>
      <c r="E38" s="37" t="s">
        <v>209</v>
      </c>
      <c r="F38" s="37">
        <v>1</v>
      </c>
      <c r="G38" s="38" t="s">
        <v>215</v>
      </c>
      <c r="H38" s="36">
        <v>4.5400000000000006E-3</v>
      </c>
      <c r="I38" s="39" t="s">
        <v>707</v>
      </c>
      <c r="J38" s="115"/>
      <c r="K38" s="115"/>
      <c r="L38" s="115"/>
      <c r="M38" s="115"/>
      <c r="N38" s="115"/>
      <c r="O38" s="115">
        <v>1</v>
      </c>
      <c r="P38" s="115"/>
      <c r="Q38" s="115"/>
      <c r="R38" s="115"/>
      <c r="S38" s="115"/>
      <c r="T38" s="115"/>
      <c r="U38" s="115"/>
      <c r="V38" s="13"/>
      <c r="W38" s="51"/>
      <c r="X38" s="48"/>
      <c r="Y38" s="52"/>
      <c r="Z38" s="13"/>
      <c r="AA38" s="13"/>
      <c r="AB38" s="44">
        <f t="shared" si="1"/>
        <v>0</v>
      </c>
      <c r="AC38" s="44">
        <f t="shared" si="2"/>
        <v>0</v>
      </c>
      <c r="AD38" s="13"/>
      <c r="AE38" s="51"/>
      <c r="AF38" s="48"/>
      <c r="AG38" s="52"/>
      <c r="AH38" s="13"/>
      <c r="AI38" s="13"/>
      <c r="AJ38" s="48"/>
      <c r="AK38" s="13"/>
      <c r="AL38" s="51"/>
      <c r="AM38" s="48"/>
      <c r="AN38" s="52"/>
      <c r="AO38" s="13"/>
      <c r="AP38" s="13"/>
      <c r="AQ38" s="48"/>
      <c r="AR38" s="13"/>
      <c r="AS38" s="51"/>
      <c r="AT38" s="48"/>
      <c r="AU38" s="52"/>
      <c r="AV38" s="13"/>
      <c r="AW38" s="13"/>
      <c r="AX38" s="48"/>
    </row>
    <row r="39" spans="1:50" ht="38.25" x14ac:dyDescent="0.25">
      <c r="A39" s="35" t="s">
        <v>29</v>
      </c>
      <c r="B39" s="111" t="s">
        <v>193</v>
      </c>
      <c r="C39" s="35" t="s">
        <v>73</v>
      </c>
      <c r="D39" s="144">
        <v>4.5400000000000006E-3</v>
      </c>
      <c r="E39" s="37" t="s">
        <v>209</v>
      </c>
      <c r="F39" s="37">
        <v>1</v>
      </c>
      <c r="G39" s="38" t="s">
        <v>215</v>
      </c>
      <c r="H39" s="36">
        <v>4.5400000000000006E-3</v>
      </c>
      <c r="I39" s="39" t="s">
        <v>708</v>
      </c>
      <c r="J39" s="115"/>
      <c r="K39" s="115"/>
      <c r="L39" s="115"/>
      <c r="M39" s="115"/>
      <c r="N39" s="115"/>
      <c r="O39" s="115">
        <v>1</v>
      </c>
      <c r="P39" s="115"/>
      <c r="Q39" s="115"/>
      <c r="R39" s="115"/>
      <c r="S39" s="115"/>
      <c r="T39" s="115"/>
      <c r="U39" s="115"/>
      <c r="V39" s="13"/>
      <c r="W39" s="51"/>
      <c r="X39" s="48"/>
      <c r="Y39" s="52"/>
      <c r="Z39" s="13"/>
      <c r="AA39" s="13"/>
      <c r="AB39" s="44">
        <f t="shared" si="1"/>
        <v>0</v>
      </c>
      <c r="AC39" s="44">
        <f t="shared" si="2"/>
        <v>0</v>
      </c>
      <c r="AD39" s="13"/>
      <c r="AE39" s="51"/>
      <c r="AF39" s="48"/>
      <c r="AG39" s="52"/>
      <c r="AH39" s="13"/>
      <c r="AI39" s="13"/>
      <c r="AJ39" s="48"/>
      <c r="AK39" s="13"/>
      <c r="AL39" s="51"/>
      <c r="AM39" s="48"/>
      <c r="AN39" s="52"/>
      <c r="AO39" s="13"/>
      <c r="AP39" s="13"/>
      <c r="AQ39" s="48"/>
      <c r="AR39" s="13"/>
      <c r="AS39" s="51"/>
      <c r="AT39" s="48"/>
      <c r="AU39" s="52"/>
      <c r="AV39" s="13"/>
      <c r="AW39" s="13"/>
      <c r="AX39" s="48"/>
    </row>
    <row r="40" spans="1:50" ht="51" x14ac:dyDescent="0.25">
      <c r="A40" s="35" t="s">
        <v>29</v>
      </c>
      <c r="B40" s="111" t="s">
        <v>193</v>
      </c>
      <c r="C40" s="35" t="s">
        <v>73</v>
      </c>
      <c r="D40" s="144">
        <v>4.5400000000000006E-3</v>
      </c>
      <c r="E40" s="37" t="s">
        <v>209</v>
      </c>
      <c r="F40" s="37">
        <v>1</v>
      </c>
      <c r="G40" s="38" t="s">
        <v>210</v>
      </c>
      <c r="H40" s="36">
        <v>4.5400000000000006E-3</v>
      </c>
      <c r="I40" s="39" t="s">
        <v>709</v>
      </c>
      <c r="J40" s="115"/>
      <c r="K40" s="115"/>
      <c r="L40" s="115"/>
      <c r="M40" s="115"/>
      <c r="N40" s="115"/>
      <c r="O40" s="115">
        <v>1</v>
      </c>
      <c r="P40" s="115"/>
      <c r="Q40" s="115"/>
      <c r="R40" s="115"/>
      <c r="S40" s="115"/>
      <c r="T40" s="115"/>
      <c r="U40" s="115"/>
      <c r="V40" s="13"/>
      <c r="W40" s="51"/>
      <c r="X40" s="48"/>
      <c r="Y40" s="52"/>
      <c r="Z40" s="13"/>
      <c r="AA40" s="13"/>
      <c r="AB40" s="44">
        <f t="shared" si="1"/>
        <v>0</v>
      </c>
      <c r="AC40" s="44">
        <f t="shared" si="2"/>
        <v>0</v>
      </c>
      <c r="AD40" s="13"/>
      <c r="AE40" s="51"/>
      <c r="AF40" s="48"/>
      <c r="AG40" s="52"/>
      <c r="AH40" s="13"/>
      <c r="AI40" s="13"/>
      <c r="AJ40" s="48"/>
      <c r="AK40" s="13"/>
      <c r="AL40" s="51"/>
      <c r="AM40" s="48"/>
      <c r="AN40" s="52"/>
      <c r="AO40" s="13"/>
      <c r="AP40" s="13"/>
      <c r="AQ40" s="48"/>
      <c r="AR40" s="13"/>
      <c r="AS40" s="51"/>
      <c r="AT40" s="48"/>
      <c r="AU40" s="52"/>
      <c r="AV40" s="13"/>
      <c r="AW40" s="13"/>
      <c r="AX40" s="48"/>
    </row>
    <row r="41" spans="1:50" ht="51" x14ac:dyDescent="0.25">
      <c r="A41" s="35" t="s">
        <v>29</v>
      </c>
      <c r="B41" s="111" t="s">
        <v>193</v>
      </c>
      <c r="C41" s="35" t="s">
        <v>73</v>
      </c>
      <c r="D41" s="144">
        <v>4.5400000000000006E-3</v>
      </c>
      <c r="E41" s="37" t="s">
        <v>209</v>
      </c>
      <c r="F41" s="37">
        <v>1</v>
      </c>
      <c r="G41" s="38" t="s">
        <v>210</v>
      </c>
      <c r="H41" s="36">
        <v>4.5400000000000006E-3</v>
      </c>
      <c r="I41" s="39" t="s">
        <v>710</v>
      </c>
      <c r="J41" s="115"/>
      <c r="K41" s="115"/>
      <c r="L41" s="115"/>
      <c r="M41" s="115"/>
      <c r="N41" s="115"/>
      <c r="O41" s="115">
        <v>1</v>
      </c>
      <c r="P41" s="115"/>
      <c r="Q41" s="115"/>
      <c r="R41" s="115"/>
      <c r="S41" s="115"/>
      <c r="T41" s="115"/>
      <c r="U41" s="115"/>
      <c r="V41" s="13"/>
      <c r="W41" s="51"/>
      <c r="X41" s="48"/>
      <c r="Y41" s="52"/>
      <c r="Z41" s="13"/>
      <c r="AA41" s="13"/>
      <c r="AB41" s="44">
        <f t="shared" si="1"/>
        <v>0</v>
      </c>
      <c r="AC41" s="44">
        <f t="shared" si="2"/>
        <v>0</v>
      </c>
      <c r="AD41" s="13"/>
      <c r="AE41" s="51"/>
      <c r="AF41" s="48"/>
      <c r="AG41" s="52"/>
      <c r="AH41" s="13"/>
      <c r="AI41" s="13"/>
      <c r="AJ41" s="48"/>
      <c r="AK41" s="13"/>
      <c r="AL41" s="51"/>
      <c r="AM41" s="48"/>
      <c r="AN41" s="52"/>
      <c r="AO41" s="13"/>
      <c r="AP41" s="13"/>
      <c r="AQ41" s="48"/>
      <c r="AR41" s="13"/>
      <c r="AS41" s="51"/>
      <c r="AT41" s="48"/>
      <c r="AU41" s="52"/>
      <c r="AV41" s="13"/>
      <c r="AW41" s="13"/>
      <c r="AX41" s="48"/>
    </row>
    <row r="42" spans="1:50" ht="51" x14ac:dyDescent="0.25">
      <c r="A42" s="35" t="s">
        <v>29</v>
      </c>
      <c r="B42" s="111" t="s">
        <v>193</v>
      </c>
      <c r="C42" s="35" t="s">
        <v>73</v>
      </c>
      <c r="D42" s="144">
        <v>4.5400000000000006E-3</v>
      </c>
      <c r="E42" s="37" t="s">
        <v>209</v>
      </c>
      <c r="F42" s="37">
        <v>2</v>
      </c>
      <c r="G42" s="38" t="s">
        <v>210</v>
      </c>
      <c r="H42" s="36">
        <v>4.5400000000000006E-3</v>
      </c>
      <c r="I42" s="39" t="s">
        <v>711</v>
      </c>
      <c r="J42" s="115"/>
      <c r="K42" s="115"/>
      <c r="L42" s="115"/>
      <c r="M42" s="115"/>
      <c r="N42" s="115"/>
      <c r="O42" s="115">
        <v>0.5</v>
      </c>
      <c r="P42" s="115"/>
      <c r="Q42" s="115"/>
      <c r="R42" s="115"/>
      <c r="S42" s="115"/>
      <c r="T42" s="115"/>
      <c r="U42" s="115">
        <v>0.5</v>
      </c>
      <c r="V42" s="13"/>
      <c r="W42" s="51"/>
      <c r="X42" s="48"/>
      <c r="Y42" s="52"/>
      <c r="Z42" s="13"/>
      <c r="AA42" s="13"/>
      <c r="AB42" s="44">
        <f t="shared" si="1"/>
        <v>0</v>
      </c>
      <c r="AC42" s="44">
        <f t="shared" si="2"/>
        <v>0</v>
      </c>
      <c r="AD42" s="13"/>
      <c r="AE42" s="51"/>
      <c r="AF42" s="48"/>
      <c r="AG42" s="52"/>
      <c r="AH42" s="13"/>
      <c r="AI42" s="13"/>
      <c r="AJ42" s="48"/>
      <c r="AK42" s="13"/>
      <c r="AL42" s="51"/>
      <c r="AM42" s="48"/>
      <c r="AN42" s="52"/>
      <c r="AO42" s="13"/>
      <c r="AP42" s="13"/>
      <c r="AQ42" s="48"/>
      <c r="AR42" s="13"/>
      <c r="AS42" s="51"/>
      <c r="AT42" s="48"/>
      <c r="AU42" s="52"/>
      <c r="AV42" s="13"/>
      <c r="AW42" s="13"/>
      <c r="AX42" s="48"/>
    </row>
    <row r="43" spans="1:50" ht="51" x14ac:dyDescent="0.25">
      <c r="A43" s="35" t="s">
        <v>29</v>
      </c>
      <c r="B43" s="111" t="s">
        <v>193</v>
      </c>
      <c r="C43" s="35" t="s">
        <v>73</v>
      </c>
      <c r="D43" s="144">
        <v>4.5400000000000006E-3</v>
      </c>
      <c r="E43" s="37" t="s">
        <v>209</v>
      </c>
      <c r="F43" s="37">
        <v>1</v>
      </c>
      <c r="G43" s="38" t="s">
        <v>210</v>
      </c>
      <c r="H43" s="36">
        <v>4.5400000000000006E-3</v>
      </c>
      <c r="I43" s="39" t="s">
        <v>712</v>
      </c>
      <c r="J43" s="115"/>
      <c r="K43" s="115"/>
      <c r="L43" s="115"/>
      <c r="M43" s="115"/>
      <c r="N43" s="115"/>
      <c r="O43" s="115"/>
      <c r="P43" s="115">
        <v>1</v>
      </c>
      <c r="Q43" s="115"/>
      <c r="R43" s="115"/>
      <c r="S43" s="115"/>
      <c r="T43" s="115"/>
      <c r="U43" s="115"/>
      <c r="V43" s="13"/>
      <c r="W43" s="51"/>
      <c r="X43" s="48"/>
      <c r="Y43" s="52"/>
      <c r="Z43" s="13"/>
      <c r="AA43" s="13"/>
      <c r="AB43" s="44">
        <f t="shared" si="1"/>
        <v>0</v>
      </c>
      <c r="AC43" s="44">
        <f t="shared" si="2"/>
        <v>0</v>
      </c>
      <c r="AD43" s="13"/>
      <c r="AE43" s="51"/>
      <c r="AF43" s="48"/>
      <c r="AG43" s="52"/>
      <c r="AH43" s="13"/>
      <c r="AI43" s="13"/>
      <c r="AJ43" s="48"/>
      <c r="AK43" s="13"/>
      <c r="AL43" s="51"/>
      <c r="AM43" s="48"/>
      <c r="AN43" s="52"/>
      <c r="AO43" s="13"/>
      <c r="AP43" s="13"/>
      <c r="AQ43" s="48"/>
      <c r="AR43" s="13"/>
      <c r="AS43" s="51"/>
      <c r="AT43" s="48"/>
      <c r="AU43" s="52"/>
      <c r="AV43" s="13"/>
      <c r="AW43" s="13"/>
      <c r="AX43" s="48"/>
    </row>
    <row r="44" spans="1:50" ht="51" x14ac:dyDescent="0.25">
      <c r="A44" s="35" t="s">
        <v>29</v>
      </c>
      <c r="B44" s="111" t="s">
        <v>193</v>
      </c>
      <c r="C44" s="35" t="s">
        <v>73</v>
      </c>
      <c r="D44" s="144">
        <v>4.5400000000000006E-3</v>
      </c>
      <c r="E44" s="37" t="s">
        <v>209</v>
      </c>
      <c r="F44" s="37">
        <v>1</v>
      </c>
      <c r="G44" s="38" t="s">
        <v>210</v>
      </c>
      <c r="H44" s="36">
        <v>4.5400000000000006E-3</v>
      </c>
      <c r="I44" s="39" t="s">
        <v>713</v>
      </c>
      <c r="J44" s="115"/>
      <c r="K44" s="115"/>
      <c r="L44" s="115"/>
      <c r="M44" s="115"/>
      <c r="N44" s="115"/>
      <c r="O44" s="115"/>
      <c r="P44" s="115"/>
      <c r="Q44" s="115"/>
      <c r="R44" s="115"/>
      <c r="S44" s="115">
        <v>1</v>
      </c>
      <c r="T44" s="115"/>
      <c r="U44" s="115"/>
      <c r="V44" s="13"/>
      <c r="W44" s="51"/>
      <c r="X44" s="48"/>
      <c r="Y44" s="52"/>
      <c r="Z44" s="13"/>
      <c r="AA44" s="13"/>
      <c r="AB44" s="44">
        <f t="shared" si="1"/>
        <v>0</v>
      </c>
      <c r="AC44" s="44">
        <f t="shared" si="2"/>
        <v>0</v>
      </c>
      <c r="AD44" s="13"/>
      <c r="AE44" s="51"/>
      <c r="AF44" s="48"/>
      <c r="AG44" s="52"/>
      <c r="AH44" s="13"/>
      <c r="AI44" s="13"/>
      <c r="AJ44" s="48"/>
      <c r="AK44" s="13"/>
      <c r="AL44" s="51"/>
      <c r="AM44" s="48"/>
      <c r="AN44" s="52"/>
      <c r="AO44" s="13"/>
      <c r="AP44" s="13"/>
      <c r="AQ44" s="48"/>
      <c r="AR44" s="13"/>
      <c r="AS44" s="51"/>
      <c r="AT44" s="48"/>
      <c r="AU44" s="52"/>
      <c r="AV44" s="13"/>
      <c r="AW44" s="13"/>
      <c r="AX44" s="48"/>
    </row>
    <row r="45" spans="1:50" ht="51" x14ac:dyDescent="0.25">
      <c r="A45" s="35" t="s">
        <v>29</v>
      </c>
      <c r="B45" s="111" t="s">
        <v>193</v>
      </c>
      <c r="C45" s="35" t="s">
        <v>73</v>
      </c>
      <c r="D45" s="144">
        <v>4.5400000000000006E-3</v>
      </c>
      <c r="E45" s="37" t="s">
        <v>209</v>
      </c>
      <c r="F45" s="37">
        <v>1</v>
      </c>
      <c r="G45" s="38" t="s">
        <v>210</v>
      </c>
      <c r="H45" s="36">
        <v>4.5400000000000006E-3</v>
      </c>
      <c r="I45" s="39" t="s">
        <v>714</v>
      </c>
      <c r="J45" s="115"/>
      <c r="K45" s="115"/>
      <c r="L45" s="115"/>
      <c r="M45" s="115"/>
      <c r="N45" s="115"/>
      <c r="O45" s="115"/>
      <c r="P45" s="115"/>
      <c r="Q45" s="115"/>
      <c r="R45" s="115"/>
      <c r="S45" s="115">
        <v>1</v>
      </c>
      <c r="T45" s="115"/>
      <c r="U45" s="115"/>
      <c r="V45" s="13"/>
      <c r="W45" s="51"/>
      <c r="X45" s="48"/>
      <c r="Y45" s="52"/>
      <c r="Z45" s="13"/>
      <c r="AA45" s="13"/>
      <c r="AB45" s="44">
        <f t="shared" si="1"/>
        <v>0</v>
      </c>
      <c r="AC45" s="44">
        <f t="shared" si="2"/>
        <v>0</v>
      </c>
      <c r="AD45" s="13"/>
      <c r="AE45" s="51"/>
      <c r="AF45" s="48"/>
      <c r="AG45" s="52"/>
      <c r="AH45" s="13"/>
      <c r="AI45" s="13"/>
      <c r="AJ45" s="48"/>
      <c r="AK45" s="13"/>
      <c r="AL45" s="51"/>
      <c r="AM45" s="48"/>
      <c r="AN45" s="52"/>
      <c r="AO45" s="13"/>
      <c r="AP45" s="13"/>
      <c r="AQ45" s="48"/>
      <c r="AR45" s="13"/>
      <c r="AS45" s="51"/>
      <c r="AT45" s="48"/>
      <c r="AU45" s="52"/>
      <c r="AV45" s="13"/>
      <c r="AW45" s="13"/>
      <c r="AX45" s="48"/>
    </row>
    <row r="46" spans="1:50" ht="51" x14ac:dyDescent="0.25">
      <c r="A46" s="35" t="s">
        <v>29</v>
      </c>
      <c r="B46" s="111" t="s">
        <v>193</v>
      </c>
      <c r="C46" s="35" t="s">
        <v>73</v>
      </c>
      <c r="D46" s="144">
        <v>4.5400000000000006E-3</v>
      </c>
      <c r="E46" s="37" t="s">
        <v>209</v>
      </c>
      <c r="F46" s="37">
        <v>1</v>
      </c>
      <c r="G46" s="38" t="s">
        <v>210</v>
      </c>
      <c r="H46" s="36">
        <v>4.5400000000000006E-3</v>
      </c>
      <c r="I46" s="39" t="s">
        <v>715</v>
      </c>
      <c r="J46" s="115"/>
      <c r="K46" s="115"/>
      <c r="L46" s="115"/>
      <c r="M46" s="115"/>
      <c r="N46" s="115"/>
      <c r="O46" s="115"/>
      <c r="P46" s="115"/>
      <c r="Q46" s="115"/>
      <c r="R46" s="115"/>
      <c r="S46" s="115">
        <v>1</v>
      </c>
      <c r="T46" s="115"/>
      <c r="U46" s="115"/>
      <c r="V46" s="13"/>
      <c r="W46" s="51"/>
      <c r="X46" s="48"/>
      <c r="Y46" s="52"/>
      <c r="Z46" s="13"/>
      <c r="AA46" s="13"/>
      <c r="AB46" s="44">
        <f t="shared" si="1"/>
        <v>0</v>
      </c>
      <c r="AC46" s="44">
        <f t="shared" si="2"/>
        <v>0</v>
      </c>
      <c r="AD46" s="13"/>
      <c r="AE46" s="51"/>
      <c r="AF46" s="48"/>
      <c r="AG46" s="52"/>
      <c r="AH46" s="13"/>
      <c r="AI46" s="13"/>
      <c r="AJ46" s="48"/>
      <c r="AK46" s="13"/>
      <c r="AL46" s="51"/>
      <c r="AM46" s="48"/>
      <c r="AN46" s="52"/>
      <c r="AO46" s="13"/>
      <c r="AP46" s="13"/>
      <c r="AQ46" s="48"/>
      <c r="AR46" s="13"/>
      <c r="AS46" s="51"/>
      <c r="AT46" s="48"/>
      <c r="AU46" s="52"/>
      <c r="AV46" s="13"/>
      <c r="AW46" s="13"/>
      <c r="AX46" s="48"/>
    </row>
    <row r="47" spans="1:50" ht="51" x14ac:dyDescent="0.25">
      <c r="A47" s="35" t="s">
        <v>29</v>
      </c>
      <c r="B47" s="111" t="s">
        <v>193</v>
      </c>
      <c r="C47" s="35" t="s">
        <v>73</v>
      </c>
      <c r="D47" s="144">
        <v>4.5400000000000006E-3</v>
      </c>
      <c r="E47" s="37" t="s">
        <v>209</v>
      </c>
      <c r="F47" s="37">
        <v>1</v>
      </c>
      <c r="G47" s="38" t="s">
        <v>210</v>
      </c>
      <c r="H47" s="36">
        <v>4.5400000000000006E-3</v>
      </c>
      <c r="I47" s="39" t="s">
        <v>716</v>
      </c>
      <c r="J47" s="115"/>
      <c r="K47" s="115"/>
      <c r="L47" s="115"/>
      <c r="M47" s="115"/>
      <c r="N47" s="115"/>
      <c r="O47" s="115"/>
      <c r="P47" s="115"/>
      <c r="Q47" s="115"/>
      <c r="R47" s="115"/>
      <c r="S47" s="115">
        <v>1</v>
      </c>
      <c r="T47" s="115"/>
      <c r="U47" s="115"/>
      <c r="V47" s="13"/>
      <c r="W47" s="51"/>
      <c r="X47" s="48"/>
      <c r="Y47" s="52"/>
      <c r="Z47" s="13"/>
      <c r="AA47" s="13"/>
      <c r="AB47" s="44">
        <f t="shared" si="1"/>
        <v>0</v>
      </c>
      <c r="AC47" s="44">
        <f t="shared" si="2"/>
        <v>0</v>
      </c>
      <c r="AD47" s="13"/>
      <c r="AE47" s="51"/>
      <c r="AF47" s="48"/>
      <c r="AG47" s="52"/>
      <c r="AH47" s="13"/>
      <c r="AI47" s="13"/>
      <c r="AJ47" s="48"/>
      <c r="AK47" s="13"/>
      <c r="AL47" s="51"/>
      <c r="AM47" s="48"/>
      <c r="AN47" s="52"/>
      <c r="AO47" s="13"/>
      <c r="AP47" s="13"/>
      <c r="AQ47" s="48"/>
      <c r="AR47" s="13"/>
      <c r="AS47" s="51"/>
      <c r="AT47" s="48"/>
      <c r="AU47" s="52"/>
      <c r="AV47" s="13"/>
      <c r="AW47" s="13"/>
      <c r="AX47" s="48"/>
    </row>
    <row r="48" spans="1:50" ht="51" x14ac:dyDescent="0.25">
      <c r="A48" s="35" t="s">
        <v>29</v>
      </c>
      <c r="B48" s="111" t="s">
        <v>193</v>
      </c>
      <c r="C48" s="35" t="s">
        <v>73</v>
      </c>
      <c r="D48" s="144">
        <v>4.5400000000000006E-3</v>
      </c>
      <c r="E48" s="37" t="s">
        <v>209</v>
      </c>
      <c r="F48" s="37">
        <v>1</v>
      </c>
      <c r="G48" s="38" t="s">
        <v>210</v>
      </c>
      <c r="H48" s="36">
        <v>4.5400000000000006E-3</v>
      </c>
      <c r="I48" s="39" t="s">
        <v>717</v>
      </c>
      <c r="J48" s="115"/>
      <c r="K48" s="115"/>
      <c r="L48" s="115"/>
      <c r="M48" s="115"/>
      <c r="N48" s="115"/>
      <c r="O48" s="115"/>
      <c r="P48" s="115"/>
      <c r="Q48" s="115"/>
      <c r="R48" s="115"/>
      <c r="S48" s="115">
        <v>1</v>
      </c>
      <c r="T48" s="115"/>
      <c r="U48" s="115"/>
      <c r="V48" s="13"/>
      <c r="W48" s="51"/>
      <c r="X48" s="48"/>
      <c r="Y48" s="52"/>
      <c r="Z48" s="13"/>
      <c r="AA48" s="13"/>
      <c r="AB48" s="44">
        <f t="shared" si="1"/>
        <v>0</v>
      </c>
      <c r="AC48" s="44">
        <f t="shared" si="2"/>
        <v>0</v>
      </c>
      <c r="AD48" s="13"/>
      <c r="AE48" s="51"/>
      <c r="AF48" s="48"/>
      <c r="AG48" s="52"/>
      <c r="AH48" s="13"/>
      <c r="AI48" s="13"/>
      <c r="AJ48" s="48"/>
      <c r="AK48" s="13"/>
      <c r="AL48" s="51"/>
      <c r="AM48" s="48"/>
      <c r="AN48" s="52"/>
      <c r="AO48" s="13"/>
      <c r="AP48" s="13"/>
      <c r="AQ48" s="48"/>
      <c r="AR48" s="13"/>
      <c r="AS48" s="51"/>
      <c r="AT48" s="48"/>
      <c r="AU48" s="52"/>
      <c r="AV48" s="13"/>
      <c r="AW48" s="13"/>
      <c r="AX48" s="48"/>
    </row>
    <row r="49" spans="1:50" ht="51" x14ac:dyDescent="0.25">
      <c r="A49" s="35" t="s">
        <v>29</v>
      </c>
      <c r="B49" s="111" t="s">
        <v>193</v>
      </c>
      <c r="C49" s="35" t="s">
        <v>73</v>
      </c>
      <c r="D49" s="144">
        <v>4.5400000000000006E-3</v>
      </c>
      <c r="E49" s="37" t="s">
        <v>209</v>
      </c>
      <c r="F49" s="37">
        <v>1</v>
      </c>
      <c r="G49" s="38" t="s">
        <v>210</v>
      </c>
      <c r="H49" s="36">
        <v>4.5400000000000006E-3</v>
      </c>
      <c r="I49" s="39" t="s">
        <v>718</v>
      </c>
      <c r="J49" s="115"/>
      <c r="K49" s="115"/>
      <c r="L49" s="115"/>
      <c r="M49" s="115"/>
      <c r="N49" s="115"/>
      <c r="O49" s="115"/>
      <c r="P49" s="115"/>
      <c r="Q49" s="115"/>
      <c r="R49" s="115"/>
      <c r="S49" s="115"/>
      <c r="T49" s="115">
        <v>1</v>
      </c>
      <c r="U49" s="115"/>
      <c r="V49" s="13"/>
      <c r="W49" s="51"/>
      <c r="X49" s="48"/>
      <c r="Y49" s="52"/>
      <c r="Z49" s="13"/>
      <c r="AA49" s="13"/>
      <c r="AB49" s="44">
        <f t="shared" si="1"/>
        <v>0</v>
      </c>
      <c r="AC49" s="44">
        <f t="shared" si="2"/>
        <v>0</v>
      </c>
      <c r="AD49" s="13"/>
      <c r="AE49" s="51"/>
      <c r="AF49" s="48"/>
      <c r="AG49" s="52"/>
      <c r="AH49" s="13"/>
      <c r="AI49" s="13"/>
      <c r="AJ49" s="48"/>
      <c r="AK49" s="13"/>
      <c r="AL49" s="51"/>
      <c r="AM49" s="48"/>
      <c r="AN49" s="52"/>
      <c r="AO49" s="13"/>
      <c r="AP49" s="13"/>
      <c r="AQ49" s="48"/>
      <c r="AR49" s="13"/>
      <c r="AS49" s="51"/>
      <c r="AT49" s="48"/>
      <c r="AU49" s="52"/>
      <c r="AV49" s="13"/>
      <c r="AW49" s="13"/>
      <c r="AX49" s="48"/>
    </row>
    <row r="50" spans="1:50" ht="128.25" x14ac:dyDescent="0.25">
      <c r="A50" s="35" t="s">
        <v>29</v>
      </c>
      <c r="B50" s="111" t="s">
        <v>193</v>
      </c>
      <c r="C50" s="35" t="s">
        <v>73</v>
      </c>
      <c r="D50" s="144">
        <v>4.5400000000000006E-3</v>
      </c>
      <c r="E50" s="37" t="s">
        <v>209</v>
      </c>
      <c r="F50" s="37">
        <v>1</v>
      </c>
      <c r="G50" s="38" t="s">
        <v>210</v>
      </c>
      <c r="H50" s="36">
        <v>4.5400000000000006E-3</v>
      </c>
      <c r="I50" s="39" t="s">
        <v>719</v>
      </c>
      <c r="J50" s="115"/>
      <c r="K50" s="115"/>
      <c r="L50" s="115"/>
      <c r="M50" s="115"/>
      <c r="N50" s="115"/>
      <c r="O50" s="115"/>
      <c r="P50" s="115"/>
      <c r="Q50" s="115"/>
      <c r="R50" s="115"/>
      <c r="S50" s="115"/>
      <c r="T50" s="115">
        <v>1</v>
      </c>
      <c r="U50" s="115"/>
      <c r="V50" s="13"/>
      <c r="W50" s="51"/>
      <c r="X50" s="48"/>
      <c r="Y50" s="52"/>
      <c r="Z50" s="13"/>
      <c r="AA50" s="13"/>
      <c r="AB50" s="44">
        <f t="shared" si="1"/>
        <v>0</v>
      </c>
      <c r="AC50" s="44">
        <f t="shared" si="2"/>
        <v>0</v>
      </c>
      <c r="AD50" s="13"/>
      <c r="AE50" s="51"/>
      <c r="AF50" s="48"/>
      <c r="AG50" s="52"/>
      <c r="AH50" s="13"/>
      <c r="AI50" s="13"/>
      <c r="AJ50" s="48"/>
      <c r="AK50" s="13"/>
      <c r="AL50" s="51"/>
      <c r="AM50" s="48"/>
      <c r="AN50" s="52"/>
      <c r="AO50" s="13"/>
      <c r="AP50" s="13"/>
      <c r="AQ50" s="48"/>
      <c r="AR50" s="13"/>
      <c r="AS50" s="51"/>
      <c r="AT50" s="48"/>
      <c r="AU50" s="52"/>
      <c r="AV50" s="13"/>
      <c r="AW50" s="13"/>
      <c r="AX50" s="48"/>
    </row>
    <row r="51" spans="1:50" ht="51" x14ac:dyDescent="0.25">
      <c r="A51" s="35" t="s">
        <v>29</v>
      </c>
      <c r="B51" s="111" t="s">
        <v>193</v>
      </c>
      <c r="C51" s="35" t="s">
        <v>73</v>
      </c>
      <c r="D51" s="144">
        <v>4.5400000000000006E-3</v>
      </c>
      <c r="E51" s="37" t="s">
        <v>209</v>
      </c>
      <c r="F51" s="37">
        <v>1</v>
      </c>
      <c r="G51" s="38" t="s">
        <v>210</v>
      </c>
      <c r="H51" s="36">
        <v>4.5400000000000006E-3</v>
      </c>
      <c r="I51" s="39" t="s">
        <v>720</v>
      </c>
      <c r="J51" s="115"/>
      <c r="K51" s="115"/>
      <c r="L51" s="115"/>
      <c r="M51" s="115"/>
      <c r="N51" s="115"/>
      <c r="O51" s="115"/>
      <c r="P51" s="115"/>
      <c r="Q51" s="115"/>
      <c r="R51" s="115"/>
      <c r="S51" s="115"/>
      <c r="T51" s="115"/>
      <c r="U51" s="115">
        <v>1</v>
      </c>
      <c r="V51" s="13"/>
      <c r="W51" s="51"/>
      <c r="X51" s="48"/>
      <c r="Y51" s="52"/>
      <c r="Z51" s="13"/>
      <c r="AA51" s="13"/>
      <c r="AB51" s="44">
        <f t="shared" si="1"/>
        <v>0</v>
      </c>
      <c r="AC51" s="44">
        <f t="shared" si="2"/>
        <v>0</v>
      </c>
      <c r="AD51" s="13"/>
      <c r="AE51" s="51"/>
      <c r="AF51" s="48"/>
      <c r="AG51" s="52"/>
      <c r="AH51" s="13"/>
      <c r="AI51" s="13"/>
      <c r="AJ51" s="48"/>
      <c r="AK51" s="13"/>
      <c r="AL51" s="51"/>
      <c r="AM51" s="48"/>
      <c r="AN51" s="52"/>
      <c r="AO51" s="13"/>
      <c r="AP51" s="13"/>
      <c r="AQ51" s="48"/>
      <c r="AR51" s="13"/>
      <c r="AS51" s="51"/>
      <c r="AT51" s="48"/>
      <c r="AU51" s="52"/>
      <c r="AV51" s="13"/>
      <c r="AW51" s="13"/>
      <c r="AX51" s="48"/>
    </row>
    <row r="52" spans="1:50" ht="51" x14ac:dyDescent="0.25">
      <c r="A52" s="239" t="s">
        <v>29</v>
      </c>
      <c r="B52" s="111" t="s">
        <v>193</v>
      </c>
      <c r="C52" s="35" t="s">
        <v>73</v>
      </c>
      <c r="D52" s="144">
        <v>4.5400000000000006E-3</v>
      </c>
      <c r="E52" s="37" t="s">
        <v>209</v>
      </c>
      <c r="F52" s="37">
        <v>1</v>
      </c>
      <c r="G52" s="38" t="s">
        <v>210</v>
      </c>
      <c r="H52" s="36">
        <v>4.5400000000000006E-3</v>
      </c>
      <c r="I52" s="39" t="s">
        <v>721</v>
      </c>
      <c r="J52" s="115"/>
      <c r="K52" s="115"/>
      <c r="L52" s="115"/>
      <c r="M52" s="115"/>
      <c r="N52" s="115"/>
      <c r="O52" s="115"/>
      <c r="P52" s="115"/>
      <c r="Q52" s="115"/>
      <c r="R52" s="115"/>
      <c r="S52" s="115"/>
      <c r="T52" s="115"/>
      <c r="U52" s="115">
        <v>1</v>
      </c>
      <c r="V52" s="13"/>
      <c r="W52" s="51"/>
      <c r="X52" s="48"/>
      <c r="Y52" s="52"/>
      <c r="Z52" s="13"/>
      <c r="AA52" s="13"/>
      <c r="AB52" s="44">
        <f t="shared" si="1"/>
        <v>0</v>
      </c>
      <c r="AC52" s="44">
        <f t="shared" si="2"/>
        <v>0</v>
      </c>
      <c r="AD52" s="13"/>
      <c r="AE52" s="51"/>
      <c r="AF52" s="48"/>
      <c r="AG52" s="52"/>
      <c r="AH52" s="13"/>
      <c r="AI52" s="13"/>
      <c r="AJ52" s="48"/>
      <c r="AK52" s="13"/>
      <c r="AL52" s="51"/>
      <c r="AM52" s="48"/>
      <c r="AN52" s="52"/>
      <c r="AO52" s="13"/>
      <c r="AP52" s="13"/>
      <c r="AQ52" s="48"/>
      <c r="AR52" s="13"/>
      <c r="AS52" s="51"/>
      <c r="AT52" s="48"/>
      <c r="AU52" s="52"/>
      <c r="AV52" s="13"/>
      <c r="AW52" s="13"/>
      <c r="AX52" s="48"/>
    </row>
    <row r="53" spans="1:50" ht="99.75" x14ac:dyDescent="0.25">
      <c r="A53" s="143" t="s">
        <v>29</v>
      </c>
      <c r="B53" s="111" t="s">
        <v>193</v>
      </c>
      <c r="C53" s="35" t="s">
        <v>78</v>
      </c>
      <c r="D53" s="144">
        <v>2.5000000000000005E-3</v>
      </c>
      <c r="E53" s="37" t="s">
        <v>319</v>
      </c>
      <c r="F53" s="94">
        <v>1</v>
      </c>
      <c r="G53" s="38" t="s">
        <v>320</v>
      </c>
      <c r="H53" s="36">
        <v>2.5000000000000005E-3</v>
      </c>
      <c r="I53" s="145" t="s">
        <v>321</v>
      </c>
      <c r="J53" s="146"/>
      <c r="K53" s="146">
        <v>0.5</v>
      </c>
      <c r="L53" s="146"/>
      <c r="M53" s="146"/>
      <c r="N53" s="146"/>
      <c r="O53" s="146"/>
      <c r="P53" s="146"/>
      <c r="Q53" s="146"/>
      <c r="R53" s="146"/>
      <c r="S53" s="146"/>
      <c r="T53" s="146">
        <v>0.5</v>
      </c>
      <c r="U53" s="146"/>
      <c r="V53" s="147"/>
      <c r="W53" s="13"/>
      <c r="X53" s="148">
        <v>0.5</v>
      </c>
      <c r="Y53" s="47" t="s">
        <v>322</v>
      </c>
      <c r="Z53" s="147"/>
      <c r="AA53" s="13"/>
      <c r="AB53" s="44">
        <f t="shared" si="1"/>
        <v>1.2500000000000002E-3</v>
      </c>
      <c r="AC53" s="44">
        <f t="shared" si="2"/>
        <v>1.2500000000000002E-3</v>
      </c>
      <c r="AD53" s="13"/>
      <c r="AE53" s="13"/>
      <c r="AF53" s="13"/>
      <c r="AG53" s="13"/>
      <c r="AH53" s="13"/>
      <c r="AI53" s="13"/>
      <c r="AJ53" s="13"/>
      <c r="AK53" s="13"/>
      <c r="AL53" s="13"/>
      <c r="AM53" s="13"/>
      <c r="AN53" s="13"/>
      <c r="AO53" s="13"/>
      <c r="AP53" s="13"/>
      <c r="AQ53" s="13"/>
      <c r="AR53" s="13"/>
      <c r="AS53" s="13"/>
      <c r="AT53" s="13"/>
      <c r="AU53" s="13"/>
      <c r="AV53" s="13"/>
      <c r="AW53" s="13"/>
      <c r="AX53" s="13"/>
    </row>
    <row r="54" spans="1:50" ht="99.75" x14ac:dyDescent="0.25">
      <c r="A54" s="143" t="s">
        <v>29</v>
      </c>
      <c r="B54" s="111" t="s">
        <v>193</v>
      </c>
      <c r="C54" s="35" t="s">
        <v>78</v>
      </c>
      <c r="D54" s="144">
        <v>2.5000000000000005E-3</v>
      </c>
      <c r="E54" s="37" t="s">
        <v>323</v>
      </c>
      <c r="F54" s="94">
        <v>1</v>
      </c>
      <c r="G54" s="38" t="s">
        <v>324</v>
      </c>
      <c r="H54" s="36">
        <v>2.5000000000000005E-3</v>
      </c>
      <c r="I54" s="145" t="s">
        <v>325</v>
      </c>
      <c r="J54" s="151"/>
      <c r="K54" s="151"/>
      <c r="L54" s="146">
        <v>0.25</v>
      </c>
      <c r="M54" s="151"/>
      <c r="N54" s="151"/>
      <c r="O54" s="146">
        <v>0.25</v>
      </c>
      <c r="P54" s="151"/>
      <c r="Q54" s="151"/>
      <c r="R54" s="146">
        <v>0.25</v>
      </c>
      <c r="S54" s="151"/>
      <c r="T54" s="151"/>
      <c r="U54" s="146">
        <v>0.25</v>
      </c>
      <c r="V54" s="147"/>
      <c r="W54" s="13"/>
      <c r="X54" s="147"/>
      <c r="Y54" s="13"/>
      <c r="Z54" s="148">
        <v>0.25</v>
      </c>
      <c r="AA54" s="47" t="s">
        <v>326</v>
      </c>
      <c r="AB54" s="44">
        <f t="shared" si="1"/>
        <v>6.2500000000000012E-4</v>
      </c>
      <c r="AC54" s="236">
        <f t="shared" si="2"/>
        <v>6.2500000000000012E-4</v>
      </c>
      <c r="AD54" s="13"/>
      <c r="AE54" s="13"/>
      <c r="AF54" s="13"/>
      <c r="AG54" s="13"/>
      <c r="AH54" s="13"/>
      <c r="AI54" s="13"/>
      <c r="AJ54" s="13"/>
      <c r="AK54" s="13"/>
      <c r="AL54" s="13"/>
      <c r="AM54" s="13"/>
      <c r="AN54" s="13"/>
      <c r="AO54" s="13"/>
      <c r="AP54" s="13"/>
      <c r="AQ54" s="13"/>
      <c r="AR54" s="13"/>
      <c r="AS54" s="13"/>
      <c r="AT54" s="13"/>
      <c r="AU54" s="13"/>
      <c r="AV54" s="13"/>
      <c r="AW54" s="13"/>
      <c r="AX54" s="13"/>
    </row>
    <row r="55" spans="1:50" ht="38.25" x14ac:dyDescent="0.25">
      <c r="A55" s="143" t="s">
        <v>29</v>
      </c>
      <c r="B55" s="111" t="s">
        <v>193</v>
      </c>
      <c r="C55" s="35" t="s">
        <v>78</v>
      </c>
      <c r="D55" s="144">
        <v>2.5000000000000005E-3</v>
      </c>
      <c r="E55" s="37" t="s">
        <v>328</v>
      </c>
      <c r="F55" s="94">
        <v>1</v>
      </c>
      <c r="G55" s="38" t="s">
        <v>215</v>
      </c>
      <c r="H55" s="36">
        <v>2.5000000000000005E-3</v>
      </c>
      <c r="I55" s="145" t="s">
        <v>329</v>
      </c>
      <c r="J55" s="146"/>
      <c r="K55" s="146"/>
      <c r="L55" s="146"/>
      <c r="M55" s="146">
        <v>1</v>
      </c>
      <c r="N55" s="146"/>
      <c r="O55" s="146"/>
      <c r="P55" s="146"/>
      <c r="Q55" s="146"/>
      <c r="R55" s="146"/>
      <c r="S55" s="146"/>
      <c r="T55" s="146"/>
      <c r="U55" s="146"/>
      <c r="V55" s="147"/>
      <c r="W55" s="13"/>
      <c r="X55" s="147"/>
      <c r="Y55" s="13"/>
      <c r="Z55" s="147"/>
      <c r="AA55" s="13"/>
      <c r="AB55" s="44">
        <f t="shared" si="1"/>
        <v>0</v>
      </c>
      <c r="AC55" s="44">
        <f t="shared" si="2"/>
        <v>0</v>
      </c>
      <c r="AD55" s="13"/>
      <c r="AE55" s="13"/>
      <c r="AF55" s="13"/>
      <c r="AG55" s="13"/>
      <c r="AH55" s="13"/>
      <c r="AI55" s="13"/>
      <c r="AJ55" s="13"/>
      <c r="AK55" s="13"/>
      <c r="AL55" s="13"/>
      <c r="AM55" s="13"/>
      <c r="AN55" s="13"/>
      <c r="AO55" s="13"/>
      <c r="AP55" s="13"/>
      <c r="AQ55" s="13"/>
      <c r="AR55" s="13"/>
      <c r="AS55" s="13"/>
      <c r="AT55" s="13"/>
      <c r="AU55" s="13"/>
      <c r="AV55" s="13"/>
      <c r="AW55" s="13"/>
      <c r="AX55" s="13"/>
    </row>
    <row r="56" spans="1:50" ht="38.25" x14ac:dyDescent="0.25">
      <c r="A56" s="143" t="s">
        <v>29</v>
      </c>
      <c r="B56" s="111" t="s">
        <v>193</v>
      </c>
      <c r="C56" s="35" t="s">
        <v>78</v>
      </c>
      <c r="D56" s="144">
        <v>2.5000000000000005E-3</v>
      </c>
      <c r="E56" s="37" t="s">
        <v>328</v>
      </c>
      <c r="F56" s="94">
        <v>1</v>
      </c>
      <c r="G56" s="38" t="s">
        <v>215</v>
      </c>
      <c r="H56" s="36">
        <v>2.5000000000000005E-3</v>
      </c>
      <c r="I56" s="145" t="s">
        <v>332</v>
      </c>
      <c r="J56" s="146"/>
      <c r="K56" s="146"/>
      <c r="L56" s="146"/>
      <c r="M56" s="146"/>
      <c r="N56" s="146"/>
      <c r="O56" s="146"/>
      <c r="P56" s="146"/>
      <c r="Q56" s="146"/>
      <c r="R56" s="146"/>
      <c r="S56" s="146"/>
      <c r="T56" s="146"/>
      <c r="U56" s="146">
        <v>1</v>
      </c>
      <c r="V56" s="147"/>
      <c r="W56" s="13"/>
      <c r="X56" s="147"/>
      <c r="Y56" s="13"/>
      <c r="Z56" s="147"/>
      <c r="AA56" s="13"/>
      <c r="AB56" s="44">
        <f t="shared" si="1"/>
        <v>0</v>
      </c>
      <c r="AC56" s="44">
        <f t="shared" si="2"/>
        <v>0</v>
      </c>
      <c r="AD56" s="13"/>
      <c r="AE56" s="13"/>
      <c r="AF56" s="13"/>
      <c r="AG56" s="13"/>
      <c r="AH56" s="13"/>
      <c r="AI56" s="13"/>
      <c r="AJ56" s="13"/>
      <c r="AK56" s="13"/>
      <c r="AL56" s="13"/>
      <c r="AM56" s="13"/>
      <c r="AN56" s="13"/>
      <c r="AO56" s="13"/>
      <c r="AP56" s="13"/>
      <c r="AQ56" s="13"/>
      <c r="AR56" s="13"/>
      <c r="AS56" s="13"/>
      <c r="AT56" s="13"/>
      <c r="AU56" s="13"/>
      <c r="AV56" s="13"/>
      <c r="AW56" s="13"/>
      <c r="AX56" s="13"/>
    </row>
    <row r="57" spans="1:50" ht="38.25" x14ac:dyDescent="0.25">
      <c r="A57" s="143" t="s">
        <v>29</v>
      </c>
      <c r="B57" s="111" t="s">
        <v>193</v>
      </c>
      <c r="C57" s="35" t="s">
        <v>78</v>
      </c>
      <c r="D57" s="144">
        <v>2.5000000000000005E-3</v>
      </c>
      <c r="E57" s="37" t="s">
        <v>333</v>
      </c>
      <c r="F57" s="38">
        <v>1</v>
      </c>
      <c r="G57" s="38" t="s">
        <v>4</v>
      </c>
      <c r="H57" s="36">
        <v>2.5000000000000005E-3</v>
      </c>
      <c r="I57" s="145" t="s">
        <v>334</v>
      </c>
      <c r="J57" s="146">
        <v>1</v>
      </c>
      <c r="K57" s="146"/>
      <c r="L57" s="146"/>
      <c r="M57" s="146"/>
      <c r="N57" s="146"/>
      <c r="O57" s="146"/>
      <c r="P57" s="146"/>
      <c r="Q57" s="146"/>
      <c r="R57" s="146"/>
      <c r="S57" s="146"/>
      <c r="T57" s="146"/>
      <c r="U57" s="146"/>
      <c r="V57" s="152">
        <v>1</v>
      </c>
      <c r="W57" s="37" t="s">
        <v>335</v>
      </c>
      <c r="X57" s="147"/>
      <c r="Y57" s="13"/>
      <c r="Z57" s="147"/>
      <c r="AA57" s="13"/>
      <c r="AB57" s="44">
        <f t="shared" si="1"/>
        <v>2.5000000000000005E-3</v>
      </c>
      <c r="AC57" s="44">
        <f t="shared" si="2"/>
        <v>2.5000000000000005E-3</v>
      </c>
      <c r="AD57" s="13"/>
      <c r="AE57" s="13"/>
      <c r="AF57" s="13"/>
      <c r="AG57" s="13"/>
      <c r="AH57" s="13"/>
      <c r="AI57" s="13"/>
      <c r="AJ57" s="13"/>
      <c r="AK57" s="13"/>
      <c r="AL57" s="13"/>
      <c r="AM57" s="13"/>
      <c r="AN57" s="13"/>
      <c r="AO57" s="13"/>
      <c r="AP57" s="13"/>
      <c r="AQ57" s="13"/>
      <c r="AR57" s="13"/>
      <c r="AS57" s="13"/>
      <c r="AT57" s="13"/>
      <c r="AU57" s="13"/>
      <c r="AV57" s="13"/>
      <c r="AW57" s="13"/>
      <c r="AX57" s="13"/>
    </row>
    <row r="58" spans="1:50" ht="38.25" x14ac:dyDescent="0.25">
      <c r="A58" s="143" t="s">
        <v>29</v>
      </c>
      <c r="B58" s="111" t="s">
        <v>193</v>
      </c>
      <c r="C58" s="35" t="s">
        <v>78</v>
      </c>
      <c r="D58" s="144">
        <v>2.5000000000000005E-3</v>
      </c>
      <c r="E58" s="37" t="s">
        <v>336</v>
      </c>
      <c r="F58" s="38">
        <v>1</v>
      </c>
      <c r="G58" s="38" t="s">
        <v>4</v>
      </c>
      <c r="H58" s="36">
        <v>2.5000000000000005E-3</v>
      </c>
      <c r="I58" s="145" t="s">
        <v>337</v>
      </c>
      <c r="J58" s="146">
        <v>1</v>
      </c>
      <c r="K58" s="146"/>
      <c r="L58" s="146"/>
      <c r="M58" s="146"/>
      <c r="N58" s="146"/>
      <c r="O58" s="146"/>
      <c r="P58" s="146"/>
      <c r="Q58" s="146"/>
      <c r="R58" s="146"/>
      <c r="S58" s="146"/>
      <c r="T58" s="146"/>
      <c r="U58" s="146"/>
      <c r="V58" s="152">
        <v>1</v>
      </c>
      <c r="W58" s="37" t="s">
        <v>338</v>
      </c>
      <c r="X58" s="147"/>
      <c r="Y58" s="13"/>
      <c r="Z58" s="147"/>
      <c r="AA58" s="13"/>
      <c r="AB58" s="44">
        <f t="shared" si="1"/>
        <v>2.5000000000000005E-3</v>
      </c>
      <c r="AC58" s="44">
        <f t="shared" si="2"/>
        <v>2.5000000000000005E-3</v>
      </c>
      <c r="AD58" s="13"/>
      <c r="AE58" s="13"/>
      <c r="AF58" s="13"/>
      <c r="AG58" s="13"/>
      <c r="AH58" s="13"/>
      <c r="AI58" s="13"/>
      <c r="AJ58" s="13"/>
      <c r="AK58" s="13"/>
      <c r="AL58" s="13"/>
      <c r="AM58" s="13"/>
      <c r="AN58" s="13"/>
      <c r="AO58" s="13"/>
      <c r="AP58" s="13"/>
      <c r="AQ58" s="13"/>
      <c r="AR58" s="13"/>
      <c r="AS58" s="13"/>
      <c r="AT58" s="13"/>
      <c r="AU58" s="13"/>
      <c r="AV58" s="13"/>
      <c r="AW58" s="13"/>
      <c r="AX58" s="13"/>
    </row>
    <row r="59" spans="1:50" ht="38.25" x14ac:dyDescent="0.25">
      <c r="A59" s="143" t="s">
        <v>29</v>
      </c>
      <c r="B59" s="111" t="s">
        <v>193</v>
      </c>
      <c r="C59" s="35" t="s">
        <v>78</v>
      </c>
      <c r="D59" s="144">
        <v>2.5000000000000005E-3</v>
      </c>
      <c r="E59" s="37" t="s">
        <v>339</v>
      </c>
      <c r="F59" s="38">
        <v>1</v>
      </c>
      <c r="G59" s="38" t="s">
        <v>4</v>
      </c>
      <c r="H59" s="36">
        <v>2.5000000000000005E-3</v>
      </c>
      <c r="I59" s="145" t="s">
        <v>340</v>
      </c>
      <c r="J59" s="146">
        <v>1</v>
      </c>
      <c r="K59" s="146"/>
      <c r="L59" s="146"/>
      <c r="M59" s="146"/>
      <c r="N59" s="146"/>
      <c r="O59" s="146"/>
      <c r="P59" s="146"/>
      <c r="Q59" s="146"/>
      <c r="R59" s="146"/>
      <c r="S59" s="146"/>
      <c r="T59" s="146"/>
      <c r="U59" s="146"/>
      <c r="V59" s="152">
        <v>1</v>
      </c>
      <c r="W59" s="37" t="s">
        <v>341</v>
      </c>
      <c r="X59" s="147"/>
      <c r="Y59" s="13"/>
      <c r="Z59" s="147"/>
      <c r="AA59" s="13"/>
      <c r="AB59" s="44">
        <f t="shared" si="1"/>
        <v>2.5000000000000005E-3</v>
      </c>
      <c r="AC59" s="44">
        <f t="shared" si="2"/>
        <v>2.5000000000000005E-3</v>
      </c>
      <c r="AD59" s="13"/>
      <c r="AE59" s="13"/>
      <c r="AF59" s="13"/>
      <c r="AG59" s="13"/>
      <c r="AH59" s="13"/>
      <c r="AI59" s="13"/>
      <c r="AJ59" s="13"/>
      <c r="AK59" s="13"/>
      <c r="AL59" s="13"/>
      <c r="AM59" s="13"/>
      <c r="AN59" s="13"/>
      <c r="AO59" s="13"/>
      <c r="AP59" s="13"/>
      <c r="AQ59" s="13"/>
      <c r="AR59" s="13"/>
      <c r="AS59" s="13"/>
      <c r="AT59" s="13"/>
      <c r="AU59" s="13"/>
      <c r="AV59" s="13"/>
      <c r="AW59" s="13"/>
      <c r="AX59" s="13"/>
    </row>
    <row r="60" spans="1:50" ht="51" x14ac:dyDescent="0.25">
      <c r="A60" s="143" t="s">
        <v>29</v>
      </c>
      <c r="B60" s="111" t="s">
        <v>193</v>
      </c>
      <c r="C60" s="35" t="s">
        <v>78</v>
      </c>
      <c r="D60" s="144">
        <v>2.5000000000000005E-3</v>
      </c>
      <c r="E60" s="37" t="s">
        <v>342</v>
      </c>
      <c r="F60" s="38">
        <v>1</v>
      </c>
      <c r="G60" s="38" t="s">
        <v>4</v>
      </c>
      <c r="H60" s="36">
        <v>2.5000000000000005E-3</v>
      </c>
      <c r="I60" s="145" t="s">
        <v>343</v>
      </c>
      <c r="J60" s="146">
        <v>1</v>
      </c>
      <c r="K60" s="146"/>
      <c r="L60" s="146"/>
      <c r="M60" s="146"/>
      <c r="N60" s="146"/>
      <c r="O60" s="146"/>
      <c r="P60" s="146"/>
      <c r="Q60" s="146"/>
      <c r="R60" s="146"/>
      <c r="S60" s="146"/>
      <c r="T60" s="146"/>
      <c r="U60" s="146"/>
      <c r="V60" s="152">
        <v>1</v>
      </c>
      <c r="W60" s="37" t="s">
        <v>344</v>
      </c>
      <c r="X60" s="147"/>
      <c r="Y60" s="13"/>
      <c r="Z60" s="147"/>
      <c r="AA60" s="13"/>
      <c r="AB60" s="44">
        <f t="shared" si="1"/>
        <v>2.5000000000000005E-3</v>
      </c>
      <c r="AC60" s="44">
        <f t="shared" si="2"/>
        <v>2.5000000000000005E-3</v>
      </c>
      <c r="AD60" s="13"/>
      <c r="AE60" s="13"/>
      <c r="AF60" s="13"/>
      <c r="AG60" s="13"/>
      <c r="AH60" s="13"/>
      <c r="AI60" s="13"/>
      <c r="AJ60" s="13"/>
      <c r="AK60" s="13"/>
      <c r="AL60" s="13"/>
      <c r="AM60" s="13"/>
      <c r="AN60" s="13"/>
      <c r="AO60" s="13"/>
      <c r="AP60" s="13"/>
      <c r="AQ60" s="13"/>
      <c r="AR60" s="13"/>
      <c r="AS60" s="13"/>
      <c r="AT60" s="13"/>
      <c r="AU60" s="13"/>
      <c r="AV60" s="13"/>
      <c r="AW60" s="13"/>
      <c r="AX60" s="13"/>
    </row>
    <row r="61" spans="1:50" ht="85.5" x14ac:dyDescent="0.25">
      <c r="A61" s="143" t="s">
        <v>29</v>
      </c>
      <c r="B61" s="111" t="s">
        <v>193</v>
      </c>
      <c r="C61" s="35" t="s">
        <v>78</v>
      </c>
      <c r="D61" s="144">
        <v>2.5000000000000005E-3</v>
      </c>
      <c r="E61" s="37" t="s">
        <v>345</v>
      </c>
      <c r="F61" s="38">
        <v>1</v>
      </c>
      <c r="G61" s="38" t="s">
        <v>4</v>
      </c>
      <c r="H61" s="36">
        <v>2.5000000000000005E-3</v>
      </c>
      <c r="I61" s="145" t="s">
        <v>346</v>
      </c>
      <c r="J61" s="151"/>
      <c r="K61" s="151"/>
      <c r="L61" s="146">
        <v>0.25</v>
      </c>
      <c r="M61" s="151"/>
      <c r="N61" s="151"/>
      <c r="O61" s="146">
        <v>0.25</v>
      </c>
      <c r="P61" s="151"/>
      <c r="Q61" s="151"/>
      <c r="R61" s="146">
        <v>0.25</v>
      </c>
      <c r="S61" s="151"/>
      <c r="T61" s="151"/>
      <c r="U61" s="146">
        <v>0.25</v>
      </c>
      <c r="V61" s="153"/>
      <c r="W61" s="154"/>
      <c r="X61" s="147"/>
      <c r="Y61" s="13"/>
      <c r="Z61" s="148">
        <v>0.25</v>
      </c>
      <c r="AA61" s="47" t="s">
        <v>347</v>
      </c>
      <c r="AB61" s="44">
        <f t="shared" si="1"/>
        <v>6.2500000000000012E-4</v>
      </c>
      <c r="AC61" s="236">
        <f t="shared" si="2"/>
        <v>6.2500000000000012E-4</v>
      </c>
      <c r="AD61" s="13"/>
      <c r="AE61" s="13"/>
      <c r="AF61" s="13"/>
      <c r="AG61" s="13"/>
      <c r="AH61" s="13"/>
      <c r="AI61" s="13"/>
      <c r="AJ61" s="13"/>
      <c r="AK61" s="13"/>
      <c r="AL61" s="13"/>
      <c r="AM61" s="13"/>
      <c r="AN61" s="13"/>
      <c r="AO61" s="13"/>
      <c r="AP61" s="13"/>
      <c r="AQ61" s="13"/>
      <c r="AR61" s="13"/>
      <c r="AS61" s="13"/>
      <c r="AT61" s="13"/>
      <c r="AU61" s="13"/>
      <c r="AV61" s="13"/>
      <c r="AW61" s="13"/>
      <c r="AX61" s="13"/>
    </row>
    <row r="62" spans="1:50" ht="25.5" x14ac:dyDescent="0.25">
      <c r="A62" s="143" t="s">
        <v>29</v>
      </c>
      <c r="B62" s="111" t="s">
        <v>193</v>
      </c>
      <c r="C62" s="35" t="s">
        <v>78</v>
      </c>
      <c r="D62" s="144">
        <v>2.5000000000000005E-3</v>
      </c>
      <c r="E62" s="37" t="s">
        <v>348</v>
      </c>
      <c r="F62" s="38">
        <v>1</v>
      </c>
      <c r="G62" s="38" t="s">
        <v>4</v>
      </c>
      <c r="H62" s="36">
        <v>2.5000000000000005E-3</v>
      </c>
      <c r="I62" s="145" t="s">
        <v>349</v>
      </c>
      <c r="J62" s="146"/>
      <c r="K62" s="146"/>
      <c r="L62" s="146"/>
      <c r="M62" s="146"/>
      <c r="N62" s="146"/>
      <c r="O62" s="146"/>
      <c r="P62" s="146"/>
      <c r="Q62" s="146"/>
      <c r="R62" s="146"/>
      <c r="S62" s="146"/>
      <c r="T62" s="146">
        <v>1</v>
      </c>
      <c r="U62" s="146"/>
      <c r="V62" s="153"/>
      <c r="W62" s="154"/>
      <c r="X62" s="147"/>
      <c r="Y62" s="13"/>
      <c r="Z62" s="147"/>
      <c r="AA62" s="13"/>
      <c r="AB62" s="44">
        <f t="shared" si="1"/>
        <v>0</v>
      </c>
      <c r="AC62" s="44">
        <f t="shared" si="2"/>
        <v>0</v>
      </c>
      <c r="AD62" s="13"/>
      <c r="AE62" s="13"/>
      <c r="AF62" s="13"/>
      <c r="AG62" s="13"/>
      <c r="AH62" s="13"/>
      <c r="AI62" s="13"/>
      <c r="AJ62" s="13"/>
      <c r="AK62" s="13"/>
      <c r="AL62" s="13"/>
      <c r="AM62" s="13"/>
      <c r="AN62" s="13"/>
      <c r="AO62" s="13"/>
      <c r="AP62" s="13"/>
      <c r="AQ62" s="13"/>
      <c r="AR62" s="13"/>
      <c r="AS62" s="13"/>
      <c r="AT62" s="13"/>
      <c r="AU62" s="13"/>
      <c r="AV62" s="13"/>
      <c r="AW62" s="13"/>
      <c r="AX62" s="13"/>
    </row>
    <row r="63" spans="1:50" ht="71.25" x14ac:dyDescent="0.25">
      <c r="A63" s="143" t="s">
        <v>29</v>
      </c>
      <c r="B63" s="111" t="s">
        <v>193</v>
      </c>
      <c r="C63" s="35" t="s">
        <v>78</v>
      </c>
      <c r="D63" s="144">
        <v>2.5000000000000005E-3</v>
      </c>
      <c r="E63" s="37" t="s">
        <v>350</v>
      </c>
      <c r="F63" s="94">
        <v>1</v>
      </c>
      <c r="G63" s="38" t="s">
        <v>351</v>
      </c>
      <c r="H63" s="36">
        <v>2.5000000000000005E-3</v>
      </c>
      <c r="I63" s="145" t="s">
        <v>352</v>
      </c>
      <c r="J63" s="151"/>
      <c r="K63" s="151"/>
      <c r="L63" s="146">
        <v>0.25</v>
      </c>
      <c r="M63" s="151"/>
      <c r="N63" s="151"/>
      <c r="O63" s="146">
        <v>0.25</v>
      </c>
      <c r="P63" s="151"/>
      <c r="Q63" s="151"/>
      <c r="R63" s="146">
        <v>0.25</v>
      </c>
      <c r="S63" s="151"/>
      <c r="T63" s="151"/>
      <c r="U63" s="146">
        <v>0.25</v>
      </c>
      <c r="V63" s="153"/>
      <c r="W63" s="154"/>
      <c r="X63" s="147"/>
      <c r="Y63" s="13"/>
      <c r="Z63" s="148">
        <v>0.25</v>
      </c>
      <c r="AA63" s="47" t="s">
        <v>353</v>
      </c>
      <c r="AB63" s="44">
        <f t="shared" si="1"/>
        <v>6.2500000000000012E-4</v>
      </c>
      <c r="AC63" s="236">
        <f t="shared" si="2"/>
        <v>6.2500000000000012E-4</v>
      </c>
      <c r="AD63" s="13"/>
      <c r="AE63" s="13"/>
      <c r="AF63" s="13"/>
      <c r="AG63" s="13"/>
      <c r="AH63" s="13"/>
      <c r="AI63" s="13"/>
      <c r="AJ63" s="13"/>
      <c r="AK63" s="13"/>
      <c r="AL63" s="13"/>
      <c r="AM63" s="13"/>
      <c r="AN63" s="13"/>
      <c r="AO63" s="13"/>
      <c r="AP63" s="13"/>
      <c r="AQ63" s="13"/>
      <c r="AR63" s="13"/>
      <c r="AS63" s="13"/>
      <c r="AT63" s="13"/>
      <c r="AU63" s="13"/>
      <c r="AV63" s="13"/>
      <c r="AW63" s="13"/>
      <c r="AX63" s="13"/>
    </row>
    <row r="64" spans="1:50" ht="25.5" x14ac:dyDescent="0.25">
      <c r="A64" s="143" t="s">
        <v>29</v>
      </c>
      <c r="B64" s="111" t="s">
        <v>193</v>
      </c>
      <c r="C64" s="35" t="s">
        <v>78</v>
      </c>
      <c r="D64" s="144">
        <v>2.5000000000000005E-3</v>
      </c>
      <c r="E64" s="37" t="s">
        <v>355</v>
      </c>
      <c r="F64" s="38">
        <v>1</v>
      </c>
      <c r="G64" s="38" t="s">
        <v>4</v>
      </c>
      <c r="H64" s="36">
        <v>2.5000000000000005E-3</v>
      </c>
      <c r="I64" s="145" t="s">
        <v>356</v>
      </c>
      <c r="J64" s="146"/>
      <c r="K64" s="146"/>
      <c r="L64" s="146"/>
      <c r="M64" s="146"/>
      <c r="N64" s="146"/>
      <c r="O64" s="146"/>
      <c r="P64" s="146"/>
      <c r="Q64" s="146"/>
      <c r="R64" s="146"/>
      <c r="S64" s="146">
        <v>0.5</v>
      </c>
      <c r="T64" s="146">
        <v>0.5</v>
      </c>
      <c r="U64" s="146"/>
      <c r="V64" s="153"/>
      <c r="W64" s="154"/>
      <c r="X64" s="147"/>
      <c r="Y64" s="13"/>
      <c r="Z64" s="147"/>
      <c r="AA64" s="13"/>
      <c r="AB64" s="44">
        <f t="shared" si="1"/>
        <v>0</v>
      </c>
      <c r="AC64" s="44">
        <f t="shared" si="2"/>
        <v>0</v>
      </c>
      <c r="AD64" s="13"/>
      <c r="AE64" s="13"/>
      <c r="AF64" s="13"/>
      <c r="AG64" s="13"/>
      <c r="AH64" s="13"/>
      <c r="AI64" s="13"/>
      <c r="AJ64" s="13"/>
      <c r="AK64" s="13"/>
      <c r="AL64" s="13"/>
      <c r="AM64" s="13"/>
      <c r="AN64" s="13"/>
      <c r="AO64" s="13"/>
      <c r="AP64" s="13"/>
      <c r="AQ64" s="13"/>
      <c r="AR64" s="13"/>
      <c r="AS64" s="13"/>
      <c r="AT64" s="13"/>
      <c r="AU64" s="13"/>
      <c r="AV64" s="13"/>
      <c r="AW64" s="13"/>
      <c r="AX64" s="13"/>
    </row>
    <row r="65" spans="1:50" ht="25.5" x14ac:dyDescent="0.25">
      <c r="A65" s="143" t="s">
        <v>29</v>
      </c>
      <c r="B65" s="111" t="s">
        <v>193</v>
      </c>
      <c r="C65" s="35" t="s">
        <v>78</v>
      </c>
      <c r="D65" s="144">
        <v>2.5000000000000005E-3</v>
      </c>
      <c r="E65" s="37" t="s">
        <v>357</v>
      </c>
      <c r="F65" s="38">
        <v>1</v>
      </c>
      <c r="G65" s="38" t="s">
        <v>4</v>
      </c>
      <c r="H65" s="36">
        <v>2.5000000000000005E-3</v>
      </c>
      <c r="I65" s="145" t="s">
        <v>358</v>
      </c>
      <c r="J65" s="146"/>
      <c r="K65" s="146"/>
      <c r="L65" s="146"/>
      <c r="M65" s="146"/>
      <c r="N65" s="146"/>
      <c r="O65" s="146"/>
      <c r="P65" s="146"/>
      <c r="Q65" s="146"/>
      <c r="R65" s="146"/>
      <c r="S65" s="146"/>
      <c r="T65" s="146"/>
      <c r="U65" s="146">
        <v>1</v>
      </c>
      <c r="V65" s="153"/>
      <c r="W65" s="154"/>
      <c r="X65" s="147"/>
      <c r="Y65" s="13"/>
      <c r="Z65" s="147"/>
      <c r="AA65" s="13"/>
      <c r="AB65" s="44">
        <f t="shared" si="1"/>
        <v>0</v>
      </c>
      <c r="AC65" s="44">
        <f t="shared" si="2"/>
        <v>0</v>
      </c>
      <c r="AD65" s="13"/>
      <c r="AE65" s="13"/>
      <c r="AF65" s="13"/>
      <c r="AG65" s="13"/>
      <c r="AH65" s="13"/>
      <c r="AI65" s="13"/>
      <c r="AJ65" s="13"/>
      <c r="AK65" s="13"/>
      <c r="AL65" s="13"/>
      <c r="AM65" s="13"/>
      <c r="AN65" s="13"/>
      <c r="AO65" s="13"/>
      <c r="AP65" s="13"/>
      <c r="AQ65" s="13"/>
      <c r="AR65" s="13"/>
      <c r="AS65" s="13"/>
      <c r="AT65" s="13"/>
      <c r="AU65" s="13"/>
      <c r="AV65" s="13"/>
      <c r="AW65" s="13"/>
      <c r="AX65" s="13"/>
    </row>
    <row r="66" spans="1:50" ht="153" x14ac:dyDescent="0.25">
      <c r="A66" s="143" t="s">
        <v>29</v>
      </c>
      <c r="B66" s="111" t="s">
        <v>193</v>
      </c>
      <c r="C66" s="35" t="s">
        <v>78</v>
      </c>
      <c r="D66" s="144">
        <v>2.5000000000000005E-3</v>
      </c>
      <c r="E66" s="37" t="s">
        <v>359</v>
      </c>
      <c r="F66" s="38">
        <v>1</v>
      </c>
      <c r="G66" s="38" t="s">
        <v>4</v>
      </c>
      <c r="H66" s="36">
        <v>2.5000000000000005E-3</v>
      </c>
      <c r="I66" s="145" t="s">
        <v>360</v>
      </c>
      <c r="J66" s="146">
        <v>0.5</v>
      </c>
      <c r="K66" s="146">
        <v>0.5</v>
      </c>
      <c r="L66" s="146"/>
      <c r="M66" s="146"/>
      <c r="N66" s="146"/>
      <c r="O66" s="146"/>
      <c r="P66" s="146"/>
      <c r="Q66" s="146"/>
      <c r="R66" s="146"/>
      <c r="S66" s="146"/>
      <c r="T66" s="146"/>
      <c r="U66" s="146"/>
      <c r="V66" s="152">
        <v>0</v>
      </c>
      <c r="W66" s="37" t="s">
        <v>361</v>
      </c>
      <c r="X66" s="148">
        <v>1</v>
      </c>
      <c r="Y66" s="47" t="s">
        <v>362</v>
      </c>
      <c r="Z66" s="147"/>
      <c r="AA66" s="13"/>
      <c r="AB66" s="44">
        <f t="shared" si="1"/>
        <v>2.5000000000000005E-3</v>
      </c>
      <c r="AC66" s="44">
        <f t="shared" si="2"/>
        <v>2.5000000000000005E-3</v>
      </c>
      <c r="AD66" s="13"/>
      <c r="AE66" s="13"/>
      <c r="AF66" s="13"/>
      <c r="AG66" s="13"/>
      <c r="AH66" s="13"/>
      <c r="AI66" s="13"/>
      <c r="AJ66" s="13"/>
      <c r="AK66" s="13"/>
      <c r="AL66" s="13"/>
      <c r="AM66" s="13"/>
      <c r="AN66" s="13"/>
      <c r="AO66" s="13"/>
      <c r="AP66" s="13"/>
      <c r="AQ66" s="13"/>
      <c r="AR66" s="13"/>
      <c r="AS66" s="13"/>
      <c r="AT66" s="13"/>
      <c r="AU66" s="13"/>
      <c r="AV66" s="13"/>
      <c r="AW66" s="13"/>
      <c r="AX66" s="13"/>
    </row>
    <row r="67" spans="1:50" ht="63.75" x14ac:dyDescent="0.25">
      <c r="A67" s="143" t="s">
        <v>29</v>
      </c>
      <c r="B67" s="111" t="s">
        <v>193</v>
      </c>
      <c r="C67" s="35" t="s">
        <v>78</v>
      </c>
      <c r="D67" s="144">
        <v>2.5000000000000005E-3</v>
      </c>
      <c r="E67" s="37" t="s">
        <v>363</v>
      </c>
      <c r="F67" s="38">
        <v>1</v>
      </c>
      <c r="G67" s="38" t="s">
        <v>4</v>
      </c>
      <c r="H67" s="36">
        <v>2.5000000000000005E-3</v>
      </c>
      <c r="I67" s="145" t="s">
        <v>364</v>
      </c>
      <c r="J67" s="146">
        <v>1</v>
      </c>
      <c r="K67" s="146"/>
      <c r="L67" s="146"/>
      <c r="M67" s="146"/>
      <c r="N67" s="146"/>
      <c r="O67" s="146"/>
      <c r="P67" s="146"/>
      <c r="Q67" s="146"/>
      <c r="R67" s="146"/>
      <c r="S67" s="146"/>
      <c r="T67" s="146"/>
      <c r="U67" s="146"/>
      <c r="V67" s="152">
        <v>1</v>
      </c>
      <c r="W67" s="37" t="s">
        <v>365</v>
      </c>
      <c r="X67" s="147"/>
      <c r="Y67" s="13"/>
      <c r="Z67" s="147"/>
      <c r="AA67" s="13"/>
      <c r="AB67" s="44">
        <f t="shared" si="1"/>
        <v>2.5000000000000005E-3</v>
      </c>
      <c r="AC67" s="44">
        <f t="shared" si="2"/>
        <v>2.5000000000000005E-3</v>
      </c>
      <c r="AD67" s="13"/>
      <c r="AE67" s="13"/>
      <c r="AF67" s="13"/>
      <c r="AG67" s="13"/>
      <c r="AH67" s="13"/>
      <c r="AI67" s="13"/>
      <c r="AJ67" s="13"/>
      <c r="AK67" s="13"/>
      <c r="AL67" s="13"/>
      <c r="AM67" s="13"/>
      <c r="AN67" s="13"/>
      <c r="AO67" s="13"/>
      <c r="AP67" s="13"/>
      <c r="AQ67" s="13"/>
      <c r="AR67" s="13"/>
      <c r="AS67" s="13"/>
      <c r="AT67" s="13"/>
      <c r="AU67" s="13"/>
      <c r="AV67" s="13"/>
      <c r="AW67" s="13"/>
      <c r="AX67" s="13"/>
    </row>
    <row r="68" spans="1:50" ht="38.25" x14ac:dyDescent="0.25">
      <c r="A68" s="143" t="s">
        <v>29</v>
      </c>
      <c r="B68" s="111" t="s">
        <v>193</v>
      </c>
      <c r="C68" s="35" t="s">
        <v>78</v>
      </c>
      <c r="D68" s="144">
        <v>2.5000000000000005E-3</v>
      </c>
      <c r="E68" s="37" t="s">
        <v>366</v>
      </c>
      <c r="F68" s="94">
        <v>1</v>
      </c>
      <c r="G68" s="38" t="s">
        <v>367</v>
      </c>
      <c r="H68" s="36">
        <v>2.5000000000000005E-3</v>
      </c>
      <c r="I68" s="145" t="s">
        <v>368</v>
      </c>
      <c r="J68" s="146"/>
      <c r="K68" s="146"/>
      <c r="L68" s="146"/>
      <c r="M68" s="146"/>
      <c r="N68" s="146">
        <v>1</v>
      </c>
      <c r="O68" s="146"/>
      <c r="P68" s="146"/>
      <c r="Q68" s="146"/>
      <c r="R68" s="146"/>
      <c r="S68" s="146"/>
      <c r="T68" s="146">
        <v>1</v>
      </c>
      <c r="U68" s="146"/>
      <c r="V68" s="147"/>
      <c r="W68" s="13"/>
      <c r="X68" s="147"/>
      <c r="Y68" s="13"/>
      <c r="Z68" s="147"/>
      <c r="AA68" s="13"/>
      <c r="AB68" s="44">
        <f t="shared" si="1"/>
        <v>0</v>
      </c>
      <c r="AC68" s="44">
        <f t="shared" si="2"/>
        <v>0</v>
      </c>
      <c r="AD68" s="13"/>
      <c r="AE68" s="13"/>
      <c r="AF68" s="13"/>
      <c r="AG68" s="13"/>
      <c r="AH68" s="13"/>
      <c r="AI68" s="13"/>
      <c r="AJ68" s="13"/>
      <c r="AK68" s="13"/>
      <c r="AL68" s="13"/>
      <c r="AM68" s="13"/>
      <c r="AN68" s="13"/>
      <c r="AO68" s="13"/>
      <c r="AP68" s="13"/>
      <c r="AQ68" s="13"/>
      <c r="AR68" s="13"/>
      <c r="AS68" s="13"/>
      <c r="AT68" s="13"/>
      <c r="AU68" s="13"/>
      <c r="AV68" s="13"/>
      <c r="AW68" s="13"/>
      <c r="AX68" s="13"/>
    </row>
    <row r="69" spans="1:50" ht="51" x14ac:dyDescent="0.25">
      <c r="A69" s="143" t="s">
        <v>29</v>
      </c>
      <c r="B69" s="111" t="s">
        <v>193</v>
      </c>
      <c r="C69" s="35" t="s">
        <v>78</v>
      </c>
      <c r="D69" s="144">
        <v>2.5000000000000005E-3</v>
      </c>
      <c r="E69" s="37" t="s">
        <v>370</v>
      </c>
      <c r="F69" s="94">
        <v>1</v>
      </c>
      <c r="G69" s="38" t="s">
        <v>371</v>
      </c>
      <c r="H69" s="36">
        <v>2.5000000000000005E-3</v>
      </c>
      <c r="I69" s="145" t="s">
        <v>372</v>
      </c>
      <c r="J69" s="146"/>
      <c r="K69" s="146"/>
      <c r="L69" s="146"/>
      <c r="M69" s="146"/>
      <c r="N69" s="146"/>
      <c r="O69" s="146">
        <v>0.5</v>
      </c>
      <c r="P69" s="146"/>
      <c r="Q69" s="146"/>
      <c r="R69" s="146"/>
      <c r="S69" s="146"/>
      <c r="T69" s="146"/>
      <c r="U69" s="146">
        <v>0.5</v>
      </c>
      <c r="V69" s="147"/>
      <c r="W69" s="13"/>
      <c r="X69" s="147"/>
      <c r="Y69" s="13"/>
      <c r="Z69" s="147"/>
      <c r="AA69" s="13"/>
      <c r="AB69" s="44">
        <f t="shared" si="1"/>
        <v>0</v>
      </c>
      <c r="AC69" s="44">
        <f t="shared" si="2"/>
        <v>0</v>
      </c>
      <c r="AD69" s="13"/>
      <c r="AE69" s="13"/>
      <c r="AF69" s="13"/>
      <c r="AG69" s="13"/>
      <c r="AH69" s="13"/>
      <c r="AI69" s="13"/>
      <c r="AJ69" s="13"/>
      <c r="AK69" s="13"/>
      <c r="AL69" s="13"/>
      <c r="AM69" s="13"/>
      <c r="AN69" s="13"/>
      <c r="AO69" s="13"/>
      <c r="AP69" s="13"/>
      <c r="AQ69" s="13"/>
      <c r="AR69" s="13"/>
      <c r="AS69" s="13"/>
      <c r="AT69" s="13"/>
      <c r="AU69" s="13"/>
      <c r="AV69" s="13"/>
      <c r="AW69" s="13"/>
      <c r="AX69" s="13"/>
    </row>
    <row r="70" spans="1:50" ht="38.25" x14ac:dyDescent="0.25">
      <c r="A70" s="143" t="s">
        <v>29</v>
      </c>
      <c r="B70" s="111" t="s">
        <v>193</v>
      </c>
      <c r="C70" s="35" t="s">
        <v>78</v>
      </c>
      <c r="D70" s="144">
        <v>2.5000000000000005E-3</v>
      </c>
      <c r="E70" s="37" t="s">
        <v>366</v>
      </c>
      <c r="F70" s="94">
        <v>1</v>
      </c>
      <c r="G70" s="38" t="s">
        <v>374</v>
      </c>
      <c r="H70" s="36">
        <v>2.5000000000000005E-3</v>
      </c>
      <c r="I70" s="145" t="s">
        <v>375</v>
      </c>
      <c r="J70" s="146"/>
      <c r="K70" s="146"/>
      <c r="L70" s="146"/>
      <c r="M70" s="146"/>
      <c r="N70" s="146">
        <v>1</v>
      </c>
      <c r="O70" s="146"/>
      <c r="P70" s="146"/>
      <c r="Q70" s="146"/>
      <c r="R70" s="146"/>
      <c r="S70" s="146"/>
      <c r="T70" s="146"/>
      <c r="U70" s="146">
        <v>1</v>
      </c>
      <c r="V70" s="147"/>
      <c r="W70" s="13"/>
      <c r="X70" s="147"/>
      <c r="Y70" s="13"/>
      <c r="Z70" s="147"/>
      <c r="AA70" s="13"/>
      <c r="AB70" s="44">
        <f t="shared" si="1"/>
        <v>0</v>
      </c>
      <c r="AC70" s="44">
        <f t="shared" si="2"/>
        <v>0</v>
      </c>
      <c r="AD70" s="13"/>
      <c r="AE70" s="13"/>
      <c r="AF70" s="13"/>
      <c r="AG70" s="13"/>
      <c r="AH70" s="13"/>
      <c r="AI70" s="13"/>
      <c r="AJ70" s="13"/>
      <c r="AK70" s="13"/>
      <c r="AL70" s="13"/>
      <c r="AM70" s="13"/>
      <c r="AN70" s="13"/>
      <c r="AO70" s="13"/>
      <c r="AP70" s="13"/>
      <c r="AQ70" s="13"/>
      <c r="AR70" s="13"/>
      <c r="AS70" s="13"/>
      <c r="AT70" s="13"/>
      <c r="AU70" s="13"/>
      <c r="AV70" s="13"/>
      <c r="AW70" s="13"/>
      <c r="AX70" s="13"/>
    </row>
    <row r="71" spans="1:50" ht="114" x14ac:dyDescent="0.25">
      <c r="A71" s="143" t="s">
        <v>29</v>
      </c>
      <c r="B71" s="111" t="s">
        <v>193</v>
      </c>
      <c r="C71" s="35" t="s">
        <v>78</v>
      </c>
      <c r="D71" s="144">
        <v>2.5000000000000005E-3</v>
      </c>
      <c r="E71" s="37" t="s">
        <v>376</v>
      </c>
      <c r="F71" s="38">
        <v>1</v>
      </c>
      <c r="G71" s="38" t="s">
        <v>377</v>
      </c>
      <c r="H71" s="36">
        <v>2.5000000000000005E-3</v>
      </c>
      <c r="I71" s="145" t="s">
        <v>378</v>
      </c>
      <c r="J71" s="146"/>
      <c r="K71" s="146"/>
      <c r="L71" s="146">
        <v>1</v>
      </c>
      <c r="M71" s="146"/>
      <c r="N71" s="146"/>
      <c r="O71" s="146"/>
      <c r="P71" s="146"/>
      <c r="Q71" s="146"/>
      <c r="R71" s="146"/>
      <c r="S71" s="146"/>
      <c r="T71" s="146"/>
      <c r="U71" s="146"/>
      <c r="V71" s="147"/>
      <c r="W71" s="13"/>
      <c r="X71" s="147"/>
      <c r="Y71" s="13"/>
      <c r="Z71" s="148">
        <v>1</v>
      </c>
      <c r="AA71" s="47" t="s">
        <v>379</v>
      </c>
      <c r="AB71" s="44">
        <f t="shared" si="1"/>
        <v>2.5000000000000005E-3</v>
      </c>
      <c r="AC71" s="44">
        <f t="shared" si="2"/>
        <v>2.5000000000000005E-3</v>
      </c>
      <c r="AD71" s="13"/>
      <c r="AE71" s="13"/>
      <c r="AF71" s="13"/>
      <c r="AG71" s="13"/>
      <c r="AH71" s="13"/>
      <c r="AI71" s="13"/>
      <c r="AJ71" s="13"/>
      <c r="AK71" s="13"/>
      <c r="AL71" s="13"/>
      <c r="AM71" s="13"/>
      <c r="AN71" s="13"/>
      <c r="AO71" s="13"/>
      <c r="AP71" s="13"/>
      <c r="AQ71" s="13"/>
      <c r="AR71" s="13"/>
      <c r="AS71" s="13"/>
      <c r="AT71" s="13"/>
      <c r="AU71" s="13"/>
      <c r="AV71" s="13"/>
      <c r="AW71" s="13"/>
      <c r="AX71" s="13"/>
    </row>
    <row r="72" spans="1:50" ht="51" x14ac:dyDescent="0.25">
      <c r="A72" s="143" t="s">
        <v>29</v>
      </c>
      <c r="B72" s="111" t="s">
        <v>193</v>
      </c>
      <c r="C72" s="35" t="s">
        <v>78</v>
      </c>
      <c r="D72" s="144">
        <v>2.5000000000000005E-3</v>
      </c>
      <c r="E72" s="37" t="s">
        <v>380</v>
      </c>
      <c r="F72" s="38">
        <v>1</v>
      </c>
      <c r="G72" s="38" t="s">
        <v>4</v>
      </c>
      <c r="H72" s="36">
        <v>2.5000000000000005E-3</v>
      </c>
      <c r="I72" s="145" t="s">
        <v>381</v>
      </c>
      <c r="J72" s="146"/>
      <c r="K72" s="146">
        <v>1</v>
      </c>
      <c r="L72" s="146"/>
      <c r="M72" s="146"/>
      <c r="N72" s="146"/>
      <c r="O72" s="146"/>
      <c r="P72" s="146"/>
      <c r="Q72" s="146"/>
      <c r="R72" s="146"/>
      <c r="S72" s="146"/>
      <c r="T72" s="146"/>
      <c r="U72" s="146"/>
      <c r="V72" s="147"/>
      <c r="W72" s="13"/>
      <c r="X72" s="148">
        <v>1</v>
      </c>
      <c r="Y72" s="37" t="s">
        <v>382</v>
      </c>
      <c r="Z72" s="147"/>
      <c r="AA72" s="13"/>
      <c r="AB72" s="44">
        <f t="shared" si="1"/>
        <v>2.5000000000000005E-3</v>
      </c>
      <c r="AC72" s="44">
        <f t="shared" si="2"/>
        <v>2.5000000000000005E-3</v>
      </c>
      <c r="AD72" s="13"/>
      <c r="AE72" s="13"/>
      <c r="AF72" s="13"/>
      <c r="AG72" s="13"/>
      <c r="AH72" s="13"/>
      <c r="AI72" s="13"/>
      <c r="AJ72" s="13"/>
      <c r="AK72" s="13"/>
      <c r="AL72" s="13"/>
      <c r="AM72" s="13"/>
      <c r="AN72" s="13"/>
      <c r="AO72" s="13"/>
      <c r="AP72" s="13"/>
      <c r="AQ72" s="13"/>
      <c r="AR72" s="13"/>
      <c r="AS72" s="13"/>
      <c r="AT72" s="13"/>
      <c r="AU72" s="13"/>
      <c r="AV72" s="13"/>
      <c r="AW72" s="13"/>
      <c r="AX72" s="13"/>
    </row>
    <row r="73" spans="1:50" ht="57" x14ac:dyDescent="0.25">
      <c r="A73" s="143" t="s">
        <v>29</v>
      </c>
      <c r="B73" s="111" t="s">
        <v>193</v>
      </c>
      <c r="C73" s="35" t="s">
        <v>78</v>
      </c>
      <c r="D73" s="144">
        <v>2.5000000000000005E-3</v>
      </c>
      <c r="E73" s="37" t="s">
        <v>383</v>
      </c>
      <c r="F73" s="94">
        <v>1</v>
      </c>
      <c r="G73" s="38" t="s">
        <v>215</v>
      </c>
      <c r="H73" s="36">
        <v>2.5000000000000005E-3</v>
      </c>
      <c r="I73" s="145" t="s">
        <v>384</v>
      </c>
      <c r="J73" s="146"/>
      <c r="K73" s="146"/>
      <c r="L73" s="146">
        <v>0.25</v>
      </c>
      <c r="M73" s="146"/>
      <c r="N73" s="146"/>
      <c r="O73" s="146">
        <v>0.25</v>
      </c>
      <c r="P73" s="146"/>
      <c r="Q73" s="146"/>
      <c r="R73" s="146">
        <v>0.25</v>
      </c>
      <c r="S73" s="146"/>
      <c r="T73" s="146"/>
      <c r="U73" s="146">
        <v>0.25</v>
      </c>
      <c r="V73" s="147"/>
      <c r="W73" s="13"/>
      <c r="X73" s="147"/>
      <c r="Y73" s="13"/>
      <c r="Z73" s="148">
        <v>0.25</v>
      </c>
      <c r="AA73" s="47" t="s">
        <v>385</v>
      </c>
      <c r="AB73" s="44">
        <f t="shared" si="1"/>
        <v>6.2500000000000012E-4</v>
      </c>
      <c r="AC73" s="44">
        <f t="shared" si="2"/>
        <v>6.2500000000000012E-4</v>
      </c>
      <c r="AD73" s="13"/>
      <c r="AE73" s="13"/>
      <c r="AF73" s="13"/>
      <c r="AG73" s="13"/>
      <c r="AH73" s="13"/>
      <c r="AI73" s="13"/>
      <c r="AJ73" s="13"/>
      <c r="AK73" s="13"/>
      <c r="AL73" s="13"/>
      <c r="AM73" s="13"/>
      <c r="AN73" s="13"/>
      <c r="AO73" s="13"/>
      <c r="AP73" s="13"/>
      <c r="AQ73" s="13"/>
      <c r="AR73" s="13"/>
      <c r="AS73" s="13"/>
      <c r="AT73" s="13"/>
      <c r="AU73" s="13"/>
      <c r="AV73" s="13"/>
      <c r="AW73" s="13"/>
      <c r="AX73" s="13"/>
    </row>
    <row r="74" spans="1:50" ht="38.25" x14ac:dyDescent="0.25">
      <c r="A74" s="143" t="s">
        <v>29</v>
      </c>
      <c r="B74" s="111" t="s">
        <v>193</v>
      </c>
      <c r="C74" s="35" t="s">
        <v>78</v>
      </c>
      <c r="D74" s="144">
        <v>2.5000000000000005E-3</v>
      </c>
      <c r="E74" s="37" t="s">
        <v>386</v>
      </c>
      <c r="F74" s="94">
        <v>1</v>
      </c>
      <c r="G74" s="38" t="s">
        <v>377</v>
      </c>
      <c r="H74" s="36">
        <v>2.5000000000000005E-3</v>
      </c>
      <c r="I74" s="145" t="s">
        <v>387</v>
      </c>
      <c r="J74" s="146"/>
      <c r="K74" s="146"/>
      <c r="L74" s="146">
        <v>0.25</v>
      </c>
      <c r="M74" s="146"/>
      <c r="N74" s="146"/>
      <c r="O74" s="146">
        <v>0.25</v>
      </c>
      <c r="P74" s="146"/>
      <c r="Q74" s="146"/>
      <c r="R74" s="146">
        <v>0.25</v>
      </c>
      <c r="S74" s="146"/>
      <c r="T74" s="146"/>
      <c r="U74" s="146">
        <v>0.25</v>
      </c>
      <c r="V74" s="147"/>
      <c r="W74" s="13"/>
      <c r="X74" s="147"/>
      <c r="Y74" s="13"/>
      <c r="Z74" s="148">
        <v>0.25</v>
      </c>
      <c r="AA74" s="47" t="s">
        <v>388</v>
      </c>
      <c r="AB74" s="44">
        <f t="shared" si="1"/>
        <v>6.2500000000000012E-4</v>
      </c>
      <c r="AC74" s="44">
        <f t="shared" si="2"/>
        <v>6.2500000000000012E-4</v>
      </c>
      <c r="AD74" s="13"/>
      <c r="AE74" s="13"/>
      <c r="AF74" s="13"/>
      <c r="AG74" s="13"/>
      <c r="AH74" s="13"/>
      <c r="AI74" s="13"/>
      <c r="AJ74" s="13"/>
      <c r="AK74" s="13"/>
      <c r="AL74" s="13"/>
      <c r="AM74" s="13"/>
      <c r="AN74" s="13"/>
      <c r="AO74" s="13"/>
      <c r="AP74" s="13"/>
      <c r="AQ74" s="13"/>
      <c r="AR74" s="13"/>
      <c r="AS74" s="13"/>
      <c r="AT74" s="13"/>
      <c r="AU74" s="13"/>
      <c r="AV74" s="13"/>
      <c r="AW74" s="13"/>
      <c r="AX74" s="13"/>
    </row>
    <row r="75" spans="1:50" ht="25.5" x14ac:dyDescent="0.25">
      <c r="A75" s="143" t="s">
        <v>29</v>
      </c>
      <c r="B75" s="111" t="s">
        <v>193</v>
      </c>
      <c r="C75" s="35" t="s">
        <v>78</v>
      </c>
      <c r="D75" s="144">
        <v>2.5000000000000005E-3</v>
      </c>
      <c r="E75" s="37" t="s">
        <v>350</v>
      </c>
      <c r="F75" s="38">
        <v>1</v>
      </c>
      <c r="G75" s="38" t="s">
        <v>4</v>
      </c>
      <c r="H75" s="36">
        <v>2.5000000000000005E-3</v>
      </c>
      <c r="I75" s="145" t="s">
        <v>389</v>
      </c>
      <c r="J75" s="146"/>
      <c r="K75" s="146"/>
      <c r="L75" s="146"/>
      <c r="M75" s="146"/>
      <c r="N75" s="146"/>
      <c r="O75" s="146"/>
      <c r="P75" s="146"/>
      <c r="Q75" s="146"/>
      <c r="R75" s="146"/>
      <c r="S75" s="146"/>
      <c r="T75" s="146">
        <v>0.5</v>
      </c>
      <c r="U75" s="146">
        <v>0.5</v>
      </c>
      <c r="V75" s="147"/>
      <c r="W75" s="13"/>
      <c r="X75" s="147"/>
      <c r="Y75" s="13"/>
      <c r="Z75" s="147"/>
      <c r="AA75" s="13"/>
      <c r="AB75" s="44">
        <f t="shared" si="1"/>
        <v>0</v>
      </c>
      <c r="AC75" s="44">
        <f t="shared" si="2"/>
        <v>0</v>
      </c>
      <c r="AD75" s="13"/>
      <c r="AE75" s="13"/>
      <c r="AF75" s="13"/>
      <c r="AG75" s="13"/>
      <c r="AH75" s="13"/>
      <c r="AI75" s="13"/>
      <c r="AJ75" s="13"/>
      <c r="AK75" s="13"/>
      <c r="AL75" s="13"/>
      <c r="AM75" s="13"/>
      <c r="AN75" s="13"/>
      <c r="AO75" s="13"/>
      <c r="AP75" s="13"/>
      <c r="AQ75" s="13"/>
      <c r="AR75" s="13"/>
      <c r="AS75" s="13"/>
      <c r="AT75" s="13"/>
      <c r="AU75" s="13"/>
      <c r="AV75" s="13"/>
      <c r="AW75" s="13"/>
      <c r="AX75" s="13"/>
    </row>
    <row r="76" spans="1:50" ht="38.25" x14ac:dyDescent="0.25">
      <c r="A76" s="143" t="s">
        <v>29</v>
      </c>
      <c r="B76" s="111" t="s">
        <v>193</v>
      </c>
      <c r="C76" s="35" t="s">
        <v>78</v>
      </c>
      <c r="D76" s="144">
        <v>2.5000000000000005E-3</v>
      </c>
      <c r="E76" s="37" t="s">
        <v>386</v>
      </c>
      <c r="F76" s="94">
        <v>1</v>
      </c>
      <c r="G76" s="38" t="s">
        <v>377</v>
      </c>
      <c r="H76" s="36">
        <v>2.5000000000000005E-3</v>
      </c>
      <c r="I76" s="145" t="s">
        <v>591</v>
      </c>
      <c r="J76" s="146"/>
      <c r="K76" s="146"/>
      <c r="L76" s="146"/>
      <c r="M76" s="158">
        <v>0.33329999999999999</v>
      </c>
      <c r="N76" s="146"/>
      <c r="O76" s="146"/>
      <c r="P76" s="146"/>
      <c r="Q76" s="158">
        <v>0.33329999999999999</v>
      </c>
      <c r="R76" s="146"/>
      <c r="S76" s="146"/>
      <c r="T76" s="146"/>
      <c r="U76" s="158">
        <v>0.33329999999999999</v>
      </c>
      <c r="V76" s="147"/>
      <c r="W76" s="13"/>
      <c r="X76" s="147"/>
      <c r="Y76" s="13"/>
      <c r="Z76" s="147"/>
      <c r="AA76" s="13"/>
      <c r="AB76" s="44">
        <f t="shared" si="1"/>
        <v>0</v>
      </c>
      <c r="AC76" s="44">
        <f t="shared" si="2"/>
        <v>0</v>
      </c>
      <c r="AD76" s="13"/>
      <c r="AE76" s="13"/>
      <c r="AF76" s="13"/>
      <c r="AG76" s="13"/>
      <c r="AH76" s="13"/>
      <c r="AI76" s="13"/>
      <c r="AJ76" s="13"/>
      <c r="AK76" s="13"/>
      <c r="AL76" s="13"/>
      <c r="AM76" s="13"/>
      <c r="AN76" s="13"/>
      <c r="AO76" s="13"/>
      <c r="AP76" s="13"/>
      <c r="AQ76" s="13"/>
      <c r="AR76" s="13"/>
      <c r="AS76" s="13"/>
      <c r="AT76" s="13"/>
      <c r="AU76" s="13"/>
      <c r="AV76" s="13"/>
      <c r="AW76" s="13"/>
      <c r="AX76" s="13"/>
    </row>
    <row r="77" spans="1:50" ht="71.25" x14ac:dyDescent="0.25">
      <c r="A77" s="143" t="s">
        <v>29</v>
      </c>
      <c r="B77" s="111" t="s">
        <v>193</v>
      </c>
      <c r="C77" s="35" t="s">
        <v>78</v>
      </c>
      <c r="D77" s="144">
        <v>2.5000000000000005E-3</v>
      </c>
      <c r="E77" s="37" t="s">
        <v>391</v>
      </c>
      <c r="F77" s="38">
        <v>1</v>
      </c>
      <c r="G77" s="38" t="s">
        <v>392</v>
      </c>
      <c r="H77" s="36">
        <v>2.5000000000000005E-3</v>
      </c>
      <c r="I77" s="145" t="s">
        <v>393</v>
      </c>
      <c r="J77" s="146"/>
      <c r="K77" s="146"/>
      <c r="L77" s="146">
        <v>1</v>
      </c>
      <c r="M77" s="146"/>
      <c r="N77" s="146"/>
      <c r="O77" s="146"/>
      <c r="P77" s="146"/>
      <c r="Q77" s="146"/>
      <c r="R77" s="146"/>
      <c r="S77" s="146"/>
      <c r="T77" s="146"/>
      <c r="U77" s="146"/>
      <c r="V77" s="147"/>
      <c r="W77" s="13"/>
      <c r="X77" s="147"/>
      <c r="Y77" s="13"/>
      <c r="Z77" s="148">
        <v>1</v>
      </c>
      <c r="AA77" s="47" t="s">
        <v>394</v>
      </c>
      <c r="AB77" s="44">
        <f t="shared" si="1"/>
        <v>2.5000000000000005E-3</v>
      </c>
      <c r="AC77" s="44">
        <f t="shared" si="2"/>
        <v>2.5000000000000005E-3</v>
      </c>
      <c r="AD77" s="13"/>
      <c r="AE77" s="13"/>
      <c r="AF77" s="13"/>
      <c r="AG77" s="13"/>
      <c r="AH77" s="13"/>
      <c r="AI77" s="13"/>
      <c r="AJ77" s="13"/>
      <c r="AK77" s="13"/>
      <c r="AL77" s="13"/>
      <c r="AM77" s="13"/>
      <c r="AN77" s="13"/>
      <c r="AO77" s="13"/>
      <c r="AP77" s="13"/>
      <c r="AQ77" s="13"/>
      <c r="AR77" s="13"/>
      <c r="AS77" s="13"/>
      <c r="AT77" s="13"/>
      <c r="AU77" s="13"/>
      <c r="AV77" s="13"/>
      <c r="AW77" s="13"/>
      <c r="AX77" s="13"/>
    </row>
    <row r="78" spans="1:50" ht="25.5" x14ac:dyDescent="0.25">
      <c r="A78" s="143" t="s">
        <v>29</v>
      </c>
      <c r="B78" s="111" t="s">
        <v>193</v>
      </c>
      <c r="C78" s="35" t="s">
        <v>78</v>
      </c>
      <c r="D78" s="144">
        <v>2.5000000000000005E-3</v>
      </c>
      <c r="E78" s="37" t="s">
        <v>391</v>
      </c>
      <c r="F78" s="38">
        <v>1</v>
      </c>
      <c r="G78" s="38" t="s">
        <v>392</v>
      </c>
      <c r="H78" s="36">
        <v>2.5000000000000005E-3</v>
      </c>
      <c r="I78" s="145" t="s">
        <v>592</v>
      </c>
      <c r="J78" s="146"/>
      <c r="K78" s="146"/>
      <c r="L78" s="146"/>
      <c r="M78" s="146"/>
      <c r="N78" s="146"/>
      <c r="O78" s="146"/>
      <c r="P78" s="146">
        <v>1</v>
      </c>
      <c r="Q78" s="146"/>
      <c r="R78" s="146"/>
      <c r="S78" s="146"/>
      <c r="T78" s="146"/>
      <c r="U78" s="146"/>
      <c r="V78" s="147"/>
      <c r="W78" s="13"/>
      <c r="X78" s="147"/>
      <c r="Y78" s="13"/>
      <c r="Z78" s="147"/>
      <c r="AA78" s="13"/>
      <c r="AB78" s="44">
        <f t="shared" si="1"/>
        <v>0</v>
      </c>
      <c r="AC78" s="44">
        <f t="shared" si="2"/>
        <v>0</v>
      </c>
      <c r="AD78" s="13"/>
      <c r="AE78" s="13"/>
      <c r="AF78" s="13"/>
      <c r="AG78" s="13"/>
      <c r="AH78" s="13"/>
      <c r="AI78" s="13"/>
      <c r="AJ78" s="13"/>
      <c r="AK78" s="13"/>
      <c r="AL78" s="13"/>
      <c r="AM78" s="13"/>
      <c r="AN78" s="13"/>
      <c r="AO78" s="13"/>
      <c r="AP78" s="13"/>
      <c r="AQ78" s="13"/>
      <c r="AR78" s="13"/>
      <c r="AS78" s="13"/>
      <c r="AT78" s="13"/>
      <c r="AU78" s="13"/>
      <c r="AV78" s="13"/>
      <c r="AW78" s="13"/>
      <c r="AX78" s="13"/>
    </row>
    <row r="79" spans="1:50" ht="71.25" x14ac:dyDescent="0.25">
      <c r="A79" s="143" t="s">
        <v>29</v>
      </c>
      <c r="B79" s="111" t="s">
        <v>193</v>
      </c>
      <c r="C79" s="35" t="s">
        <v>78</v>
      </c>
      <c r="D79" s="144">
        <v>2.5000000000000005E-3</v>
      </c>
      <c r="E79" s="37" t="s">
        <v>328</v>
      </c>
      <c r="F79" s="94">
        <v>1</v>
      </c>
      <c r="G79" s="38" t="s">
        <v>215</v>
      </c>
      <c r="H79" s="36">
        <v>2.5000000000000005E-3</v>
      </c>
      <c r="I79" s="145" t="s">
        <v>395</v>
      </c>
      <c r="J79" s="146"/>
      <c r="K79" s="146"/>
      <c r="L79" s="146">
        <v>1</v>
      </c>
      <c r="M79" s="146"/>
      <c r="N79" s="146"/>
      <c r="O79" s="146"/>
      <c r="P79" s="146"/>
      <c r="Q79" s="146"/>
      <c r="R79" s="146"/>
      <c r="S79" s="146"/>
      <c r="T79" s="146"/>
      <c r="U79" s="146"/>
      <c r="V79" s="147"/>
      <c r="W79" s="13"/>
      <c r="X79" s="147"/>
      <c r="Y79" s="13"/>
      <c r="Z79" s="148">
        <v>1</v>
      </c>
      <c r="AA79" s="47" t="s">
        <v>396</v>
      </c>
      <c r="AB79" s="44">
        <f t="shared" si="1"/>
        <v>2.5000000000000005E-3</v>
      </c>
      <c r="AC79" s="44">
        <f t="shared" si="2"/>
        <v>2.5000000000000005E-3</v>
      </c>
      <c r="AD79" s="13"/>
      <c r="AE79" s="13"/>
      <c r="AF79" s="13"/>
      <c r="AG79" s="13"/>
      <c r="AH79" s="13"/>
      <c r="AI79" s="13"/>
      <c r="AJ79" s="13"/>
      <c r="AK79" s="13"/>
      <c r="AL79" s="13"/>
      <c r="AM79" s="13"/>
      <c r="AN79" s="13"/>
      <c r="AO79" s="13"/>
      <c r="AP79" s="13"/>
      <c r="AQ79" s="13"/>
      <c r="AR79" s="13"/>
      <c r="AS79" s="13"/>
      <c r="AT79" s="13"/>
      <c r="AU79" s="13"/>
      <c r="AV79" s="13"/>
      <c r="AW79" s="13"/>
      <c r="AX79" s="13"/>
    </row>
    <row r="80" spans="1:50" ht="38.25" x14ac:dyDescent="0.25">
      <c r="A80" s="143" t="s">
        <v>29</v>
      </c>
      <c r="B80" s="111" t="s">
        <v>193</v>
      </c>
      <c r="C80" s="35" t="s">
        <v>78</v>
      </c>
      <c r="D80" s="144">
        <v>2.5000000000000005E-3</v>
      </c>
      <c r="E80" s="37" t="s">
        <v>328</v>
      </c>
      <c r="F80" s="94">
        <v>1</v>
      </c>
      <c r="G80" s="38" t="s">
        <v>215</v>
      </c>
      <c r="H80" s="36">
        <v>2.5000000000000005E-3</v>
      </c>
      <c r="I80" s="145" t="s">
        <v>397</v>
      </c>
      <c r="J80" s="146"/>
      <c r="K80" s="146"/>
      <c r="L80" s="146"/>
      <c r="M80" s="146">
        <v>1</v>
      </c>
      <c r="N80" s="146"/>
      <c r="O80" s="146"/>
      <c r="P80" s="146"/>
      <c r="Q80" s="146"/>
      <c r="R80" s="146"/>
      <c r="S80" s="146"/>
      <c r="T80" s="146"/>
      <c r="U80" s="146"/>
      <c r="V80" s="147"/>
      <c r="W80" s="13"/>
      <c r="X80" s="147"/>
      <c r="Y80" s="13"/>
      <c r="Z80" s="147"/>
      <c r="AA80" s="13"/>
      <c r="AB80" s="44">
        <f t="shared" si="1"/>
        <v>0</v>
      </c>
      <c r="AC80" s="44">
        <f t="shared" si="2"/>
        <v>0</v>
      </c>
      <c r="AD80" s="13"/>
      <c r="AE80" s="13"/>
      <c r="AF80" s="13"/>
      <c r="AG80" s="13"/>
      <c r="AH80" s="13"/>
      <c r="AI80" s="13"/>
      <c r="AJ80" s="13"/>
      <c r="AK80" s="13"/>
      <c r="AL80" s="13"/>
      <c r="AM80" s="13"/>
      <c r="AN80" s="13"/>
      <c r="AO80" s="13"/>
      <c r="AP80" s="13"/>
      <c r="AQ80" s="13"/>
      <c r="AR80" s="13"/>
      <c r="AS80" s="13"/>
      <c r="AT80" s="13"/>
      <c r="AU80" s="13"/>
      <c r="AV80" s="13"/>
      <c r="AW80" s="13"/>
      <c r="AX80" s="13"/>
    </row>
    <row r="81" spans="1:50" ht="38.25" x14ac:dyDescent="0.25">
      <c r="A81" s="143" t="s">
        <v>29</v>
      </c>
      <c r="B81" s="111" t="s">
        <v>193</v>
      </c>
      <c r="C81" s="35" t="s">
        <v>78</v>
      </c>
      <c r="D81" s="144">
        <v>2.5000000000000005E-3</v>
      </c>
      <c r="E81" s="37" t="s">
        <v>399</v>
      </c>
      <c r="F81" s="94">
        <v>1</v>
      </c>
      <c r="G81" s="38" t="s">
        <v>215</v>
      </c>
      <c r="H81" s="36">
        <v>2.5000000000000005E-3</v>
      </c>
      <c r="I81" s="145" t="s">
        <v>400</v>
      </c>
      <c r="J81" s="146"/>
      <c r="K81" s="146"/>
      <c r="L81" s="146"/>
      <c r="M81" s="146"/>
      <c r="N81" s="146"/>
      <c r="O81" s="146"/>
      <c r="P81" s="146"/>
      <c r="Q81" s="146"/>
      <c r="R81" s="146">
        <v>1</v>
      </c>
      <c r="S81" s="146"/>
      <c r="T81" s="146"/>
      <c r="U81" s="146"/>
      <c r="V81" s="147"/>
      <c r="W81" s="13"/>
      <c r="X81" s="147"/>
      <c r="Y81" s="13"/>
      <c r="Z81" s="147"/>
      <c r="AA81" s="13"/>
      <c r="AB81" s="44">
        <f t="shared" si="1"/>
        <v>0</v>
      </c>
      <c r="AC81" s="44">
        <f t="shared" si="2"/>
        <v>0</v>
      </c>
      <c r="AD81" s="13"/>
      <c r="AE81" s="13"/>
      <c r="AF81" s="13"/>
      <c r="AG81" s="13"/>
      <c r="AH81" s="13"/>
      <c r="AI81" s="13"/>
      <c r="AJ81" s="13"/>
      <c r="AK81" s="13"/>
      <c r="AL81" s="13"/>
      <c r="AM81" s="13"/>
      <c r="AN81" s="13"/>
      <c r="AO81" s="13"/>
      <c r="AP81" s="13"/>
      <c r="AQ81" s="13"/>
      <c r="AR81" s="13"/>
      <c r="AS81" s="13"/>
      <c r="AT81" s="13"/>
      <c r="AU81" s="13"/>
      <c r="AV81" s="13"/>
      <c r="AW81" s="13"/>
      <c r="AX81" s="13"/>
    </row>
    <row r="82" spans="1:50" ht="128.25" x14ac:dyDescent="0.25">
      <c r="A82" s="143" t="s">
        <v>29</v>
      </c>
      <c r="B82" s="111" t="s">
        <v>193</v>
      </c>
      <c r="C82" s="35" t="s">
        <v>78</v>
      </c>
      <c r="D82" s="144">
        <v>2.5000000000000005E-3</v>
      </c>
      <c r="E82" s="37" t="s">
        <v>401</v>
      </c>
      <c r="F82" s="94">
        <v>1</v>
      </c>
      <c r="G82" s="38" t="s">
        <v>402</v>
      </c>
      <c r="H82" s="36">
        <v>2.5000000000000005E-3</v>
      </c>
      <c r="I82" s="145" t="s">
        <v>403</v>
      </c>
      <c r="J82" s="146"/>
      <c r="K82" s="146"/>
      <c r="L82" s="146">
        <v>0.25</v>
      </c>
      <c r="M82" s="146"/>
      <c r="N82" s="146"/>
      <c r="O82" s="146">
        <v>0.25</v>
      </c>
      <c r="P82" s="146"/>
      <c r="Q82" s="146"/>
      <c r="R82" s="146">
        <v>0.25</v>
      </c>
      <c r="S82" s="146"/>
      <c r="T82" s="146"/>
      <c r="U82" s="146">
        <v>0.25</v>
      </c>
      <c r="V82" s="147"/>
      <c r="W82" s="13"/>
      <c r="X82" s="147"/>
      <c r="Y82" s="13"/>
      <c r="Z82" s="148">
        <v>0.25</v>
      </c>
      <c r="AA82" s="47" t="s">
        <v>404</v>
      </c>
      <c r="AB82" s="44">
        <f t="shared" si="1"/>
        <v>6.2500000000000012E-4</v>
      </c>
      <c r="AC82" s="44">
        <f t="shared" si="2"/>
        <v>6.2500000000000012E-4</v>
      </c>
      <c r="AD82" s="13"/>
      <c r="AE82" s="13"/>
      <c r="AF82" s="13"/>
      <c r="AG82" s="13"/>
      <c r="AH82" s="13"/>
      <c r="AI82" s="13"/>
      <c r="AJ82" s="13"/>
      <c r="AK82" s="13"/>
      <c r="AL82" s="13"/>
      <c r="AM82" s="13"/>
      <c r="AN82" s="13"/>
      <c r="AO82" s="13"/>
      <c r="AP82" s="13"/>
      <c r="AQ82" s="13"/>
      <c r="AR82" s="13"/>
      <c r="AS82" s="13"/>
      <c r="AT82" s="13"/>
      <c r="AU82" s="13"/>
      <c r="AV82" s="13"/>
      <c r="AW82" s="13"/>
      <c r="AX82" s="13"/>
    </row>
    <row r="83" spans="1:50" ht="38.25" x14ac:dyDescent="0.25">
      <c r="A83" s="143" t="s">
        <v>29</v>
      </c>
      <c r="B83" s="111" t="s">
        <v>193</v>
      </c>
      <c r="C83" s="35" t="s">
        <v>78</v>
      </c>
      <c r="D83" s="144">
        <v>2.5000000000000005E-3</v>
      </c>
      <c r="E83" s="37" t="s">
        <v>401</v>
      </c>
      <c r="F83" s="94">
        <v>1</v>
      </c>
      <c r="G83" s="38" t="s">
        <v>402</v>
      </c>
      <c r="H83" s="36">
        <v>2.5000000000000005E-3</v>
      </c>
      <c r="I83" s="145" t="s">
        <v>406</v>
      </c>
      <c r="J83" s="146"/>
      <c r="K83" s="146"/>
      <c r="L83" s="146"/>
      <c r="M83" s="146"/>
      <c r="N83" s="146"/>
      <c r="O83" s="146"/>
      <c r="P83" s="146"/>
      <c r="Q83" s="158">
        <v>0.33329999999999999</v>
      </c>
      <c r="R83" s="158">
        <v>0.33329999999999999</v>
      </c>
      <c r="S83" s="158">
        <v>0.33329999999999999</v>
      </c>
      <c r="T83" s="146"/>
      <c r="U83" s="146"/>
      <c r="V83" s="147"/>
      <c r="W83" s="13"/>
      <c r="X83" s="147"/>
      <c r="Y83" s="13"/>
      <c r="Z83" s="147"/>
      <c r="AA83" s="13"/>
      <c r="AB83" s="44">
        <f t="shared" si="1"/>
        <v>0</v>
      </c>
      <c r="AC83" s="44">
        <f t="shared" si="2"/>
        <v>0</v>
      </c>
      <c r="AD83" s="13"/>
      <c r="AE83" s="13"/>
      <c r="AF83" s="13"/>
      <c r="AG83" s="13"/>
      <c r="AH83" s="13"/>
      <c r="AI83" s="13"/>
      <c r="AJ83" s="13"/>
      <c r="AK83" s="13"/>
      <c r="AL83" s="13"/>
      <c r="AM83" s="13"/>
      <c r="AN83" s="13"/>
      <c r="AO83" s="13"/>
      <c r="AP83" s="13"/>
      <c r="AQ83" s="13"/>
      <c r="AR83" s="13"/>
      <c r="AS83" s="13"/>
      <c r="AT83" s="13"/>
      <c r="AU83" s="13"/>
      <c r="AV83" s="13"/>
      <c r="AW83" s="13"/>
      <c r="AX83" s="13"/>
    </row>
    <row r="84" spans="1:50" ht="38.25" x14ac:dyDescent="0.25">
      <c r="A84" s="143" t="s">
        <v>29</v>
      </c>
      <c r="B84" s="111" t="s">
        <v>193</v>
      </c>
      <c r="C84" s="35" t="s">
        <v>78</v>
      </c>
      <c r="D84" s="144">
        <v>2.5000000000000005E-3</v>
      </c>
      <c r="E84" s="37" t="s">
        <v>407</v>
      </c>
      <c r="F84" s="94">
        <v>1</v>
      </c>
      <c r="G84" s="38" t="s">
        <v>215</v>
      </c>
      <c r="H84" s="36">
        <v>2.5000000000000005E-3</v>
      </c>
      <c r="I84" s="145" t="s">
        <v>408</v>
      </c>
      <c r="J84" s="146"/>
      <c r="K84" s="146"/>
      <c r="L84" s="146"/>
      <c r="M84" s="146"/>
      <c r="N84" s="146"/>
      <c r="O84" s="146"/>
      <c r="P84" s="146"/>
      <c r="Q84" s="146"/>
      <c r="R84" s="146"/>
      <c r="S84" s="146"/>
      <c r="T84" s="146">
        <v>1</v>
      </c>
      <c r="U84" s="146"/>
      <c r="V84" s="147"/>
      <c r="W84" s="13"/>
      <c r="X84" s="147"/>
      <c r="Y84" s="13"/>
      <c r="Z84" s="147"/>
      <c r="AA84" s="13"/>
      <c r="AB84" s="44">
        <f t="shared" si="1"/>
        <v>0</v>
      </c>
      <c r="AC84" s="44">
        <f t="shared" si="2"/>
        <v>0</v>
      </c>
      <c r="AD84" s="13"/>
      <c r="AE84" s="13"/>
      <c r="AF84" s="13"/>
      <c r="AG84" s="13"/>
      <c r="AH84" s="13"/>
      <c r="AI84" s="13"/>
      <c r="AJ84" s="13"/>
      <c r="AK84" s="13"/>
      <c r="AL84" s="13"/>
      <c r="AM84" s="13"/>
      <c r="AN84" s="13"/>
      <c r="AO84" s="13"/>
      <c r="AP84" s="13"/>
      <c r="AQ84" s="13"/>
      <c r="AR84" s="13"/>
      <c r="AS84" s="13"/>
      <c r="AT84" s="13"/>
      <c r="AU84" s="13"/>
      <c r="AV84" s="13"/>
      <c r="AW84" s="13"/>
      <c r="AX84" s="13"/>
    </row>
    <row r="85" spans="1:50" ht="114" x14ac:dyDescent="0.25">
      <c r="A85" s="143" t="s">
        <v>29</v>
      </c>
      <c r="B85" s="111" t="s">
        <v>193</v>
      </c>
      <c r="C85" s="35" t="s">
        <v>78</v>
      </c>
      <c r="D85" s="144">
        <v>2.5000000000000005E-3</v>
      </c>
      <c r="E85" s="37" t="s">
        <v>328</v>
      </c>
      <c r="F85" s="94">
        <v>1</v>
      </c>
      <c r="G85" s="38" t="s">
        <v>215</v>
      </c>
      <c r="H85" s="36">
        <v>2.5000000000000005E-3</v>
      </c>
      <c r="I85" s="145" t="s">
        <v>409</v>
      </c>
      <c r="J85" s="146"/>
      <c r="K85" s="146"/>
      <c r="L85" s="158">
        <v>0.33329999999999999</v>
      </c>
      <c r="M85" s="146"/>
      <c r="N85" s="146"/>
      <c r="O85" s="146"/>
      <c r="P85" s="158">
        <v>0.33329999999999999</v>
      </c>
      <c r="Q85" s="146"/>
      <c r="R85" s="146"/>
      <c r="S85" s="146"/>
      <c r="T85" s="158">
        <v>0.33329999999999999</v>
      </c>
      <c r="U85" s="146"/>
      <c r="V85" s="147"/>
      <c r="W85" s="13"/>
      <c r="X85" s="147"/>
      <c r="Y85" s="13"/>
      <c r="Z85" s="148">
        <v>0</v>
      </c>
      <c r="AA85" s="47" t="s">
        <v>410</v>
      </c>
      <c r="AB85" s="44">
        <f t="shared" si="1"/>
        <v>0</v>
      </c>
      <c r="AC85" s="44">
        <f t="shared" si="2"/>
        <v>8.3325000000000011E-4</v>
      </c>
      <c r="AD85" s="13"/>
      <c r="AE85" s="13"/>
      <c r="AF85" s="13"/>
      <c r="AG85" s="13"/>
      <c r="AH85" s="13"/>
      <c r="AI85" s="13"/>
      <c r="AJ85" s="13"/>
      <c r="AK85" s="13"/>
      <c r="AL85" s="13"/>
      <c r="AM85" s="13"/>
      <c r="AN85" s="13"/>
      <c r="AO85" s="13"/>
      <c r="AP85" s="13"/>
      <c r="AQ85" s="13"/>
      <c r="AR85" s="13"/>
      <c r="AS85" s="13"/>
      <c r="AT85" s="13"/>
      <c r="AU85" s="13"/>
      <c r="AV85" s="13"/>
      <c r="AW85" s="13"/>
      <c r="AX85" s="13"/>
    </row>
    <row r="86" spans="1:50" ht="38.25" x14ac:dyDescent="0.25">
      <c r="A86" s="143" t="s">
        <v>29</v>
      </c>
      <c r="B86" s="111" t="s">
        <v>193</v>
      </c>
      <c r="C86" s="35" t="s">
        <v>78</v>
      </c>
      <c r="D86" s="144">
        <v>2.5000000000000005E-3</v>
      </c>
      <c r="E86" s="37" t="s">
        <v>407</v>
      </c>
      <c r="F86" s="94">
        <v>1</v>
      </c>
      <c r="G86" s="38" t="s">
        <v>215</v>
      </c>
      <c r="H86" s="36">
        <v>2.5000000000000005E-3</v>
      </c>
      <c r="I86" s="145" t="s">
        <v>412</v>
      </c>
      <c r="J86" s="146"/>
      <c r="K86" s="146"/>
      <c r="L86" s="146"/>
      <c r="M86" s="146"/>
      <c r="N86" s="146"/>
      <c r="O86" s="146">
        <v>1</v>
      </c>
      <c r="P86" s="146"/>
      <c r="Q86" s="146"/>
      <c r="R86" s="146"/>
      <c r="S86" s="146"/>
      <c r="T86" s="146"/>
      <c r="U86" s="146"/>
      <c r="V86" s="147"/>
      <c r="W86" s="13"/>
      <c r="X86" s="147"/>
      <c r="Y86" s="13"/>
      <c r="Z86" s="147"/>
      <c r="AA86" s="13"/>
      <c r="AB86" s="44">
        <f t="shared" si="1"/>
        <v>0</v>
      </c>
      <c r="AC86" s="44">
        <f t="shared" si="2"/>
        <v>0</v>
      </c>
      <c r="AD86" s="13"/>
      <c r="AE86" s="13"/>
      <c r="AF86" s="13"/>
      <c r="AG86" s="13"/>
      <c r="AH86" s="13"/>
      <c r="AI86" s="13"/>
      <c r="AJ86" s="13"/>
      <c r="AK86" s="13"/>
      <c r="AL86" s="13"/>
      <c r="AM86" s="13"/>
      <c r="AN86" s="13"/>
      <c r="AO86" s="13"/>
      <c r="AP86" s="13"/>
      <c r="AQ86" s="13"/>
      <c r="AR86" s="13"/>
      <c r="AS86" s="13"/>
      <c r="AT86" s="13"/>
      <c r="AU86" s="13"/>
      <c r="AV86" s="13"/>
      <c r="AW86" s="13"/>
      <c r="AX86" s="13"/>
    </row>
    <row r="87" spans="1:50" ht="38.25" x14ac:dyDescent="0.25">
      <c r="A87" s="143" t="s">
        <v>29</v>
      </c>
      <c r="B87" s="111" t="s">
        <v>193</v>
      </c>
      <c r="C87" s="35" t="s">
        <v>78</v>
      </c>
      <c r="D87" s="144">
        <v>2.5000000000000005E-3</v>
      </c>
      <c r="E87" s="37" t="s">
        <v>328</v>
      </c>
      <c r="F87" s="94">
        <v>1</v>
      </c>
      <c r="G87" s="38" t="s">
        <v>215</v>
      </c>
      <c r="H87" s="36">
        <v>2.5000000000000005E-3</v>
      </c>
      <c r="I87" s="145" t="s">
        <v>414</v>
      </c>
      <c r="J87" s="146"/>
      <c r="K87" s="146"/>
      <c r="L87" s="158"/>
      <c r="M87" s="158"/>
      <c r="N87" s="158">
        <v>0.33329999999999999</v>
      </c>
      <c r="O87" s="158"/>
      <c r="P87" s="158"/>
      <c r="Q87" s="158">
        <v>0.33329999999999999</v>
      </c>
      <c r="R87" s="158"/>
      <c r="S87" s="158"/>
      <c r="T87" s="158">
        <v>0.33329999999999999</v>
      </c>
      <c r="U87" s="146"/>
      <c r="V87" s="147"/>
      <c r="W87" s="13"/>
      <c r="X87" s="147"/>
      <c r="Y87" s="13"/>
      <c r="Z87" s="147"/>
      <c r="AA87" s="13"/>
      <c r="AB87" s="44">
        <f t="shared" si="1"/>
        <v>0</v>
      </c>
      <c r="AC87" s="44">
        <f t="shared" si="2"/>
        <v>0</v>
      </c>
      <c r="AD87" s="13"/>
      <c r="AE87" s="13"/>
      <c r="AF87" s="13"/>
      <c r="AG87" s="13"/>
      <c r="AH87" s="13"/>
      <c r="AI87" s="13"/>
      <c r="AJ87" s="13"/>
      <c r="AK87" s="13"/>
      <c r="AL87" s="13"/>
      <c r="AM87" s="13"/>
      <c r="AN87" s="13"/>
      <c r="AO87" s="13"/>
      <c r="AP87" s="13"/>
      <c r="AQ87" s="13"/>
      <c r="AR87" s="13"/>
      <c r="AS87" s="13"/>
      <c r="AT87" s="13"/>
      <c r="AU87" s="13"/>
      <c r="AV87" s="13"/>
      <c r="AW87" s="13"/>
      <c r="AX87" s="13"/>
    </row>
    <row r="88" spans="1:50" ht="38.25" x14ac:dyDescent="0.25">
      <c r="A88" s="143" t="s">
        <v>29</v>
      </c>
      <c r="B88" s="111" t="s">
        <v>193</v>
      </c>
      <c r="C88" s="35" t="s">
        <v>78</v>
      </c>
      <c r="D88" s="144">
        <v>2.5000000000000005E-3</v>
      </c>
      <c r="E88" s="37" t="s">
        <v>416</v>
      </c>
      <c r="F88" s="94">
        <v>1</v>
      </c>
      <c r="G88" s="38" t="s">
        <v>215</v>
      </c>
      <c r="H88" s="36">
        <v>2.5000000000000005E-3</v>
      </c>
      <c r="I88" s="145" t="s">
        <v>417</v>
      </c>
      <c r="J88" s="146"/>
      <c r="K88" s="146"/>
      <c r="L88" s="146"/>
      <c r="M88" s="146">
        <v>0.5</v>
      </c>
      <c r="N88" s="146"/>
      <c r="O88" s="146"/>
      <c r="P88" s="146"/>
      <c r="Q88" s="146"/>
      <c r="R88" s="146">
        <v>0.5</v>
      </c>
      <c r="S88" s="146"/>
      <c r="T88" s="146"/>
      <c r="U88" s="146"/>
      <c r="V88" s="147"/>
      <c r="W88" s="13"/>
      <c r="X88" s="147"/>
      <c r="Y88" s="13"/>
      <c r="Z88" s="147"/>
      <c r="AA88" s="13"/>
      <c r="AB88" s="44">
        <f t="shared" si="1"/>
        <v>0</v>
      </c>
      <c r="AC88" s="44">
        <f t="shared" si="2"/>
        <v>0</v>
      </c>
      <c r="AD88" s="13"/>
      <c r="AE88" s="13"/>
      <c r="AF88" s="13"/>
      <c r="AG88" s="13"/>
      <c r="AH88" s="13"/>
      <c r="AI88" s="13"/>
      <c r="AJ88" s="13"/>
      <c r="AK88" s="13"/>
      <c r="AL88" s="13"/>
      <c r="AM88" s="13"/>
      <c r="AN88" s="13"/>
      <c r="AO88" s="13"/>
      <c r="AP88" s="13"/>
      <c r="AQ88" s="13"/>
      <c r="AR88" s="13"/>
      <c r="AS88" s="13"/>
      <c r="AT88" s="13"/>
      <c r="AU88" s="13"/>
      <c r="AV88" s="13"/>
      <c r="AW88" s="13"/>
      <c r="AX88" s="13"/>
    </row>
    <row r="89" spans="1:50" ht="38.25" x14ac:dyDescent="0.25">
      <c r="A89" s="143" t="s">
        <v>29</v>
      </c>
      <c r="B89" s="111" t="s">
        <v>193</v>
      </c>
      <c r="C89" s="35" t="s">
        <v>78</v>
      </c>
      <c r="D89" s="144">
        <v>2.5000000000000005E-3</v>
      </c>
      <c r="E89" s="37" t="s">
        <v>416</v>
      </c>
      <c r="F89" s="94">
        <v>1</v>
      </c>
      <c r="G89" s="38" t="s">
        <v>215</v>
      </c>
      <c r="H89" s="36">
        <v>2.5000000000000005E-3</v>
      </c>
      <c r="I89" s="145" t="s">
        <v>420</v>
      </c>
      <c r="J89" s="146"/>
      <c r="K89" s="146"/>
      <c r="L89" s="146"/>
      <c r="M89" s="146"/>
      <c r="N89" s="146"/>
      <c r="O89" s="146"/>
      <c r="P89" s="146"/>
      <c r="Q89" s="146">
        <v>1</v>
      </c>
      <c r="R89" s="146"/>
      <c r="S89" s="146"/>
      <c r="T89" s="146"/>
      <c r="U89" s="146"/>
      <c r="V89" s="147"/>
      <c r="W89" s="13"/>
      <c r="X89" s="147"/>
      <c r="Y89" s="13"/>
      <c r="Z89" s="147"/>
      <c r="AA89" s="13"/>
      <c r="AB89" s="44">
        <f t="shared" si="1"/>
        <v>0</v>
      </c>
      <c r="AC89" s="44">
        <f t="shared" si="2"/>
        <v>0</v>
      </c>
      <c r="AD89" s="13"/>
      <c r="AE89" s="13"/>
      <c r="AF89" s="13"/>
      <c r="AG89" s="13"/>
      <c r="AH89" s="13"/>
      <c r="AI89" s="13"/>
      <c r="AJ89" s="13"/>
      <c r="AK89" s="13"/>
      <c r="AL89" s="13"/>
      <c r="AM89" s="13"/>
      <c r="AN89" s="13"/>
      <c r="AO89" s="13"/>
      <c r="AP89" s="13"/>
      <c r="AQ89" s="13"/>
      <c r="AR89" s="13"/>
      <c r="AS89" s="13"/>
      <c r="AT89" s="13"/>
      <c r="AU89" s="13"/>
      <c r="AV89" s="13"/>
      <c r="AW89" s="13"/>
      <c r="AX89" s="13"/>
    </row>
    <row r="90" spans="1:50" ht="38.25" x14ac:dyDescent="0.25">
      <c r="A90" s="143" t="s">
        <v>29</v>
      </c>
      <c r="B90" s="111" t="s">
        <v>193</v>
      </c>
      <c r="C90" s="35" t="s">
        <v>78</v>
      </c>
      <c r="D90" s="144">
        <v>2.5000000000000005E-3</v>
      </c>
      <c r="E90" s="37" t="s">
        <v>416</v>
      </c>
      <c r="F90" s="94">
        <v>1</v>
      </c>
      <c r="G90" s="38" t="s">
        <v>215</v>
      </c>
      <c r="H90" s="36">
        <v>2.5000000000000005E-3</v>
      </c>
      <c r="I90" s="145" t="s">
        <v>421</v>
      </c>
      <c r="J90" s="146"/>
      <c r="K90" s="146"/>
      <c r="L90" s="146"/>
      <c r="M90" s="146"/>
      <c r="N90" s="146"/>
      <c r="O90" s="146"/>
      <c r="P90" s="146"/>
      <c r="Q90" s="146">
        <v>1</v>
      </c>
      <c r="R90" s="146"/>
      <c r="S90" s="146"/>
      <c r="T90" s="146"/>
      <c r="U90" s="146"/>
      <c r="V90" s="147"/>
      <c r="W90" s="13"/>
      <c r="X90" s="147"/>
      <c r="Y90" s="13"/>
      <c r="Z90" s="147"/>
      <c r="AA90" s="13"/>
      <c r="AB90" s="44">
        <f t="shared" si="1"/>
        <v>0</v>
      </c>
      <c r="AC90" s="44">
        <f t="shared" si="2"/>
        <v>0</v>
      </c>
      <c r="AD90" s="13"/>
      <c r="AE90" s="13"/>
      <c r="AF90" s="13"/>
      <c r="AG90" s="13"/>
      <c r="AH90" s="13"/>
      <c r="AI90" s="13"/>
      <c r="AJ90" s="13"/>
      <c r="AK90" s="13"/>
      <c r="AL90" s="13"/>
      <c r="AM90" s="13"/>
      <c r="AN90" s="13"/>
      <c r="AO90" s="13"/>
      <c r="AP90" s="13"/>
      <c r="AQ90" s="13"/>
      <c r="AR90" s="13"/>
      <c r="AS90" s="13"/>
      <c r="AT90" s="13"/>
      <c r="AU90" s="13"/>
      <c r="AV90" s="13"/>
      <c r="AW90" s="13"/>
      <c r="AX90" s="13"/>
    </row>
    <row r="91" spans="1:50" ht="38.25" x14ac:dyDescent="0.25">
      <c r="A91" s="143" t="s">
        <v>29</v>
      </c>
      <c r="B91" s="111" t="s">
        <v>193</v>
      </c>
      <c r="C91" s="35" t="s">
        <v>78</v>
      </c>
      <c r="D91" s="144">
        <v>2.5000000000000005E-3</v>
      </c>
      <c r="E91" s="37" t="s">
        <v>416</v>
      </c>
      <c r="F91" s="94">
        <v>1</v>
      </c>
      <c r="G91" s="38" t="s">
        <v>215</v>
      </c>
      <c r="H91" s="36">
        <v>2.5000000000000005E-3</v>
      </c>
      <c r="I91" s="145" t="s">
        <v>422</v>
      </c>
      <c r="J91" s="146"/>
      <c r="K91" s="146"/>
      <c r="L91" s="146"/>
      <c r="M91" s="146"/>
      <c r="N91" s="146"/>
      <c r="O91" s="146"/>
      <c r="P91" s="146"/>
      <c r="Q91" s="146">
        <v>1</v>
      </c>
      <c r="R91" s="146"/>
      <c r="S91" s="146"/>
      <c r="T91" s="146"/>
      <c r="U91" s="146"/>
      <c r="V91" s="147"/>
      <c r="W91" s="13"/>
      <c r="X91" s="147"/>
      <c r="Y91" s="13"/>
      <c r="Z91" s="147"/>
      <c r="AA91" s="13"/>
      <c r="AB91" s="44">
        <f t="shared" si="1"/>
        <v>0</v>
      </c>
      <c r="AC91" s="44">
        <f t="shared" si="2"/>
        <v>0</v>
      </c>
      <c r="AD91" s="13"/>
      <c r="AE91" s="13"/>
      <c r="AF91" s="13"/>
      <c r="AG91" s="13"/>
      <c r="AH91" s="13"/>
      <c r="AI91" s="13"/>
      <c r="AJ91" s="13"/>
      <c r="AK91" s="13"/>
      <c r="AL91" s="13"/>
      <c r="AM91" s="13"/>
      <c r="AN91" s="13"/>
      <c r="AO91" s="13"/>
      <c r="AP91" s="13"/>
      <c r="AQ91" s="13"/>
      <c r="AR91" s="13"/>
      <c r="AS91" s="13"/>
      <c r="AT91" s="13"/>
      <c r="AU91" s="13"/>
      <c r="AV91" s="13"/>
      <c r="AW91" s="13"/>
      <c r="AX91" s="13"/>
    </row>
    <row r="92" spans="1:50" ht="38.25" x14ac:dyDescent="0.25">
      <c r="A92" s="143" t="s">
        <v>29</v>
      </c>
      <c r="B92" s="111" t="s">
        <v>193</v>
      </c>
      <c r="C92" s="35" t="s">
        <v>78</v>
      </c>
      <c r="D92" s="144">
        <v>2.5000000000000005E-3</v>
      </c>
      <c r="E92" s="37" t="s">
        <v>416</v>
      </c>
      <c r="F92" s="94">
        <v>1</v>
      </c>
      <c r="G92" s="38" t="s">
        <v>215</v>
      </c>
      <c r="H92" s="36">
        <v>2.5000000000000005E-3</v>
      </c>
      <c r="I92" s="145" t="s">
        <v>423</v>
      </c>
      <c r="J92" s="146"/>
      <c r="K92" s="146"/>
      <c r="L92" s="146"/>
      <c r="M92" s="146"/>
      <c r="N92" s="146"/>
      <c r="O92" s="146"/>
      <c r="P92" s="146"/>
      <c r="Q92" s="146"/>
      <c r="R92" s="146"/>
      <c r="S92" s="146">
        <v>1</v>
      </c>
      <c r="T92" s="146"/>
      <c r="U92" s="146"/>
      <c r="V92" s="147"/>
      <c r="W92" s="13"/>
      <c r="X92" s="147"/>
      <c r="Y92" s="13"/>
      <c r="Z92" s="147"/>
      <c r="AA92" s="13"/>
      <c r="AB92" s="44">
        <f t="shared" si="1"/>
        <v>0</v>
      </c>
      <c r="AC92" s="44">
        <f t="shared" si="2"/>
        <v>0</v>
      </c>
      <c r="AD92" s="13"/>
      <c r="AE92" s="13"/>
      <c r="AF92" s="13"/>
      <c r="AG92" s="13"/>
      <c r="AH92" s="13"/>
      <c r="AI92" s="13"/>
      <c r="AJ92" s="13"/>
      <c r="AK92" s="13"/>
      <c r="AL92" s="13"/>
      <c r="AM92" s="13"/>
      <c r="AN92" s="13"/>
      <c r="AO92" s="13"/>
      <c r="AP92" s="13"/>
      <c r="AQ92" s="13"/>
      <c r="AR92" s="13"/>
      <c r="AS92" s="13"/>
      <c r="AT92" s="13"/>
      <c r="AU92" s="13"/>
      <c r="AV92" s="13"/>
      <c r="AW92" s="13"/>
      <c r="AX92" s="13"/>
    </row>
    <row r="93" spans="1:50" ht="89.25" x14ac:dyDescent="0.25">
      <c r="A93" s="143" t="s">
        <v>29</v>
      </c>
      <c r="B93" s="111" t="s">
        <v>193</v>
      </c>
      <c r="C93" s="35" t="s">
        <v>78</v>
      </c>
      <c r="D93" s="144">
        <v>2.5000000000000005E-3</v>
      </c>
      <c r="E93" s="37" t="s">
        <v>424</v>
      </c>
      <c r="F93" s="38">
        <v>1</v>
      </c>
      <c r="G93" s="38" t="s">
        <v>4</v>
      </c>
      <c r="H93" s="36">
        <v>2.5000000000000005E-3</v>
      </c>
      <c r="I93" s="145" t="s">
        <v>425</v>
      </c>
      <c r="J93" s="146">
        <v>1</v>
      </c>
      <c r="K93" s="146"/>
      <c r="L93" s="146"/>
      <c r="M93" s="146"/>
      <c r="N93" s="146"/>
      <c r="O93" s="146"/>
      <c r="P93" s="146"/>
      <c r="Q93" s="146"/>
      <c r="R93" s="146"/>
      <c r="S93" s="146"/>
      <c r="T93" s="146"/>
      <c r="U93" s="146"/>
      <c r="V93" s="152">
        <v>1</v>
      </c>
      <c r="W93" s="37" t="s">
        <v>426</v>
      </c>
      <c r="X93" s="147"/>
      <c r="Y93" s="13"/>
      <c r="Z93" s="147"/>
      <c r="AA93" s="13"/>
      <c r="AB93" s="44">
        <f t="shared" si="1"/>
        <v>2.5000000000000005E-3</v>
      </c>
      <c r="AC93" s="44">
        <f t="shared" si="2"/>
        <v>2.5000000000000005E-3</v>
      </c>
      <c r="AD93" s="13"/>
      <c r="AE93" s="13"/>
      <c r="AF93" s="13"/>
      <c r="AG93" s="13"/>
      <c r="AH93" s="13"/>
      <c r="AI93" s="13"/>
      <c r="AJ93" s="13"/>
      <c r="AK93" s="13"/>
      <c r="AL93" s="13"/>
      <c r="AM93" s="13"/>
      <c r="AN93" s="13"/>
      <c r="AO93" s="13"/>
      <c r="AP93" s="13"/>
      <c r="AQ93" s="13"/>
      <c r="AR93" s="13"/>
      <c r="AS93" s="13"/>
      <c r="AT93" s="13"/>
      <c r="AU93" s="13"/>
      <c r="AV93" s="13"/>
      <c r="AW93" s="13"/>
      <c r="AX93" s="13"/>
    </row>
    <row r="94" spans="1:50" ht="38.25" x14ac:dyDescent="0.25">
      <c r="A94" s="143" t="s">
        <v>29</v>
      </c>
      <c r="B94" s="111" t="s">
        <v>193</v>
      </c>
      <c r="C94" s="35" t="s">
        <v>78</v>
      </c>
      <c r="D94" s="144">
        <v>2.5000000000000005E-3</v>
      </c>
      <c r="E94" s="37" t="s">
        <v>416</v>
      </c>
      <c r="F94" s="94">
        <v>1</v>
      </c>
      <c r="G94" s="38" t="s">
        <v>215</v>
      </c>
      <c r="H94" s="36">
        <v>2.5000000000000005E-3</v>
      </c>
      <c r="I94" s="145" t="s">
        <v>427</v>
      </c>
      <c r="J94" s="146"/>
      <c r="K94" s="146"/>
      <c r="L94" s="146"/>
      <c r="M94" s="146"/>
      <c r="N94" s="146"/>
      <c r="O94" s="146"/>
      <c r="P94" s="146"/>
      <c r="Q94" s="146"/>
      <c r="R94" s="146"/>
      <c r="S94" s="146">
        <v>1</v>
      </c>
      <c r="T94" s="146"/>
      <c r="U94" s="146"/>
      <c r="V94" s="147"/>
      <c r="W94" s="13"/>
      <c r="X94" s="147"/>
      <c r="Y94" s="13"/>
      <c r="Z94" s="147"/>
      <c r="AA94" s="13"/>
      <c r="AB94" s="44">
        <f t="shared" si="1"/>
        <v>0</v>
      </c>
      <c r="AC94" s="44">
        <f t="shared" si="2"/>
        <v>0</v>
      </c>
      <c r="AD94" s="13"/>
      <c r="AE94" s="13"/>
      <c r="AF94" s="13"/>
      <c r="AG94" s="13"/>
      <c r="AH94" s="13"/>
      <c r="AI94" s="13"/>
      <c r="AJ94" s="13"/>
      <c r="AK94" s="13"/>
      <c r="AL94" s="13"/>
      <c r="AM94" s="13"/>
      <c r="AN94" s="13"/>
      <c r="AO94" s="13"/>
      <c r="AP94" s="13"/>
      <c r="AQ94" s="13"/>
      <c r="AR94" s="13"/>
      <c r="AS94" s="13"/>
      <c r="AT94" s="13"/>
      <c r="AU94" s="13"/>
      <c r="AV94" s="13"/>
      <c r="AW94" s="13"/>
      <c r="AX94" s="13"/>
    </row>
    <row r="95" spans="1:50" ht="38.25" x14ac:dyDescent="0.25">
      <c r="A95" s="143" t="s">
        <v>29</v>
      </c>
      <c r="B95" s="111" t="s">
        <v>193</v>
      </c>
      <c r="C95" s="35" t="s">
        <v>78</v>
      </c>
      <c r="D95" s="144">
        <v>2.5000000000000005E-3</v>
      </c>
      <c r="E95" s="37" t="s">
        <v>328</v>
      </c>
      <c r="F95" s="94">
        <v>1</v>
      </c>
      <c r="G95" s="38" t="s">
        <v>215</v>
      </c>
      <c r="H95" s="36">
        <v>2.5000000000000005E-3</v>
      </c>
      <c r="I95" s="145" t="s">
        <v>428</v>
      </c>
      <c r="J95" s="146"/>
      <c r="K95" s="146"/>
      <c r="L95" s="146">
        <v>1</v>
      </c>
      <c r="M95" s="146"/>
      <c r="N95" s="146"/>
      <c r="O95" s="146"/>
      <c r="P95" s="146"/>
      <c r="Q95" s="146"/>
      <c r="R95" s="146"/>
      <c r="S95" s="146"/>
      <c r="T95" s="146"/>
      <c r="U95" s="146"/>
      <c r="V95" s="147"/>
      <c r="W95" s="13"/>
      <c r="X95" s="147"/>
      <c r="Y95" s="13"/>
      <c r="Z95" s="148">
        <v>1</v>
      </c>
      <c r="AA95" s="13" t="s">
        <v>429</v>
      </c>
      <c r="AB95" s="44">
        <f t="shared" si="1"/>
        <v>2.5000000000000005E-3</v>
      </c>
      <c r="AC95" s="44">
        <f t="shared" si="2"/>
        <v>2.5000000000000005E-3</v>
      </c>
      <c r="AD95" s="13"/>
      <c r="AE95" s="13"/>
      <c r="AF95" s="13"/>
      <c r="AG95" s="13"/>
      <c r="AH95" s="13"/>
      <c r="AI95" s="13"/>
      <c r="AJ95" s="13"/>
      <c r="AK95" s="13"/>
      <c r="AL95" s="13"/>
      <c r="AM95" s="13"/>
      <c r="AN95" s="13"/>
      <c r="AO95" s="13"/>
      <c r="AP95" s="13"/>
      <c r="AQ95" s="13"/>
      <c r="AR95" s="13"/>
      <c r="AS95" s="13"/>
      <c r="AT95" s="13"/>
      <c r="AU95" s="13"/>
      <c r="AV95" s="13"/>
      <c r="AW95" s="13"/>
      <c r="AX95" s="13"/>
    </row>
    <row r="96" spans="1:50" ht="38.25" x14ac:dyDescent="0.25">
      <c r="A96" s="143" t="s">
        <v>29</v>
      </c>
      <c r="B96" s="111" t="s">
        <v>193</v>
      </c>
      <c r="C96" s="35" t="s">
        <v>78</v>
      </c>
      <c r="D96" s="144">
        <v>2.5000000000000005E-3</v>
      </c>
      <c r="E96" s="37" t="s">
        <v>328</v>
      </c>
      <c r="F96" s="94">
        <v>1</v>
      </c>
      <c r="G96" s="38" t="s">
        <v>215</v>
      </c>
      <c r="H96" s="36">
        <v>2.5000000000000005E-3</v>
      </c>
      <c r="I96" s="145" t="s">
        <v>430</v>
      </c>
      <c r="J96" s="146"/>
      <c r="K96" s="146"/>
      <c r="L96" s="146"/>
      <c r="M96" s="146">
        <v>1</v>
      </c>
      <c r="N96" s="146"/>
      <c r="O96" s="146"/>
      <c r="P96" s="146"/>
      <c r="Q96" s="146"/>
      <c r="R96" s="146"/>
      <c r="S96" s="146"/>
      <c r="T96" s="146"/>
      <c r="U96" s="146"/>
      <c r="V96" s="147"/>
      <c r="W96" s="13"/>
      <c r="X96" s="147"/>
      <c r="Y96" s="13"/>
      <c r="Z96" s="147"/>
      <c r="AA96" s="13"/>
      <c r="AB96" s="44">
        <f t="shared" si="1"/>
        <v>0</v>
      </c>
      <c r="AC96" s="44">
        <f t="shared" si="2"/>
        <v>0</v>
      </c>
      <c r="AD96" s="13"/>
      <c r="AE96" s="13"/>
      <c r="AF96" s="13"/>
      <c r="AG96" s="13"/>
      <c r="AH96" s="13"/>
      <c r="AI96" s="13"/>
      <c r="AJ96" s="13"/>
      <c r="AK96" s="13"/>
      <c r="AL96" s="13"/>
      <c r="AM96" s="13"/>
      <c r="AN96" s="13"/>
      <c r="AO96" s="13"/>
      <c r="AP96" s="13"/>
      <c r="AQ96" s="13"/>
      <c r="AR96" s="13"/>
      <c r="AS96" s="13"/>
      <c r="AT96" s="13"/>
      <c r="AU96" s="13"/>
      <c r="AV96" s="13"/>
      <c r="AW96" s="13"/>
      <c r="AX96" s="13"/>
    </row>
    <row r="97" spans="1:50" ht="38.25" x14ac:dyDescent="0.25">
      <c r="A97" s="143" t="s">
        <v>29</v>
      </c>
      <c r="B97" s="111" t="s">
        <v>193</v>
      </c>
      <c r="C97" s="35" t="s">
        <v>78</v>
      </c>
      <c r="D97" s="144">
        <v>2.5000000000000005E-3</v>
      </c>
      <c r="E97" s="37" t="s">
        <v>328</v>
      </c>
      <c r="F97" s="94">
        <v>1</v>
      </c>
      <c r="G97" s="38" t="s">
        <v>215</v>
      </c>
      <c r="H97" s="36">
        <v>2.5000000000000005E-3</v>
      </c>
      <c r="I97" s="145" t="s">
        <v>432</v>
      </c>
      <c r="J97" s="146"/>
      <c r="K97" s="146"/>
      <c r="L97" s="146"/>
      <c r="M97" s="146"/>
      <c r="N97" s="146">
        <v>1</v>
      </c>
      <c r="O97" s="146"/>
      <c r="P97" s="146"/>
      <c r="Q97" s="146"/>
      <c r="R97" s="146"/>
      <c r="S97" s="146"/>
      <c r="T97" s="146"/>
      <c r="U97" s="146"/>
      <c r="V97" s="147"/>
      <c r="W97" s="13"/>
      <c r="X97" s="147"/>
      <c r="Y97" s="13"/>
      <c r="Z97" s="147"/>
      <c r="AA97" s="13"/>
      <c r="AB97" s="44">
        <f t="shared" si="1"/>
        <v>0</v>
      </c>
      <c r="AC97" s="44">
        <f t="shared" si="2"/>
        <v>0</v>
      </c>
      <c r="AD97" s="13"/>
      <c r="AE97" s="13"/>
      <c r="AF97" s="13"/>
      <c r="AG97" s="13"/>
      <c r="AH97" s="13"/>
      <c r="AI97" s="13"/>
      <c r="AJ97" s="13"/>
      <c r="AK97" s="13"/>
      <c r="AL97" s="13"/>
      <c r="AM97" s="13"/>
      <c r="AN97" s="13"/>
      <c r="AO97" s="13"/>
      <c r="AP97" s="13"/>
      <c r="AQ97" s="13"/>
      <c r="AR97" s="13"/>
      <c r="AS97" s="13"/>
      <c r="AT97" s="13"/>
      <c r="AU97" s="13"/>
      <c r="AV97" s="13"/>
      <c r="AW97" s="13"/>
      <c r="AX97" s="13"/>
    </row>
    <row r="98" spans="1:50" ht="38.25" x14ac:dyDescent="0.25">
      <c r="A98" s="143" t="s">
        <v>29</v>
      </c>
      <c r="B98" s="111" t="s">
        <v>193</v>
      </c>
      <c r="C98" s="35" t="s">
        <v>78</v>
      </c>
      <c r="D98" s="144">
        <v>2.5000000000000005E-3</v>
      </c>
      <c r="E98" s="37" t="s">
        <v>328</v>
      </c>
      <c r="F98" s="94">
        <v>1</v>
      </c>
      <c r="G98" s="38" t="s">
        <v>215</v>
      </c>
      <c r="H98" s="36">
        <v>2.5000000000000005E-3</v>
      </c>
      <c r="I98" s="145" t="s">
        <v>434</v>
      </c>
      <c r="J98" s="146"/>
      <c r="K98" s="146"/>
      <c r="L98" s="146"/>
      <c r="M98" s="146"/>
      <c r="N98" s="146"/>
      <c r="O98" s="146">
        <v>1</v>
      </c>
      <c r="P98" s="146"/>
      <c r="Q98" s="146"/>
      <c r="R98" s="146"/>
      <c r="S98" s="146"/>
      <c r="T98" s="146"/>
      <c r="U98" s="146"/>
      <c r="V98" s="147"/>
      <c r="W98" s="13"/>
      <c r="X98" s="147"/>
      <c r="Y98" s="13"/>
      <c r="Z98" s="147"/>
      <c r="AA98" s="13"/>
      <c r="AB98" s="44">
        <f t="shared" si="1"/>
        <v>0</v>
      </c>
      <c r="AC98" s="44">
        <f t="shared" si="2"/>
        <v>0</v>
      </c>
      <c r="AD98" s="13"/>
      <c r="AE98" s="13"/>
      <c r="AF98" s="13"/>
      <c r="AG98" s="13"/>
      <c r="AH98" s="13"/>
      <c r="AI98" s="13"/>
      <c r="AJ98" s="13"/>
      <c r="AK98" s="13"/>
      <c r="AL98" s="13"/>
      <c r="AM98" s="13"/>
      <c r="AN98" s="13"/>
      <c r="AO98" s="13"/>
      <c r="AP98" s="13"/>
      <c r="AQ98" s="13"/>
      <c r="AR98" s="13"/>
      <c r="AS98" s="13"/>
      <c r="AT98" s="13"/>
      <c r="AU98" s="13"/>
      <c r="AV98" s="13"/>
      <c r="AW98" s="13"/>
      <c r="AX98" s="13"/>
    </row>
    <row r="99" spans="1:50" ht="38.25" x14ac:dyDescent="0.25">
      <c r="A99" s="143" t="s">
        <v>29</v>
      </c>
      <c r="B99" s="111" t="s">
        <v>193</v>
      </c>
      <c r="C99" s="35" t="s">
        <v>78</v>
      </c>
      <c r="D99" s="144">
        <v>2.5000000000000005E-3</v>
      </c>
      <c r="E99" s="37" t="s">
        <v>328</v>
      </c>
      <c r="F99" s="94">
        <v>1</v>
      </c>
      <c r="G99" s="38" t="s">
        <v>215</v>
      </c>
      <c r="H99" s="36">
        <v>2.5000000000000005E-3</v>
      </c>
      <c r="I99" s="145" t="s">
        <v>436</v>
      </c>
      <c r="J99" s="146"/>
      <c r="K99" s="146"/>
      <c r="L99" s="146"/>
      <c r="M99" s="146"/>
      <c r="N99" s="146"/>
      <c r="O99" s="146"/>
      <c r="P99" s="146"/>
      <c r="Q99" s="146"/>
      <c r="R99" s="146"/>
      <c r="S99" s="146">
        <v>1</v>
      </c>
      <c r="T99" s="146"/>
      <c r="U99" s="146"/>
      <c r="V99" s="147"/>
      <c r="W99" s="13"/>
      <c r="X99" s="147"/>
      <c r="Y99" s="13"/>
      <c r="Z99" s="147"/>
      <c r="AA99" s="13"/>
      <c r="AB99" s="44">
        <f t="shared" si="1"/>
        <v>0</v>
      </c>
      <c r="AC99" s="44">
        <f t="shared" si="2"/>
        <v>0</v>
      </c>
      <c r="AD99" s="13"/>
      <c r="AE99" s="13"/>
      <c r="AF99" s="13"/>
      <c r="AG99" s="13"/>
      <c r="AH99" s="13"/>
      <c r="AI99" s="13"/>
      <c r="AJ99" s="13"/>
      <c r="AK99" s="13"/>
      <c r="AL99" s="13"/>
      <c r="AM99" s="13"/>
      <c r="AN99" s="13"/>
      <c r="AO99" s="13"/>
      <c r="AP99" s="13"/>
      <c r="AQ99" s="13"/>
      <c r="AR99" s="13"/>
      <c r="AS99" s="13"/>
      <c r="AT99" s="13"/>
      <c r="AU99" s="13"/>
      <c r="AV99" s="13"/>
      <c r="AW99" s="13"/>
      <c r="AX99" s="13"/>
    </row>
    <row r="100" spans="1:50" ht="38.25" x14ac:dyDescent="0.25">
      <c r="A100" s="143" t="s">
        <v>29</v>
      </c>
      <c r="B100" s="111" t="s">
        <v>193</v>
      </c>
      <c r="C100" s="35" t="s">
        <v>78</v>
      </c>
      <c r="D100" s="144">
        <v>2.5000000000000005E-3</v>
      </c>
      <c r="E100" s="37" t="s">
        <v>328</v>
      </c>
      <c r="F100" s="94">
        <v>1</v>
      </c>
      <c r="G100" s="38" t="s">
        <v>215</v>
      </c>
      <c r="H100" s="36">
        <v>2.5000000000000005E-3</v>
      </c>
      <c r="I100" s="145" t="s">
        <v>437</v>
      </c>
      <c r="J100" s="146"/>
      <c r="K100" s="146"/>
      <c r="L100" s="146"/>
      <c r="M100" s="146"/>
      <c r="N100" s="146"/>
      <c r="O100" s="146"/>
      <c r="P100" s="146"/>
      <c r="Q100" s="146"/>
      <c r="R100" s="146">
        <v>1</v>
      </c>
      <c r="S100" s="146"/>
      <c r="T100" s="146"/>
      <c r="U100" s="146"/>
      <c r="V100" s="147"/>
      <c r="W100" s="13"/>
      <c r="X100" s="147"/>
      <c r="Y100" s="13"/>
      <c r="Z100" s="147"/>
      <c r="AA100" s="13"/>
      <c r="AB100" s="44">
        <f t="shared" si="1"/>
        <v>0</v>
      </c>
      <c r="AC100" s="44">
        <f t="shared" si="2"/>
        <v>0</v>
      </c>
      <c r="AD100" s="13"/>
      <c r="AE100" s="13"/>
      <c r="AF100" s="13"/>
      <c r="AG100" s="13"/>
      <c r="AH100" s="13"/>
      <c r="AI100" s="13"/>
      <c r="AJ100" s="13"/>
      <c r="AK100" s="13"/>
      <c r="AL100" s="13"/>
      <c r="AM100" s="13"/>
      <c r="AN100" s="13"/>
      <c r="AO100" s="13"/>
      <c r="AP100" s="13"/>
      <c r="AQ100" s="13"/>
      <c r="AR100" s="13"/>
      <c r="AS100" s="13"/>
      <c r="AT100" s="13"/>
      <c r="AU100" s="13"/>
      <c r="AV100" s="13"/>
      <c r="AW100" s="13"/>
      <c r="AX100" s="13"/>
    </row>
    <row r="101" spans="1:50" ht="38.25" x14ac:dyDescent="0.25">
      <c r="A101" s="143" t="s">
        <v>29</v>
      </c>
      <c r="B101" s="111" t="s">
        <v>193</v>
      </c>
      <c r="C101" s="35" t="s">
        <v>78</v>
      </c>
      <c r="D101" s="144">
        <v>2.5000000000000005E-3</v>
      </c>
      <c r="E101" s="37" t="s">
        <v>416</v>
      </c>
      <c r="F101" s="94">
        <v>1</v>
      </c>
      <c r="G101" s="38" t="s">
        <v>215</v>
      </c>
      <c r="H101" s="36">
        <v>2.5000000000000005E-3</v>
      </c>
      <c r="I101" s="145" t="s">
        <v>438</v>
      </c>
      <c r="J101" s="146"/>
      <c r="K101" s="146"/>
      <c r="L101" s="146"/>
      <c r="M101" s="146"/>
      <c r="N101" s="146"/>
      <c r="O101" s="146"/>
      <c r="P101" s="146">
        <v>1</v>
      </c>
      <c r="Q101" s="146"/>
      <c r="R101" s="146"/>
      <c r="S101" s="146"/>
      <c r="T101" s="146"/>
      <c r="U101" s="146"/>
      <c r="V101" s="147"/>
      <c r="W101" s="13"/>
      <c r="X101" s="147"/>
      <c r="Y101" s="13"/>
      <c r="Z101" s="147"/>
      <c r="AA101" s="13"/>
      <c r="AB101" s="44">
        <f t="shared" si="1"/>
        <v>0</v>
      </c>
      <c r="AC101" s="44">
        <f t="shared" si="2"/>
        <v>0</v>
      </c>
      <c r="AD101" s="13"/>
      <c r="AE101" s="13"/>
      <c r="AF101" s="13"/>
      <c r="AG101" s="13"/>
      <c r="AH101" s="13"/>
      <c r="AI101" s="13"/>
      <c r="AJ101" s="13"/>
      <c r="AK101" s="13"/>
      <c r="AL101" s="13"/>
      <c r="AM101" s="13"/>
      <c r="AN101" s="13"/>
      <c r="AO101" s="13"/>
      <c r="AP101" s="13"/>
      <c r="AQ101" s="13"/>
      <c r="AR101" s="13"/>
      <c r="AS101" s="13"/>
      <c r="AT101" s="13"/>
      <c r="AU101" s="13"/>
      <c r="AV101" s="13"/>
      <c r="AW101" s="13"/>
      <c r="AX101" s="13"/>
    </row>
    <row r="102" spans="1:50" ht="38.25" x14ac:dyDescent="0.25">
      <c r="A102" s="143" t="s">
        <v>29</v>
      </c>
      <c r="B102" s="111" t="s">
        <v>193</v>
      </c>
      <c r="C102" s="35" t="s">
        <v>78</v>
      </c>
      <c r="D102" s="144">
        <v>2.5000000000000005E-3</v>
      </c>
      <c r="E102" s="37" t="s">
        <v>439</v>
      </c>
      <c r="F102" s="94">
        <v>1</v>
      </c>
      <c r="G102" s="38" t="s">
        <v>440</v>
      </c>
      <c r="H102" s="36">
        <v>2.5000000000000005E-3</v>
      </c>
      <c r="I102" s="145" t="s">
        <v>441</v>
      </c>
      <c r="J102" s="146"/>
      <c r="K102" s="146"/>
      <c r="L102" s="146"/>
      <c r="M102" s="146"/>
      <c r="N102" s="146">
        <v>0.5</v>
      </c>
      <c r="O102" s="146"/>
      <c r="P102" s="146"/>
      <c r="Q102" s="146"/>
      <c r="R102" s="146"/>
      <c r="S102" s="146"/>
      <c r="T102" s="146">
        <v>0.5</v>
      </c>
      <c r="U102" s="146"/>
      <c r="V102" s="147"/>
      <c r="W102" s="13"/>
      <c r="X102" s="147"/>
      <c r="Y102" s="13"/>
      <c r="Z102" s="147"/>
      <c r="AA102" s="13"/>
      <c r="AB102" s="44">
        <f t="shared" si="1"/>
        <v>0</v>
      </c>
      <c r="AC102" s="44">
        <f t="shared" si="2"/>
        <v>0</v>
      </c>
      <c r="AD102" s="13"/>
      <c r="AE102" s="13"/>
      <c r="AF102" s="13"/>
      <c r="AG102" s="13"/>
      <c r="AH102" s="13"/>
      <c r="AI102" s="13"/>
      <c r="AJ102" s="13"/>
      <c r="AK102" s="13"/>
      <c r="AL102" s="13"/>
      <c r="AM102" s="13"/>
      <c r="AN102" s="13"/>
      <c r="AO102" s="13"/>
      <c r="AP102" s="13"/>
      <c r="AQ102" s="13"/>
      <c r="AR102" s="13"/>
      <c r="AS102" s="13"/>
      <c r="AT102" s="13"/>
      <c r="AU102" s="13"/>
      <c r="AV102" s="13"/>
      <c r="AW102" s="13"/>
      <c r="AX102" s="13"/>
    </row>
    <row r="103" spans="1:50" ht="76.5" x14ac:dyDescent="0.25">
      <c r="A103" s="143" t="s">
        <v>29</v>
      </c>
      <c r="B103" s="111" t="s">
        <v>193</v>
      </c>
      <c r="C103" s="35" t="s">
        <v>78</v>
      </c>
      <c r="D103" s="144">
        <v>2.5000000000000005E-3</v>
      </c>
      <c r="E103" s="37" t="s">
        <v>443</v>
      </c>
      <c r="F103" s="38">
        <v>1</v>
      </c>
      <c r="G103" s="38" t="s">
        <v>392</v>
      </c>
      <c r="H103" s="36">
        <v>2.5000000000000005E-3</v>
      </c>
      <c r="I103" s="145" t="s">
        <v>444</v>
      </c>
      <c r="J103" s="146">
        <v>0.5</v>
      </c>
      <c r="K103" s="146"/>
      <c r="L103" s="146"/>
      <c r="M103" s="146"/>
      <c r="N103" s="146"/>
      <c r="O103" s="146">
        <v>0.5</v>
      </c>
      <c r="P103" s="146"/>
      <c r="Q103" s="146"/>
      <c r="R103" s="146"/>
      <c r="S103" s="146"/>
      <c r="T103" s="146"/>
      <c r="U103" s="146"/>
      <c r="V103" s="152">
        <v>0.5</v>
      </c>
      <c r="W103" s="37" t="s">
        <v>445</v>
      </c>
      <c r="X103" s="147"/>
      <c r="Y103" s="13"/>
      <c r="Z103" s="147"/>
      <c r="AA103" s="13"/>
      <c r="AB103" s="44">
        <f t="shared" si="1"/>
        <v>1.2500000000000002E-3</v>
      </c>
      <c r="AC103" s="44">
        <f t="shared" si="2"/>
        <v>1.2500000000000002E-3</v>
      </c>
      <c r="AD103" s="13"/>
      <c r="AE103" s="13"/>
      <c r="AF103" s="13"/>
      <c r="AG103" s="13"/>
      <c r="AH103" s="13"/>
      <c r="AI103" s="13"/>
      <c r="AJ103" s="13"/>
      <c r="AK103" s="13"/>
      <c r="AL103" s="13"/>
      <c r="AM103" s="13"/>
      <c r="AN103" s="13"/>
      <c r="AO103" s="13"/>
      <c r="AP103" s="13"/>
      <c r="AQ103" s="13"/>
      <c r="AR103" s="13"/>
      <c r="AS103" s="13"/>
      <c r="AT103" s="13"/>
      <c r="AU103" s="13"/>
      <c r="AV103" s="13"/>
      <c r="AW103" s="13"/>
      <c r="AX103" s="13"/>
    </row>
    <row r="104" spans="1:50" ht="38.25" x14ac:dyDescent="0.25">
      <c r="A104" s="143" t="s">
        <v>29</v>
      </c>
      <c r="B104" s="111" t="s">
        <v>193</v>
      </c>
      <c r="C104" s="35" t="s">
        <v>78</v>
      </c>
      <c r="D104" s="144">
        <v>2.5000000000000005E-3</v>
      </c>
      <c r="E104" s="37" t="s">
        <v>328</v>
      </c>
      <c r="F104" s="94">
        <v>1</v>
      </c>
      <c r="G104" s="38" t="s">
        <v>215</v>
      </c>
      <c r="H104" s="36">
        <v>2.5000000000000005E-3</v>
      </c>
      <c r="I104" s="145" t="s">
        <v>447</v>
      </c>
      <c r="J104" s="146"/>
      <c r="K104" s="146"/>
      <c r="L104" s="146"/>
      <c r="M104" s="146"/>
      <c r="N104" s="146"/>
      <c r="O104" s="146"/>
      <c r="P104" s="146">
        <v>1</v>
      </c>
      <c r="Q104" s="146"/>
      <c r="R104" s="146"/>
      <c r="S104" s="146"/>
      <c r="T104" s="146"/>
      <c r="U104" s="146"/>
      <c r="V104" s="147"/>
      <c r="W104" s="13"/>
      <c r="X104" s="147"/>
      <c r="Y104" s="13"/>
      <c r="Z104" s="147"/>
      <c r="AA104" s="13"/>
      <c r="AB104" s="44">
        <f t="shared" si="1"/>
        <v>0</v>
      </c>
      <c r="AC104" s="44">
        <f t="shared" si="2"/>
        <v>0</v>
      </c>
      <c r="AD104" s="13"/>
      <c r="AE104" s="13"/>
      <c r="AF104" s="13"/>
      <c r="AG104" s="13"/>
      <c r="AH104" s="13"/>
      <c r="AI104" s="13"/>
      <c r="AJ104" s="13"/>
      <c r="AK104" s="13"/>
      <c r="AL104" s="13"/>
      <c r="AM104" s="13"/>
      <c r="AN104" s="13"/>
      <c r="AO104" s="13"/>
      <c r="AP104" s="13"/>
      <c r="AQ104" s="13"/>
      <c r="AR104" s="13"/>
      <c r="AS104" s="13"/>
      <c r="AT104" s="13"/>
      <c r="AU104" s="13"/>
      <c r="AV104" s="13"/>
      <c r="AW104" s="13"/>
      <c r="AX104" s="13"/>
    </row>
    <row r="105" spans="1:50" ht="114" x14ac:dyDescent="0.25">
      <c r="A105" s="143" t="s">
        <v>29</v>
      </c>
      <c r="B105" s="111" t="s">
        <v>193</v>
      </c>
      <c r="C105" s="35" t="s">
        <v>78</v>
      </c>
      <c r="D105" s="144">
        <v>2.5000000000000005E-3</v>
      </c>
      <c r="E105" s="37" t="s">
        <v>448</v>
      </c>
      <c r="F105" s="94">
        <v>1</v>
      </c>
      <c r="G105" s="38" t="s">
        <v>449</v>
      </c>
      <c r="H105" s="36">
        <v>2.5000000000000005E-3</v>
      </c>
      <c r="I105" s="145" t="s">
        <v>450</v>
      </c>
      <c r="J105" s="146"/>
      <c r="K105" s="146"/>
      <c r="L105" s="146">
        <v>0.5</v>
      </c>
      <c r="M105" s="146">
        <v>0.5</v>
      </c>
      <c r="N105" s="146"/>
      <c r="O105" s="146"/>
      <c r="P105" s="146"/>
      <c r="Q105" s="146"/>
      <c r="R105" s="146"/>
      <c r="S105" s="146"/>
      <c r="T105" s="146"/>
      <c r="U105" s="146"/>
      <c r="V105" s="147"/>
      <c r="W105" s="13"/>
      <c r="X105" s="147"/>
      <c r="Y105" s="13"/>
      <c r="Z105" s="148">
        <v>0.5</v>
      </c>
      <c r="AA105" s="47" t="s">
        <v>451</v>
      </c>
      <c r="AB105" s="44">
        <f t="shared" si="1"/>
        <v>1.2500000000000002E-3</v>
      </c>
      <c r="AC105" s="44">
        <f t="shared" si="2"/>
        <v>1.2500000000000002E-3</v>
      </c>
      <c r="AD105" s="13"/>
      <c r="AE105" s="13"/>
      <c r="AF105" s="13"/>
      <c r="AG105" s="13"/>
      <c r="AH105" s="13"/>
      <c r="AI105" s="13"/>
      <c r="AJ105" s="13"/>
      <c r="AK105" s="13"/>
      <c r="AL105" s="13"/>
      <c r="AM105" s="13"/>
      <c r="AN105" s="13"/>
      <c r="AO105" s="13"/>
      <c r="AP105" s="13"/>
      <c r="AQ105" s="13"/>
      <c r="AR105" s="13"/>
      <c r="AS105" s="13"/>
      <c r="AT105" s="13"/>
      <c r="AU105" s="13"/>
      <c r="AV105" s="13"/>
      <c r="AW105" s="13"/>
      <c r="AX105" s="13"/>
    </row>
    <row r="106" spans="1:50" ht="71.25" x14ac:dyDescent="0.25">
      <c r="A106" s="143" t="s">
        <v>29</v>
      </c>
      <c r="B106" s="111" t="s">
        <v>193</v>
      </c>
      <c r="C106" s="35" t="s">
        <v>78</v>
      </c>
      <c r="D106" s="144">
        <v>2.5000000000000005E-3</v>
      </c>
      <c r="E106" s="37" t="s">
        <v>328</v>
      </c>
      <c r="F106" s="94">
        <v>1</v>
      </c>
      <c r="G106" s="38" t="s">
        <v>215</v>
      </c>
      <c r="H106" s="36">
        <v>2.5000000000000005E-3</v>
      </c>
      <c r="I106" s="145" t="s">
        <v>453</v>
      </c>
      <c r="J106" s="146"/>
      <c r="K106" s="146">
        <v>1</v>
      </c>
      <c r="L106" s="146"/>
      <c r="M106" s="146"/>
      <c r="N106" s="146"/>
      <c r="O106" s="146"/>
      <c r="P106" s="146"/>
      <c r="Q106" s="146"/>
      <c r="R106" s="146"/>
      <c r="S106" s="146"/>
      <c r="T106" s="146"/>
      <c r="U106" s="146"/>
      <c r="V106" s="147"/>
      <c r="W106" s="13"/>
      <c r="X106" s="148">
        <v>0</v>
      </c>
      <c r="Y106" s="47" t="s">
        <v>454</v>
      </c>
      <c r="Z106" s="148">
        <v>1</v>
      </c>
      <c r="AA106" s="47" t="s">
        <v>455</v>
      </c>
      <c r="AB106" s="44">
        <f t="shared" si="1"/>
        <v>2.5000000000000005E-3</v>
      </c>
      <c r="AC106" s="44">
        <f t="shared" si="2"/>
        <v>2.5000000000000005E-3</v>
      </c>
      <c r="AD106" s="13"/>
      <c r="AE106" s="13"/>
      <c r="AF106" s="13"/>
      <c r="AG106" s="13"/>
      <c r="AH106" s="13"/>
      <c r="AI106" s="13"/>
      <c r="AJ106" s="13"/>
      <c r="AK106" s="13"/>
      <c r="AL106" s="13"/>
      <c r="AM106" s="13"/>
      <c r="AN106" s="13"/>
      <c r="AO106" s="13"/>
      <c r="AP106" s="13"/>
      <c r="AQ106" s="13"/>
      <c r="AR106" s="13"/>
      <c r="AS106" s="13"/>
      <c r="AT106" s="13"/>
      <c r="AU106" s="13"/>
      <c r="AV106" s="13"/>
      <c r="AW106" s="13"/>
      <c r="AX106" s="13"/>
    </row>
    <row r="107" spans="1:50" ht="38.25" x14ac:dyDescent="0.25">
      <c r="A107" s="143" t="s">
        <v>29</v>
      </c>
      <c r="B107" s="111" t="s">
        <v>193</v>
      </c>
      <c r="C107" s="35" t="s">
        <v>78</v>
      </c>
      <c r="D107" s="144">
        <v>2.5000000000000005E-3</v>
      </c>
      <c r="E107" s="37" t="s">
        <v>328</v>
      </c>
      <c r="F107" s="94">
        <v>1</v>
      </c>
      <c r="G107" s="38" t="s">
        <v>215</v>
      </c>
      <c r="H107" s="36">
        <v>2.5000000000000005E-3</v>
      </c>
      <c r="I107" s="145" t="s">
        <v>456</v>
      </c>
      <c r="J107" s="146"/>
      <c r="K107" s="146"/>
      <c r="L107" s="146"/>
      <c r="M107" s="146"/>
      <c r="N107" s="146"/>
      <c r="O107" s="146"/>
      <c r="P107" s="146"/>
      <c r="Q107" s="146"/>
      <c r="R107" s="146">
        <v>1</v>
      </c>
      <c r="S107" s="146"/>
      <c r="T107" s="146"/>
      <c r="U107" s="146"/>
      <c r="V107" s="147"/>
      <c r="W107" s="13"/>
      <c r="X107" s="147"/>
      <c r="Y107" s="13"/>
      <c r="Z107" s="147"/>
      <c r="AA107" s="13"/>
      <c r="AB107" s="44">
        <f t="shared" si="1"/>
        <v>0</v>
      </c>
      <c r="AC107" s="44">
        <f t="shared" si="2"/>
        <v>0</v>
      </c>
      <c r="AD107" s="13"/>
      <c r="AE107" s="13"/>
      <c r="AF107" s="13"/>
      <c r="AG107" s="13"/>
      <c r="AH107" s="13"/>
      <c r="AI107" s="13"/>
      <c r="AJ107" s="13"/>
      <c r="AK107" s="13"/>
      <c r="AL107" s="13"/>
      <c r="AM107" s="13"/>
      <c r="AN107" s="13"/>
      <c r="AO107" s="13"/>
      <c r="AP107" s="13"/>
      <c r="AQ107" s="13"/>
      <c r="AR107" s="13"/>
      <c r="AS107" s="13"/>
      <c r="AT107" s="13"/>
      <c r="AU107" s="13"/>
      <c r="AV107" s="13"/>
      <c r="AW107" s="13"/>
      <c r="AX107" s="13"/>
    </row>
    <row r="108" spans="1:50" ht="38.25" x14ac:dyDescent="0.25">
      <c r="A108" s="143" t="s">
        <v>29</v>
      </c>
      <c r="B108" s="111" t="s">
        <v>193</v>
      </c>
      <c r="C108" s="35" t="s">
        <v>78</v>
      </c>
      <c r="D108" s="144">
        <v>2.5000000000000005E-3</v>
      </c>
      <c r="E108" s="37" t="s">
        <v>328</v>
      </c>
      <c r="F108" s="94">
        <v>1</v>
      </c>
      <c r="G108" s="38" t="s">
        <v>215</v>
      </c>
      <c r="H108" s="36">
        <v>2.5000000000000005E-3</v>
      </c>
      <c r="I108" s="145" t="s">
        <v>457</v>
      </c>
      <c r="J108" s="146"/>
      <c r="K108" s="146"/>
      <c r="L108" s="146"/>
      <c r="M108" s="146"/>
      <c r="N108" s="146"/>
      <c r="O108" s="146"/>
      <c r="P108" s="146">
        <v>1</v>
      </c>
      <c r="Q108" s="146"/>
      <c r="R108" s="146"/>
      <c r="S108" s="146"/>
      <c r="T108" s="146"/>
      <c r="U108" s="146"/>
      <c r="V108" s="147"/>
      <c r="W108" s="13"/>
      <c r="X108" s="147"/>
      <c r="Y108" s="13"/>
      <c r="Z108" s="147"/>
      <c r="AA108" s="13"/>
      <c r="AB108" s="44">
        <f t="shared" si="1"/>
        <v>0</v>
      </c>
      <c r="AC108" s="44">
        <f t="shared" si="2"/>
        <v>0</v>
      </c>
      <c r="AD108" s="13"/>
      <c r="AE108" s="13"/>
      <c r="AF108" s="13"/>
      <c r="AG108" s="13"/>
      <c r="AH108" s="13"/>
      <c r="AI108" s="13"/>
      <c r="AJ108" s="13"/>
      <c r="AK108" s="13"/>
      <c r="AL108" s="13"/>
      <c r="AM108" s="13"/>
      <c r="AN108" s="13"/>
      <c r="AO108" s="13"/>
      <c r="AP108" s="13"/>
      <c r="AQ108" s="13"/>
      <c r="AR108" s="13"/>
      <c r="AS108" s="13"/>
      <c r="AT108" s="13"/>
      <c r="AU108" s="13"/>
      <c r="AV108" s="13"/>
      <c r="AW108" s="13"/>
      <c r="AX108" s="13"/>
    </row>
    <row r="109" spans="1:50" ht="38.25" x14ac:dyDescent="0.25">
      <c r="A109" s="143" t="s">
        <v>29</v>
      </c>
      <c r="B109" s="111" t="s">
        <v>193</v>
      </c>
      <c r="C109" s="35" t="s">
        <v>78</v>
      </c>
      <c r="D109" s="144">
        <v>2.5000000000000005E-3</v>
      </c>
      <c r="E109" s="37" t="s">
        <v>328</v>
      </c>
      <c r="F109" s="94">
        <v>1</v>
      </c>
      <c r="G109" s="38" t="s">
        <v>215</v>
      </c>
      <c r="H109" s="36">
        <v>2.5000000000000005E-3</v>
      </c>
      <c r="I109" s="145" t="s">
        <v>458</v>
      </c>
      <c r="J109" s="146"/>
      <c r="K109" s="146"/>
      <c r="L109" s="146"/>
      <c r="M109" s="146">
        <v>1</v>
      </c>
      <c r="N109" s="146"/>
      <c r="O109" s="146"/>
      <c r="P109" s="146"/>
      <c r="Q109" s="146"/>
      <c r="R109" s="146"/>
      <c r="S109" s="146"/>
      <c r="T109" s="146"/>
      <c r="U109" s="146"/>
      <c r="V109" s="147"/>
      <c r="W109" s="13"/>
      <c r="X109" s="147"/>
      <c r="Y109" s="13"/>
      <c r="Z109" s="147"/>
      <c r="AA109" s="13"/>
      <c r="AB109" s="44">
        <f t="shared" si="1"/>
        <v>0</v>
      </c>
      <c r="AC109" s="44">
        <f t="shared" si="2"/>
        <v>0</v>
      </c>
      <c r="AD109" s="13"/>
      <c r="AE109" s="13"/>
      <c r="AF109" s="13"/>
      <c r="AG109" s="13"/>
      <c r="AH109" s="13"/>
      <c r="AI109" s="13"/>
      <c r="AJ109" s="13"/>
      <c r="AK109" s="13"/>
      <c r="AL109" s="13"/>
      <c r="AM109" s="13"/>
      <c r="AN109" s="13"/>
      <c r="AO109" s="13"/>
      <c r="AP109" s="13"/>
      <c r="AQ109" s="13"/>
      <c r="AR109" s="13"/>
      <c r="AS109" s="13"/>
      <c r="AT109" s="13"/>
      <c r="AU109" s="13"/>
      <c r="AV109" s="13"/>
      <c r="AW109" s="13"/>
      <c r="AX109" s="13"/>
    </row>
    <row r="110" spans="1:50" ht="51" x14ac:dyDescent="0.25">
      <c r="A110" s="143" t="s">
        <v>29</v>
      </c>
      <c r="B110" s="111" t="s">
        <v>193</v>
      </c>
      <c r="C110" s="35" t="s">
        <v>78</v>
      </c>
      <c r="D110" s="144">
        <v>2.5000000000000005E-3</v>
      </c>
      <c r="E110" s="37" t="s">
        <v>460</v>
      </c>
      <c r="F110" s="161">
        <v>1</v>
      </c>
      <c r="G110" s="38" t="s">
        <v>461</v>
      </c>
      <c r="H110" s="36">
        <v>2.5000000000000005E-3</v>
      </c>
      <c r="I110" s="145" t="s">
        <v>462</v>
      </c>
      <c r="J110" s="146"/>
      <c r="K110" s="146"/>
      <c r="L110" s="146"/>
      <c r="M110" s="146"/>
      <c r="N110" s="146"/>
      <c r="O110" s="146">
        <v>1</v>
      </c>
      <c r="P110" s="146"/>
      <c r="Q110" s="146"/>
      <c r="R110" s="146"/>
      <c r="S110" s="146"/>
      <c r="T110" s="146"/>
      <c r="U110" s="146"/>
      <c r="V110" s="147"/>
      <c r="W110" s="13"/>
      <c r="X110" s="147"/>
      <c r="Y110" s="13"/>
      <c r="Z110" s="147"/>
      <c r="AA110" s="13"/>
      <c r="AB110" s="44">
        <f t="shared" si="1"/>
        <v>0</v>
      </c>
      <c r="AC110" s="44">
        <f t="shared" si="2"/>
        <v>0</v>
      </c>
      <c r="AD110" s="13"/>
      <c r="AE110" s="13"/>
      <c r="AF110" s="13"/>
      <c r="AG110" s="13"/>
      <c r="AH110" s="13"/>
      <c r="AI110" s="13"/>
      <c r="AJ110" s="13"/>
      <c r="AK110" s="13"/>
      <c r="AL110" s="13"/>
      <c r="AM110" s="13"/>
      <c r="AN110" s="13"/>
      <c r="AO110" s="13"/>
      <c r="AP110" s="13"/>
      <c r="AQ110" s="13"/>
      <c r="AR110" s="13"/>
      <c r="AS110" s="13"/>
      <c r="AT110" s="13"/>
      <c r="AU110" s="13"/>
      <c r="AV110" s="13"/>
      <c r="AW110" s="13"/>
      <c r="AX110" s="13"/>
    </row>
    <row r="111" spans="1:50" ht="38.25" x14ac:dyDescent="0.25">
      <c r="A111" s="143" t="s">
        <v>29</v>
      </c>
      <c r="B111" s="111" t="s">
        <v>193</v>
      </c>
      <c r="C111" s="35" t="s">
        <v>78</v>
      </c>
      <c r="D111" s="144">
        <v>2.5000000000000005E-3</v>
      </c>
      <c r="E111" s="37" t="s">
        <v>328</v>
      </c>
      <c r="F111" s="94">
        <v>1</v>
      </c>
      <c r="G111" s="38" t="s">
        <v>215</v>
      </c>
      <c r="H111" s="36">
        <v>2.5000000000000005E-3</v>
      </c>
      <c r="I111" s="145" t="s">
        <v>464</v>
      </c>
      <c r="J111" s="146"/>
      <c r="K111" s="146"/>
      <c r="L111" s="146"/>
      <c r="M111" s="146"/>
      <c r="N111" s="146">
        <v>1</v>
      </c>
      <c r="O111" s="146"/>
      <c r="P111" s="146"/>
      <c r="Q111" s="146"/>
      <c r="R111" s="146"/>
      <c r="S111" s="146"/>
      <c r="T111" s="146"/>
      <c r="U111" s="146"/>
      <c r="V111" s="147"/>
      <c r="W111" s="13"/>
      <c r="X111" s="147"/>
      <c r="Y111" s="13"/>
      <c r="Z111" s="147"/>
      <c r="AA111" s="13"/>
      <c r="AB111" s="44">
        <f t="shared" si="1"/>
        <v>0</v>
      </c>
      <c r="AC111" s="44">
        <f t="shared" si="2"/>
        <v>0</v>
      </c>
      <c r="AD111" s="13"/>
      <c r="AE111" s="13"/>
      <c r="AF111" s="13"/>
      <c r="AG111" s="13"/>
      <c r="AH111" s="13"/>
      <c r="AI111" s="13"/>
      <c r="AJ111" s="13"/>
      <c r="AK111" s="13"/>
      <c r="AL111" s="13"/>
      <c r="AM111" s="13"/>
      <c r="AN111" s="13"/>
      <c r="AO111" s="13"/>
      <c r="AP111" s="13"/>
      <c r="AQ111" s="13"/>
      <c r="AR111" s="13"/>
      <c r="AS111" s="13"/>
      <c r="AT111" s="13"/>
      <c r="AU111" s="13"/>
      <c r="AV111" s="13"/>
      <c r="AW111" s="13"/>
      <c r="AX111" s="13"/>
    </row>
    <row r="112" spans="1:50" ht="38.25" x14ac:dyDescent="0.25">
      <c r="A112" s="143" t="s">
        <v>29</v>
      </c>
      <c r="B112" s="111" t="s">
        <v>193</v>
      </c>
      <c r="C112" s="35" t="s">
        <v>78</v>
      </c>
      <c r="D112" s="144">
        <v>2.5000000000000005E-3</v>
      </c>
      <c r="E112" s="37" t="s">
        <v>328</v>
      </c>
      <c r="F112" s="94">
        <v>1</v>
      </c>
      <c r="G112" s="38" t="s">
        <v>215</v>
      </c>
      <c r="H112" s="36">
        <v>2.5000000000000005E-3</v>
      </c>
      <c r="I112" s="145" t="s">
        <v>466</v>
      </c>
      <c r="J112" s="146"/>
      <c r="K112" s="146"/>
      <c r="L112" s="146"/>
      <c r="M112" s="146"/>
      <c r="N112" s="146"/>
      <c r="O112" s="146">
        <v>1</v>
      </c>
      <c r="P112" s="146"/>
      <c r="Q112" s="146"/>
      <c r="R112" s="146"/>
      <c r="S112" s="146"/>
      <c r="T112" s="146"/>
      <c r="U112" s="146"/>
      <c r="V112" s="147"/>
      <c r="W112" s="13"/>
      <c r="X112" s="147"/>
      <c r="Y112" s="13"/>
      <c r="Z112" s="147"/>
      <c r="AA112" s="13"/>
      <c r="AB112" s="44">
        <f t="shared" si="1"/>
        <v>0</v>
      </c>
      <c r="AC112" s="44">
        <f t="shared" si="2"/>
        <v>0</v>
      </c>
      <c r="AD112" s="13"/>
      <c r="AE112" s="13"/>
      <c r="AF112" s="13"/>
      <c r="AG112" s="13"/>
      <c r="AH112" s="13"/>
      <c r="AI112" s="13"/>
      <c r="AJ112" s="13"/>
      <c r="AK112" s="13"/>
      <c r="AL112" s="13"/>
      <c r="AM112" s="13"/>
      <c r="AN112" s="13"/>
      <c r="AO112" s="13"/>
      <c r="AP112" s="13"/>
      <c r="AQ112" s="13"/>
      <c r="AR112" s="13"/>
      <c r="AS112" s="13"/>
      <c r="AT112" s="13"/>
      <c r="AU112" s="13"/>
      <c r="AV112" s="13"/>
      <c r="AW112" s="13"/>
      <c r="AX112" s="13"/>
    </row>
    <row r="113" spans="1:50" ht="25.5" x14ac:dyDescent="0.25">
      <c r="A113" s="143" t="s">
        <v>29</v>
      </c>
      <c r="B113" s="111" t="s">
        <v>193</v>
      </c>
      <c r="C113" s="35" t="s">
        <v>78</v>
      </c>
      <c r="D113" s="144">
        <v>2.5000000000000005E-3</v>
      </c>
      <c r="E113" s="37" t="s">
        <v>468</v>
      </c>
      <c r="F113" s="94">
        <v>0.01</v>
      </c>
      <c r="G113" s="38" t="s">
        <v>469</v>
      </c>
      <c r="H113" s="36">
        <v>2.5000000000000005E-3</v>
      </c>
      <c r="I113" s="145" t="s">
        <v>470</v>
      </c>
      <c r="J113" s="146"/>
      <c r="K113" s="146"/>
      <c r="L113" s="146"/>
      <c r="M113" s="146"/>
      <c r="N113" s="146"/>
      <c r="O113" s="146"/>
      <c r="P113" s="146"/>
      <c r="Q113" s="146"/>
      <c r="R113" s="146"/>
      <c r="S113" s="146"/>
      <c r="T113" s="146"/>
      <c r="U113" s="146">
        <v>1</v>
      </c>
      <c r="V113" s="147"/>
      <c r="W113" s="13"/>
      <c r="X113" s="147"/>
      <c r="Y113" s="13"/>
      <c r="Z113" s="147"/>
      <c r="AA113" s="13"/>
      <c r="AB113" s="44">
        <f t="shared" si="1"/>
        <v>0</v>
      </c>
      <c r="AC113" s="44">
        <f t="shared" si="2"/>
        <v>0</v>
      </c>
      <c r="AD113" s="13"/>
      <c r="AE113" s="13"/>
      <c r="AF113" s="13"/>
      <c r="AG113" s="13"/>
      <c r="AH113" s="13"/>
      <c r="AI113" s="13"/>
      <c r="AJ113" s="13"/>
      <c r="AK113" s="13"/>
      <c r="AL113" s="13"/>
      <c r="AM113" s="13"/>
      <c r="AN113" s="13"/>
      <c r="AO113" s="13"/>
      <c r="AP113" s="13"/>
      <c r="AQ113" s="13"/>
      <c r="AR113" s="13"/>
      <c r="AS113" s="13"/>
      <c r="AT113" s="13"/>
      <c r="AU113" s="13"/>
      <c r="AV113" s="13"/>
      <c r="AW113" s="13"/>
      <c r="AX113" s="13"/>
    </row>
    <row r="114" spans="1:50" ht="71.25" x14ac:dyDescent="0.25">
      <c r="A114" s="143" t="s">
        <v>29</v>
      </c>
      <c r="B114" s="111" t="s">
        <v>193</v>
      </c>
      <c r="C114" s="35" t="s">
        <v>78</v>
      </c>
      <c r="D114" s="144">
        <v>2.5000000000000005E-3</v>
      </c>
      <c r="E114" s="37" t="s">
        <v>328</v>
      </c>
      <c r="F114" s="94">
        <v>1</v>
      </c>
      <c r="G114" s="38" t="s">
        <v>215</v>
      </c>
      <c r="H114" s="36">
        <v>2.5000000000000005E-3</v>
      </c>
      <c r="I114" s="145" t="s">
        <v>471</v>
      </c>
      <c r="J114" s="146"/>
      <c r="K114" s="146">
        <v>1</v>
      </c>
      <c r="L114" s="146"/>
      <c r="M114" s="146"/>
      <c r="N114" s="146"/>
      <c r="O114" s="146"/>
      <c r="P114" s="146"/>
      <c r="Q114" s="146"/>
      <c r="R114" s="146"/>
      <c r="S114" s="146"/>
      <c r="T114" s="146"/>
      <c r="U114" s="146"/>
      <c r="V114" s="147"/>
      <c r="W114" s="13"/>
      <c r="X114" s="148">
        <v>0</v>
      </c>
      <c r="Y114" s="47" t="s">
        <v>454</v>
      </c>
      <c r="Z114" s="148">
        <v>1</v>
      </c>
      <c r="AA114" s="47" t="s">
        <v>472</v>
      </c>
      <c r="AB114" s="44">
        <f t="shared" si="1"/>
        <v>2.5000000000000005E-3</v>
      </c>
      <c r="AC114" s="44">
        <f t="shared" si="2"/>
        <v>2.5000000000000005E-3</v>
      </c>
      <c r="AD114" s="13"/>
      <c r="AE114" s="13"/>
      <c r="AF114" s="13"/>
      <c r="AG114" s="13"/>
      <c r="AH114" s="13"/>
      <c r="AI114" s="13"/>
      <c r="AJ114" s="13"/>
      <c r="AK114" s="13"/>
      <c r="AL114" s="13"/>
      <c r="AM114" s="13"/>
      <c r="AN114" s="13"/>
      <c r="AO114" s="13"/>
      <c r="AP114" s="13"/>
      <c r="AQ114" s="13"/>
      <c r="AR114" s="13"/>
      <c r="AS114" s="13"/>
      <c r="AT114" s="13"/>
      <c r="AU114" s="13"/>
      <c r="AV114" s="13"/>
      <c r="AW114" s="13"/>
      <c r="AX114" s="13"/>
    </row>
    <row r="115" spans="1:50" ht="38.25" x14ac:dyDescent="0.25">
      <c r="A115" s="143" t="s">
        <v>29</v>
      </c>
      <c r="B115" s="111" t="s">
        <v>193</v>
      </c>
      <c r="C115" s="35" t="s">
        <v>78</v>
      </c>
      <c r="D115" s="144">
        <v>2.5000000000000005E-3</v>
      </c>
      <c r="E115" s="37" t="s">
        <v>473</v>
      </c>
      <c r="F115" s="94">
        <v>1</v>
      </c>
      <c r="G115" s="38" t="s">
        <v>474</v>
      </c>
      <c r="H115" s="36">
        <v>2.5000000000000005E-3</v>
      </c>
      <c r="I115" s="145" t="s">
        <v>475</v>
      </c>
      <c r="J115" s="146"/>
      <c r="K115" s="146"/>
      <c r="L115" s="146"/>
      <c r="M115" s="146"/>
      <c r="N115" s="146"/>
      <c r="O115" s="146"/>
      <c r="P115" s="146">
        <v>1</v>
      </c>
      <c r="Q115" s="146"/>
      <c r="R115" s="146"/>
      <c r="S115" s="146"/>
      <c r="T115" s="146"/>
      <c r="U115" s="146"/>
      <c r="V115" s="147"/>
      <c r="W115" s="13"/>
      <c r="X115" s="147"/>
      <c r="Y115" s="13"/>
      <c r="Z115" s="147"/>
      <c r="AA115" s="13"/>
      <c r="AB115" s="44">
        <f t="shared" si="1"/>
        <v>0</v>
      </c>
      <c r="AC115" s="44">
        <f t="shared" si="2"/>
        <v>0</v>
      </c>
      <c r="AD115" s="13"/>
      <c r="AE115" s="13"/>
      <c r="AF115" s="13"/>
      <c r="AG115" s="13"/>
      <c r="AH115" s="13"/>
      <c r="AI115" s="13"/>
      <c r="AJ115" s="13"/>
      <c r="AK115" s="13"/>
      <c r="AL115" s="13"/>
      <c r="AM115" s="13"/>
      <c r="AN115" s="13"/>
      <c r="AO115" s="13"/>
      <c r="AP115" s="13"/>
      <c r="AQ115" s="13"/>
      <c r="AR115" s="13"/>
      <c r="AS115" s="13"/>
      <c r="AT115" s="13"/>
      <c r="AU115" s="13"/>
      <c r="AV115" s="13"/>
      <c r="AW115" s="13"/>
      <c r="AX115" s="13"/>
    </row>
    <row r="116" spans="1:50" ht="38.25" x14ac:dyDescent="0.25">
      <c r="A116" s="143" t="s">
        <v>29</v>
      </c>
      <c r="B116" s="111" t="s">
        <v>193</v>
      </c>
      <c r="C116" s="35" t="s">
        <v>78</v>
      </c>
      <c r="D116" s="144">
        <v>2.5000000000000005E-3</v>
      </c>
      <c r="E116" s="37" t="s">
        <v>476</v>
      </c>
      <c r="F116" s="94">
        <v>1</v>
      </c>
      <c r="G116" s="38" t="s">
        <v>215</v>
      </c>
      <c r="H116" s="36">
        <v>2.5000000000000005E-3</v>
      </c>
      <c r="I116" s="145" t="s">
        <v>477</v>
      </c>
      <c r="J116" s="146"/>
      <c r="K116" s="146"/>
      <c r="L116" s="146">
        <v>0.25</v>
      </c>
      <c r="M116" s="146"/>
      <c r="N116" s="146"/>
      <c r="O116" s="146">
        <v>0.25</v>
      </c>
      <c r="P116" s="146"/>
      <c r="Q116" s="146"/>
      <c r="R116" s="146">
        <v>0.25</v>
      </c>
      <c r="S116" s="146"/>
      <c r="T116" s="146"/>
      <c r="U116" s="146">
        <v>0.25</v>
      </c>
      <c r="V116" s="147"/>
      <c r="W116" s="13"/>
      <c r="X116" s="147"/>
      <c r="Y116" s="13"/>
      <c r="Z116" s="120">
        <v>0.25</v>
      </c>
      <c r="AA116" s="13" t="s">
        <v>478</v>
      </c>
      <c r="AB116" s="44">
        <f t="shared" si="1"/>
        <v>6.2500000000000012E-4</v>
      </c>
      <c r="AC116" s="44">
        <f t="shared" si="2"/>
        <v>6.2500000000000012E-4</v>
      </c>
      <c r="AD116" s="13"/>
      <c r="AE116" s="13"/>
      <c r="AF116" s="13"/>
      <c r="AG116" s="13"/>
      <c r="AH116" s="13"/>
      <c r="AI116" s="13"/>
      <c r="AJ116" s="13"/>
      <c r="AK116" s="13"/>
      <c r="AL116" s="13"/>
      <c r="AM116" s="13"/>
      <c r="AN116" s="13"/>
      <c r="AO116" s="13"/>
      <c r="AP116" s="13"/>
      <c r="AQ116" s="13"/>
      <c r="AR116" s="13"/>
      <c r="AS116" s="13"/>
      <c r="AT116" s="13"/>
      <c r="AU116" s="13"/>
      <c r="AV116" s="13"/>
      <c r="AW116" s="13"/>
      <c r="AX116" s="13"/>
    </row>
    <row r="117" spans="1:50" ht="38.25" x14ac:dyDescent="0.25">
      <c r="A117" s="143" t="s">
        <v>29</v>
      </c>
      <c r="B117" s="111" t="s">
        <v>193</v>
      </c>
      <c r="C117" s="35" t="s">
        <v>78</v>
      </c>
      <c r="D117" s="144">
        <v>2.5000000000000005E-3</v>
      </c>
      <c r="E117" s="37" t="s">
        <v>480</v>
      </c>
      <c r="F117" s="94">
        <v>1</v>
      </c>
      <c r="G117" s="38" t="s">
        <v>481</v>
      </c>
      <c r="H117" s="36">
        <v>2.5000000000000005E-3</v>
      </c>
      <c r="I117" s="145" t="s">
        <v>482</v>
      </c>
      <c r="J117" s="146"/>
      <c r="K117" s="146"/>
      <c r="L117" s="146">
        <v>0.25</v>
      </c>
      <c r="M117" s="146"/>
      <c r="N117" s="146"/>
      <c r="O117" s="146">
        <v>0.25</v>
      </c>
      <c r="P117" s="146"/>
      <c r="Q117" s="146"/>
      <c r="R117" s="146">
        <v>0.25</v>
      </c>
      <c r="S117" s="146"/>
      <c r="T117" s="146"/>
      <c r="U117" s="146">
        <v>0.25</v>
      </c>
      <c r="V117" s="147"/>
      <c r="W117" s="13"/>
      <c r="X117" s="147"/>
      <c r="Y117" s="13"/>
      <c r="Z117" s="120">
        <v>0.25</v>
      </c>
      <c r="AA117" s="13" t="s">
        <v>478</v>
      </c>
      <c r="AB117" s="44">
        <f t="shared" si="1"/>
        <v>6.2500000000000012E-4</v>
      </c>
      <c r="AC117" s="44">
        <f t="shared" si="2"/>
        <v>6.2500000000000012E-4</v>
      </c>
      <c r="AD117" s="13"/>
      <c r="AE117" s="13"/>
      <c r="AF117" s="13"/>
      <c r="AG117" s="13"/>
      <c r="AH117" s="13"/>
      <c r="AI117" s="13"/>
      <c r="AJ117" s="13"/>
      <c r="AK117" s="13"/>
      <c r="AL117" s="13"/>
      <c r="AM117" s="13"/>
      <c r="AN117" s="13"/>
      <c r="AO117" s="13"/>
      <c r="AP117" s="13"/>
      <c r="AQ117" s="13"/>
      <c r="AR117" s="13"/>
      <c r="AS117" s="13"/>
      <c r="AT117" s="13"/>
      <c r="AU117" s="13"/>
      <c r="AV117" s="13"/>
      <c r="AW117" s="13"/>
      <c r="AX117" s="13"/>
    </row>
    <row r="118" spans="1:50" ht="38.25" x14ac:dyDescent="0.25">
      <c r="A118" s="143" t="s">
        <v>29</v>
      </c>
      <c r="B118" s="111" t="s">
        <v>193</v>
      </c>
      <c r="C118" s="35" t="s">
        <v>78</v>
      </c>
      <c r="D118" s="144">
        <v>2.5000000000000005E-3</v>
      </c>
      <c r="E118" s="37" t="s">
        <v>484</v>
      </c>
      <c r="F118" s="94">
        <v>1</v>
      </c>
      <c r="G118" s="38" t="s">
        <v>485</v>
      </c>
      <c r="H118" s="36">
        <v>2.5000000000000005E-3</v>
      </c>
      <c r="I118" s="145" t="s">
        <v>486</v>
      </c>
      <c r="J118" s="146"/>
      <c r="K118" s="146"/>
      <c r="L118" s="146"/>
      <c r="M118" s="146"/>
      <c r="N118" s="146"/>
      <c r="O118" s="146"/>
      <c r="P118" s="146"/>
      <c r="Q118" s="146">
        <v>1</v>
      </c>
      <c r="R118" s="146"/>
      <c r="S118" s="146"/>
      <c r="T118" s="146"/>
      <c r="U118" s="146"/>
      <c r="V118" s="147"/>
      <c r="W118" s="13"/>
      <c r="X118" s="147"/>
      <c r="Y118" s="13"/>
      <c r="Z118" s="147"/>
      <c r="AA118" s="13"/>
      <c r="AB118" s="44">
        <f t="shared" si="1"/>
        <v>0</v>
      </c>
      <c r="AC118" s="44">
        <f t="shared" si="2"/>
        <v>0</v>
      </c>
      <c r="AD118" s="13"/>
      <c r="AE118" s="13"/>
      <c r="AF118" s="13"/>
      <c r="AG118" s="13"/>
      <c r="AH118" s="13"/>
      <c r="AI118" s="13"/>
      <c r="AJ118" s="13"/>
      <c r="AK118" s="13"/>
      <c r="AL118" s="13"/>
      <c r="AM118" s="13"/>
      <c r="AN118" s="13"/>
      <c r="AO118" s="13"/>
      <c r="AP118" s="13"/>
      <c r="AQ118" s="13"/>
      <c r="AR118" s="13"/>
      <c r="AS118" s="13"/>
      <c r="AT118" s="13"/>
      <c r="AU118" s="13"/>
      <c r="AV118" s="13"/>
      <c r="AW118" s="13"/>
      <c r="AX118" s="13"/>
    </row>
    <row r="119" spans="1:50" ht="85.5" x14ac:dyDescent="0.25">
      <c r="A119" s="143" t="s">
        <v>29</v>
      </c>
      <c r="B119" s="111" t="s">
        <v>193</v>
      </c>
      <c r="C119" s="35" t="s">
        <v>78</v>
      </c>
      <c r="D119" s="144">
        <v>2.5000000000000005E-3</v>
      </c>
      <c r="E119" s="37" t="s">
        <v>487</v>
      </c>
      <c r="F119" s="94">
        <v>1</v>
      </c>
      <c r="G119" s="38" t="s">
        <v>488</v>
      </c>
      <c r="H119" s="36">
        <v>2.5000000000000005E-3</v>
      </c>
      <c r="I119" s="145" t="s">
        <v>489</v>
      </c>
      <c r="J119" s="146"/>
      <c r="K119" s="146">
        <v>1</v>
      </c>
      <c r="L119" s="146"/>
      <c r="M119" s="146"/>
      <c r="N119" s="146"/>
      <c r="O119" s="146"/>
      <c r="P119" s="146"/>
      <c r="Q119" s="146"/>
      <c r="R119" s="146"/>
      <c r="S119" s="146"/>
      <c r="T119" s="146"/>
      <c r="U119" s="146"/>
      <c r="V119" s="147"/>
      <c r="W119" s="13"/>
      <c r="X119" s="148">
        <v>1</v>
      </c>
      <c r="Y119" s="47" t="s">
        <v>490</v>
      </c>
      <c r="Z119" s="147"/>
      <c r="AA119" s="13"/>
      <c r="AB119" s="44">
        <f t="shared" si="1"/>
        <v>2.5000000000000005E-3</v>
      </c>
      <c r="AC119" s="44">
        <f t="shared" si="2"/>
        <v>2.5000000000000005E-3</v>
      </c>
      <c r="AD119" s="13"/>
      <c r="AE119" s="13"/>
      <c r="AF119" s="13"/>
      <c r="AG119" s="13"/>
      <c r="AH119" s="13"/>
      <c r="AI119" s="13"/>
      <c r="AJ119" s="13"/>
      <c r="AK119" s="13"/>
      <c r="AL119" s="13"/>
      <c r="AM119" s="13"/>
      <c r="AN119" s="13"/>
      <c r="AO119" s="13"/>
      <c r="AP119" s="13"/>
      <c r="AQ119" s="13"/>
      <c r="AR119" s="13"/>
      <c r="AS119" s="13"/>
      <c r="AT119" s="13"/>
      <c r="AU119" s="13"/>
      <c r="AV119" s="13"/>
      <c r="AW119" s="13"/>
      <c r="AX119" s="13"/>
    </row>
    <row r="120" spans="1:50" ht="38.25" x14ac:dyDescent="0.25">
      <c r="A120" s="143" t="s">
        <v>29</v>
      </c>
      <c r="B120" s="111" t="s">
        <v>193</v>
      </c>
      <c r="C120" s="35" t="s">
        <v>78</v>
      </c>
      <c r="D120" s="144">
        <v>2.5000000000000005E-3</v>
      </c>
      <c r="E120" s="37" t="s">
        <v>487</v>
      </c>
      <c r="F120" s="94">
        <v>1</v>
      </c>
      <c r="G120" s="38" t="s">
        <v>488</v>
      </c>
      <c r="H120" s="36">
        <v>2.5000000000000005E-3</v>
      </c>
      <c r="I120" s="145" t="s">
        <v>491</v>
      </c>
      <c r="J120" s="146"/>
      <c r="K120" s="146"/>
      <c r="L120" s="146"/>
      <c r="M120" s="146"/>
      <c r="N120" s="146">
        <v>1</v>
      </c>
      <c r="O120" s="146"/>
      <c r="P120" s="146"/>
      <c r="Q120" s="146"/>
      <c r="R120" s="146"/>
      <c r="S120" s="146"/>
      <c r="T120" s="146"/>
      <c r="U120" s="146"/>
      <c r="V120" s="147"/>
      <c r="W120" s="13"/>
      <c r="X120" s="147"/>
      <c r="Y120" s="13"/>
      <c r="Z120" s="147"/>
      <c r="AA120" s="13"/>
      <c r="AB120" s="44">
        <f t="shared" si="1"/>
        <v>0</v>
      </c>
      <c r="AC120" s="44">
        <f t="shared" si="2"/>
        <v>0</v>
      </c>
      <c r="AD120" s="13"/>
      <c r="AE120" s="13"/>
      <c r="AF120" s="13"/>
      <c r="AG120" s="13"/>
      <c r="AH120" s="13"/>
      <c r="AI120" s="13"/>
      <c r="AJ120" s="13"/>
      <c r="AK120" s="13"/>
      <c r="AL120" s="13"/>
      <c r="AM120" s="13"/>
      <c r="AN120" s="13"/>
      <c r="AO120" s="13"/>
      <c r="AP120" s="13"/>
      <c r="AQ120" s="13"/>
      <c r="AR120" s="13"/>
      <c r="AS120" s="13"/>
      <c r="AT120" s="13"/>
      <c r="AU120" s="13"/>
      <c r="AV120" s="13"/>
      <c r="AW120" s="13"/>
      <c r="AX120" s="13"/>
    </row>
    <row r="121" spans="1:50" ht="38.25" x14ac:dyDescent="0.25">
      <c r="A121" s="143" t="s">
        <v>29</v>
      </c>
      <c r="B121" s="111" t="s">
        <v>193</v>
      </c>
      <c r="C121" s="35" t="s">
        <v>78</v>
      </c>
      <c r="D121" s="144">
        <v>2.5000000000000005E-3</v>
      </c>
      <c r="E121" s="37" t="s">
        <v>487</v>
      </c>
      <c r="F121" s="94">
        <v>1</v>
      </c>
      <c r="G121" s="38" t="s">
        <v>488</v>
      </c>
      <c r="H121" s="36">
        <v>2.5000000000000005E-3</v>
      </c>
      <c r="I121" s="145" t="s">
        <v>493</v>
      </c>
      <c r="J121" s="146"/>
      <c r="K121" s="146"/>
      <c r="L121" s="146"/>
      <c r="M121" s="146"/>
      <c r="N121" s="146"/>
      <c r="O121" s="146"/>
      <c r="P121" s="146"/>
      <c r="Q121" s="146"/>
      <c r="R121" s="146">
        <v>1</v>
      </c>
      <c r="S121" s="146"/>
      <c r="T121" s="146"/>
      <c r="U121" s="146"/>
      <c r="V121" s="147"/>
      <c r="W121" s="13"/>
      <c r="X121" s="147"/>
      <c r="Y121" s="13"/>
      <c r="Z121" s="147"/>
      <c r="AA121" s="13"/>
      <c r="AB121" s="44">
        <f t="shared" si="1"/>
        <v>0</v>
      </c>
      <c r="AC121" s="44">
        <f t="shared" si="2"/>
        <v>0</v>
      </c>
      <c r="AD121" s="13"/>
      <c r="AE121" s="13"/>
      <c r="AF121" s="13"/>
      <c r="AG121" s="13"/>
      <c r="AH121" s="13"/>
      <c r="AI121" s="13"/>
      <c r="AJ121" s="13"/>
      <c r="AK121" s="13"/>
      <c r="AL121" s="13"/>
      <c r="AM121" s="13"/>
      <c r="AN121" s="13"/>
      <c r="AO121" s="13"/>
      <c r="AP121" s="13"/>
      <c r="AQ121" s="13"/>
      <c r="AR121" s="13"/>
      <c r="AS121" s="13"/>
      <c r="AT121" s="13"/>
      <c r="AU121" s="13"/>
      <c r="AV121" s="13"/>
      <c r="AW121" s="13"/>
      <c r="AX121" s="13"/>
    </row>
    <row r="122" spans="1:50" ht="38.25" x14ac:dyDescent="0.25">
      <c r="A122" s="143" t="s">
        <v>29</v>
      </c>
      <c r="B122" s="111" t="s">
        <v>193</v>
      </c>
      <c r="C122" s="35" t="s">
        <v>78</v>
      </c>
      <c r="D122" s="144">
        <v>2.5000000000000005E-3</v>
      </c>
      <c r="E122" s="37" t="s">
        <v>494</v>
      </c>
      <c r="F122" s="94">
        <v>1</v>
      </c>
      <c r="G122" s="38" t="s">
        <v>488</v>
      </c>
      <c r="H122" s="36">
        <v>2.5000000000000005E-3</v>
      </c>
      <c r="I122" s="145" t="s">
        <v>495</v>
      </c>
      <c r="J122" s="146"/>
      <c r="K122" s="146"/>
      <c r="L122" s="146"/>
      <c r="M122" s="146"/>
      <c r="N122" s="146"/>
      <c r="O122" s="146"/>
      <c r="P122" s="146"/>
      <c r="Q122" s="146"/>
      <c r="R122" s="146"/>
      <c r="S122" s="146">
        <v>1</v>
      </c>
      <c r="T122" s="146"/>
      <c r="U122" s="146"/>
      <c r="V122" s="147"/>
      <c r="W122" s="13"/>
      <c r="X122" s="147"/>
      <c r="Y122" s="13"/>
      <c r="Z122" s="147"/>
      <c r="AA122" s="13"/>
      <c r="AB122" s="44">
        <f t="shared" si="1"/>
        <v>0</v>
      </c>
      <c r="AC122" s="44">
        <f t="shared" si="2"/>
        <v>0</v>
      </c>
      <c r="AD122" s="13"/>
      <c r="AE122" s="13"/>
      <c r="AF122" s="13"/>
      <c r="AG122" s="13"/>
      <c r="AH122" s="13"/>
      <c r="AI122" s="13"/>
      <c r="AJ122" s="13"/>
      <c r="AK122" s="13"/>
      <c r="AL122" s="13"/>
      <c r="AM122" s="13"/>
      <c r="AN122" s="13"/>
      <c r="AO122" s="13"/>
      <c r="AP122" s="13"/>
      <c r="AQ122" s="13"/>
      <c r="AR122" s="13"/>
      <c r="AS122" s="13"/>
      <c r="AT122" s="13"/>
      <c r="AU122" s="13"/>
      <c r="AV122" s="13"/>
      <c r="AW122" s="13"/>
      <c r="AX122" s="13"/>
    </row>
    <row r="123" spans="1:50" ht="128.25" x14ac:dyDescent="0.25">
      <c r="A123" s="143" t="s">
        <v>29</v>
      </c>
      <c r="B123" s="111" t="s">
        <v>193</v>
      </c>
      <c r="C123" s="35" t="s">
        <v>78</v>
      </c>
      <c r="D123" s="144">
        <v>2.5000000000000005E-3</v>
      </c>
      <c r="E123" s="37" t="s">
        <v>496</v>
      </c>
      <c r="F123" s="38">
        <v>3</v>
      </c>
      <c r="G123" s="38" t="s">
        <v>366</v>
      </c>
      <c r="H123" s="36">
        <v>2.5000000000000005E-3</v>
      </c>
      <c r="I123" s="145" t="s">
        <v>497</v>
      </c>
      <c r="J123" s="146"/>
      <c r="K123" s="146"/>
      <c r="L123" s="158">
        <v>0.33329999999999999</v>
      </c>
      <c r="M123" s="158">
        <v>0.33329999999999999</v>
      </c>
      <c r="N123" s="158">
        <v>0.33329999999999999</v>
      </c>
      <c r="O123" s="146"/>
      <c r="P123" s="146"/>
      <c r="Q123" s="146"/>
      <c r="R123" s="146"/>
      <c r="S123" s="146"/>
      <c r="T123" s="146"/>
      <c r="U123" s="146"/>
      <c r="V123" s="147"/>
      <c r="W123" s="13"/>
      <c r="X123" s="147"/>
      <c r="Y123" s="13"/>
      <c r="Z123" s="162">
        <v>0.33329999999999999</v>
      </c>
      <c r="AA123" s="47" t="s">
        <v>498</v>
      </c>
      <c r="AB123" s="44">
        <f t="shared" si="1"/>
        <v>8.3325000000000011E-4</v>
      </c>
      <c r="AC123" s="44">
        <f t="shared" si="2"/>
        <v>8.3325000000000011E-4</v>
      </c>
      <c r="AD123" s="13"/>
      <c r="AE123" s="13"/>
      <c r="AF123" s="13"/>
      <c r="AG123" s="13"/>
      <c r="AH123" s="13"/>
      <c r="AI123" s="13"/>
      <c r="AJ123" s="13"/>
      <c r="AK123" s="13"/>
      <c r="AL123" s="13"/>
      <c r="AM123" s="13"/>
      <c r="AN123" s="13"/>
      <c r="AO123" s="13"/>
      <c r="AP123" s="13"/>
      <c r="AQ123" s="13"/>
      <c r="AR123" s="13"/>
      <c r="AS123" s="13"/>
      <c r="AT123" s="13"/>
      <c r="AU123" s="13"/>
      <c r="AV123" s="13"/>
      <c r="AW123" s="13"/>
      <c r="AX123" s="13"/>
    </row>
    <row r="124" spans="1:50" ht="25.5" x14ac:dyDescent="0.25">
      <c r="A124" s="143" t="s">
        <v>29</v>
      </c>
      <c r="B124" s="111" t="s">
        <v>193</v>
      </c>
      <c r="C124" s="35" t="s">
        <v>78</v>
      </c>
      <c r="D124" s="144">
        <v>2.5000000000000005E-3</v>
      </c>
      <c r="E124" s="37" t="s">
        <v>501</v>
      </c>
      <c r="F124" s="38">
        <v>1</v>
      </c>
      <c r="G124" s="38" t="s">
        <v>366</v>
      </c>
      <c r="H124" s="36">
        <v>2.5000000000000005E-3</v>
      </c>
      <c r="I124" s="145" t="s">
        <v>502</v>
      </c>
      <c r="J124" s="146"/>
      <c r="K124" s="146"/>
      <c r="L124" s="146"/>
      <c r="M124" s="146"/>
      <c r="N124" s="146"/>
      <c r="O124" s="146">
        <v>1</v>
      </c>
      <c r="P124" s="146"/>
      <c r="Q124" s="146"/>
      <c r="R124" s="146"/>
      <c r="S124" s="146"/>
      <c r="T124" s="146"/>
      <c r="U124" s="146"/>
      <c r="V124" s="147"/>
      <c r="W124" s="13"/>
      <c r="X124" s="147"/>
      <c r="Y124" s="13"/>
      <c r="Z124" s="147"/>
      <c r="AA124" s="13"/>
      <c r="AB124" s="44">
        <f t="shared" si="1"/>
        <v>0</v>
      </c>
      <c r="AC124" s="44">
        <f t="shared" si="2"/>
        <v>0</v>
      </c>
      <c r="AD124" s="13"/>
      <c r="AE124" s="13"/>
      <c r="AF124" s="13"/>
      <c r="AG124" s="13"/>
      <c r="AH124" s="13"/>
      <c r="AI124" s="13"/>
      <c r="AJ124" s="13"/>
      <c r="AK124" s="13"/>
      <c r="AL124" s="13"/>
      <c r="AM124" s="13"/>
      <c r="AN124" s="13"/>
      <c r="AO124" s="13"/>
      <c r="AP124" s="13"/>
      <c r="AQ124" s="13"/>
      <c r="AR124" s="13"/>
      <c r="AS124" s="13"/>
      <c r="AT124" s="13"/>
      <c r="AU124" s="13"/>
      <c r="AV124" s="13"/>
      <c r="AW124" s="13"/>
      <c r="AX124" s="13"/>
    </row>
    <row r="125" spans="1:50" ht="142.5" x14ac:dyDescent="0.25">
      <c r="A125" s="143" t="s">
        <v>29</v>
      </c>
      <c r="B125" s="111" t="s">
        <v>193</v>
      </c>
      <c r="C125" s="35" t="s">
        <v>78</v>
      </c>
      <c r="D125" s="144">
        <v>2.5000000000000005E-3</v>
      </c>
      <c r="E125" s="37" t="s">
        <v>328</v>
      </c>
      <c r="F125" s="94">
        <v>1</v>
      </c>
      <c r="G125" s="38" t="s">
        <v>215</v>
      </c>
      <c r="H125" s="36">
        <v>2.5000000000000005E-3</v>
      </c>
      <c r="I125" s="145" t="s">
        <v>504</v>
      </c>
      <c r="J125" s="146"/>
      <c r="K125" s="158">
        <v>0.33329999999999999</v>
      </c>
      <c r="L125" s="146"/>
      <c r="M125" s="146"/>
      <c r="N125" s="158">
        <v>0.33329999999999999</v>
      </c>
      <c r="O125" s="146"/>
      <c r="P125" s="146"/>
      <c r="Q125" s="158">
        <v>0.33329999999999999</v>
      </c>
      <c r="R125" s="146"/>
      <c r="S125" s="146"/>
      <c r="T125" s="146"/>
      <c r="U125" s="146"/>
      <c r="V125" s="147"/>
      <c r="W125" s="13"/>
      <c r="X125" s="148">
        <v>0</v>
      </c>
      <c r="Y125" s="47" t="s">
        <v>454</v>
      </c>
      <c r="Z125" s="148">
        <v>0.5</v>
      </c>
      <c r="AA125" s="47" t="s">
        <v>505</v>
      </c>
      <c r="AB125" s="44">
        <f t="shared" si="1"/>
        <v>1.2500000000000002E-3</v>
      </c>
      <c r="AC125" s="44">
        <f t="shared" si="2"/>
        <v>8.3325000000000011E-4</v>
      </c>
      <c r="AD125" s="13"/>
      <c r="AE125" s="13"/>
      <c r="AF125" s="13"/>
      <c r="AG125" s="13"/>
      <c r="AH125" s="13"/>
      <c r="AI125" s="13"/>
      <c r="AJ125" s="13"/>
      <c r="AK125" s="13"/>
      <c r="AL125" s="13"/>
      <c r="AM125" s="13"/>
      <c r="AN125" s="13"/>
      <c r="AO125" s="13"/>
      <c r="AP125" s="13"/>
      <c r="AQ125" s="13"/>
      <c r="AR125" s="13"/>
      <c r="AS125" s="13"/>
      <c r="AT125" s="13"/>
      <c r="AU125" s="13"/>
      <c r="AV125" s="13"/>
      <c r="AW125" s="13"/>
      <c r="AX125" s="13"/>
    </row>
    <row r="126" spans="1:50" ht="71.25" x14ac:dyDescent="0.25">
      <c r="A126" s="143" t="s">
        <v>29</v>
      </c>
      <c r="B126" s="111" t="s">
        <v>193</v>
      </c>
      <c r="C126" s="35" t="s">
        <v>78</v>
      </c>
      <c r="D126" s="144">
        <v>2.5000000000000005E-3</v>
      </c>
      <c r="E126" s="37" t="s">
        <v>487</v>
      </c>
      <c r="F126" s="94">
        <v>1</v>
      </c>
      <c r="G126" s="38" t="s">
        <v>488</v>
      </c>
      <c r="H126" s="36">
        <v>2.5000000000000005E-3</v>
      </c>
      <c r="I126" s="145" t="s">
        <v>509</v>
      </c>
      <c r="J126" s="146"/>
      <c r="K126" s="146"/>
      <c r="L126" s="146">
        <v>0.25</v>
      </c>
      <c r="M126" s="146"/>
      <c r="N126" s="146"/>
      <c r="O126" s="146">
        <v>0.25</v>
      </c>
      <c r="P126" s="146"/>
      <c r="Q126" s="146"/>
      <c r="R126" s="146">
        <v>0.25</v>
      </c>
      <c r="S126" s="146"/>
      <c r="T126" s="146"/>
      <c r="U126" s="146">
        <v>0.25</v>
      </c>
      <c r="V126" s="147"/>
      <c r="W126" s="13"/>
      <c r="X126" s="147"/>
      <c r="Y126" s="13"/>
      <c r="Z126" s="148">
        <v>0.25</v>
      </c>
      <c r="AA126" s="47" t="s">
        <v>510</v>
      </c>
      <c r="AB126" s="44">
        <f t="shared" si="1"/>
        <v>6.2500000000000012E-4</v>
      </c>
      <c r="AC126" s="44">
        <f t="shared" si="2"/>
        <v>6.2500000000000012E-4</v>
      </c>
      <c r="AD126" s="13"/>
      <c r="AE126" s="13"/>
      <c r="AF126" s="13"/>
      <c r="AG126" s="13"/>
      <c r="AH126" s="13"/>
      <c r="AI126" s="13"/>
      <c r="AJ126" s="13"/>
      <c r="AK126" s="13"/>
      <c r="AL126" s="13"/>
      <c r="AM126" s="13"/>
      <c r="AN126" s="13"/>
      <c r="AO126" s="13"/>
      <c r="AP126" s="13"/>
      <c r="AQ126" s="13"/>
      <c r="AR126" s="13"/>
      <c r="AS126" s="13"/>
      <c r="AT126" s="13"/>
      <c r="AU126" s="13"/>
      <c r="AV126" s="13"/>
      <c r="AW126" s="13"/>
      <c r="AX126" s="13"/>
    </row>
    <row r="127" spans="1:50" ht="38.25" x14ac:dyDescent="0.25">
      <c r="A127" s="143" t="s">
        <v>29</v>
      </c>
      <c r="B127" s="111" t="s">
        <v>193</v>
      </c>
      <c r="C127" s="35" t="s">
        <v>78</v>
      </c>
      <c r="D127" s="144">
        <v>2.5000000000000005E-3</v>
      </c>
      <c r="E127" s="37" t="s">
        <v>511</v>
      </c>
      <c r="F127" s="94">
        <v>1</v>
      </c>
      <c r="G127" s="38" t="s">
        <v>215</v>
      </c>
      <c r="H127" s="36">
        <v>2.5000000000000005E-3</v>
      </c>
      <c r="I127" s="145" t="s">
        <v>512</v>
      </c>
      <c r="J127" s="146"/>
      <c r="K127" s="146"/>
      <c r="L127" s="146"/>
      <c r="M127" s="146"/>
      <c r="N127" s="146"/>
      <c r="O127" s="146"/>
      <c r="P127" s="146"/>
      <c r="Q127" s="146"/>
      <c r="R127" s="146">
        <v>1</v>
      </c>
      <c r="S127" s="146"/>
      <c r="T127" s="146"/>
      <c r="U127" s="146"/>
      <c r="V127" s="147"/>
      <c r="W127" s="13"/>
      <c r="X127" s="147"/>
      <c r="Y127" s="13"/>
      <c r="Z127" s="147"/>
      <c r="AA127" s="13"/>
      <c r="AB127" s="44">
        <f t="shared" si="1"/>
        <v>0</v>
      </c>
      <c r="AC127" s="44">
        <f t="shared" si="2"/>
        <v>0</v>
      </c>
      <c r="AD127" s="13"/>
      <c r="AE127" s="13"/>
      <c r="AF127" s="13"/>
      <c r="AG127" s="13"/>
      <c r="AH127" s="13"/>
      <c r="AI127" s="13"/>
      <c r="AJ127" s="13"/>
      <c r="AK127" s="13"/>
      <c r="AL127" s="13"/>
      <c r="AM127" s="13"/>
      <c r="AN127" s="13"/>
      <c r="AO127" s="13"/>
      <c r="AP127" s="13"/>
      <c r="AQ127" s="13"/>
      <c r="AR127" s="13"/>
      <c r="AS127" s="13"/>
      <c r="AT127" s="13"/>
      <c r="AU127" s="13"/>
      <c r="AV127" s="13"/>
      <c r="AW127" s="13"/>
      <c r="AX127" s="13"/>
    </row>
    <row r="128" spans="1:50" ht="171" x14ac:dyDescent="0.25">
      <c r="A128" s="143" t="s">
        <v>29</v>
      </c>
      <c r="B128" s="111" t="s">
        <v>193</v>
      </c>
      <c r="C128" s="35" t="s">
        <v>78</v>
      </c>
      <c r="D128" s="144">
        <v>2.5000000000000005E-3</v>
      </c>
      <c r="E128" s="37" t="s">
        <v>328</v>
      </c>
      <c r="F128" s="94">
        <v>1</v>
      </c>
      <c r="G128" s="38" t="s">
        <v>215</v>
      </c>
      <c r="H128" s="36">
        <v>2.5000000000000005E-3</v>
      </c>
      <c r="I128" s="145" t="s">
        <v>513</v>
      </c>
      <c r="J128" s="146"/>
      <c r="K128" s="146"/>
      <c r="L128" s="158">
        <v>0.33329999999999999</v>
      </c>
      <c r="M128" s="158"/>
      <c r="N128" s="158"/>
      <c r="O128" s="158"/>
      <c r="P128" s="158">
        <v>0.33329999999999999</v>
      </c>
      <c r="Q128" s="158"/>
      <c r="R128" s="158"/>
      <c r="S128" s="158">
        <v>0.33329999999999999</v>
      </c>
      <c r="T128" s="146"/>
      <c r="U128" s="146"/>
      <c r="V128" s="147"/>
      <c r="W128" s="13"/>
      <c r="X128" s="147"/>
      <c r="Y128" s="13"/>
      <c r="Z128" s="165">
        <v>0.5</v>
      </c>
      <c r="AA128" s="47" t="s">
        <v>514</v>
      </c>
      <c r="AB128" s="44">
        <f t="shared" si="1"/>
        <v>1.2500000000000002E-3</v>
      </c>
      <c r="AC128" s="44">
        <f t="shared" si="2"/>
        <v>8.3325000000000011E-4</v>
      </c>
      <c r="AD128" s="13"/>
      <c r="AE128" s="47" t="s">
        <v>515</v>
      </c>
      <c r="AF128" s="13"/>
      <c r="AG128" s="13"/>
      <c r="AH128" s="13"/>
      <c r="AI128" s="13"/>
      <c r="AJ128" s="13"/>
      <c r="AK128" s="13"/>
      <c r="AL128" s="13"/>
      <c r="AM128" s="13"/>
      <c r="AN128" s="13"/>
      <c r="AO128" s="13"/>
      <c r="AP128" s="13"/>
      <c r="AQ128" s="13"/>
      <c r="AR128" s="13"/>
      <c r="AS128" s="13"/>
      <c r="AT128" s="13"/>
      <c r="AU128" s="13"/>
      <c r="AV128" s="13"/>
      <c r="AW128" s="13"/>
      <c r="AX128" s="13"/>
    </row>
    <row r="129" spans="1:50" ht="38.25" x14ac:dyDescent="0.25">
      <c r="A129" s="143" t="s">
        <v>29</v>
      </c>
      <c r="B129" s="111" t="s">
        <v>193</v>
      </c>
      <c r="C129" s="35" t="s">
        <v>78</v>
      </c>
      <c r="D129" s="144">
        <v>2.5000000000000005E-3</v>
      </c>
      <c r="E129" s="37" t="s">
        <v>517</v>
      </c>
      <c r="F129" s="94">
        <v>1</v>
      </c>
      <c r="G129" s="38" t="s">
        <v>215</v>
      </c>
      <c r="H129" s="36">
        <v>2.5000000000000005E-3</v>
      </c>
      <c r="I129" s="145" t="s">
        <v>518</v>
      </c>
      <c r="J129" s="146"/>
      <c r="K129" s="146"/>
      <c r="L129" s="146"/>
      <c r="M129" s="146"/>
      <c r="N129" s="146"/>
      <c r="O129" s="146"/>
      <c r="P129" s="146">
        <v>1</v>
      </c>
      <c r="Q129" s="146"/>
      <c r="R129" s="146"/>
      <c r="S129" s="146"/>
      <c r="T129" s="146"/>
      <c r="U129" s="146"/>
      <c r="V129" s="147"/>
      <c r="W129" s="13"/>
      <c r="X129" s="147"/>
      <c r="Y129" s="13"/>
      <c r="Z129" s="147"/>
      <c r="AA129" s="13"/>
      <c r="AB129" s="44">
        <f t="shared" si="1"/>
        <v>0</v>
      </c>
      <c r="AC129" s="44">
        <f t="shared" si="2"/>
        <v>0</v>
      </c>
      <c r="AD129" s="13"/>
      <c r="AE129" s="13"/>
      <c r="AF129" s="13"/>
      <c r="AG129" s="13"/>
      <c r="AH129" s="13"/>
      <c r="AI129" s="13"/>
      <c r="AJ129" s="13"/>
      <c r="AK129" s="13"/>
      <c r="AL129" s="13"/>
      <c r="AM129" s="13"/>
      <c r="AN129" s="13"/>
      <c r="AO129" s="13"/>
      <c r="AP129" s="13"/>
      <c r="AQ129" s="13"/>
      <c r="AR129" s="13"/>
      <c r="AS129" s="13"/>
      <c r="AT129" s="13"/>
      <c r="AU129" s="13"/>
      <c r="AV129" s="13"/>
      <c r="AW129" s="13"/>
      <c r="AX129" s="13"/>
    </row>
    <row r="130" spans="1:50" ht="25.5" x14ac:dyDescent="0.25">
      <c r="A130" s="143" t="s">
        <v>29</v>
      </c>
      <c r="B130" s="111" t="s">
        <v>193</v>
      </c>
      <c r="C130" s="35" t="s">
        <v>78</v>
      </c>
      <c r="D130" s="144">
        <v>2.5000000000000005E-3</v>
      </c>
      <c r="E130" s="37" t="s">
        <v>519</v>
      </c>
      <c r="F130" s="94">
        <v>0.01</v>
      </c>
      <c r="G130" s="38" t="s">
        <v>4</v>
      </c>
      <c r="H130" s="36">
        <v>2.5000000000000005E-3</v>
      </c>
      <c r="I130" s="145" t="s">
        <v>520</v>
      </c>
      <c r="J130" s="146"/>
      <c r="K130" s="146"/>
      <c r="L130" s="146"/>
      <c r="M130" s="146"/>
      <c r="N130" s="146"/>
      <c r="O130" s="146"/>
      <c r="P130" s="146"/>
      <c r="Q130" s="146"/>
      <c r="R130" s="146"/>
      <c r="S130" s="146">
        <v>1</v>
      </c>
      <c r="T130" s="146"/>
      <c r="U130" s="146"/>
      <c r="V130" s="147"/>
      <c r="W130" s="13"/>
      <c r="X130" s="147"/>
      <c r="Y130" s="13"/>
      <c r="Z130" s="147"/>
      <c r="AA130" s="13"/>
      <c r="AB130" s="44">
        <f t="shared" si="1"/>
        <v>0</v>
      </c>
      <c r="AC130" s="44">
        <f t="shared" si="2"/>
        <v>0</v>
      </c>
      <c r="AD130" s="13"/>
      <c r="AE130" s="13"/>
      <c r="AF130" s="13"/>
      <c r="AG130" s="13"/>
      <c r="AH130" s="13"/>
      <c r="AI130" s="13"/>
      <c r="AJ130" s="13"/>
      <c r="AK130" s="13"/>
      <c r="AL130" s="13"/>
      <c r="AM130" s="13"/>
      <c r="AN130" s="13"/>
      <c r="AO130" s="13"/>
      <c r="AP130" s="13"/>
      <c r="AQ130" s="13"/>
      <c r="AR130" s="13"/>
      <c r="AS130" s="13"/>
      <c r="AT130" s="13"/>
      <c r="AU130" s="13"/>
      <c r="AV130" s="13"/>
      <c r="AW130" s="13"/>
      <c r="AX130" s="13"/>
    </row>
    <row r="131" spans="1:50" ht="38.25" x14ac:dyDescent="0.25">
      <c r="A131" s="143" t="s">
        <v>29</v>
      </c>
      <c r="B131" s="111" t="s">
        <v>193</v>
      </c>
      <c r="C131" s="35" t="s">
        <v>78</v>
      </c>
      <c r="D131" s="144">
        <v>2.5000000000000005E-3</v>
      </c>
      <c r="E131" s="37" t="s">
        <v>517</v>
      </c>
      <c r="F131" s="94">
        <v>1</v>
      </c>
      <c r="G131" s="38" t="s">
        <v>215</v>
      </c>
      <c r="H131" s="36">
        <v>2.5000000000000005E-3</v>
      </c>
      <c r="I131" s="145" t="s">
        <v>521</v>
      </c>
      <c r="J131" s="146"/>
      <c r="K131" s="146"/>
      <c r="L131" s="146"/>
      <c r="M131" s="146"/>
      <c r="N131" s="146"/>
      <c r="O131" s="146"/>
      <c r="P131" s="146"/>
      <c r="Q131" s="146"/>
      <c r="R131" s="146">
        <v>1</v>
      </c>
      <c r="S131" s="146"/>
      <c r="T131" s="146"/>
      <c r="U131" s="146"/>
      <c r="V131" s="147"/>
      <c r="W131" s="13"/>
      <c r="X131" s="147"/>
      <c r="Y131" s="13"/>
      <c r="Z131" s="147"/>
      <c r="AA131" s="13"/>
      <c r="AB131" s="44">
        <f t="shared" si="1"/>
        <v>0</v>
      </c>
      <c r="AC131" s="44">
        <f t="shared" si="2"/>
        <v>0</v>
      </c>
      <c r="AD131" s="13"/>
      <c r="AE131" s="13"/>
      <c r="AF131" s="13"/>
      <c r="AG131" s="13"/>
      <c r="AH131" s="13"/>
      <c r="AI131" s="13"/>
      <c r="AJ131" s="13"/>
      <c r="AK131" s="13"/>
      <c r="AL131" s="13"/>
      <c r="AM131" s="13"/>
      <c r="AN131" s="13"/>
      <c r="AO131" s="13"/>
      <c r="AP131" s="13"/>
      <c r="AQ131" s="13"/>
      <c r="AR131" s="13"/>
      <c r="AS131" s="13"/>
      <c r="AT131" s="13"/>
      <c r="AU131" s="13"/>
      <c r="AV131" s="13"/>
      <c r="AW131" s="13"/>
      <c r="AX131" s="13"/>
    </row>
    <row r="132" spans="1:50" ht="38.25" x14ac:dyDescent="0.25">
      <c r="A132" s="143" t="s">
        <v>29</v>
      </c>
      <c r="B132" s="111" t="s">
        <v>193</v>
      </c>
      <c r="C132" s="35" t="s">
        <v>78</v>
      </c>
      <c r="D132" s="144">
        <v>2.5000000000000005E-3</v>
      </c>
      <c r="E132" s="37" t="s">
        <v>517</v>
      </c>
      <c r="F132" s="94">
        <v>1</v>
      </c>
      <c r="G132" s="38" t="s">
        <v>215</v>
      </c>
      <c r="H132" s="36">
        <v>2.5000000000000005E-3</v>
      </c>
      <c r="I132" s="145" t="s">
        <v>522</v>
      </c>
      <c r="J132" s="146"/>
      <c r="K132" s="146"/>
      <c r="L132" s="146"/>
      <c r="M132" s="146"/>
      <c r="N132" s="146"/>
      <c r="O132" s="146"/>
      <c r="P132" s="146"/>
      <c r="Q132" s="146">
        <v>1</v>
      </c>
      <c r="R132" s="146"/>
      <c r="S132" s="146"/>
      <c r="T132" s="146"/>
      <c r="U132" s="146"/>
      <c r="V132" s="147"/>
      <c r="W132" s="13"/>
      <c r="X132" s="147"/>
      <c r="Y132" s="13"/>
      <c r="Z132" s="147"/>
      <c r="AA132" s="13"/>
      <c r="AB132" s="44">
        <f t="shared" si="1"/>
        <v>0</v>
      </c>
      <c r="AC132" s="44">
        <f t="shared" si="2"/>
        <v>0</v>
      </c>
      <c r="AD132" s="13"/>
      <c r="AE132" s="13"/>
      <c r="AF132" s="13"/>
      <c r="AG132" s="13"/>
      <c r="AH132" s="13"/>
      <c r="AI132" s="13"/>
      <c r="AJ132" s="13"/>
      <c r="AK132" s="13"/>
      <c r="AL132" s="13"/>
      <c r="AM132" s="13"/>
      <c r="AN132" s="13"/>
      <c r="AO132" s="13"/>
      <c r="AP132" s="13"/>
      <c r="AQ132" s="13"/>
      <c r="AR132" s="13"/>
      <c r="AS132" s="13"/>
      <c r="AT132" s="13"/>
      <c r="AU132" s="13"/>
      <c r="AV132" s="13"/>
      <c r="AW132" s="13"/>
      <c r="AX132" s="13"/>
    </row>
    <row r="133" spans="1:50" ht="357" x14ac:dyDescent="0.25">
      <c r="A133" s="171" t="s">
        <v>29</v>
      </c>
      <c r="B133" s="111" t="s">
        <v>193</v>
      </c>
      <c r="C133" s="173" t="s">
        <v>68</v>
      </c>
      <c r="D133" s="144">
        <v>7.8000000000000005E-3</v>
      </c>
      <c r="E133" s="173" t="s">
        <v>523</v>
      </c>
      <c r="F133" s="175">
        <v>1</v>
      </c>
      <c r="G133" s="175" t="s">
        <v>4</v>
      </c>
      <c r="H133" s="36">
        <v>7.8000000000000005E-3</v>
      </c>
      <c r="I133" s="176" t="s">
        <v>524</v>
      </c>
      <c r="J133" s="177">
        <v>1</v>
      </c>
      <c r="K133" s="178"/>
      <c r="L133" s="178"/>
      <c r="M133" s="178"/>
      <c r="N133" s="178"/>
      <c r="O133" s="178"/>
      <c r="P133" s="178"/>
      <c r="Q133" s="178"/>
      <c r="R133" s="178"/>
      <c r="S133" s="178"/>
      <c r="T133" s="178"/>
      <c r="U133" s="178"/>
      <c r="V133" s="179">
        <v>1</v>
      </c>
      <c r="W133" s="180" t="s">
        <v>722</v>
      </c>
      <c r="X133" s="181"/>
      <c r="Y133" s="178"/>
      <c r="Z133" s="182"/>
      <c r="AA133" s="178"/>
      <c r="AB133" s="44">
        <f t="shared" si="1"/>
        <v>7.8000000000000005E-3</v>
      </c>
      <c r="AC133" s="44">
        <f t="shared" si="2"/>
        <v>7.8000000000000005E-3</v>
      </c>
      <c r="AD133" s="178"/>
      <c r="AE133" s="178"/>
      <c r="AF133" s="178"/>
      <c r="AG133" s="178"/>
      <c r="AH133" s="178"/>
      <c r="AI133" s="178"/>
      <c r="AJ133" s="178"/>
      <c r="AK133" s="178"/>
      <c r="AL133" s="178"/>
      <c r="AM133" s="178"/>
      <c r="AN133" s="178"/>
      <c r="AO133" s="178"/>
      <c r="AP133" s="178"/>
      <c r="AQ133" s="178"/>
      <c r="AR133" s="178"/>
      <c r="AS133" s="178"/>
      <c r="AT133" s="178"/>
      <c r="AU133" s="178"/>
      <c r="AV133" s="178"/>
      <c r="AW133" s="178"/>
      <c r="AX133" s="178"/>
    </row>
    <row r="134" spans="1:50" ht="15" customHeight="1" x14ac:dyDescent="0.3">
      <c r="A134" s="171" t="s">
        <v>29</v>
      </c>
      <c r="B134" s="111" t="s">
        <v>193</v>
      </c>
      <c r="C134" s="173" t="s">
        <v>68</v>
      </c>
      <c r="D134" s="144">
        <v>6.2000000000000006E-3</v>
      </c>
      <c r="E134" s="173" t="s">
        <v>525</v>
      </c>
      <c r="F134" s="175">
        <v>1</v>
      </c>
      <c r="G134" s="175" t="s">
        <v>4</v>
      </c>
      <c r="H134" s="36">
        <v>6.2000000000000006E-3</v>
      </c>
      <c r="I134" s="186" t="s">
        <v>526</v>
      </c>
      <c r="J134" s="178"/>
      <c r="K134" s="178"/>
      <c r="L134" s="178"/>
      <c r="M134" s="178"/>
      <c r="N134" s="240">
        <v>1</v>
      </c>
      <c r="O134" s="178"/>
      <c r="P134" s="178"/>
      <c r="Q134" s="178"/>
      <c r="R134" s="178"/>
      <c r="S134" s="178"/>
      <c r="T134" s="178"/>
      <c r="U134" s="178"/>
      <c r="V134" s="181"/>
      <c r="W134" s="178"/>
      <c r="X134" s="181"/>
      <c r="Y134" s="178"/>
      <c r="Z134" s="182"/>
      <c r="AA134" s="178"/>
      <c r="AB134" s="44">
        <f t="shared" si="1"/>
        <v>0</v>
      </c>
      <c r="AC134" s="236">
        <f t="shared" si="2"/>
        <v>0</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78"/>
    </row>
    <row r="135" spans="1:50" ht="15" customHeight="1" x14ac:dyDescent="0.3">
      <c r="A135" s="171" t="s">
        <v>29</v>
      </c>
      <c r="B135" s="111" t="s">
        <v>193</v>
      </c>
      <c r="C135" s="173" t="s">
        <v>68</v>
      </c>
      <c r="D135" s="144">
        <v>6.2000000000000006E-3</v>
      </c>
      <c r="E135" s="173" t="s">
        <v>525</v>
      </c>
      <c r="F135" s="175">
        <v>1</v>
      </c>
      <c r="G135" s="175" t="s">
        <v>4</v>
      </c>
      <c r="H135" s="36">
        <v>6.2000000000000006E-3</v>
      </c>
      <c r="I135" s="186" t="s">
        <v>527</v>
      </c>
      <c r="J135" s="178"/>
      <c r="K135" s="178"/>
      <c r="L135" s="178"/>
      <c r="M135" s="178"/>
      <c r="N135" s="178"/>
      <c r="O135" s="177">
        <v>1</v>
      </c>
      <c r="P135" s="178"/>
      <c r="Q135" s="178"/>
      <c r="R135" s="178"/>
      <c r="S135" s="178"/>
      <c r="T135" s="178"/>
      <c r="U135" s="178"/>
      <c r="V135" s="181"/>
      <c r="W135" s="178"/>
      <c r="X135" s="181"/>
      <c r="Y135" s="178"/>
      <c r="Z135" s="182"/>
      <c r="AA135" s="178"/>
      <c r="AB135" s="44">
        <f t="shared" si="1"/>
        <v>0</v>
      </c>
      <c r="AC135" s="236">
        <f t="shared" si="2"/>
        <v>0</v>
      </c>
      <c r="AD135" s="178"/>
      <c r="AE135" s="178"/>
      <c r="AF135" s="178"/>
      <c r="AG135" s="178"/>
      <c r="AH135" s="178"/>
      <c r="AI135" s="178"/>
      <c r="AJ135" s="178"/>
      <c r="AK135" s="178"/>
      <c r="AL135" s="178"/>
      <c r="AM135" s="178"/>
      <c r="AN135" s="178"/>
      <c r="AO135" s="178"/>
      <c r="AP135" s="178"/>
      <c r="AQ135" s="178"/>
      <c r="AR135" s="178"/>
      <c r="AS135" s="178"/>
      <c r="AT135" s="178"/>
      <c r="AU135" s="178"/>
      <c r="AV135" s="178"/>
      <c r="AW135" s="178"/>
      <c r="AX135" s="178"/>
    </row>
    <row r="136" spans="1:50" ht="15" customHeight="1" x14ac:dyDescent="0.3">
      <c r="A136" s="171" t="s">
        <v>29</v>
      </c>
      <c r="B136" s="111" t="s">
        <v>193</v>
      </c>
      <c r="C136" s="173" t="s">
        <v>68</v>
      </c>
      <c r="D136" s="144">
        <v>6.2000000000000006E-3</v>
      </c>
      <c r="E136" s="173" t="s">
        <v>525</v>
      </c>
      <c r="F136" s="175">
        <v>1</v>
      </c>
      <c r="G136" s="175" t="s">
        <v>4</v>
      </c>
      <c r="H136" s="36">
        <v>6.2000000000000006E-3</v>
      </c>
      <c r="I136" s="186" t="s">
        <v>528</v>
      </c>
      <c r="J136" s="178"/>
      <c r="K136" s="178"/>
      <c r="L136" s="178"/>
      <c r="M136" s="178"/>
      <c r="N136" s="178"/>
      <c r="O136" s="178"/>
      <c r="P136" s="178"/>
      <c r="Q136" s="178"/>
      <c r="R136" s="240">
        <v>1</v>
      </c>
      <c r="S136" s="178"/>
      <c r="T136" s="178"/>
      <c r="U136" s="178"/>
      <c r="V136" s="181"/>
      <c r="W136" s="178"/>
      <c r="X136" s="181"/>
      <c r="Y136" s="178"/>
      <c r="Z136" s="182"/>
      <c r="AA136" s="178"/>
      <c r="AB136" s="44">
        <f t="shared" si="1"/>
        <v>0</v>
      </c>
      <c r="AC136" s="236">
        <f t="shared" si="2"/>
        <v>0</v>
      </c>
      <c r="AD136" s="178"/>
      <c r="AE136" s="178"/>
      <c r="AF136" s="178"/>
      <c r="AG136" s="178"/>
      <c r="AH136" s="178"/>
      <c r="AI136" s="178"/>
      <c r="AJ136" s="178"/>
      <c r="AK136" s="178"/>
      <c r="AL136" s="178"/>
      <c r="AM136" s="178"/>
      <c r="AN136" s="178"/>
      <c r="AO136" s="178"/>
      <c r="AP136" s="178"/>
      <c r="AQ136" s="178"/>
      <c r="AR136" s="178"/>
      <c r="AS136" s="178"/>
      <c r="AT136" s="178"/>
      <c r="AU136" s="178"/>
      <c r="AV136" s="178"/>
      <c r="AW136" s="178"/>
      <c r="AX136" s="178"/>
    </row>
    <row r="137" spans="1:50" ht="15" customHeight="1" x14ac:dyDescent="0.3">
      <c r="A137" s="171" t="s">
        <v>29</v>
      </c>
      <c r="B137" s="111" t="s">
        <v>193</v>
      </c>
      <c r="C137" s="173" t="s">
        <v>68</v>
      </c>
      <c r="D137" s="144">
        <v>6.2000000000000006E-3</v>
      </c>
      <c r="E137" s="173" t="s">
        <v>525</v>
      </c>
      <c r="F137" s="175">
        <v>1</v>
      </c>
      <c r="G137" s="175" t="s">
        <v>4</v>
      </c>
      <c r="H137" s="36">
        <v>6.2000000000000006E-3</v>
      </c>
      <c r="I137" s="186" t="s">
        <v>529</v>
      </c>
      <c r="J137" s="178"/>
      <c r="K137" s="178"/>
      <c r="L137" s="178"/>
      <c r="M137" s="178"/>
      <c r="N137" s="178"/>
      <c r="O137" s="177">
        <v>1</v>
      </c>
      <c r="P137" s="178"/>
      <c r="Q137" s="178"/>
      <c r="R137" s="178"/>
      <c r="S137" s="178"/>
      <c r="T137" s="178"/>
      <c r="U137" s="178"/>
      <c r="V137" s="181"/>
      <c r="W137" s="178"/>
      <c r="X137" s="181"/>
      <c r="Y137" s="178"/>
      <c r="Z137" s="182"/>
      <c r="AA137" s="178"/>
      <c r="AB137" s="44">
        <f t="shared" si="1"/>
        <v>0</v>
      </c>
      <c r="AC137" s="236">
        <f t="shared" si="2"/>
        <v>0</v>
      </c>
      <c r="AD137" s="178"/>
      <c r="AE137" s="178"/>
      <c r="AF137" s="178"/>
      <c r="AG137" s="178"/>
      <c r="AH137" s="178"/>
      <c r="AI137" s="178"/>
      <c r="AJ137" s="178"/>
      <c r="AK137" s="178"/>
      <c r="AL137" s="178"/>
      <c r="AM137" s="178"/>
      <c r="AN137" s="178"/>
      <c r="AO137" s="178"/>
      <c r="AP137" s="178"/>
      <c r="AQ137" s="178"/>
      <c r="AR137" s="178"/>
      <c r="AS137" s="178"/>
      <c r="AT137" s="178"/>
      <c r="AU137" s="178"/>
      <c r="AV137" s="178"/>
      <c r="AW137" s="178"/>
      <c r="AX137" s="178"/>
    </row>
    <row r="138" spans="1:50" ht="15" customHeight="1" x14ac:dyDescent="0.3">
      <c r="A138" s="171" t="s">
        <v>29</v>
      </c>
      <c r="B138" s="111" t="s">
        <v>193</v>
      </c>
      <c r="C138" s="173" t="s">
        <v>68</v>
      </c>
      <c r="D138" s="144">
        <v>6.2000000000000006E-3</v>
      </c>
      <c r="E138" s="173" t="s">
        <v>525</v>
      </c>
      <c r="F138" s="175">
        <v>1</v>
      </c>
      <c r="G138" s="175" t="s">
        <v>4</v>
      </c>
      <c r="H138" s="36">
        <v>6.2000000000000006E-3</v>
      </c>
      <c r="I138" s="186" t="s">
        <v>532</v>
      </c>
      <c r="J138" s="178"/>
      <c r="K138" s="178"/>
      <c r="L138" s="178"/>
      <c r="M138" s="178"/>
      <c r="N138" s="178"/>
      <c r="O138" s="240">
        <v>1</v>
      </c>
      <c r="P138" s="178"/>
      <c r="Q138" s="178"/>
      <c r="R138" s="178"/>
      <c r="S138" s="178"/>
      <c r="T138" s="178"/>
      <c r="U138" s="178"/>
      <c r="V138" s="181"/>
      <c r="W138" s="178"/>
      <c r="X138" s="181"/>
      <c r="Y138" s="178"/>
      <c r="Z138" s="182"/>
      <c r="AA138" s="178"/>
      <c r="AB138" s="44">
        <f t="shared" si="1"/>
        <v>0</v>
      </c>
      <c r="AC138" s="236">
        <f t="shared" si="2"/>
        <v>0</v>
      </c>
      <c r="AD138" s="178"/>
      <c r="AE138" s="178"/>
      <c r="AF138" s="178"/>
      <c r="AG138" s="178"/>
      <c r="AH138" s="178"/>
      <c r="AI138" s="178"/>
      <c r="AJ138" s="178"/>
      <c r="AK138" s="178"/>
      <c r="AL138" s="178"/>
      <c r="AM138" s="178"/>
      <c r="AN138" s="178"/>
      <c r="AO138" s="178"/>
      <c r="AP138" s="178"/>
      <c r="AQ138" s="178"/>
      <c r="AR138" s="178"/>
      <c r="AS138" s="178"/>
      <c r="AT138" s="178"/>
      <c r="AU138" s="178"/>
      <c r="AV138" s="178"/>
      <c r="AW138" s="178"/>
      <c r="AX138" s="178"/>
    </row>
    <row r="139" spans="1:50" ht="15" customHeight="1" x14ac:dyDescent="0.3">
      <c r="A139" s="171" t="s">
        <v>29</v>
      </c>
      <c r="B139" s="111" t="s">
        <v>193</v>
      </c>
      <c r="C139" s="173" t="s">
        <v>68</v>
      </c>
      <c r="D139" s="144">
        <v>6.2000000000000006E-3</v>
      </c>
      <c r="E139" s="173" t="s">
        <v>525</v>
      </c>
      <c r="F139" s="175">
        <v>1</v>
      </c>
      <c r="G139" s="175" t="s">
        <v>4</v>
      </c>
      <c r="H139" s="36">
        <v>6.2000000000000006E-3</v>
      </c>
      <c r="I139" s="186" t="s">
        <v>534</v>
      </c>
      <c r="J139" s="178"/>
      <c r="K139" s="178"/>
      <c r="L139" s="178"/>
      <c r="M139" s="178"/>
      <c r="N139" s="178"/>
      <c r="O139" s="177">
        <v>1</v>
      </c>
      <c r="P139" s="178"/>
      <c r="Q139" s="178"/>
      <c r="R139" s="178"/>
      <c r="S139" s="178"/>
      <c r="T139" s="178"/>
      <c r="U139" s="178"/>
      <c r="V139" s="181"/>
      <c r="W139" s="178"/>
      <c r="X139" s="181"/>
      <c r="Y139" s="178"/>
      <c r="Z139" s="182"/>
      <c r="AA139" s="178"/>
      <c r="AB139" s="44">
        <f t="shared" si="1"/>
        <v>0</v>
      </c>
      <c r="AC139" s="236">
        <f t="shared" si="2"/>
        <v>0</v>
      </c>
      <c r="AD139" s="178"/>
      <c r="AE139" s="178"/>
      <c r="AF139" s="178"/>
      <c r="AG139" s="178"/>
      <c r="AH139" s="178"/>
      <c r="AI139" s="178"/>
      <c r="AJ139" s="178"/>
      <c r="AK139" s="178"/>
      <c r="AL139" s="178"/>
      <c r="AM139" s="178"/>
      <c r="AN139" s="178"/>
      <c r="AO139" s="178"/>
      <c r="AP139" s="178"/>
      <c r="AQ139" s="178"/>
      <c r="AR139" s="178"/>
      <c r="AS139" s="178"/>
      <c r="AT139" s="178"/>
      <c r="AU139" s="178"/>
      <c r="AV139" s="178"/>
      <c r="AW139" s="178"/>
      <c r="AX139" s="178"/>
    </row>
    <row r="140" spans="1:50" ht="15" customHeight="1" x14ac:dyDescent="0.3">
      <c r="A140" s="171" t="s">
        <v>29</v>
      </c>
      <c r="B140" s="111" t="s">
        <v>193</v>
      </c>
      <c r="C140" s="173" t="s">
        <v>68</v>
      </c>
      <c r="D140" s="144">
        <v>6.2000000000000006E-3</v>
      </c>
      <c r="E140" s="173" t="s">
        <v>525</v>
      </c>
      <c r="F140" s="175">
        <v>1</v>
      </c>
      <c r="G140" s="175" t="s">
        <v>4</v>
      </c>
      <c r="H140" s="36">
        <v>6.2000000000000006E-3</v>
      </c>
      <c r="I140" s="186" t="s">
        <v>535</v>
      </c>
      <c r="J140" s="178"/>
      <c r="K140" s="178"/>
      <c r="L140" s="178"/>
      <c r="M140" s="178"/>
      <c r="N140" s="240">
        <v>1</v>
      </c>
      <c r="O140" s="178"/>
      <c r="P140" s="178"/>
      <c r="Q140" s="178"/>
      <c r="R140" s="178"/>
      <c r="S140" s="178"/>
      <c r="T140" s="178"/>
      <c r="U140" s="178"/>
      <c r="V140" s="181"/>
      <c r="W140" s="178"/>
      <c r="X140" s="181"/>
      <c r="Y140" s="178"/>
      <c r="Z140" s="182"/>
      <c r="AA140" s="178"/>
      <c r="AB140" s="44">
        <f t="shared" si="1"/>
        <v>0</v>
      </c>
      <c r="AC140" s="236">
        <f t="shared" si="2"/>
        <v>0</v>
      </c>
      <c r="AD140" s="178"/>
      <c r="AE140" s="178"/>
      <c r="AF140" s="178"/>
      <c r="AG140" s="178"/>
      <c r="AH140" s="178"/>
      <c r="AI140" s="178"/>
      <c r="AJ140" s="178"/>
      <c r="AK140" s="178"/>
      <c r="AL140" s="178"/>
      <c r="AM140" s="178"/>
      <c r="AN140" s="178"/>
      <c r="AO140" s="178"/>
      <c r="AP140" s="178"/>
      <c r="AQ140" s="178"/>
      <c r="AR140" s="178"/>
      <c r="AS140" s="178"/>
      <c r="AT140" s="178"/>
      <c r="AU140" s="178"/>
      <c r="AV140" s="178"/>
      <c r="AW140" s="178"/>
      <c r="AX140" s="178"/>
    </row>
    <row r="141" spans="1:50" ht="15" customHeight="1" x14ac:dyDescent="0.3">
      <c r="A141" s="171" t="s">
        <v>29</v>
      </c>
      <c r="B141" s="111" t="s">
        <v>193</v>
      </c>
      <c r="C141" s="173" t="s">
        <v>68</v>
      </c>
      <c r="D141" s="144">
        <v>6.2000000000000006E-3</v>
      </c>
      <c r="E141" s="173" t="s">
        <v>525</v>
      </c>
      <c r="F141" s="175">
        <v>1</v>
      </c>
      <c r="G141" s="175" t="s">
        <v>4</v>
      </c>
      <c r="H141" s="36">
        <v>6.2000000000000006E-3</v>
      </c>
      <c r="I141" s="186" t="s">
        <v>537</v>
      </c>
      <c r="J141" s="178"/>
      <c r="K141" s="178"/>
      <c r="L141" s="178"/>
      <c r="M141" s="178"/>
      <c r="N141" s="178"/>
      <c r="O141" s="177">
        <v>1</v>
      </c>
      <c r="P141" s="178"/>
      <c r="Q141" s="178"/>
      <c r="R141" s="178"/>
      <c r="S141" s="178"/>
      <c r="T141" s="178"/>
      <c r="U141" s="178"/>
      <c r="V141" s="181"/>
      <c r="W141" s="178"/>
      <c r="X141" s="181"/>
      <c r="Y141" s="178"/>
      <c r="Z141" s="182"/>
      <c r="AA141" s="178"/>
      <c r="AB141" s="44">
        <f t="shared" si="1"/>
        <v>0</v>
      </c>
      <c r="AC141" s="236">
        <f t="shared" si="2"/>
        <v>0</v>
      </c>
      <c r="AD141" s="178"/>
      <c r="AE141" s="178"/>
      <c r="AF141" s="178"/>
      <c r="AG141" s="178"/>
      <c r="AH141" s="178"/>
      <c r="AI141" s="178"/>
      <c r="AJ141" s="178"/>
      <c r="AK141" s="178"/>
      <c r="AL141" s="178"/>
      <c r="AM141" s="178"/>
      <c r="AN141" s="178"/>
      <c r="AO141" s="178"/>
      <c r="AP141" s="178"/>
      <c r="AQ141" s="178"/>
      <c r="AR141" s="178"/>
      <c r="AS141" s="178"/>
      <c r="AT141" s="178"/>
      <c r="AU141" s="178"/>
      <c r="AV141" s="178"/>
      <c r="AW141" s="178"/>
      <c r="AX141" s="178"/>
    </row>
    <row r="142" spans="1:50" ht="15" customHeight="1" x14ac:dyDescent="0.3">
      <c r="A142" s="171" t="s">
        <v>29</v>
      </c>
      <c r="B142" s="111" t="s">
        <v>193</v>
      </c>
      <c r="C142" s="173" t="s">
        <v>68</v>
      </c>
      <c r="D142" s="144">
        <v>6.2000000000000006E-3</v>
      </c>
      <c r="E142" s="173" t="s">
        <v>525</v>
      </c>
      <c r="F142" s="175">
        <v>1</v>
      </c>
      <c r="G142" s="175" t="s">
        <v>4</v>
      </c>
      <c r="H142" s="36">
        <v>6.2000000000000006E-3</v>
      </c>
      <c r="I142" s="186" t="s">
        <v>538</v>
      </c>
      <c r="J142" s="178"/>
      <c r="K142" s="178"/>
      <c r="L142" s="178"/>
      <c r="M142" s="178"/>
      <c r="N142" s="177">
        <v>1</v>
      </c>
      <c r="O142" s="178"/>
      <c r="P142" s="178"/>
      <c r="Q142" s="178"/>
      <c r="R142" s="178"/>
      <c r="S142" s="178"/>
      <c r="T142" s="178"/>
      <c r="U142" s="178"/>
      <c r="V142" s="181"/>
      <c r="W142" s="178"/>
      <c r="X142" s="181"/>
      <c r="Y142" s="178"/>
      <c r="Z142" s="182"/>
      <c r="AA142" s="178"/>
      <c r="AB142" s="44">
        <f t="shared" si="1"/>
        <v>0</v>
      </c>
      <c r="AC142" s="236">
        <f t="shared" si="2"/>
        <v>0</v>
      </c>
      <c r="AD142" s="178"/>
      <c r="AE142" s="178"/>
      <c r="AF142" s="178"/>
      <c r="AG142" s="178"/>
      <c r="AH142" s="178"/>
      <c r="AI142" s="178"/>
      <c r="AJ142" s="178"/>
      <c r="AK142" s="178"/>
      <c r="AL142" s="178"/>
      <c r="AM142" s="178"/>
      <c r="AN142" s="178"/>
      <c r="AO142" s="178"/>
      <c r="AP142" s="178"/>
      <c r="AQ142" s="178"/>
      <c r="AR142" s="178"/>
      <c r="AS142" s="178"/>
      <c r="AT142" s="178"/>
      <c r="AU142" s="178"/>
      <c r="AV142" s="178"/>
      <c r="AW142" s="178"/>
      <c r="AX142" s="178"/>
    </row>
    <row r="143" spans="1:50" ht="15" customHeight="1" x14ac:dyDescent="0.3">
      <c r="A143" s="171" t="s">
        <v>29</v>
      </c>
      <c r="B143" s="111" t="s">
        <v>193</v>
      </c>
      <c r="C143" s="173" t="s">
        <v>68</v>
      </c>
      <c r="D143" s="144">
        <v>6.2000000000000006E-3</v>
      </c>
      <c r="E143" s="173" t="s">
        <v>525</v>
      </c>
      <c r="F143" s="175">
        <v>1</v>
      </c>
      <c r="G143" s="175" t="s">
        <v>4</v>
      </c>
      <c r="H143" s="36">
        <v>6.2000000000000006E-3</v>
      </c>
      <c r="I143" s="186" t="s">
        <v>539</v>
      </c>
      <c r="J143" s="178"/>
      <c r="K143" s="178"/>
      <c r="L143" s="178"/>
      <c r="M143" s="178"/>
      <c r="N143" s="240">
        <v>1</v>
      </c>
      <c r="O143" s="178"/>
      <c r="P143" s="178"/>
      <c r="Q143" s="178"/>
      <c r="R143" s="178"/>
      <c r="S143" s="178"/>
      <c r="T143" s="178"/>
      <c r="U143" s="178"/>
      <c r="V143" s="181"/>
      <c r="W143" s="178"/>
      <c r="X143" s="181"/>
      <c r="Y143" s="178"/>
      <c r="Z143" s="182"/>
      <c r="AA143" s="178"/>
      <c r="AB143" s="44">
        <f t="shared" si="1"/>
        <v>0</v>
      </c>
      <c r="AC143" s="236">
        <f t="shared" si="2"/>
        <v>0</v>
      </c>
      <c r="AD143" s="178"/>
      <c r="AE143" s="178"/>
      <c r="AF143" s="178"/>
      <c r="AG143" s="178"/>
      <c r="AH143" s="178"/>
      <c r="AI143" s="178"/>
      <c r="AJ143" s="178"/>
      <c r="AK143" s="178"/>
      <c r="AL143" s="178"/>
      <c r="AM143" s="178"/>
      <c r="AN143" s="178"/>
      <c r="AO143" s="178"/>
      <c r="AP143" s="178"/>
      <c r="AQ143" s="178"/>
      <c r="AR143" s="178"/>
      <c r="AS143" s="178"/>
      <c r="AT143" s="178"/>
      <c r="AU143" s="178"/>
      <c r="AV143" s="178"/>
      <c r="AW143" s="178"/>
      <c r="AX143" s="178"/>
    </row>
    <row r="144" spans="1:50" ht="15" customHeight="1" x14ac:dyDescent="0.3">
      <c r="A144" s="171" t="s">
        <v>29</v>
      </c>
      <c r="B144" s="111" t="s">
        <v>193</v>
      </c>
      <c r="C144" s="173" t="s">
        <v>68</v>
      </c>
      <c r="D144" s="144">
        <v>6.2000000000000006E-3</v>
      </c>
      <c r="E144" s="173" t="s">
        <v>525</v>
      </c>
      <c r="F144" s="175">
        <v>1</v>
      </c>
      <c r="G144" s="175" t="s">
        <v>4</v>
      </c>
      <c r="H144" s="36">
        <v>6.2000000000000006E-3</v>
      </c>
      <c r="I144" s="186" t="s">
        <v>541</v>
      </c>
      <c r="J144" s="178"/>
      <c r="K144" s="178"/>
      <c r="L144" s="178"/>
      <c r="M144" s="178"/>
      <c r="N144" s="178"/>
      <c r="O144" s="240">
        <v>1</v>
      </c>
      <c r="P144" s="178"/>
      <c r="Q144" s="178"/>
      <c r="R144" s="178"/>
      <c r="S144" s="178"/>
      <c r="T144" s="178"/>
      <c r="U144" s="178"/>
      <c r="V144" s="181"/>
      <c r="W144" s="178"/>
      <c r="X144" s="181"/>
      <c r="Y144" s="178"/>
      <c r="Z144" s="182"/>
      <c r="AA144" s="178"/>
      <c r="AB144" s="44">
        <f t="shared" si="1"/>
        <v>0</v>
      </c>
      <c r="AC144" s="236">
        <f t="shared" si="2"/>
        <v>0</v>
      </c>
      <c r="AD144" s="178"/>
      <c r="AE144" s="178"/>
      <c r="AF144" s="178"/>
      <c r="AG144" s="178"/>
      <c r="AH144" s="178"/>
      <c r="AI144" s="178"/>
      <c r="AJ144" s="178"/>
      <c r="AK144" s="178"/>
      <c r="AL144" s="178"/>
      <c r="AM144" s="178"/>
      <c r="AN144" s="178"/>
      <c r="AO144" s="178"/>
      <c r="AP144" s="178"/>
      <c r="AQ144" s="178"/>
      <c r="AR144" s="178"/>
      <c r="AS144" s="178"/>
      <c r="AT144" s="178"/>
      <c r="AU144" s="178"/>
      <c r="AV144" s="178"/>
      <c r="AW144" s="178"/>
      <c r="AX144" s="178"/>
    </row>
    <row r="145" spans="1:50" ht="15" customHeight="1" x14ac:dyDescent="0.3">
      <c r="A145" s="171" t="s">
        <v>29</v>
      </c>
      <c r="B145" s="111" t="s">
        <v>193</v>
      </c>
      <c r="C145" s="173" t="s">
        <v>68</v>
      </c>
      <c r="D145" s="144">
        <v>6.2000000000000006E-3</v>
      </c>
      <c r="E145" s="173" t="s">
        <v>525</v>
      </c>
      <c r="F145" s="175">
        <v>1</v>
      </c>
      <c r="G145" s="175" t="s">
        <v>4</v>
      </c>
      <c r="H145" s="36">
        <v>6.2000000000000006E-3</v>
      </c>
      <c r="I145" s="186" t="s">
        <v>542</v>
      </c>
      <c r="J145" s="178"/>
      <c r="K145" s="178"/>
      <c r="L145" s="178"/>
      <c r="M145" s="178"/>
      <c r="N145" s="178"/>
      <c r="O145" s="177">
        <v>1</v>
      </c>
      <c r="P145" s="178"/>
      <c r="Q145" s="178"/>
      <c r="R145" s="178"/>
      <c r="S145" s="178"/>
      <c r="T145" s="178"/>
      <c r="U145" s="178"/>
      <c r="V145" s="181"/>
      <c r="W145" s="178"/>
      <c r="X145" s="181"/>
      <c r="Y145" s="178"/>
      <c r="Z145" s="182"/>
      <c r="AA145" s="178"/>
      <c r="AB145" s="44">
        <f t="shared" si="1"/>
        <v>0</v>
      </c>
      <c r="AC145" s="236">
        <f t="shared" si="2"/>
        <v>0</v>
      </c>
      <c r="AD145" s="178"/>
      <c r="AE145" s="178"/>
      <c r="AF145" s="178"/>
      <c r="AG145" s="178"/>
      <c r="AH145" s="178"/>
      <c r="AI145" s="178"/>
      <c r="AJ145" s="178"/>
      <c r="AK145" s="178"/>
      <c r="AL145" s="178"/>
      <c r="AM145" s="178"/>
      <c r="AN145" s="178"/>
      <c r="AO145" s="178"/>
      <c r="AP145" s="178"/>
      <c r="AQ145" s="178"/>
      <c r="AR145" s="178"/>
      <c r="AS145" s="178"/>
      <c r="AT145" s="178"/>
      <c r="AU145" s="178"/>
      <c r="AV145" s="178"/>
      <c r="AW145" s="178"/>
      <c r="AX145" s="178"/>
    </row>
    <row r="146" spans="1:50" ht="15" customHeight="1" x14ac:dyDescent="0.3">
      <c r="A146" s="171" t="s">
        <v>29</v>
      </c>
      <c r="B146" s="111" t="s">
        <v>193</v>
      </c>
      <c r="C146" s="173" t="s">
        <v>68</v>
      </c>
      <c r="D146" s="144">
        <v>6.2000000000000006E-3</v>
      </c>
      <c r="E146" s="173" t="s">
        <v>525</v>
      </c>
      <c r="F146" s="175">
        <v>1</v>
      </c>
      <c r="G146" s="175" t="s">
        <v>4</v>
      </c>
      <c r="H146" s="36">
        <v>6.2000000000000006E-3</v>
      </c>
      <c r="I146" s="186" t="s">
        <v>543</v>
      </c>
      <c r="J146" s="178"/>
      <c r="K146" s="178"/>
      <c r="L146" s="178"/>
      <c r="M146" s="178"/>
      <c r="N146" s="178"/>
      <c r="O146" s="178"/>
      <c r="P146" s="178"/>
      <c r="Q146" s="178"/>
      <c r="R146" s="240">
        <v>1</v>
      </c>
      <c r="S146" s="178"/>
      <c r="T146" s="178"/>
      <c r="U146" s="178"/>
      <c r="V146" s="181"/>
      <c r="W146" s="178"/>
      <c r="X146" s="181"/>
      <c r="Y146" s="178"/>
      <c r="Z146" s="182"/>
      <c r="AA146" s="178"/>
      <c r="AB146" s="44">
        <f t="shared" si="1"/>
        <v>0</v>
      </c>
      <c r="AC146" s="236">
        <f t="shared" si="2"/>
        <v>0</v>
      </c>
      <c r="AD146" s="178"/>
      <c r="AE146" s="178"/>
      <c r="AF146" s="178"/>
      <c r="AG146" s="178"/>
      <c r="AH146" s="178"/>
      <c r="AI146" s="178"/>
      <c r="AJ146" s="178"/>
      <c r="AK146" s="178"/>
      <c r="AL146" s="178"/>
      <c r="AM146" s="178"/>
      <c r="AN146" s="178"/>
      <c r="AO146" s="178"/>
      <c r="AP146" s="178"/>
      <c r="AQ146" s="178"/>
      <c r="AR146" s="178"/>
      <c r="AS146" s="178"/>
      <c r="AT146" s="178"/>
      <c r="AU146" s="178"/>
      <c r="AV146" s="178"/>
      <c r="AW146" s="178"/>
      <c r="AX146" s="178"/>
    </row>
    <row r="147" spans="1:50" ht="15" customHeight="1" x14ac:dyDescent="0.3">
      <c r="A147" s="171" t="s">
        <v>29</v>
      </c>
      <c r="B147" s="111" t="s">
        <v>193</v>
      </c>
      <c r="C147" s="173" t="s">
        <v>68</v>
      </c>
      <c r="D147" s="144">
        <v>6.2000000000000006E-3</v>
      </c>
      <c r="E147" s="173" t="s">
        <v>525</v>
      </c>
      <c r="F147" s="175">
        <v>1</v>
      </c>
      <c r="G147" s="175" t="s">
        <v>4</v>
      </c>
      <c r="H147" s="36">
        <v>6.2000000000000006E-3</v>
      </c>
      <c r="I147" s="186" t="s">
        <v>544</v>
      </c>
      <c r="J147" s="178"/>
      <c r="K147" s="178"/>
      <c r="L147" s="178"/>
      <c r="M147" s="178"/>
      <c r="N147" s="177">
        <v>1</v>
      </c>
      <c r="O147" s="178"/>
      <c r="P147" s="178"/>
      <c r="Q147" s="178"/>
      <c r="R147" s="178"/>
      <c r="S147" s="178"/>
      <c r="T147" s="178"/>
      <c r="U147" s="178"/>
      <c r="V147" s="181"/>
      <c r="W147" s="178"/>
      <c r="X147" s="181"/>
      <c r="Y147" s="178"/>
      <c r="Z147" s="182"/>
      <c r="AA147" s="178"/>
      <c r="AB147" s="44">
        <f t="shared" si="1"/>
        <v>0</v>
      </c>
      <c r="AC147" s="236">
        <f t="shared" si="2"/>
        <v>0</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78"/>
    </row>
    <row r="148" spans="1:50" ht="15" customHeight="1" x14ac:dyDescent="0.3">
      <c r="A148" s="171" t="s">
        <v>29</v>
      </c>
      <c r="B148" s="111" t="s">
        <v>193</v>
      </c>
      <c r="C148" s="173" t="s">
        <v>68</v>
      </c>
      <c r="D148" s="144">
        <v>6.2000000000000006E-3</v>
      </c>
      <c r="E148" s="173" t="s">
        <v>525</v>
      </c>
      <c r="F148" s="175">
        <v>1</v>
      </c>
      <c r="G148" s="175" t="s">
        <v>4</v>
      </c>
      <c r="H148" s="36">
        <v>6.2000000000000006E-3</v>
      </c>
      <c r="I148" s="186" t="s">
        <v>545</v>
      </c>
      <c r="J148" s="178"/>
      <c r="K148" s="178"/>
      <c r="L148" s="178"/>
      <c r="M148" s="178"/>
      <c r="N148" s="178"/>
      <c r="O148" s="240">
        <v>1</v>
      </c>
      <c r="P148" s="178"/>
      <c r="Q148" s="178"/>
      <c r="R148" s="178"/>
      <c r="S148" s="178"/>
      <c r="T148" s="178"/>
      <c r="U148" s="178"/>
      <c r="V148" s="181"/>
      <c r="W148" s="178"/>
      <c r="X148" s="181"/>
      <c r="Y148" s="178"/>
      <c r="Z148" s="182"/>
      <c r="AA148" s="178"/>
      <c r="AB148" s="44">
        <f t="shared" si="1"/>
        <v>0</v>
      </c>
      <c r="AC148" s="236">
        <f t="shared" si="2"/>
        <v>0</v>
      </c>
      <c r="AD148" s="178"/>
      <c r="AE148" s="178"/>
      <c r="AF148" s="178"/>
      <c r="AG148" s="178"/>
      <c r="AH148" s="178"/>
      <c r="AI148" s="178"/>
      <c r="AJ148" s="178"/>
      <c r="AK148" s="178"/>
      <c r="AL148" s="178"/>
      <c r="AM148" s="178"/>
      <c r="AN148" s="178"/>
      <c r="AO148" s="178"/>
      <c r="AP148" s="178"/>
      <c r="AQ148" s="178"/>
      <c r="AR148" s="178"/>
      <c r="AS148" s="178"/>
      <c r="AT148" s="178"/>
      <c r="AU148" s="178"/>
      <c r="AV148" s="178"/>
      <c r="AW148" s="178"/>
      <c r="AX148" s="178"/>
    </row>
    <row r="149" spans="1:50" ht="15" customHeight="1" x14ac:dyDescent="0.3">
      <c r="A149" s="171" t="s">
        <v>29</v>
      </c>
      <c r="B149" s="111" t="s">
        <v>193</v>
      </c>
      <c r="C149" s="173" t="s">
        <v>68</v>
      </c>
      <c r="D149" s="144">
        <v>6.2000000000000006E-3</v>
      </c>
      <c r="E149" s="173" t="s">
        <v>525</v>
      </c>
      <c r="F149" s="175">
        <v>1</v>
      </c>
      <c r="G149" s="175" t="s">
        <v>4</v>
      </c>
      <c r="H149" s="36">
        <v>6.2000000000000006E-3</v>
      </c>
      <c r="I149" s="186" t="s">
        <v>546</v>
      </c>
      <c r="J149" s="178"/>
      <c r="K149" s="178"/>
      <c r="L149" s="178"/>
      <c r="M149" s="178"/>
      <c r="N149" s="178"/>
      <c r="O149" s="178"/>
      <c r="P149" s="178"/>
      <c r="Q149" s="178"/>
      <c r="R149" s="177">
        <v>1</v>
      </c>
      <c r="S149" s="178"/>
      <c r="T149" s="178"/>
      <c r="U149" s="178"/>
      <c r="V149" s="181"/>
      <c r="W149" s="178"/>
      <c r="X149" s="181"/>
      <c r="Y149" s="178"/>
      <c r="Z149" s="182"/>
      <c r="AA149" s="178"/>
      <c r="AB149" s="44">
        <f t="shared" si="1"/>
        <v>0</v>
      </c>
      <c r="AC149" s="236">
        <f t="shared" si="2"/>
        <v>0</v>
      </c>
      <c r="AD149" s="178"/>
      <c r="AE149" s="178"/>
      <c r="AF149" s="178"/>
      <c r="AG149" s="178"/>
      <c r="AH149" s="178"/>
      <c r="AI149" s="178"/>
      <c r="AJ149" s="178"/>
      <c r="AK149" s="178"/>
      <c r="AL149" s="178"/>
      <c r="AM149" s="178"/>
      <c r="AN149" s="178"/>
      <c r="AO149" s="178"/>
      <c r="AP149" s="178"/>
      <c r="AQ149" s="178"/>
      <c r="AR149" s="178"/>
      <c r="AS149" s="178"/>
      <c r="AT149" s="178"/>
      <c r="AU149" s="178"/>
      <c r="AV149" s="178"/>
      <c r="AW149" s="178"/>
      <c r="AX149" s="178"/>
    </row>
    <row r="150" spans="1:50" ht="15" customHeight="1" x14ac:dyDescent="0.3">
      <c r="A150" s="171" t="s">
        <v>29</v>
      </c>
      <c r="B150" s="111" t="s">
        <v>193</v>
      </c>
      <c r="C150" s="173" t="s">
        <v>68</v>
      </c>
      <c r="D150" s="144">
        <v>6.2000000000000006E-3</v>
      </c>
      <c r="E150" s="173" t="s">
        <v>525</v>
      </c>
      <c r="F150" s="175">
        <v>1</v>
      </c>
      <c r="G150" s="175" t="s">
        <v>4</v>
      </c>
      <c r="H150" s="36">
        <v>6.2000000000000006E-3</v>
      </c>
      <c r="I150" s="186" t="s">
        <v>547</v>
      </c>
      <c r="J150" s="178"/>
      <c r="K150" s="178"/>
      <c r="L150" s="178"/>
      <c r="M150" s="178"/>
      <c r="N150" s="178"/>
      <c r="O150" s="240">
        <v>1</v>
      </c>
      <c r="P150" s="178"/>
      <c r="Q150" s="178"/>
      <c r="R150" s="178"/>
      <c r="S150" s="178"/>
      <c r="T150" s="178"/>
      <c r="U150" s="178"/>
      <c r="V150" s="181"/>
      <c r="W150" s="178"/>
      <c r="X150" s="181"/>
      <c r="Y150" s="178"/>
      <c r="Z150" s="182"/>
      <c r="AA150" s="178"/>
      <c r="AB150" s="44">
        <f t="shared" si="1"/>
        <v>0</v>
      </c>
      <c r="AC150" s="236">
        <f t="shared" si="2"/>
        <v>0</v>
      </c>
      <c r="AD150" s="178"/>
      <c r="AE150" s="178"/>
      <c r="AF150" s="178"/>
      <c r="AG150" s="178"/>
      <c r="AH150" s="178"/>
      <c r="AI150" s="178"/>
      <c r="AJ150" s="178"/>
      <c r="AK150" s="178"/>
      <c r="AL150" s="178"/>
      <c r="AM150" s="178"/>
      <c r="AN150" s="178"/>
      <c r="AO150" s="178"/>
      <c r="AP150" s="178"/>
      <c r="AQ150" s="178"/>
      <c r="AR150" s="178"/>
      <c r="AS150" s="178"/>
      <c r="AT150" s="178"/>
      <c r="AU150" s="178"/>
      <c r="AV150" s="178"/>
      <c r="AW150" s="178"/>
      <c r="AX150" s="178"/>
    </row>
    <row r="151" spans="1:50" ht="15" customHeight="1" x14ac:dyDescent="0.3">
      <c r="A151" s="171" t="s">
        <v>29</v>
      </c>
      <c r="B151" s="111" t="s">
        <v>193</v>
      </c>
      <c r="C151" s="173" t="s">
        <v>68</v>
      </c>
      <c r="D151" s="144">
        <v>6.2000000000000006E-3</v>
      </c>
      <c r="E151" s="173" t="s">
        <v>525</v>
      </c>
      <c r="F151" s="175">
        <v>1</v>
      </c>
      <c r="G151" s="175" t="s">
        <v>4</v>
      </c>
      <c r="H151" s="36">
        <v>6.2000000000000006E-3</v>
      </c>
      <c r="I151" s="186" t="s">
        <v>548</v>
      </c>
      <c r="J151" s="178"/>
      <c r="K151" s="178"/>
      <c r="L151" s="178"/>
      <c r="M151" s="178"/>
      <c r="N151" s="178"/>
      <c r="O151" s="178"/>
      <c r="P151" s="178"/>
      <c r="Q151" s="178"/>
      <c r="R151" s="177">
        <v>1</v>
      </c>
      <c r="S151" s="178"/>
      <c r="T151" s="178"/>
      <c r="U151" s="178"/>
      <c r="V151" s="181"/>
      <c r="W151" s="178"/>
      <c r="X151" s="181"/>
      <c r="Y151" s="178"/>
      <c r="Z151" s="182"/>
      <c r="AA151" s="178"/>
      <c r="AB151" s="44">
        <f t="shared" si="1"/>
        <v>0</v>
      </c>
      <c r="AC151" s="236">
        <f t="shared" si="2"/>
        <v>0</v>
      </c>
      <c r="AD151" s="178"/>
      <c r="AE151" s="178"/>
      <c r="AF151" s="178"/>
      <c r="AG151" s="178"/>
      <c r="AH151" s="178"/>
      <c r="AI151" s="178"/>
      <c r="AJ151" s="178"/>
      <c r="AK151" s="178"/>
      <c r="AL151" s="178"/>
      <c r="AM151" s="178"/>
      <c r="AN151" s="178"/>
      <c r="AO151" s="178"/>
      <c r="AP151" s="178"/>
      <c r="AQ151" s="178"/>
      <c r="AR151" s="178"/>
      <c r="AS151" s="178"/>
      <c r="AT151" s="178"/>
      <c r="AU151" s="178"/>
      <c r="AV151" s="178"/>
      <c r="AW151" s="178"/>
      <c r="AX151" s="178"/>
    </row>
    <row r="152" spans="1:50" ht="15" customHeight="1" x14ac:dyDescent="0.3">
      <c r="A152" s="171" t="s">
        <v>29</v>
      </c>
      <c r="B152" s="111" t="s">
        <v>193</v>
      </c>
      <c r="C152" s="173" t="s">
        <v>68</v>
      </c>
      <c r="D152" s="144">
        <v>6.2000000000000006E-3</v>
      </c>
      <c r="E152" s="173" t="s">
        <v>525</v>
      </c>
      <c r="F152" s="175">
        <v>1</v>
      </c>
      <c r="G152" s="175" t="s">
        <v>4</v>
      </c>
      <c r="H152" s="36">
        <v>6.2000000000000006E-3</v>
      </c>
      <c r="I152" s="186" t="s">
        <v>549</v>
      </c>
      <c r="J152" s="178"/>
      <c r="K152" s="178"/>
      <c r="L152" s="178"/>
      <c r="M152" s="178"/>
      <c r="N152" s="178"/>
      <c r="O152" s="177">
        <v>1</v>
      </c>
      <c r="P152" s="178"/>
      <c r="Q152" s="178"/>
      <c r="R152" s="178"/>
      <c r="S152" s="178"/>
      <c r="T152" s="178"/>
      <c r="U152" s="178"/>
      <c r="V152" s="181"/>
      <c r="W152" s="178"/>
      <c r="X152" s="181"/>
      <c r="Y152" s="178"/>
      <c r="Z152" s="182"/>
      <c r="AA152" s="178"/>
      <c r="AB152" s="44">
        <f t="shared" si="1"/>
        <v>0</v>
      </c>
      <c r="AC152" s="236">
        <f t="shared" si="2"/>
        <v>0</v>
      </c>
      <c r="AD152" s="178"/>
      <c r="AE152" s="178"/>
      <c r="AF152" s="178"/>
      <c r="AG152" s="178"/>
      <c r="AH152" s="178"/>
      <c r="AI152" s="178"/>
      <c r="AJ152" s="178"/>
      <c r="AK152" s="178"/>
      <c r="AL152" s="178"/>
      <c r="AM152" s="178"/>
      <c r="AN152" s="178"/>
      <c r="AO152" s="178"/>
      <c r="AP152" s="178"/>
      <c r="AQ152" s="178"/>
      <c r="AR152" s="178"/>
      <c r="AS152" s="178"/>
      <c r="AT152" s="178"/>
      <c r="AU152" s="178"/>
      <c r="AV152" s="178"/>
      <c r="AW152" s="178"/>
      <c r="AX152" s="178"/>
    </row>
    <row r="153" spans="1:50" ht="15" customHeight="1" x14ac:dyDescent="0.3">
      <c r="A153" s="171" t="s">
        <v>29</v>
      </c>
      <c r="B153" s="111" t="s">
        <v>193</v>
      </c>
      <c r="C153" s="173" t="s">
        <v>68</v>
      </c>
      <c r="D153" s="144">
        <v>6.2000000000000006E-3</v>
      </c>
      <c r="E153" s="173" t="s">
        <v>525</v>
      </c>
      <c r="F153" s="175">
        <v>1</v>
      </c>
      <c r="G153" s="175" t="s">
        <v>4</v>
      </c>
      <c r="H153" s="36">
        <v>6.2000000000000006E-3</v>
      </c>
      <c r="I153" s="186" t="s">
        <v>550</v>
      </c>
      <c r="J153" s="178"/>
      <c r="K153" s="178"/>
      <c r="L153" s="178"/>
      <c r="M153" s="178"/>
      <c r="N153" s="178"/>
      <c r="O153" s="178"/>
      <c r="P153" s="178"/>
      <c r="Q153" s="178"/>
      <c r="R153" s="177">
        <v>1</v>
      </c>
      <c r="S153" s="178"/>
      <c r="T153" s="178"/>
      <c r="U153" s="178"/>
      <c r="V153" s="181"/>
      <c r="W153" s="178"/>
      <c r="X153" s="181"/>
      <c r="Y153" s="178"/>
      <c r="Z153" s="182"/>
      <c r="AA153" s="178"/>
      <c r="AB153" s="44">
        <f t="shared" si="1"/>
        <v>0</v>
      </c>
      <c r="AC153" s="236">
        <f t="shared" si="2"/>
        <v>0</v>
      </c>
      <c r="AD153" s="178"/>
      <c r="AE153" s="178"/>
      <c r="AF153" s="178"/>
      <c r="AG153" s="178"/>
      <c r="AH153" s="178"/>
      <c r="AI153" s="178"/>
      <c r="AJ153" s="178"/>
      <c r="AK153" s="178"/>
      <c r="AL153" s="178"/>
      <c r="AM153" s="178"/>
      <c r="AN153" s="178"/>
      <c r="AO153" s="178"/>
      <c r="AP153" s="178"/>
      <c r="AQ153" s="178"/>
      <c r="AR153" s="178"/>
      <c r="AS153" s="178"/>
      <c r="AT153" s="178"/>
      <c r="AU153" s="178"/>
      <c r="AV153" s="178"/>
      <c r="AW153" s="178"/>
      <c r="AX153" s="178"/>
    </row>
    <row r="154" spans="1:50" ht="15" customHeight="1" x14ac:dyDescent="0.3">
      <c r="A154" s="171" t="s">
        <v>29</v>
      </c>
      <c r="B154" s="111" t="s">
        <v>193</v>
      </c>
      <c r="C154" s="173" t="s">
        <v>68</v>
      </c>
      <c r="D154" s="144">
        <v>6.2000000000000006E-3</v>
      </c>
      <c r="E154" s="173" t="s">
        <v>525</v>
      </c>
      <c r="F154" s="175">
        <v>1</v>
      </c>
      <c r="G154" s="175" t="s">
        <v>4</v>
      </c>
      <c r="H154" s="36">
        <v>6.2000000000000006E-3</v>
      </c>
      <c r="I154" s="186" t="s">
        <v>551</v>
      </c>
      <c r="J154" s="178"/>
      <c r="K154" s="178"/>
      <c r="L154" s="193">
        <v>1</v>
      </c>
      <c r="M154" s="178"/>
      <c r="N154" s="178"/>
      <c r="O154" s="178"/>
      <c r="P154" s="178"/>
      <c r="Q154" s="178"/>
      <c r="R154" s="178"/>
      <c r="S154" s="178"/>
      <c r="T154" s="178"/>
      <c r="U154" s="178"/>
      <c r="V154" s="181"/>
      <c r="W154" s="178"/>
      <c r="X154" s="181"/>
      <c r="Y154" s="178"/>
      <c r="Z154" s="194">
        <v>0</v>
      </c>
      <c r="AA154" s="195" t="s">
        <v>552</v>
      </c>
      <c r="AB154" s="44">
        <f t="shared" si="1"/>
        <v>0</v>
      </c>
      <c r="AC154" s="236">
        <f t="shared" si="2"/>
        <v>6.2000000000000006E-3</v>
      </c>
      <c r="AD154" s="178"/>
      <c r="AE154" s="178"/>
      <c r="AF154" s="178"/>
      <c r="AG154" s="178"/>
      <c r="AH154" s="178"/>
      <c r="AI154" s="178"/>
      <c r="AJ154" s="178"/>
      <c r="AK154" s="178"/>
      <c r="AL154" s="178"/>
      <c r="AM154" s="178"/>
      <c r="AN154" s="178"/>
      <c r="AO154" s="178"/>
      <c r="AP154" s="178"/>
      <c r="AQ154" s="178"/>
      <c r="AR154" s="178"/>
      <c r="AS154" s="178"/>
      <c r="AT154" s="178"/>
      <c r="AU154" s="178"/>
      <c r="AV154" s="178"/>
      <c r="AW154" s="178"/>
      <c r="AX154" s="178"/>
    </row>
    <row r="155" spans="1:50" ht="15" customHeight="1" x14ac:dyDescent="0.3">
      <c r="A155" s="171" t="s">
        <v>29</v>
      </c>
      <c r="B155" s="111" t="s">
        <v>193</v>
      </c>
      <c r="C155" s="173" t="s">
        <v>68</v>
      </c>
      <c r="D155" s="144">
        <v>6.2000000000000006E-3</v>
      </c>
      <c r="E155" s="173" t="s">
        <v>525</v>
      </c>
      <c r="F155" s="175">
        <v>1</v>
      </c>
      <c r="G155" s="175" t="s">
        <v>4</v>
      </c>
      <c r="H155" s="36">
        <v>6.2000000000000006E-3</v>
      </c>
      <c r="I155" s="186" t="s">
        <v>554</v>
      </c>
      <c r="J155" s="178"/>
      <c r="K155" s="178"/>
      <c r="L155" s="178"/>
      <c r="M155" s="178"/>
      <c r="N155" s="193">
        <v>1</v>
      </c>
      <c r="O155" s="178"/>
      <c r="P155" s="178"/>
      <c r="Q155" s="178"/>
      <c r="R155" s="178"/>
      <c r="S155" s="178"/>
      <c r="T155" s="178"/>
      <c r="U155" s="178"/>
      <c r="V155" s="181"/>
      <c r="W155" s="178"/>
      <c r="X155" s="181"/>
      <c r="Y155" s="178"/>
      <c r="Z155" s="182"/>
      <c r="AA155" s="178"/>
      <c r="AB155" s="44">
        <f t="shared" si="1"/>
        <v>0</v>
      </c>
      <c r="AC155" s="236">
        <f t="shared" si="2"/>
        <v>0</v>
      </c>
      <c r="AD155" s="178"/>
      <c r="AE155" s="178"/>
      <c r="AF155" s="178"/>
      <c r="AG155" s="178"/>
      <c r="AH155" s="178"/>
      <c r="AI155" s="178"/>
      <c r="AJ155" s="178"/>
      <c r="AK155" s="178"/>
      <c r="AL155" s="178"/>
      <c r="AM155" s="178"/>
      <c r="AN155" s="178"/>
      <c r="AO155" s="178"/>
      <c r="AP155" s="178"/>
      <c r="AQ155" s="178"/>
      <c r="AR155" s="178"/>
      <c r="AS155" s="178"/>
      <c r="AT155" s="178"/>
      <c r="AU155" s="178"/>
      <c r="AV155" s="178"/>
      <c r="AW155" s="178"/>
      <c r="AX155" s="178"/>
    </row>
    <row r="156" spans="1:50" ht="15" customHeight="1" x14ac:dyDescent="0.3">
      <c r="A156" s="171" t="s">
        <v>29</v>
      </c>
      <c r="B156" s="111" t="s">
        <v>193</v>
      </c>
      <c r="C156" s="173" t="s">
        <v>68</v>
      </c>
      <c r="D156" s="144">
        <v>6.2000000000000006E-3</v>
      </c>
      <c r="E156" s="173" t="s">
        <v>525</v>
      </c>
      <c r="F156" s="175">
        <v>1</v>
      </c>
      <c r="G156" s="175" t="s">
        <v>4</v>
      </c>
      <c r="H156" s="36">
        <v>6.2000000000000006E-3</v>
      </c>
      <c r="I156" s="186" t="s">
        <v>555</v>
      </c>
      <c r="J156" s="178"/>
      <c r="K156" s="178"/>
      <c r="L156" s="178"/>
      <c r="M156" s="193">
        <v>1</v>
      </c>
      <c r="N156" s="178"/>
      <c r="O156" s="178"/>
      <c r="P156" s="178"/>
      <c r="Q156" s="178"/>
      <c r="R156" s="178"/>
      <c r="S156" s="178"/>
      <c r="T156" s="178"/>
      <c r="U156" s="178"/>
      <c r="V156" s="181"/>
      <c r="W156" s="178"/>
      <c r="X156" s="181"/>
      <c r="Y156" s="178"/>
      <c r="Z156" s="182"/>
      <c r="AA156" s="178"/>
      <c r="AB156" s="44">
        <f t="shared" si="1"/>
        <v>0</v>
      </c>
      <c r="AC156" s="236">
        <f t="shared" si="2"/>
        <v>0</v>
      </c>
      <c r="AD156" s="178"/>
      <c r="AE156" s="178"/>
      <c r="AF156" s="178"/>
      <c r="AG156" s="178"/>
      <c r="AH156" s="178"/>
      <c r="AI156" s="178"/>
      <c r="AJ156" s="178"/>
      <c r="AK156" s="178"/>
      <c r="AL156" s="178"/>
      <c r="AM156" s="178"/>
      <c r="AN156" s="178"/>
      <c r="AO156" s="178"/>
      <c r="AP156" s="178"/>
      <c r="AQ156" s="178"/>
      <c r="AR156" s="178"/>
      <c r="AS156" s="178"/>
      <c r="AT156" s="178"/>
      <c r="AU156" s="178"/>
      <c r="AV156" s="178"/>
      <c r="AW156" s="178"/>
      <c r="AX156" s="178"/>
    </row>
    <row r="157" spans="1:50" ht="15" customHeight="1" x14ac:dyDescent="0.3">
      <c r="A157" s="171" t="s">
        <v>29</v>
      </c>
      <c r="B157" s="111" t="s">
        <v>193</v>
      </c>
      <c r="C157" s="173" t="s">
        <v>68</v>
      </c>
      <c r="D157" s="144">
        <v>6.2000000000000006E-3</v>
      </c>
      <c r="E157" s="173" t="s">
        <v>525</v>
      </c>
      <c r="F157" s="175">
        <v>1</v>
      </c>
      <c r="G157" s="175" t="s">
        <v>4</v>
      </c>
      <c r="H157" s="36">
        <v>6.2000000000000006E-3</v>
      </c>
      <c r="I157" s="186" t="s">
        <v>556</v>
      </c>
      <c r="J157" s="178"/>
      <c r="K157" s="178"/>
      <c r="L157" s="178"/>
      <c r="M157" s="178"/>
      <c r="N157" s="178"/>
      <c r="O157" s="193">
        <v>1</v>
      </c>
      <c r="P157" s="178"/>
      <c r="Q157" s="178"/>
      <c r="R157" s="178"/>
      <c r="S157" s="178"/>
      <c r="T157" s="178"/>
      <c r="U157" s="178"/>
      <c r="V157" s="181"/>
      <c r="W157" s="178"/>
      <c r="X157" s="181"/>
      <c r="Y157" s="178"/>
      <c r="Z157" s="182"/>
      <c r="AA157" s="178"/>
      <c r="AB157" s="44">
        <f t="shared" si="1"/>
        <v>0</v>
      </c>
      <c r="AC157" s="236">
        <f t="shared" si="2"/>
        <v>0</v>
      </c>
      <c r="AD157" s="178"/>
      <c r="AE157" s="178"/>
      <c r="AF157" s="178"/>
      <c r="AG157" s="178"/>
      <c r="AH157" s="178"/>
      <c r="AI157" s="178"/>
      <c r="AJ157" s="178"/>
      <c r="AK157" s="178"/>
      <c r="AL157" s="178"/>
      <c r="AM157" s="178"/>
      <c r="AN157" s="178"/>
      <c r="AO157" s="178"/>
      <c r="AP157" s="178"/>
      <c r="AQ157" s="178"/>
      <c r="AR157" s="178"/>
      <c r="AS157" s="178"/>
      <c r="AT157" s="178"/>
      <c r="AU157" s="178"/>
      <c r="AV157" s="178"/>
      <c r="AW157" s="178"/>
      <c r="AX157" s="178"/>
    </row>
    <row r="158" spans="1:50" ht="15" customHeight="1" x14ac:dyDescent="0.3">
      <c r="A158" s="171" t="s">
        <v>29</v>
      </c>
      <c r="B158" s="111" t="s">
        <v>193</v>
      </c>
      <c r="C158" s="173" t="s">
        <v>68</v>
      </c>
      <c r="D158" s="144">
        <v>6.2000000000000006E-3</v>
      </c>
      <c r="E158" s="173" t="s">
        <v>525</v>
      </c>
      <c r="F158" s="175">
        <v>1</v>
      </c>
      <c r="G158" s="175" t="s">
        <v>4</v>
      </c>
      <c r="H158" s="36">
        <v>6.2000000000000006E-3</v>
      </c>
      <c r="I158" s="186" t="s">
        <v>557</v>
      </c>
      <c r="J158" s="178"/>
      <c r="K158" s="178"/>
      <c r="L158" s="178"/>
      <c r="M158" s="178"/>
      <c r="N158" s="178"/>
      <c r="O158" s="193">
        <v>1</v>
      </c>
      <c r="P158" s="178"/>
      <c r="Q158" s="178"/>
      <c r="R158" s="178"/>
      <c r="S158" s="178"/>
      <c r="T158" s="178"/>
      <c r="U158" s="178"/>
      <c r="V158" s="181"/>
      <c r="W158" s="178"/>
      <c r="X158" s="181"/>
      <c r="Y158" s="178"/>
      <c r="Z158" s="182"/>
      <c r="AA158" s="178"/>
      <c r="AB158" s="44">
        <f t="shared" si="1"/>
        <v>0</v>
      </c>
      <c r="AC158" s="236">
        <f t="shared" si="2"/>
        <v>0</v>
      </c>
      <c r="AD158" s="178"/>
      <c r="AE158" s="178"/>
      <c r="AF158" s="178"/>
      <c r="AG158" s="178"/>
      <c r="AH158" s="178"/>
      <c r="AI158" s="178"/>
      <c r="AJ158" s="178"/>
      <c r="AK158" s="178"/>
      <c r="AL158" s="178"/>
      <c r="AM158" s="178"/>
      <c r="AN158" s="178"/>
      <c r="AO158" s="178"/>
      <c r="AP158" s="178"/>
      <c r="AQ158" s="178"/>
      <c r="AR158" s="178"/>
      <c r="AS158" s="178"/>
      <c r="AT158" s="178"/>
      <c r="AU158" s="178"/>
      <c r="AV158" s="178"/>
      <c r="AW158" s="178"/>
      <c r="AX158" s="178"/>
    </row>
    <row r="159" spans="1:50" ht="15" customHeight="1" x14ac:dyDescent="0.3">
      <c r="A159" s="171" t="s">
        <v>29</v>
      </c>
      <c r="B159" s="111" t="s">
        <v>193</v>
      </c>
      <c r="C159" s="173" t="s">
        <v>68</v>
      </c>
      <c r="D159" s="144">
        <v>6.2000000000000006E-3</v>
      </c>
      <c r="E159" s="173" t="s">
        <v>525</v>
      </c>
      <c r="F159" s="175">
        <v>1</v>
      </c>
      <c r="G159" s="175" t="s">
        <v>4</v>
      </c>
      <c r="H159" s="36">
        <v>6.2000000000000006E-3</v>
      </c>
      <c r="I159" s="186" t="s">
        <v>558</v>
      </c>
      <c r="J159" s="178"/>
      <c r="K159" s="178"/>
      <c r="L159" s="178"/>
      <c r="M159" s="178"/>
      <c r="N159" s="178"/>
      <c r="O159" s="178"/>
      <c r="P159" s="178"/>
      <c r="Q159" s="193">
        <v>1</v>
      </c>
      <c r="R159" s="178"/>
      <c r="S159" s="178"/>
      <c r="T159" s="178"/>
      <c r="U159" s="178"/>
      <c r="V159" s="181"/>
      <c r="W159" s="178"/>
      <c r="X159" s="181"/>
      <c r="Y159" s="178"/>
      <c r="Z159" s="182"/>
      <c r="AA159" s="178"/>
      <c r="AB159" s="44">
        <f t="shared" si="1"/>
        <v>0</v>
      </c>
      <c r="AC159" s="236">
        <f t="shared" si="2"/>
        <v>0</v>
      </c>
      <c r="AD159" s="178"/>
      <c r="AE159" s="178"/>
      <c r="AF159" s="178"/>
      <c r="AG159" s="178"/>
      <c r="AH159" s="178"/>
      <c r="AI159" s="178"/>
      <c r="AJ159" s="178"/>
      <c r="AK159" s="178"/>
      <c r="AL159" s="178"/>
      <c r="AM159" s="178"/>
      <c r="AN159" s="178"/>
      <c r="AO159" s="178"/>
      <c r="AP159" s="178"/>
      <c r="AQ159" s="178"/>
      <c r="AR159" s="178"/>
      <c r="AS159" s="178"/>
      <c r="AT159" s="178"/>
      <c r="AU159" s="178"/>
      <c r="AV159" s="178"/>
      <c r="AW159" s="178"/>
      <c r="AX159" s="178"/>
    </row>
    <row r="160" spans="1:50" ht="15" customHeight="1" x14ac:dyDescent="0.3">
      <c r="A160" s="171" t="s">
        <v>29</v>
      </c>
      <c r="B160" s="111" t="s">
        <v>193</v>
      </c>
      <c r="C160" s="173" t="s">
        <v>68</v>
      </c>
      <c r="D160" s="144">
        <v>6.2000000000000006E-3</v>
      </c>
      <c r="E160" s="173" t="s">
        <v>525</v>
      </c>
      <c r="F160" s="175">
        <v>1</v>
      </c>
      <c r="G160" s="175" t="s">
        <v>4</v>
      </c>
      <c r="H160" s="36">
        <v>6.2000000000000006E-3</v>
      </c>
      <c r="I160" s="186" t="s">
        <v>559</v>
      </c>
      <c r="J160" s="178"/>
      <c r="K160" s="178"/>
      <c r="L160" s="178"/>
      <c r="M160" s="178"/>
      <c r="N160" s="178"/>
      <c r="O160" s="178"/>
      <c r="P160" s="178"/>
      <c r="Q160" s="193">
        <v>1</v>
      </c>
      <c r="R160" s="178"/>
      <c r="S160" s="178"/>
      <c r="T160" s="178"/>
      <c r="U160" s="178"/>
      <c r="V160" s="181"/>
      <c r="W160" s="178"/>
      <c r="X160" s="181"/>
      <c r="Y160" s="178"/>
      <c r="Z160" s="182"/>
      <c r="AA160" s="178"/>
      <c r="AB160" s="44">
        <f t="shared" si="1"/>
        <v>0</v>
      </c>
      <c r="AC160" s="236">
        <f t="shared" si="2"/>
        <v>0</v>
      </c>
      <c r="AD160" s="178"/>
      <c r="AE160" s="178"/>
      <c r="AF160" s="178"/>
      <c r="AG160" s="178"/>
      <c r="AH160" s="178"/>
      <c r="AI160" s="178"/>
      <c r="AJ160" s="178"/>
      <c r="AK160" s="178"/>
      <c r="AL160" s="178"/>
      <c r="AM160" s="178"/>
      <c r="AN160" s="178"/>
      <c r="AO160" s="178"/>
      <c r="AP160" s="178"/>
      <c r="AQ160" s="178"/>
      <c r="AR160" s="178"/>
      <c r="AS160" s="178"/>
      <c r="AT160" s="178"/>
      <c r="AU160" s="178"/>
      <c r="AV160" s="178"/>
      <c r="AW160" s="178"/>
      <c r="AX160" s="178"/>
    </row>
    <row r="161" spans="1:50" ht="15" customHeight="1" x14ac:dyDescent="0.3">
      <c r="A161" s="171" t="s">
        <v>29</v>
      </c>
      <c r="B161" s="111" t="s">
        <v>193</v>
      </c>
      <c r="C161" s="173" t="s">
        <v>68</v>
      </c>
      <c r="D161" s="144">
        <v>6.2000000000000006E-3</v>
      </c>
      <c r="E161" s="173" t="s">
        <v>525</v>
      </c>
      <c r="F161" s="175">
        <v>1</v>
      </c>
      <c r="G161" s="175" t="s">
        <v>4</v>
      </c>
      <c r="H161" s="36">
        <v>6.2000000000000006E-3</v>
      </c>
      <c r="I161" s="186" t="s">
        <v>560</v>
      </c>
      <c r="J161" s="178"/>
      <c r="K161" s="178"/>
      <c r="L161" s="178"/>
      <c r="M161" s="178"/>
      <c r="N161" s="178"/>
      <c r="O161" s="178"/>
      <c r="P161" s="178"/>
      <c r="Q161" s="178"/>
      <c r="R161" s="193">
        <v>1</v>
      </c>
      <c r="S161" s="178"/>
      <c r="T161" s="178"/>
      <c r="U161" s="178"/>
      <c r="V161" s="181"/>
      <c r="W161" s="178"/>
      <c r="X161" s="181"/>
      <c r="Y161" s="178"/>
      <c r="Z161" s="182"/>
      <c r="AA161" s="178"/>
      <c r="AB161" s="44">
        <f t="shared" si="1"/>
        <v>0</v>
      </c>
      <c r="AC161" s="236">
        <f t="shared" si="2"/>
        <v>0</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78"/>
    </row>
    <row r="162" spans="1:50" ht="15" customHeight="1" x14ac:dyDescent="0.3">
      <c r="A162" s="171" t="s">
        <v>29</v>
      </c>
      <c r="B162" s="111" t="s">
        <v>193</v>
      </c>
      <c r="C162" s="173" t="s">
        <v>68</v>
      </c>
      <c r="D162" s="144">
        <v>6.2000000000000006E-3</v>
      </c>
      <c r="E162" s="173" t="s">
        <v>525</v>
      </c>
      <c r="F162" s="175">
        <v>1</v>
      </c>
      <c r="G162" s="175" t="s">
        <v>4</v>
      </c>
      <c r="H162" s="36">
        <v>6.2000000000000006E-3</v>
      </c>
      <c r="I162" s="186" t="s">
        <v>561</v>
      </c>
      <c r="J162" s="178"/>
      <c r="K162" s="193">
        <v>0.5</v>
      </c>
      <c r="L162" s="178"/>
      <c r="M162" s="178"/>
      <c r="N162" s="178"/>
      <c r="O162" s="178"/>
      <c r="P162" s="193">
        <v>0.5</v>
      </c>
      <c r="Q162" s="178"/>
      <c r="R162" s="178"/>
      <c r="S162" s="178"/>
      <c r="T162" s="178"/>
      <c r="U162" s="178"/>
      <c r="V162" s="181"/>
      <c r="W162" s="178"/>
      <c r="X162" s="199">
        <v>0.5</v>
      </c>
      <c r="Y162" s="195" t="s">
        <v>562</v>
      </c>
      <c r="Z162" s="182"/>
      <c r="AA162" s="178"/>
      <c r="AB162" s="44">
        <f t="shared" si="1"/>
        <v>3.1000000000000003E-3</v>
      </c>
      <c r="AC162" s="236">
        <f t="shared" si="2"/>
        <v>3.1000000000000003E-3</v>
      </c>
      <c r="AD162" s="178"/>
      <c r="AE162" s="178"/>
      <c r="AF162" s="178"/>
      <c r="AG162" s="178"/>
      <c r="AH162" s="178"/>
      <c r="AI162" s="178"/>
      <c r="AJ162" s="178"/>
      <c r="AK162" s="178"/>
      <c r="AL162" s="178"/>
      <c r="AM162" s="178"/>
      <c r="AN162" s="178"/>
      <c r="AO162" s="178"/>
      <c r="AP162" s="178"/>
      <c r="AQ162" s="178"/>
      <c r="AR162" s="178"/>
      <c r="AS162" s="178"/>
      <c r="AT162" s="178"/>
      <c r="AU162" s="178"/>
      <c r="AV162" s="178"/>
      <c r="AW162" s="178"/>
      <c r="AX162" s="178"/>
    </row>
    <row r="163" spans="1:50" ht="15" customHeight="1" x14ac:dyDescent="0.3">
      <c r="A163" s="171" t="s">
        <v>29</v>
      </c>
      <c r="B163" s="111" t="s">
        <v>193</v>
      </c>
      <c r="C163" s="173" t="s">
        <v>68</v>
      </c>
      <c r="D163" s="144">
        <v>6.2000000000000006E-3</v>
      </c>
      <c r="E163" s="173" t="s">
        <v>525</v>
      </c>
      <c r="F163" s="175">
        <v>1</v>
      </c>
      <c r="G163" s="175" t="s">
        <v>4</v>
      </c>
      <c r="H163" s="36">
        <v>6.2000000000000006E-3</v>
      </c>
      <c r="I163" s="186" t="s">
        <v>563</v>
      </c>
      <c r="J163" s="178"/>
      <c r="K163" s="178"/>
      <c r="L163" s="193">
        <v>0.5</v>
      </c>
      <c r="M163" s="178"/>
      <c r="N163" s="178"/>
      <c r="O163" s="178"/>
      <c r="P163" s="193">
        <v>0.5</v>
      </c>
      <c r="Q163" s="178"/>
      <c r="R163" s="178"/>
      <c r="S163" s="178"/>
      <c r="T163" s="178"/>
      <c r="U163" s="178"/>
      <c r="V163" s="181"/>
      <c r="W163" s="178"/>
      <c r="X163" s="181"/>
      <c r="Y163" s="178"/>
      <c r="Z163" s="194">
        <v>0</v>
      </c>
      <c r="AA163" s="195" t="s">
        <v>564</v>
      </c>
      <c r="AB163" s="44">
        <f t="shared" si="1"/>
        <v>0</v>
      </c>
      <c r="AC163" s="236">
        <f t="shared" si="2"/>
        <v>3.1000000000000003E-3</v>
      </c>
      <c r="AD163" s="178"/>
      <c r="AE163" s="178"/>
      <c r="AF163" s="178"/>
      <c r="AG163" s="178"/>
      <c r="AH163" s="178"/>
      <c r="AI163" s="178"/>
      <c r="AJ163" s="178"/>
      <c r="AK163" s="178"/>
      <c r="AL163" s="178"/>
      <c r="AM163" s="178"/>
      <c r="AN163" s="178"/>
      <c r="AO163" s="178"/>
      <c r="AP163" s="178"/>
      <c r="AQ163" s="178"/>
      <c r="AR163" s="178"/>
      <c r="AS163" s="178"/>
      <c r="AT163" s="178"/>
      <c r="AU163" s="178"/>
      <c r="AV163" s="178"/>
      <c r="AW163" s="178"/>
      <c r="AX163" s="178"/>
    </row>
    <row r="164" spans="1:50" ht="15" customHeight="1" x14ac:dyDescent="0.3">
      <c r="A164" s="171" t="s">
        <v>29</v>
      </c>
      <c r="B164" s="111" t="s">
        <v>193</v>
      </c>
      <c r="C164" s="173" t="s">
        <v>68</v>
      </c>
      <c r="D164" s="144">
        <v>6.2000000000000006E-3</v>
      </c>
      <c r="E164" s="173" t="s">
        <v>525</v>
      </c>
      <c r="F164" s="175">
        <v>1</v>
      </c>
      <c r="G164" s="175" t="s">
        <v>4</v>
      </c>
      <c r="H164" s="36">
        <v>6.2000000000000006E-3</v>
      </c>
      <c r="I164" s="186" t="s">
        <v>566</v>
      </c>
      <c r="J164" s="178"/>
      <c r="K164" s="178"/>
      <c r="L164" s="178"/>
      <c r="M164" s="178"/>
      <c r="N164" s="178"/>
      <c r="O164" s="178"/>
      <c r="P164" s="178"/>
      <c r="Q164" s="178"/>
      <c r="R164" s="178"/>
      <c r="S164" s="193">
        <v>1</v>
      </c>
      <c r="T164" s="178"/>
      <c r="U164" s="178"/>
      <c r="V164" s="181"/>
      <c r="W164" s="178"/>
      <c r="X164" s="181"/>
      <c r="Y164" s="178"/>
      <c r="Z164" s="194">
        <v>0.25</v>
      </c>
      <c r="AA164" s="178" t="s">
        <v>567</v>
      </c>
      <c r="AB164" s="44">
        <f t="shared" si="1"/>
        <v>1.5500000000000002E-3</v>
      </c>
      <c r="AC164" s="236">
        <f t="shared" si="2"/>
        <v>0</v>
      </c>
      <c r="AD164" s="178"/>
      <c r="AE164" s="178"/>
      <c r="AF164" s="178"/>
      <c r="AG164" s="178"/>
      <c r="AH164" s="178"/>
      <c r="AI164" s="178"/>
      <c r="AJ164" s="178"/>
      <c r="AK164" s="178"/>
      <c r="AL164" s="178"/>
      <c r="AM164" s="178"/>
      <c r="AN164" s="178"/>
      <c r="AO164" s="178"/>
      <c r="AP164" s="178"/>
      <c r="AQ164" s="178"/>
      <c r="AR164" s="178"/>
      <c r="AS164" s="178"/>
      <c r="AT164" s="178"/>
      <c r="AU164" s="178"/>
      <c r="AV164" s="178"/>
      <c r="AW164" s="178"/>
      <c r="AX164" s="178"/>
    </row>
    <row r="165" spans="1:50" x14ac:dyDescent="0.25">
      <c r="D165" s="93"/>
    </row>
    <row r="166" spans="1:50" x14ac:dyDescent="0.25">
      <c r="D166" s="93"/>
    </row>
    <row r="167" spans="1:50" x14ac:dyDescent="0.25">
      <c r="D167" s="93"/>
    </row>
    <row r="168" spans="1:50" x14ac:dyDescent="0.25">
      <c r="D168" s="93"/>
    </row>
    <row r="169" spans="1:50" x14ac:dyDescent="0.25">
      <c r="D169" s="93"/>
    </row>
    <row r="170" spans="1:50" x14ac:dyDescent="0.25">
      <c r="D170" s="93"/>
    </row>
    <row r="171" spans="1:50" x14ac:dyDescent="0.25">
      <c r="D171" s="93"/>
    </row>
    <row r="172" spans="1:50" x14ac:dyDescent="0.25">
      <c r="D172" s="93"/>
    </row>
    <row r="173" spans="1:50" x14ac:dyDescent="0.25">
      <c r="D173" s="93"/>
    </row>
    <row r="174" spans="1:50" x14ac:dyDescent="0.25">
      <c r="D174" s="93"/>
    </row>
    <row r="175" spans="1:50" x14ac:dyDescent="0.25">
      <c r="D175" s="93"/>
    </row>
    <row r="176" spans="1:50" x14ac:dyDescent="0.25">
      <c r="D176" s="93"/>
    </row>
    <row r="177" spans="4:4" x14ac:dyDescent="0.25">
      <c r="D177" s="93"/>
    </row>
    <row r="178" spans="4:4" x14ac:dyDescent="0.25">
      <c r="D178" s="93"/>
    </row>
    <row r="179" spans="4:4" x14ac:dyDescent="0.25">
      <c r="D179" s="93"/>
    </row>
    <row r="180" spans="4:4" x14ac:dyDescent="0.25">
      <c r="D180" s="93"/>
    </row>
    <row r="181" spans="4:4" x14ac:dyDescent="0.25">
      <c r="D181" s="93"/>
    </row>
    <row r="182" spans="4:4" x14ac:dyDescent="0.25">
      <c r="D182" s="93"/>
    </row>
    <row r="183" spans="4:4" x14ac:dyDescent="0.25">
      <c r="D183" s="93"/>
    </row>
    <row r="184" spans="4:4" x14ac:dyDescent="0.25">
      <c r="D184" s="93"/>
    </row>
    <row r="185" spans="4:4" x14ac:dyDescent="0.25">
      <c r="D185" s="93"/>
    </row>
    <row r="186" spans="4:4" x14ac:dyDescent="0.25">
      <c r="D186" s="93"/>
    </row>
    <row r="187" spans="4:4" x14ac:dyDescent="0.25">
      <c r="D187" s="93"/>
    </row>
    <row r="188" spans="4:4" x14ac:dyDescent="0.25">
      <c r="D188" s="93"/>
    </row>
    <row r="189" spans="4:4" x14ac:dyDescent="0.25">
      <c r="D189" s="93"/>
    </row>
    <row r="190" spans="4:4" x14ac:dyDescent="0.25">
      <c r="D190" s="93"/>
    </row>
    <row r="191" spans="4:4" x14ac:dyDescent="0.25">
      <c r="D191" s="93"/>
    </row>
    <row r="192" spans="4:4" x14ac:dyDescent="0.25">
      <c r="D192" s="93"/>
    </row>
    <row r="193" spans="4:4" x14ac:dyDescent="0.25">
      <c r="D193" s="93"/>
    </row>
    <row r="194" spans="4:4" x14ac:dyDescent="0.25">
      <c r="D194" s="93"/>
    </row>
    <row r="195" spans="4:4" x14ac:dyDescent="0.25">
      <c r="D195" s="93"/>
    </row>
    <row r="196" spans="4:4" x14ac:dyDescent="0.25">
      <c r="D196" s="93"/>
    </row>
    <row r="197" spans="4:4" x14ac:dyDescent="0.25">
      <c r="D197" s="93"/>
    </row>
    <row r="198" spans="4:4" x14ac:dyDescent="0.25">
      <c r="D198" s="93"/>
    </row>
    <row r="199" spans="4:4" x14ac:dyDescent="0.25">
      <c r="D199" s="93"/>
    </row>
    <row r="200" spans="4:4" x14ac:dyDescent="0.25">
      <c r="D200" s="93"/>
    </row>
    <row r="201" spans="4:4" x14ac:dyDescent="0.25">
      <c r="D201" s="93"/>
    </row>
    <row r="202" spans="4:4" x14ac:dyDescent="0.25">
      <c r="D202" s="93"/>
    </row>
    <row r="203" spans="4:4" x14ac:dyDescent="0.25">
      <c r="D203" s="93"/>
    </row>
    <row r="204" spans="4:4" x14ac:dyDescent="0.25">
      <c r="D204" s="93"/>
    </row>
    <row r="205" spans="4:4" x14ac:dyDescent="0.25">
      <c r="D205" s="93"/>
    </row>
    <row r="206" spans="4:4" x14ac:dyDescent="0.25">
      <c r="D206" s="93"/>
    </row>
    <row r="207" spans="4:4" x14ac:dyDescent="0.25">
      <c r="D207" s="93"/>
    </row>
    <row r="208" spans="4:4" x14ac:dyDescent="0.25">
      <c r="D208" s="93"/>
    </row>
    <row r="209" spans="4:4" x14ac:dyDescent="0.25">
      <c r="D209" s="93"/>
    </row>
    <row r="210" spans="4:4" x14ac:dyDescent="0.25">
      <c r="D210" s="93"/>
    </row>
    <row r="211" spans="4:4" x14ac:dyDescent="0.25">
      <c r="D211" s="93"/>
    </row>
    <row r="212" spans="4:4" x14ac:dyDescent="0.25">
      <c r="D212" s="93"/>
    </row>
    <row r="213" spans="4:4" x14ac:dyDescent="0.25">
      <c r="D213" s="93"/>
    </row>
    <row r="214" spans="4:4" x14ac:dyDescent="0.25">
      <c r="D214" s="93"/>
    </row>
    <row r="215" spans="4:4" x14ac:dyDescent="0.25">
      <c r="D215" s="93"/>
    </row>
    <row r="216" spans="4:4" x14ac:dyDescent="0.25">
      <c r="D216" s="93"/>
    </row>
    <row r="217" spans="4:4" x14ac:dyDescent="0.25">
      <c r="D217" s="93"/>
    </row>
    <row r="218" spans="4:4" x14ac:dyDescent="0.25">
      <c r="D218" s="93"/>
    </row>
    <row r="219" spans="4:4" x14ac:dyDescent="0.25">
      <c r="D219" s="93"/>
    </row>
    <row r="220" spans="4:4" x14ac:dyDescent="0.25">
      <c r="D220" s="93"/>
    </row>
    <row r="221" spans="4:4" x14ac:dyDescent="0.25">
      <c r="D221" s="93"/>
    </row>
    <row r="222" spans="4:4" x14ac:dyDescent="0.25">
      <c r="D222" s="93"/>
    </row>
    <row r="223" spans="4:4" x14ac:dyDescent="0.25">
      <c r="D223" s="93"/>
    </row>
    <row r="224" spans="4:4" x14ac:dyDescent="0.25">
      <c r="D224" s="93"/>
    </row>
    <row r="225" spans="4:4" x14ac:dyDescent="0.25">
      <c r="D225" s="93"/>
    </row>
    <row r="226" spans="4:4" x14ac:dyDescent="0.25">
      <c r="D226" s="93"/>
    </row>
    <row r="227" spans="4:4" x14ac:dyDescent="0.25">
      <c r="D227" s="93"/>
    </row>
    <row r="228" spans="4:4" x14ac:dyDescent="0.25">
      <c r="D228" s="93"/>
    </row>
    <row r="229" spans="4:4" x14ac:dyDescent="0.25">
      <c r="D229" s="93"/>
    </row>
    <row r="230" spans="4:4" x14ac:dyDescent="0.25">
      <c r="D230" s="93"/>
    </row>
    <row r="231" spans="4:4" x14ac:dyDescent="0.25">
      <c r="D231" s="93"/>
    </row>
    <row r="232" spans="4:4" x14ac:dyDescent="0.25">
      <c r="D232" s="93"/>
    </row>
    <row r="233" spans="4:4" x14ac:dyDescent="0.25">
      <c r="D233" s="93"/>
    </row>
    <row r="234" spans="4:4" x14ac:dyDescent="0.25">
      <c r="D234" s="93"/>
    </row>
    <row r="235" spans="4:4" x14ac:dyDescent="0.25">
      <c r="D235" s="93"/>
    </row>
    <row r="236" spans="4:4" x14ac:dyDescent="0.25">
      <c r="D236" s="93"/>
    </row>
    <row r="237" spans="4:4" x14ac:dyDescent="0.25">
      <c r="D237" s="93"/>
    </row>
    <row r="238" spans="4:4" x14ac:dyDescent="0.25">
      <c r="D238" s="93"/>
    </row>
    <row r="239" spans="4:4" x14ac:dyDescent="0.25">
      <c r="D239" s="93"/>
    </row>
    <row r="240" spans="4:4" x14ac:dyDescent="0.25">
      <c r="D240" s="93"/>
    </row>
    <row r="241" spans="4:4" x14ac:dyDescent="0.25">
      <c r="D241" s="93"/>
    </row>
    <row r="242" spans="4:4" x14ac:dyDescent="0.25">
      <c r="D242" s="93"/>
    </row>
    <row r="243" spans="4:4" x14ac:dyDescent="0.25">
      <c r="D243" s="93"/>
    </row>
    <row r="244" spans="4:4" x14ac:dyDescent="0.25">
      <c r="D244" s="93"/>
    </row>
    <row r="245" spans="4:4" x14ac:dyDescent="0.25">
      <c r="D245" s="93"/>
    </row>
    <row r="246" spans="4:4" x14ac:dyDescent="0.25">
      <c r="D246" s="93"/>
    </row>
    <row r="247" spans="4:4" x14ac:dyDescent="0.25">
      <c r="D247" s="93"/>
    </row>
    <row r="248" spans="4:4" x14ac:dyDescent="0.25">
      <c r="D248" s="93"/>
    </row>
    <row r="249" spans="4:4" x14ac:dyDescent="0.25">
      <c r="D249" s="93"/>
    </row>
    <row r="250" spans="4:4" x14ac:dyDescent="0.25">
      <c r="D250" s="93"/>
    </row>
    <row r="251" spans="4:4" x14ac:dyDescent="0.25">
      <c r="D251" s="93"/>
    </row>
    <row r="252" spans="4:4" x14ac:dyDescent="0.25">
      <c r="D252" s="93"/>
    </row>
    <row r="253" spans="4:4" x14ac:dyDescent="0.25">
      <c r="D253" s="93"/>
    </row>
    <row r="254" spans="4:4" x14ac:dyDescent="0.25">
      <c r="D254" s="93"/>
    </row>
    <row r="255" spans="4:4" x14ac:dyDescent="0.25">
      <c r="D255" s="93"/>
    </row>
    <row r="256" spans="4:4" x14ac:dyDescent="0.25">
      <c r="D256" s="93"/>
    </row>
    <row r="257" spans="4:4" x14ac:dyDescent="0.25">
      <c r="D257" s="93"/>
    </row>
    <row r="258" spans="4:4" x14ac:dyDescent="0.25">
      <c r="D258" s="93"/>
    </row>
    <row r="259" spans="4:4" x14ac:dyDescent="0.25">
      <c r="D259" s="93"/>
    </row>
    <row r="260" spans="4:4" x14ac:dyDescent="0.25">
      <c r="D260" s="93"/>
    </row>
    <row r="261" spans="4:4" x14ac:dyDescent="0.25">
      <c r="D261" s="93"/>
    </row>
    <row r="262" spans="4:4" x14ac:dyDescent="0.25">
      <c r="D262" s="93"/>
    </row>
    <row r="263" spans="4:4" x14ac:dyDescent="0.25">
      <c r="D263" s="93"/>
    </row>
    <row r="264" spans="4:4" x14ac:dyDescent="0.25">
      <c r="D264" s="93"/>
    </row>
    <row r="265" spans="4:4" x14ac:dyDescent="0.25">
      <c r="D265" s="93"/>
    </row>
    <row r="266" spans="4:4" x14ac:dyDescent="0.25">
      <c r="D266" s="93"/>
    </row>
    <row r="267" spans="4:4" x14ac:dyDescent="0.25">
      <c r="D267" s="93"/>
    </row>
    <row r="268" spans="4:4" x14ac:dyDescent="0.25">
      <c r="D268" s="93"/>
    </row>
    <row r="269" spans="4:4" x14ac:dyDescent="0.25">
      <c r="D269" s="93"/>
    </row>
    <row r="270" spans="4:4" x14ac:dyDescent="0.25">
      <c r="D270" s="93"/>
    </row>
    <row r="271" spans="4:4" x14ac:dyDescent="0.25">
      <c r="D271" s="93"/>
    </row>
    <row r="272" spans="4:4" x14ac:dyDescent="0.25">
      <c r="D272" s="93"/>
    </row>
    <row r="273" spans="4:4" x14ac:dyDescent="0.25">
      <c r="D273" s="93"/>
    </row>
    <row r="274" spans="4:4" x14ac:dyDescent="0.25">
      <c r="D274" s="93"/>
    </row>
    <row r="275" spans="4:4" x14ac:dyDescent="0.25">
      <c r="D275" s="93"/>
    </row>
    <row r="276" spans="4:4" x14ac:dyDescent="0.25">
      <c r="D276" s="93"/>
    </row>
    <row r="277" spans="4:4" x14ac:dyDescent="0.25">
      <c r="D277" s="93"/>
    </row>
    <row r="278" spans="4:4" x14ac:dyDescent="0.25">
      <c r="D278" s="93"/>
    </row>
    <row r="279" spans="4:4" x14ac:dyDescent="0.25">
      <c r="D279" s="93"/>
    </row>
    <row r="280" spans="4:4" x14ac:dyDescent="0.25">
      <c r="D280" s="93"/>
    </row>
    <row r="281" spans="4:4" x14ac:dyDescent="0.25">
      <c r="D281" s="93"/>
    </row>
    <row r="282" spans="4:4" x14ac:dyDescent="0.25">
      <c r="D282" s="93"/>
    </row>
    <row r="283" spans="4:4" x14ac:dyDescent="0.25">
      <c r="D283" s="93"/>
    </row>
    <row r="284" spans="4:4" x14ac:dyDescent="0.25">
      <c r="D284" s="93"/>
    </row>
    <row r="285" spans="4:4" x14ac:dyDescent="0.25">
      <c r="D285" s="93"/>
    </row>
    <row r="286" spans="4:4" x14ac:dyDescent="0.25">
      <c r="D286" s="93"/>
    </row>
    <row r="287" spans="4:4" x14ac:dyDescent="0.25">
      <c r="D287" s="93"/>
    </row>
    <row r="288" spans="4:4" x14ac:dyDescent="0.25">
      <c r="D288" s="93"/>
    </row>
    <row r="289" spans="4:4" x14ac:dyDescent="0.25">
      <c r="D289" s="93"/>
    </row>
    <row r="290" spans="4:4" x14ac:dyDescent="0.25">
      <c r="D290" s="93"/>
    </row>
    <row r="291" spans="4:4" x14ac:dyDescent="0.25">
      <c r="D291" s="93"/>
    </row>
    <row r="292" spans="4:4" x14ac:dyDescent="0.25">
      <c r="D292" s="93"/>
    </row>
    <row r="293" spans="4:4" x14ac:dyDescent="0.25">
      <c r="D293" s="93"/>
    </row>
    <row r="294" spans="4:4" x14ac:dyDescent="0.25">
      <c r="D294" s="93"/>
    </row>
    <row r="295" spans="4:4" x14ac:dyDescent="0.25">
      <c r="D295" s="93"/>
    </row>
    <row r="296" spans="4:4" x14ac:dyDescent="0.25">
      <c r="D296" s="93"/>
    </row>
    <row r="297" spans="4:4" x14ac:dyDescent="0.25">
      <c r="D297" s="93"/>
    </row>
    <row r="298" spans="4:4" x14ac:dyDescent="0.25">
      <c r="D298" s="93"/>
    </row>
    <row r="299" spans="4:4" x14ac:dyDescent="0.25">
      <c r="D299" s="93"/>
    </row>
    <row r="300" spans="4:4" x14ac:dyDescent="0.25">
      <c r="D300" s="93"/>
    </row>
    <row r="301" spans="4:4" x14ac:dyDescent="0.25">
      <c r="D301" s="93"/>
    </row>
    <row r="302" spans="4:4" x14ac:dyDescent="0.25">
      <c r="D302" s="93"/>
    </row>
    <row r="303" spans="4:4" x14ac:dyDescent="0.25">
      <c r="D303" s="93"/>
    </row>
    <row r="304" spans="4:4" x14ac:dyDescent="0.25">
      <c r="D304" s="93"/>
    </row>
    <row r="305" spans="4:4" x14ac:dyDescent="0.25">
      <c r="D305" s="93"/>
    </row>
    <row r="306" spans="4:4" x14ac:dyDescent="0.25">
      <c r="D306" s="93"/>
    </row>
    <row r="307" spans="4:4" x14ac:dyDescent="0.25">
      <c r="D307" s="93"/>
    </row>
    <row r="308" spans="4:4" x14ac:dyDescent="0.25">
      <c r="D308" s="93"/>
    </row>
    <row r="309" spans="4:4" x14ac:dyDescent="0.25">
      <c r="D309" s="93"/>
    </row>
    <row r="310" spans="4:4" x14ac:dyDescent="0.25">
      <c r="D310" s="93"/>
    </row>
    <row r="311" spans="4:4" x14ac:dyDescent="0.25">
      <c r="D311" s="93"/>
    </row>
    <row r="312" spans="4:4" x14ac:dyDescent="0.25">
      <c r="D312" s="93"/>
    </row>
    <row r="313" spans="4:4" x14ac:dyDescent="0.25">
      <c r="D313" s="93"/>
    </row>
    <row r="314" spans="4:4" x14ac:dyDescent="0.25">
      <c r="D314" s="93"/>
    </row>
    <row r="315" spans="4:4" x14ac:dyDescent="0.25">
      <c r="D315" s="93"/>
    </row>
    <row r="316" spans="4:4" x14ac:dyDescent="0.25">
      <c r="D316" s="93"/>
    </row>
    <row r="317" spans="4:4" x14ac:dyDescent="0.25">
      <c r="D317" s="93"/>
    </row>
    <row r="318" spans="4:4" x14ac:dyDescent="0.25">
      <c r="D318" s="93"/>
    </row>
    <row r="319" spans="4:4" x14ac:dyDescent="0.25">
      <c r="D319" s="93"/>
    </row>
    <row r="320" spans="4:4" x14ac:dyDescent="0.25">
      <c r="D320" s="93"/>
    </row>
    <row r="321" spans="4:4" x14ac:dyDescent="0.25">
      <c r="D321" s="93"/>
    </row>
    <row r="322" spans="4:4" x14ac:dyDescent="0.25">
      <c r="D322" s="93"/>
    </row>
    <row r="323" spans="4:4" x14ac:dyDescent="0.25">
      <c r="D323" s="93"/>
    </row>
    <row r="324" spans="4:4" x14ac:dyDescent="0.25">
      <c r="D324" s="93"/>
    </row>
    <row r="325" spans="4:4" x14ac:dyDescent="0.25">
      <c r="D325" s="93"/>
    </row>
    <row r="326" spans="4:4" x14ac:dyDescent="0.25">
      <c r="D326" s="93"/>
    </row>
    <row r="327" spans="4:4" x14ac:dyDescent="0.25">
      <c r="D327" s="93"/>
    </row>
    <row r="328" spans="4:4" x14ac:dyDescent="0.25">
      <c r="D328" s="93"/>
    </row>
    <row r="329" spans="4:4" x14ac:dyDescent="0.25">
      <c r="D329" s="93"/>
    </row>
    <row r="330" spans="4:4" x14ac:dyDescent="0.25">
      <c r="D330" s="93"/>
    </row>
    <row r="331" spans="4:4" x14ac:dyDescent="0.25">
      <c r="D331" s="93"/>
    </row>
    <row r="332" spans="4:4" x14ac:dyDescent="0.25">
      <c r="D332" s="93"/>
    </row>
    <row r="333" spans="4:4" x14ac:dyDescent="0.25">
      <c r="D333" s="93"/>
    </row>
    <row r="334" spans="4:4" x14ac:dyDescent="0.25">
      <c r="D334" s="93"/>
    </row>
    <row r="335" spans="4:4" x14ac:dyDescent="0.25">
      <c r="D335" s="93"/>
    </row>
    <row r="336" spans="4:4" x14ac:dyDescent="0.25">
      <c r="D336" s="93"/>
    </row>
    <row r="337" spans="4:4" x14ac:dyDescent="0.25">
      <c r="D337" s="93"/>
    </row>
    <row r="338" spans="4:4" x14ac:dyDescent="0.25">
      <c r="D338" s="93"/>
    </row>
    <row r="339" spans="4:4" x14ac:dyDescent="0.25">
      <c r="D339" s="93"/>
    </row>
    <row r="340" spans="4:4" x14ac:dyDescent="0.25">
      <c r="D340" s="93"/>
    </row>
    <row r="341" spans="4:4" x14ac:dyDescent="0.25">
      <c r="D341" s="93"/>
    </row>
    <row r="342" spans="4:4" x14ac:dyDescent="0.25">
      <c r="D342" s="93"/>
    </row>
    <row r="343" spans="4:4" x14ac:dyDescent="0.25">
      <c r="D343" s="93"/>
    </row>
    <row r="344" spans="4:4" x14ac:dyDescent="0.25">
      <c r="D344" s="93"/>
    </row>
    <row r="345" spans="4:4" x14ac:dyDescent="0.25">
      <c r="D345" s="93"/>
    </row>
    <row r="346" spans="4:4" x14ac:dyDescent="0.25">
      <c r="D346" s="93"/>
    </row>
    <row r="347" spans="4:4" x14ac:dyDescent="0.25">
      <c r="D347" s="93"/>
    </row>
    <row r="348" spans="4:4" x14ac:dyDescent="0.25">
      <c r="D348" s="93"/>
    </row>
    <row r="349" spans="4:4" x14ac:dyDescent="0.25">
      <c r="D349" s="93"/>
    </row>
    <row r="350" spans="4:4" x14ac:dyDescent="0.25">
      <c r="D350" s="93"/>
    </row>
    <row r="351" spans="4:4" x14ac:dyDescent="0.25">
      <c r="D351" s="93"/>
    </row>
    <row r="352" spans="4:4" x14ac:dyDescent="0.25">
      <c r="D352" s="93"/>
    </row>
    <row r="353" spans="4:4" x14ac:dyDescent="0.25">
      <c r="D353" s="93"/>
    </row>
    <row r="354" spans="4:4" x14ac:dyDescent="0.25">
      <c r="D354" s="93"/>
    </row>
    <row r="355" spans="4:4" x14ac:dyDescent="0.25">
      <c r="D355" s="93"/>
    </row>
    <row r="356" spans="4:4" x14ac:dyDescent="0.25">
      <c r="D356" s="93"/>
    </row>
    <row r="357" spans="4:4" x14ac:dyDescent="0.25">
      <c r="D357" s="93"/>
    </row>
    <row r="358" spans="4:4" x14ac:dyDescent="0.25">
      <c r="D358" s="93"/>
    </row>
    <row r="359" spans="4:4" x14ac:dyDescent="0.25">
      <c r="D359" s="93"/>
    </row>
    <row r="360" spans="4:4" x14ac:dyDescent="0.25">
      <c r="D360" s="93"/>
    </row>
    <row r="361" spans="4:4" x14ac:dyDescent="0.25">
      <c r="D361" s="93"/>
    </row>
    <row r="362" spans="4:4" x14ac:dyDescent="0.25">
      <c r="D362" s="93"/>
    </row>
    <row r="363" spans="4:4" x14ac:dyDescent="0.25">
      <c r="D363" s="93"/>
    </row>
    <row r="364" spans="4:4" x14ac:dyDescent="0.25">
      <c r="D364" s="93"/>
    </row>
    <row r="365" spans="4:4" x14ac:dyDescent="0.25">
      <c r="D365" s="93"/>
    </row>
    <row r="366" spans="4:4" x14ac:dyDescent="0.25">
      <c r="D366" s="93"/>
    </row>
    <row r="367" spans="4:4" x14ac:dyDescent="0.25">
      <c r="D367" s="93"/>
    </row>
    <row r="368" spans="4:4" x14ac:dyDescent="0.25">
      <c r="D368" s="93"/>
    </row>
    <row r="369" spans="4:4" x14ac:dyDescent="0.25">
      <c r="D369" s="93"/>
    </row>
    <row r="370" spans="4:4" x14ac:dyDescent="0.25">
      <c r="D370" s="93"/>
    </row>
    <row r="371" spans="4:4" x14ac:dyDescent="0.25">
      <c r="D371" s="93"/>
    </row>
    <row r="372" spans="4:4" x14ac:dyDescent="0.25">
      <c r="D372" s="93"/>
    </row>
    <row r="373" spans="4:4" x14ac:dyDescent="0.25">
      <c r="D373" s="93"/>
    </row>
    <row r="374" spans="4:4" x14ac:dyDescent="0.25">
      <c r="D374" s="93"/>
    </row>
    <row r="375" spans="4:4" x14ac:dyDescent="0.25">
      <c r="D375" s="93"/>
    </row>
    <row r="376" spans="4:4" x14ac:dyDescent="0.25">
      <c r="D376" s="93"/>
    </row>
    <row r="377" spans="4:4" x14ac:dyDescent="0.25">
      <c r="D377" s="93"/>
    </row>
    <row r="378" spans="4:4" x14ac:dyDescent="0.25">
      <c r="D378" s="93"/>
    </row>
    <row r="379" spans="4:4" x14ac:dyDescent="0.25">
      <c r="D379" s="93"/>
    </row>
    <row r="380" spans="4:4" x14ac:dyDescent="0.25">
      <c r="D380" s="93"/>
    </row>
    <row r="381" spans="4:4" x14ac:dyDescent="0.25">
      <c r="D381" s="93"/>
    </row>
    <row r="382" spans="4:4" x14ac:dyDescent="0.25">
      <c r="D382" s="93"/>
    </row>
    <row r="383" spans="4:4" x14ac:dyDescent="0.25">
      <c r="D383" s="93"/>
    </row>
    <row r="384" spans="4:4" x14ac:dyDescent="0.25">
      <c r="D384" s="93"/>
    </row>
    <row r="385" spans="4:4" x14ac:dyDescent="0.25">
      <c r="D385" s="93"/>
    </row>
    <row r="386" spans="4:4" x14ac:dyDescent="0.25">
      <c r="D386" s="93"/>
    </row>
    <row r="387" spans="4:4" x14ac:dyDescent="0.25">
      <c r="D387" s="93"/>
    </row>
    <row r="388" spans="4:4" x14ac:dyDescent="0.25">
      <c r="D388" s="93"/>
    </row>
    <row r="389" spans="4:4" x14ac:dyDescent="0.25">
      <c r="D389" s="93"/>
    </row>
    <row r="390" spans="4:4" x14ac:dyDescent="0.25">
      <c r="D390" s="93"/>
    </row>
    <row r="391" spans="4:4" x14ac:dyDescent="0.25">
      <c r="D391" s="93"/>
    </row>
    <row r="392" spans="4:4" x14ac:dyDescent="0.25">
      <c r="D392" s="93"/>
    </row>
    <row r="393" spans="4:4" x14ac:dyDescent="0.25">
      <c r="D393" s="93"/>
    </row>
    <row r="394" spans="4:4" x14ac:dyDescent="0.25">
      <c r="D394" s="93"/>
    </row>
    <row r="395" spans="4:4" x14ac:dyDescent="0.25">
      <c r="D395" s="93"/>
    </row>
    <row r="396" spans="4:4" x14ac:dyDescent="0.25">
      <c r="D396" s="93"/>
    </row>
    <row r="397" spans="4:4" x14ac:dyDescent="0.25">
      <c r="D397" s="93"/>
    </row>
    <row r="398" spans="4:4" x14ac:dyDescent="0.25">
      <c r="D398" s="93"/>
    </row>
    <row r="399" spans="4:4" x14ac:dyDescent="0.25">
      <c r="D399" s="93"/>
    </row>
    <row r="400" spans="4:4" x14ac:dyDescent="0.25">
      <c r="D400" s="93"/>
    </row>
    <row r="401" spans="4:4" x14ac:dyDescent="0.25">
      <c r="D401" s="93"/>
    </row>
    <row r="402" spans="4:4" x14ac:dyDescent="0.25">
      <c r="D402" s="93"/>
    </row>
    <row r="403" spans="4:4" x14ac:dyDescent="0.25">
      <c r="D403" s="93"/>
    </row>
    <row r="404" spans="4:4" x14ac:dyDescent="0.25">
      <c r="D404" s="93"/>
    </row>
    <row r="405" spans="4:4" x14ac:dyDescent="0.25">
      <c r="D405" s="93"/>
    </row>
    <row r="406" spans="4:4" x14ac:dyDescent="0.25">
      <c r="D406" s="93"/>
    </row>
    <row r="407" spans="4:4" x14ac:dyDescent="0.25">
      <c r="D407" s="93"/>
    </row>
    <row r="408" spans="4:4" x14ac:dyDescent="0.25">
      <c r="D408" s="93"/>
    </row>
    <row r="409" spans="4:4" x14ac:dyDescent="0.25">
      <c r="D409" s="93"/>
    </row>
    <row r="410" spans="4:4" x14ac:dyDescent="0.25">
      <c r="D410" s="93"/>
    </row>
    <row r="411" spans="4:4" x14ac:dyDescent="0.25">
      <c r="D411" s="93"/>
    </row>
    <row r="412" spans="4:4" x14ac:dyDescent="0.25">
      <c r="D412" s="93"/>
    </row>
    <row r="413" spans="4:4" x14ac:dyDescent="0.25">
      <c r="D413" s="93"/>
    </row>
    <row r="414" spans="4:4" x14ac:dyDescent="0.25">
      <c r="D414" s="93"/>
    </row>
    <row r="415" spans="4:4" x14ac:dyDescent="0.25">
      <c r="D415" s="93"/>
    </row>
    <row r="416" spans="4:4" x14ac:dyDescent="0.25">
      <c r="D416" s="93"/>
    </row>
    <row r="417" spans="4:4" x14ac:dyDescent="0.25">
      <c r="D417" s="93"/>
    </row>
    <row r="418" spans="4:4" x14ac:dyDescent="0.25">
      <c r="D418" s="93"/>
    </row>
    <row r="419" spans="4:4" x14ac:dyDescent="0.25">
      <c r="D419" s="93"/>
    </row>
    <row r="420" spans="4:4" x14ac:dyDescent="0.25">
      <c r="D420" s="93"/>
    </row>
    <row r="421" spans="4:4" x14ac:dyDescent="0.25">
      <c r="D421" s="93"/>
    </row>
    <row r="422" spans="4:4" x14ac:dyDescent="0.25">
      <c r="D422" s="93"/>
    </row>
    <row r="423" spans="4:4" x14ac:dyDescent="0.25">
      <c r="D423" s="93"/>
    </row>
    <row r="424" spans="4:4" x14ac:dyDescent="0.25">
      <c r="D424" s="93"/>
    </row>
    <row r="425" spans="4:4" x14ac:dyDescent="0.25">
      <c r="D425" s="93"/>
    </row>
    <row r="426" spans="4:4" x14ac:dyDescent="0.25">
      <c r="D426" s="93"/>
    </row>
    <row r="427" spans="4:4" x14ac:dyDescent="0.25">
      <c r="D427" s="93"/>
    </row>
    <row r="428" spans="4:4" x14ac:dyDescent="0.25">
      <c r="D428" s="93"/>
    </row>
    <row r="429" spans="4:4" x14ac:dyDescent="0.25">
      <c r="D429" s="93"/>
    </row>
    <row r="430" spans="4:4" x14ac:dyDescent="0.25">
      <c r="D430" s="93"/>
    </row>
    <row r="431" spans="4:4" x14ac:dyDescent="0.25">
      <c r="D431" s="93"/>
    </row>
    <row r="432" spans="4:4" x14ac:dyDescent="0.25">
      <c r="D432" s="93"/>
    </row>
    <row r="433" spans="4:4" x14ac:dyDescent="0.25">
      <c r="D433" s="93"/>
    </row>
    <row r="434" spans="4:4" x14ac:dyDescent="0.25">
      <c r="D434" s="93"/>
    </row>
    <row r="435" spans="4:4" x14ac:dyDescent="0.25">
      <c r="D435" s="93"/>
    </row>
    <row r="436" spans="4:4" x14ac:dyDescent="0.25">
      <c r="D436" s="93"/>
    </row>
    <row r="437" spans="4:4" x14ac:dyDescent="0.25">
      <c r="D437" s="93"/>
    </row>
    <row r="438" spans="4:4" x14ac:dyDescent="0.25">
      <c r="D438" s="93"/>
    </row>
    <row r="439" spans="4:4" x14ac:dyDescent="0.25">
      <c r="D439" s="93"/>
    </row>
    <row r="440" spans="4:4" x14ac:dyDescent="0.25">
      <c r="D440" s="93"/>
    </row>
    <row r="441" spans="4:4" x14ac:dyDescent="0.25">
      <c r="D441" s="93"/>
    </row>
    <row r="442" spans="4:4" x14ac:dyDescent="0.25">
      <c r="D442" s="93"/>
    </row>
    <row r="443" spans="4:4" x14ac:dyDescent="0.25">
      <c r="D443" s="93"/>
    </row>
    <row r="444" spans="4:4" x14ac:dyDescent="0.25">
      <c r="D444" s="93"/>
    </row>
    <row r="445" spans="4:4" x14ac:dyDescent="0.25">
      <c r="D445" s="93"/>
    </row>
    <row r="446" spans="4:4" x14ac:dyDescent="0.25">
      <c r="D446" s="93"/>
    </row>
    <row r="447" spans="4:4" x14ac:dyDescent="0.25">
      <c r="D447" s="93"/>
    </row>
    <row r="448" spans="4:4" x14ac:dyDescent="0.25">
      <c r="D448" s="93"/>
    </row>
    <row r="449" spans="4:4" x14ac:dyDescent="0.25">
      <c r="D449" s="93"/>
    </row>
    <row r="450" spans="4:4" x14ac:dyDescent="0.25">
      <c r="D450" s="93"/>
    </row>
    <row r="451" spans="4:4" x14ac:dyDescent="0.25">
      <c r="D451" s="93"/>
    </row>
    <row r="452" spans="4:4" x14ac:dyDescent="0.25">
      <c r="D452" s="93"/>
    </row>
    <row r="453" spans="4:4" x14ac:dyDescent="0.25">
      <c r="D453" s="93"/>
    </row>
    <row r="454" spans="4:4" x14ac:dyDescent="0.25">
      <c r="D454" s="93"/>
    </row>
    <row r="455" spans="4:4" x14ac:dyDescent="0.25">
      <c r="D455" s="93"/>
    </row>
    <row r="456" spans="4:4" x14ac:dyDescent="0.25">
      <c r="D456" s="93"/>
    </row>
    <row r="457" spans="4:4" x14ac:dyDescent="0.25">
      <c r="D457" s="93"/>
    </row>
    <row r="458" spans="4:4" x14ac:dyDescent="0.25">
      <c r="D458" s="93"/>
    </row>
    <row r="459" spans="4:4" x14ac:dyDescent="0.25">
      <c r="D459" s="93"/>
    </row>
    <row r="460" spans="4:4" x14ac:dyDescent="0.25">
      <c r="D460" s="93"/>
    </row>
    <row r="461" spans="4:4" x14ac:dyDescent="0.25">
      <c r="D461" s="93"/>
    </row>
    <row r="462" spans="4:4" x14ac:dyDescent="0.25">
      <c r="D462" s="93"/>
    </row>
    <row r="463" spans="4:4" x14ac:dyDescent="0.25">
      <c r="D463" s="93"/>
    </row>
    <row r="464" spans="4:4" x14ac:dyDescent="0.25">
      <c r="D464" s="93"/>
    </row>
    <row r="465" spans="4:4" x14ac:dyDescent="0.25">
      <c r="D465" s="93"/>
    </row>
    <row r="466" spans="4:4" x14ac:dyDescent="0.25">
      <c r="D466" s="93"/>
    </row>
    <row r="467" spans="4:4" x14ac:dyDescent="0.25">
      <c r="D467" s="93"/>
    </row>
    <row r="468" spans="4:4" x14ac:dyDescent="0.25">
      <c r="D468" s="93"/>
    </row>
    <row r="469" spans="4:4" x14ac:dyDescent="0.25">
      <c r="D469" s="93"/>
    </row>
    <row r="470" spans="4:4" x14ac:dyDescent="0.25">
      <c r="D470" s="93"/>
    </row>
    <row r="471" spans="4:4" x14ac:dyDescent="0.25">
      <c r="D471" s="93"/>
    </row>
    <row r="472" spans="4:4" x14ac:dyDescent="0.25">
      <c r="D472" s="93"/>
    </row>
    <row r="473" spans="4:4" x14ac:dyDescent="0.25">
      <c r="D473" s="93"/>
    </row>
    <row r="474" spans="4:4" x14ac:dyDescent="0.25">
      <c r="D474" s="93"/>
    </row>
    <row r="475" spans="4:4" x14ac:dyDescent="0.25">
      <c r="D475" s="93"/>
    </row>
    <row r="476" spans="4:4" x14ac:dyDescent="0.25">
      <c r="D476" s="93"/>
    </row>
    <row r="477" spans="4:4" x14ac:dyDescent="0.25">
      <c r="D477" s="93"/>
    </row>
    <row r="478" spans="4:4" x14ac:dyDescent="0.25">
      <c r="D478" s="93"/>
    </row>
    <row r="479" spans="4:4" x14ac:dyDescent="0.25">
      <c r="D479" s="93"/>
    </row>
    <row r="480" spans="4:4" x14ac:dyDescent="0.25">
      <c r="D480" s="93"/>
    </row>
    <row r="481" spans="4:4" x14ac:dyDescent="0.25">
      <c r="D481" s="93"/>
    </row>
    <row r="482" spans="4:4" x14ac:dyDescent="0.25">
      <c r="D482" s="93"/>
    </row>
    <row r="483" spans="4:4" x14ac:dyDescent="0.25">
      <c r="D483" s="93"/>
    </row>
    <row r="484" spans="4:4" x14ac:dyDescent="0.25">
      <c r="D484" s="93"/>
    </row>
    <row r="485" spans="4:4" x14ac:dyDescent="0.25">
      <c r="D485" s="93"/>
    </row>
    <row r="486" spans="4:4" x14ac:dyDescent="0.25">
      <c r="D486" s="93"/>
    </row>
    <row r="487" spans="4:4" x14ac:dyDescent="0.25">
      <c r="D487" s="93"/>
    </row>
    <row r="488" spans="4:4" x14ac:dyDescent="0.25">
      <c r="D488" s="93"/>
    </row>
    <row r="489" spans="4:4" x14ac:dyDescent="0.25">
      <c r="D489" s="93"/>
    </row>
    <row r="490" spans="4:4" x14ac:dyDescent="0.25">
      <c r="D490" s="93"/>
    </row>
    <row r="491" spans="4:4" x14ac:dyDescent="0.25">
      <c r="D491" s="93"/>
    </row>
    <row r="492" spans="4:4" x14ac:dyDescent="0.25">
      <c r="D492" s="93"/>
    </row>
    <row r="493" spans="4:4" x14ac:dyDescent="0.25">
      <c r="D493" s="93"/>
    </row>
    <row r="494" spans="4:4" x14ac:dyDescent="0.25">
      <c r="D494" s="93"/>
    </row>
    <row r="495" spans="4:4" x14ac:dyDescent="0.25">
      <c r="D495" s="93"/>
    </row>
    <row r="496" spans="4:4" x14ac:dyDescent="0.25">
      <c r="D496" s="93"/>
    </row>
    <row r="497" spans="4:4" x14ac:dyDescent="0.25">
      <c r="D497" s="93"/>
    </row>
    <row r="498" spans="4:4" x14ac:dyDescent="0.25">
      <c r="D498" s="93"/>
    </row>
    <row r="499" spans="4:4" x14ac:dyDescent="0.25">
      <c r="D499" s="93"/>
    </row>
    <row r="500" spans="4:4" x14ac:dyDescent="0.25">
      <c r="D500" s="93"/>
    </row>
    <row r="501" spans="4:4" x14ac:dyDescent="0.25">
      <c r="D501" s="93"/>
    </row>
    <row r="502" spans="4:4" x14ac:dyDescent="0.25">
      <c r="D502" s="93"/>
    </row>
    <row r="503" spans="4:4" x14ac:dyDescent="0.25">
      <c r="D503" s="93"/>
    </row>
    <row r="504" spans="4:4" x14ac:dyDescent="0.25">
      <c r="D504" s="93"/>
    </row>
    <row r="505" spans="4:4" x14ac:dyDescent="0.25">
      <c r="D505" s="93"/>
    </row>
    <row r="506" spans="4:4" x14ac:dyDescent="0.25">
      <c r="D506" s="93"/>
    </row>
    <row r="507" spans="4:4" x14ac:dyDescent="0.25">
      <c r="D507" s="93"/>
    </row>
    <row r="508" spans="4:4" x14ac:dyDescent="0.25">
      <c r="D508" s="93"/>
    </row>
    <row r="509" spans="4:4" x14ac:dyDescent="0.25">
      <c r="D509" s="93"/>
    </row>
    <row r="510" spans="4:4" x14ac:dyDescent="0.25">
      <c r="D510" s="93"/>
    </row>
    <row r="511" spans="4:4" x14ac:dyDescent="0.25">
      <c r="D511" s="93"/>
    </row>
    <row r="512" spans="4:4" x14ac:dyDescent="0.25">
      <c r="D512" s="93"/>
    </row>
    <row r="513" spans="4:4" x14ac:dyDescent="0.25">
      <c r="D513" s="93"/>
    </row>
    <row r="514" spans="4:4" x14ac:dyDescent="0.25">
      <c r="D514" s="93"/>
    </row>
    <row r="515" spans="4:4" x14ac:dyDescent="0.25">
      <c r="D515" s="93"/>
    </row>
    <row r="516" spans="4:4" x14ac:dyDescent="0.25">
      <c r="D516" s="93"/>
    </row>
    <row r="517" spans="4:4" x14ac:dyDescent="0.25">
      <c r="D517" s="93"/>
    </row>
    <row r="518" spans="4:4" x14ac:dyDescent="0.25">
      <c r="D518" s="93"/>
    </row>
    <row r="519" spans="4:4" x14ac:dyDescent="0.25">
      <c r="D519" s="93"/>
    </row>
    <row r="520" spans="4:4" x14ac:dyDescent="0.25">
      <c r="D520" s="93"/>
    </row>
    <row r="521" spans="4:4" x14ac:dyDescent="0.25">
      <c r="D521" s="93"/>
    </row>
    <row r="522" spans="4:4" x14ac:dyDescent="0.25">
      <c r="D522" s="93"/>
    </row>
    <row r="523" spans="4:4" x14ac:dyDescent="0.25">
      <c r="D523" s="93"/>
    </row>
    <row r="524" spans="4:4" x14ac:dyDescent="0.25">
      <c r="D524" s="93"/>
    </row>
    <row r="525" spans="4:4" x14ac:dyDescent="0.25">
      <c r="D525" s="93"/>
    </row>
    <row r="526" spans="4:4" x14ac:dyDescent="0.25">
      <c r="D526" s="93"/>
    </row>
    <row r="527" spans="4:4" x14ac:dyDescent="0.25">
      <c r="D527" s="93"/>
    </row>
    <row r="528" spans="4:4" x14ac:dyDescent="0.25">
      <c r="D528" s="93"/>
    </row>
    <row r="529" spans="4:4" x14ac:dyDescent="0.25">
      <c r="D529" s="93"/>
    </row>
    <row r="530" spans="4:4" x14ac:dyDescent="0.25">
      <c r="D530" s="93"/>
    </row>
    <row r="531" spans="4:4" x14ac:dyDescent="0.25">
      <c r="D531" s="93"/>
    </row>
    <row r="532" spans="4:4" x14ac:dyDescent="0.25">
      <c r="D532" s="93"/>
    </row>
    <row r="533" spans="4:4" x14ac:dyDescent="0.25">
      <c r="D533" s="93"/>
    </row>
    <row r="534" spans="4:4" x14ac:dyDescent="0.25">
      <c r="D534" s="93"/>
    </row>
    <row r="535" spans="4:4" x14ac:dyDescent="0.25">
      <c r="D535" s="93"/>
    </row>
    <row r="536" spans="4:4" x14ac:dyDescent="0.25">
      <c r="D536" s="93"/>
    </row>
    <row r="537" spans="4:4" x14ac:dyDescent="0.25">
      <c r="D537" s="93"/>
    </row>
    <row r="538" spans="4:4" x14ac:dyDescent="0.25">
      <c r="D538" s="93"/>
    </row>
    <row r="539" spans="4:4" x14ac:dyDescent="0.25">
      <c r="D539" s="93"/>
    </row>
    <row r="540" spans="4:4" x14ac:dyDescent="0.25">
      <c r="D540" s="93"/>
    </row>
    <row r="541" spans="4:4" x14ac:dyDescent="0.25">
      <c r="D541" s="93"/>
    </row>
    <row r="542" spans="4:4" x14ac:dyDescent="0.25">
      <c r="D542" s="93"/>
    </row>
    <row r="543" spans="4:4" x14ac:dyDescent="0.25">
      <c r="D543" s="93"/>
    </row>
    <row r="544" spans="4:4" x14ac:dyDescent="0.25">
      <c r="D544" s="93"/>
    </row>
    <row r="545" spans="4:4" x14ac:dyDescent="0.25">
      <c r="D545" s="93"/>
    </row>
    <row r="546" spans="4:4" x14ac:dyDescent="0.25">
      <c r="D546" s="93"/>
    </row>
    <row r="547" spans="4:4" x14ac:dyDescent="0.25">
      <c r="D547" s="93"/>
    </row>
    <row r="548" spans="4:4" x14ac:dyDescent="0.25">
      <c r="D548" s="93"/>
    </row>
    <row r="549" spans="4:4" x14ac:dyDescent="0.25">
      <c r="D549" s="93"/>
    </row>
    <row r="550" spans="4:4" x14ac:dyDescent="0.25">
      <c r="D550" s="93"/>
    </row>
    <row r="551" spans="4:4" x14ac:dyDescent="0.25">
      <c r="D551" s="93"/>
    </row>
    <row r="552" spans="4:4" x14ac:dyDescent="0.25">
      <c r="D552" s="93"/>
    </row>
    <row r="553" spans="4:4" x14ac:dyDescent="0.25">
      <c r="D553" s="93"/>
    </row>
    <row r="554" spans="4:4" x14ac:dyDescent="0.25">
      <c r="D554" s="93"/>
    </row>
    <row r="555" spans="4:4" x14ac:dyDescent="0.25">
      <c r="D555" s="93"/>
    </row>
    <row r="556" spans="4:4" x14ac:dyDescent="0.25">
      <c r="D556" s="93"/>
    </row>
    <row r="557" spans="4:4" x14ac:dyDescent="0.25">
      <c r="D557" s="93"/>
    </row>
    <row r="558" spans="4:4" x14ac:dyDescent="0.25">
      <c r="D558" s="93"/>
    </row>
    <row r="559" spans="4:4" x14ac:dyDescent="0.25">
      <c r="D559" s="93"/>
    </row>
    <row r="560" spans="4:4" x14ac:dyDescent="0.25">
      <c r="D560" s="93"/>
    </row>
    <row r="561" spans="4:4" x14ac:dyDescent="0.25">
      <c r="D561" s="93"/>
    </row>
    <row r="562" spans="4:4" x14ac:dyDescent="0.25">
      <c r="D562" s="93"/>
    </row>
    <row r="563" spans="4:4" x14ac:dyDescent="0.25">
      <c r="D563" s="93"/>
    </row>
    <row r="564" spans="4:4" x14ac:dyDescent="0.25">
      <c r="D564" s="93"/>
    </row>
    <row r="565" spans="4:4" x14ac:dyDescent="0.25">
      <c r="D565" s="93"/>
    </row>
    <row r="566" spans="4:4" x14ac:dyDescent="0.25">
      <c r="D566" s="93"/>
    </row>
    <row r="567" spans="4:4" x14ac:dyDescent="0.25">
      <c r="D567" s="93"/>
    </row>
    <row r="568" spans="4:4" x14ac:dyDescent="0.25">
      <c r="D568" s="93"/>
    </row>
    <row r="569" spans="4:4" x14ac:dyDescent="0.25">
      <c r="D569" s="93"/>
    </row>
    <row r="570" spans="4:4" x14ac:dyDescent="0.25">
      <c r="D570" s="93"/>
    </row>
    <row r="571" spans="4:4" x14ac:dyDescent="0.25">
      <c r="D571" s="93"/>
    </row>
    <row r="572" spans="4:4" x14ac:dyDescent="0.25">
      <c r="D572" s="93"/>
    </row>
    <row r="573" spans="4:4" x14ac:dyDescent="0.25">
      <c r="D573" s="93"/>
    </row>
    <row r="574" spans="4:4" x14ac:dyDescent="0.25">
      <c r="D574" s="93"/>
    </row>
    <row r="575" spans="4:4" x14ac:dyDescent="0.25">
      <c r="D575" s="93"/>
    </row>
    <row r="576" spans="4:4" x14ac:dyDescent="0.25">
      <c r="D576" s="93"/>
    </row>
    <row r="577" spans="4:4" x14ac:dyDescent="0.25">
      <c r="D577" s="93"/>
    </row>
    <row r="578" spans="4:4" x14ac:dyDescent="0.25">
      <c r="D578" s="93"/>
    </row>
    <row r="579" spans="4:4" x14ac:dyDescent="0.25">
      <c r="D579" s="93"/>
    </row>
    <row r="580" spans="4:4" x14ac:dyDescent="0.25">
      <c r="D580" s="93"/>
    </row>
    <row r="581" spans="4:4" x14ac:dyDescent="0.25">
      <c r="D581" s="93"/>
    </row>
    <row r="582" spans="4:4" x14ac:dyDescent="0.25">
      <c r="D582" s="93"/>
    </row>
    <row r="583" spans="4:4" x14ac:dyDescent="0.25">
      <c r="D583" s="93"/>
    </row>
    <row r="584" spans="4:4" x14ac:dyDescent="0.25">
      <c r="D584" s="93"/>
    </row>
    <row r="585" spans="4:4" x14ac:dyDescent="0.25">
      <c r="D585" s="93"/>
    </row>
    <row r="586" spans="4:4" x14ac:dyDescent="0.25">
      <c r="D586" s="93"/>
    </row>
    <row r="587" spans="4:4" x14ac:dyDescent="0.25">
      <c r="D587" s="93"/>
    </row>
    <row r="588" spans="4:4" x14ac:dyDescent="0.25">
      <c r="D588" s="93"/>
    </row>
    <row r="589" spans="4:4" x14ac:dyDescent="0.25">
      <c r="D589" s="93"/>
    </row>
    <row r="590" spans="4:4" x14ac:dyDescent="0.25">
      <c r="D590" s="93"/>
    </row>
    <row r="591" spans="4:4" x14ac:dyDescent="0.25">
      <c r="D591" s="93"/>
    </row>
    <row r="592" spans="4:4" x14ac:dyDescent="0.25">
      <c r="D592" s="93"/>
    </row>
    <row r="593" spans="4:4" x14ac:dyDescent="0.25">
      <c r="D593" s="93"/>
    </row>
    <row r="594" spans="4:4" x14ac:dyDescent="0.25">
      <c r="D594" s="93"/>
    </row>
    <row r="595" spans="4:4" x14ac:dyDescent="0.25">
      <c r="D595" s="93"/>
    </row>
    <row r="596" spans="4:4" x14ac:dyDescent="0.25">
      <c r="D596" s="93"/>
    </row>
    <row r="597" spans="4:4" x14ac:dyDescent="0.25">
      <c r="D597" s="93"/>
    </row>
    <row r="598" spans="4:4" x14ac:dyDescent="0.25">
      <c r="D598" s="93"/>
    </row>
    <row r="599" spans="4:4" x14ac:dyDescent="0.25">
      <c r="D599" s="93"/>
    </row>
    <row r="600" spans="4:4" x14ac:dyDescent="0.25">
      <c r="D600" s="93"/>
    </row>
    <row r="601" spans="4:4" x14ac:dyDescent="0.25">
      <c r="D601" s="93"/>
    </row>
    <row r="602" spans="4:4" x14ac:dyDescent="0.25">
      <c r="D602" s="93"/>
    </row>
    <row r="603" spans="4:4" x14ac:dyDescent="0.25">
      <c r="D603" s="93"/>
    </row>
    <row r="604" spans="4:4" x14ac:dyDescent="0.25">
      <c r="D604" s="93"/>
    </row>
    <row r="605" spans="4:4" x14ac:dyDescent="0.25">
      <c r="D605" s="93"/>
    </row>
    <row r="606" spans="4:4" x14ac:dyDescent="0.25">
      <c r="D606" s="93"/>
    </row>
    <row r="607" spans="4:4" x14ac:dyDescent="0.25">
      <c r="D607" s="93"/>
    </row>
    <row r="608" spans="4:4" x14ac:dyDescent="0.25">
      <c r="D608" s="93"/>
    </row>
    <row r="609" spans="4:4" x14ac:dyDescent="0.25">
      <c r="D609" s="93"/>
    </row>
    <row r="610" spans="4:4" x14ac:dyDescent="0.25">
      <c r="D610" s="93"/>
    </row>
    <row r="611" spans="4:4" x14ac:dyDescent="0.25">
      <c r="D611" s="93"/>
    </row>
    <row r="612" spans="4:4" x14ac:dyDescent="0.25">
      <c r="D612" s="93"/>
    </row>
    <row r="613" spans="4:4" x14ac:dyDescent="0.25">
      <c r="D613" s="93"/>
    </row>
    <row r="614" spans="4:4" x14ac:dyDescent="0.25">
      <c r="D614" s="93"/>
    </row>
    <row r="615" spans="4:4" x14ac:dyDescent="0.25">
      <c r="D615" s="93"/>
    </row>
    <row r="616" spans="4:4" x14ac:dyDescent="0.25">
      <c r="D616" s="93"/>
    </row>
    <row r="617" spans="4:4" x14ac:dyDescent="0.25">
      <c r="D617" s="93"/>
    </row>
    <row r="618" spans="4:4" x14ac:dyDescent="0.25">
      <c r="D618" s="93"/>
    </row>
    <row r="619" spans="4:4" x14ac:dyDescent="0.25">
      <c r="D619" s="93"/>
    </row>
    <row r="620" spans="4:4" x14ac:dyDescent="0.25">
      <c r="D620" s="93"/>
    </row>
    <row r="621" spans="4:4" x14ac:dyDescent="0.25">
      <c r="D621" s="93"/>
    </row>
    <row r="622" spans="4:4" x14ac:dyDescent="0.25">
      <c r="D622" s="93"/>
    </row>
    <row r="623" spans="4:4" x14ac:dyDescent="0.25">
      <c r="D623" s="93"/>
    </row>
    <row r="624" spans="4:4" x14ac:dyDescent="0.25">
      <c r="D624" s="93"/>
    </row>
    <row r="625" spans="4:4" x14ac:dyDescent="0.25">
      <c r="D625" s="93"/>
    </row>
    <row r="626" spans="4:4" x14ac:dyDescent="0.25">
      <c r="D626" s="93"/>
    </row>
    <row r="627" spans="4:4" x14ac:dyDescent="0.25">
      <c r="D627" s="93"/>
    </row>
    <row r="628" spans="4:4" x14ac:dyDescent="0.25">
      <c r="D628" s="93"/>
    </row>
    <row r="629" spans="4:4" x14ac:dyDescent="0.25">
      <c r="D629" s="93"/>
    </row>
    <row r="630" spans="4:4" x14ac:dyDescent="0.25">
      <c r="D630" s="93"/>
    </row>
    <row r="631" spans="4:4" x14ac:dyDescent="0.25">
      <c r="D631" s="93"/>
    </row>
    <row r="632" spans="4:4" x14ac:dyDescent="0.25">
      <c r="D632" s="93"/>
    </row>
    <row r="633" spans="4:4" x14ac:dyDescent="0.25">
      <c r="D633" s="93"/>
    </row>
    <row r="634" spans="4:4" x14ac:dyDescent="0.25">
      <c r="D634" s="93"/>
    </row>
    <row r="635" spans="4:4" x14ac:dyDescent="0.25">
      <c r="D635" s="93"/>
    </row>
    <row r="636" spans="4:4" x14ac:dyDescent="0.25">
      <c r="D636" s="93"/>
    </row>
    <row r="637" spans="4:4" x14ac:dyDescent="0.25">
      <c r="D637" s="93"/>
    </row>
    <row r="638" spans="4:4" x14ac:dyDescent="0.25">
      <c r="D638" s="93"/>
    </row>
    <row r="639" spans="4:4" x14ac:dyDescent="0.25">
      <c r="D639" s="93"/>
    </row>
    <row r="640" spans="4:4" x14ac:dyDescent="0.25">
      <c r="D640" s="93"/>
    </row>
    <row r="641" spans="4:4" x14ac:dyDescent="0.25">
      <c r="D641" s="93"/>
    </row>
    <row r="642" spans="4:4" x14ac:dyDescent="0.25">
      <c r="D642" s="93"/>
    </row>
    <row r="643" spans="4:4" x14ac:dyDescent="0.25">
      <c r="D643" s="93"/>
    </row>
    <row r="644" spans="4:4" x14ac:dyDescent="0.25">
      <c r="D644" s="93"/>
    </row>
    <row r="645" spans="4:4" x14ac:dyDescent="0.25">
      <c r="D645" s="93"/>
    </row>
    <row r="646" spans="4:4" x14ac:dyDescent="0.25">
      <c r="D646" s="93"/>
    </row>
    <row r="647" spans="4:4" x14ac:dyDescent="0.25">
      <c r="D647" s="93"/>
    </row>
    <row r="648" spans="4:4" x14ac:dyDescent="0.25">
      <c r="D648" s="93"/>
    </row>
    <row r="649" spans="4:4" x14ac:dyDescent="0.25">
      <c r="D649" s="93"/>
    </row>
    <row r="650" spans="4:4" x14ac:dyDescent="0.25">
      <c r="D650" s="93"/>
    </row>
    <row r="651" spans="4:4" x14ac:dyDescent="0.25">
      <c r="D651" s="93"/>
    </row>
    <row r="652" spans="4:4" x14ac:dyDescent="0.25">
      <c r="D652" s="93"/>
    </row>
    <row r="653" spans="4:4" x14ac:dyDescent="0.25">
      <c r="D653" s="93"/>
    </row>
    <row r="654" spans="4:4" x14ac:dyDescent="0.25">
      <c r="D654" s="93"/>
    </row>
    <row r="655" spans="4:4" x14ac:dyDescent="0.25">
      <c r="D655" s="93"/>
    </row>
    <row r="656" spans="4:4" x14ac:dyDescent="0.25">
      <c r="D656" s="93"/>
    </row>
    <row r="657" spans="4:4" x14ac:dyDescent="0.25">
      <c r="D657" s="93"/>
    </row>
    <row r="658" spans="4:4" x14ac:dyDescent="0.25">
      <c r="D658" s="93"/>
    </row>
    <row r="659" spans="4:4" x14ac:dyDescent="0.25">
      <c r="D659" s="93"/>
    </row>
    <row r="660" spans="4:4" x14ac:dyDescent="0.25">
      <c r="D660" s="93"/>
    </row>
    <row r="661" spans="4:4" x14ac:dyDescent="0.25">
      <c r="D661" s="93"/>
    </row>
    <row r="662" spans="4:4" x14ac:dyDescent="0.25">
      <c r="D662" s="93"/>
    </row>
    <row r="663" spans="4:4" x14ac:dyDescent="0.25">
      <c r="D663" s="93"/>
    </row>
    <row r="664" spans="4:4" x14ac:dyDescent="0.25">
      <c r="D664" s="93"/>
    </row>
    <row r="665" spans="4:4" x14ac:dyDescent="0.25">
      <c r="D665" s="93"/>
    </row>
    <row r="666" spans="4:4" x14ac:dyDescent="0.25">
      <c r="D666" s="93"/>
    </row>
    <row r="667" spans="4:4" x14ac:dyDescent="0.25">
      <c r="D667" s="93"/>
    </row>
    <row r="668" spans="4:4" x14ac:dyDescent="0.25">
      <c r="D668" s="93"/>
    </row>
    <row r="669" spans="4:4" x14ac:dyDescent="0.25">
      <c r="D669" s="93"/>
    </row>
    <row r="670" spans="4:4" x14ac:dyDescent="0.25">
      <c r="D670" s="93"/>
    </row>
    <row r="671" spans="4:4" x14ac:dyDescent="0.25">
      <c r="D671" s="93"/>
    </row>
    <row r="672" spans="4:4" x14ac:dyDescent="0.25">
      <c r="D672" s="93"/>
    </row>
    <row r="673" spans="4:4" x14ac:dyDescent="0.25">
      <c r="D673" s="93"/>
    </row>
    <row r="674" spans="4:4" x14ac:dyDescent="0.25">
      <c r="D674" s="93"/>
    </row>
    <row r="675" spans="4:4" x14ac:dyDescent="0.25">
      <c r="D675" s="93"/>
    </row>
    <row r="676" spans="4:4" x14ac:dyDescent="0.25">
      <c r="D676" s="93"/>
    </row>
    <row r="677" spans="4:4" x14ac:dyDescent="0.25">
      <c r="D677" s="93"/>
    </row>
    <row r="678" spans="4:4" x14ac:dyDescent="0.25">
      <c r="D678" s="93"/>
    </row>
    <row r="679" spans="4:4" x14ac:dyDescent="0.25">
      <c r="D679" s="93"/>
    </row>
    <row r="680" spans="4:4" x14ac:dyDescent="0.25">
      <c r="D680" s="93"/>
    </row>
    <row r="681" spans="4:4" x14ac:dyDescent="0.25">
      <c r="D681" s="93"/>
    </row>
    <row r="682" spans="4:4" x14ac:dyDescent="0.25">
      <c r="D682" s="93"/>
    </row>
    <row r="683" spans="4:4" x14ac:dyDescent="0.25">
      <c r="D683" s="93"/>
    </row>
    <row r="684" spans="4:4" x14ac:dyDescent="0.25">
      <c r="D684" s="93"/>
    </row>
    <row r="685" spans="4:4" x14ac:dyDescent="0.25">
      <c r="D685" s="93"/>
    </row>
    <row r="686" spans="4:4" x14ac:dyDescent="0.25">
      <c r="D686" s="93"/>
    </row>
    <row r="687" spans="4:4" x14ac:dyDescent="0.25">
      <c r="D687" s="93"/>
    </row>
    <row r="688" spans="4:4" x14ac:dyDescent="0.25">
      <c r="D688" s="93"/>
    </row>
    <row r="689" spans="4:4" x14ac:dyDescent="0.25">
      <c r="D689" s="93"/>
    </row>
    <row r="690" spans="4:4" x14ac:dyDescent="0.25">
      <c r="D690" s="93"/>
    </row>
    <row r="691" spans="4:4" x14ac:dyDescent="0.25">
      <c r="D691" s="93"/>
    </row>
    <row r="692" spans="4:4" x14ac:dyDescent="0.25">
      <c r="D692" s="93"/>
    </row>
    <row r="693" spans="4:4" x14ac:dyDescent="0.25">
      <c r="D693" s="93"/>
    </row>
    <row r="694" spans="4:4" x14ac:dyDescent="0.25">
      <c r="D694" s="93"/>
    </row>
    <row r="695" spans="4:4" x14ac:dyDescent="0.25">
      <c r="D695" s="93"/>
    </row>
    <row r="696" spans="4:4" x14ac:dyDescent="0.25">
      <c r="D696" s="93"/>
    </row>
    <row r="697" spans="4:4" x14ac:dyDescent="0.25">
      <c r="D697" s="93"/>
    </row>
    <row r="698" spans="4:4" x14ac:dyDescent="0.25">
      <c r="D698" s="93"/>
    </row>
    <row r="699" spans="4:4" x14ac:dyDescent="0.25">
      <c r="D699" s="93"/>
    </row>
    <row r="700" spans="4:4" x14ac:dyDescent="0.25">
      <c r="D700" s="93"/>
    </row>
    <row r="701" spans="4:4" x14ac:dyDescent="0.25">
      <c r="D701" s="93"/>
    </row>
    <row r="702" spans="4:4" x14ac:dyDescent="0.25">
      <c r="D702" s="93"/>
    </row>
    <row r="703" spans="4:4" x14ac:dyDescent="0.25">
      <c r="D703" s="93"/>
    </row>
    <row r="704" spans="4:4" x14ac:dyDescent="0.25">
      <c r="D704" s="93"/>
    </row>
    <row r="705" spans="4:4" x14ac:dyDescent="0.25">
      <c r="D705" s="93"/>
    </row>
    <row r="706" spans="4:4" x14ac:dyDescent="0.25">
      <c r="D706" s="93"/>
    </row>
    <row r="707" spans="4:4" x14ac:dyDescent="0.25">
      <c r="D707" s="93"/>
    </row>
    <row r="708" spans="4:4" x14ac:dyDescent="0.25">
      <c r="D708" s="93"/>
    </row>
    <row r="709" spans="4:4" x14ac:dyDescent="0.25">
      <c r="D709" s="93"/>
    </row>
    <row r="710" spans="4:4" x14ac:dyDescent="0.25">
      <c r="D710" s="93"/>
    </row>
    <row r="711" spans="4:4" x14ac:dyDescent="0.25">
      <c r="D711" s="93"/>
    </row>
    <row r="712" spans="4:4" x14ac:dyDescent="0.25">
      <c r="D712" s="93"/>
    </row>
    <row r="713" spans="4:4" x14ac:dyDescent="0.25">
      <c r="D713" s="93"/>
    </row>
    <row r="714" spans="4:4" x14ac:dyDescent="0.25">
      <c r="D714" s="93"/>
    </row>
    <row r="715" spans="4:4" x14ac:dyDescent="0.25">
      <c r="D715" s="93"/>
    </row>
    <row r="716" spans="4:4" x14ac:dyDescent="0.25">
      <c r="D716" s="93"/>
    </row>
    <row r="717" spans="4:4" x14ac:dyDescent="0.25">
      <c r="D717" s="93"/>
    </row>
    <row r="718" spans="4:4" x14ac:dyDescent="0.25">
      <c r="D718" s="93"/>
    </row>
    <row r="719" spans="4:4" x14ac:dyDescent="0.25">
      <c r="D719" s="93"/>
    </row>
    <row r="720" spans="4:4" x14ac:dyDescent="0.25">
      <c r="D720" s="93"/>
    </row>
    <row r="721" spans="4:4" x14ac:dyDescent="0.25">
      <c r="D721" s="93"/>
    </row>
    <row r="722" spans="4:4" x14ac:dyDescent="0.25">
      <c r="D722" s="93"/>
    </row>
    <row r="723" spans="4:4" x14ac:dyDescent="0.25">
      <c r="D723" s="93"/>
    </row>
    <row r="724" spans="4:4" x14ac:dyDescent="0.25">
      <c r="D724" s="93"/>
    </row>
    <row r="725" spans="4:4" x14ac:dyDescent="0.25">
      <c r="D725" s="93"/>
    </row>
    <row r="726" spans="4:4" x14ac:dyDescent="0.25">
      <c r="D726" s="93"/>
    </row>
    <row r="727" spans="4:4" x14ac:dyDescent="0.25">
      <c r="D727" s="93"/>
    </row>
    <row r="728" spans="4:4" x14ac:dyDescent="0.25">
      <c r="D728" s="93"/>
    </row>
    <row r="729" spans="4:4" x14ac:dyDescent="0.25">
      <c r="D729" s="93"/>
    </row>
    <row r="730" spans="4:4" x14ac:dyDescent="0.25">
      <c r="D730" s="93"/>
    </row>
    <row r="731" spans="4:4" x14ac:dyDescent="0.25">
      <c r="D731" s="93"/>
    </row>
    <row r="732" spans="4:4" x14ac:dyDescent="0.25">
      <c r="D732" s="93"/>
    </row>
    <row r="733" spans="4:4" x14ac:dyDescent="0.25">
      <c r="D733" s="93"/>
    </row>
    <row r="734" spans="4:4" x14ac:dyDescent="0.25">
      <c r="D734" s="93"/>
    </row>
    <row r="735" spans="4:4" x14ac:dyDescent="0.25">
      <c r="D735" s="93"/>
    </row>
    <row r="736" spans="4:4" x14ac:dyDescent="0.25">
      <c r="D736" s="93"/>
    </row>
    <row r="737" spans="4:4" x14ac:dyDescent="0.25">
      <c r="D737" s="93"/>
    </row>
    <row r="738" spans="4:4" x14ac:dyDescent="0.25">
      <c r="D738" s="93"/>
    </row>
    <row r="739" spans="4:4" x14ac:dyDescent="0.25">
      <c r="D739" s="93"/>
    </row>
    <row r="740" spans="4:4" x14ac:dyDescent="0.25">
      <c r="D740" s="93"/>
    </row>
    <row r="741" spans="4:4" x14ac:dyDescent="0.25">
      <c r="D741" s="93"/>
    </row>
    <row r="742" spans="4:4" x14ac:dyDescent="0.25">
      <c r="D742" s="93"/>
    </row>
    <row r="743" spans="4:4" x14ac:dyDescent="0.25">
      <c r="D743" s="93"/>
    </row>
    <row r="744" spans="4:4" x14ac:dyDescent="0.25">
      <c r="D744" s="93"/>
    </row>
    <row r="745" spans="4:4" x14ac:dyDescent="0.25">
      <c r="D745" s="93"/>
    </row>
    <row r="746" spans="4:4" x14ac:dyDescent="0.25">
      <c r="D746" s="93"/>
    </row>
    <row r="747" spans="4:4" x14ac:dyDescent="0.25">
      <c r="D747" s="93"/>
    </row>
    <row r="748" spans="4:4" x14ac:dyDescent="0.25">
      <c r="D748" s="93"/>
    </row>
    <row r="749" spans="4:4" x14ac:dyDescent="0.25">
      <c r="D749" s="93"/>
    </row>
    <row r="750" spans="4:4" x14ac:dyDescent="0.25">
      <c r="D750" s="93"/>
    </row>
    <row r="751" spans="4:4" x14ac:dyDescent="0.25">
      <c r="D751" s="93"/>
    </row>
    <row r="752" spans="4:4" x14ac:dyDescent="0.25">
      <c r="D752" s="93"/>
    </row>
    <row r="753" spans="4:4" x14ac:dyDescent="0.25">
      <c r="D753" s="93"/>
    </row>
    <row r="754" spans="4:4" x14ac:dyDescent="0.25">
      <c r="D754" s="93"/>
    </row>
    <row r="755" spans="4:4" x14ac:dyDescent="0.25">
      <c r="D755" s="93"/>
    </row>
    <row r="756" spans="4:4" x14ac:dyDescent="0.25">
      <c r="D756" s="93"/>
    </row>
    <row r="757" spans="4:4" x14ac:dyDescent="0.25">
      <c r="D757" s="93"/>
    </row>
    <row r="758" spans="4:4" x14ac:dyDescent="0.25">
      <c r="D758" s="93"/>
    </row>
    <row r="759" spans="4:4" x14ac:dyDescent="0.25">
      <c r="D759" s="93"/>
    </row>
    <row r="760" spans="4:4" x14ac:dyDescent="0.25">
      <c r="D760" s="93"/>
    </row>
    <row r="761" spans="4:4" x14ac:dyDescent="0.25">
      <c r="D761" s="93"/>
    </row>
    <row r="762" spans="4:4" x14ac:dyDescent="0.25">
      <c r="D762" s="93"/>
    </row>
    <row r="763" spans="4:4" x14ac:dyDescent="0.25">
      <c r="D763" s="93"/>
    </row>
    <row r="764" spans="4:4" x14ac:dyDescent="0.25">
      <c r="D764" s="93"/>
    </row>
    <row r="765" spans="4:4" x14ac:dyDescent="0.25">
      <c r="D765" s="93"/>
    </row>
    <row r="766" spans="4:4" x14ac:dyDescent="0.25">
      <c r="D766" s="93"/>
    </row>
    <row r="767" spans="4:4" x14ac:dyDescent="0.25">
      <c r="D767" s="93"/>
    </row>
    <row r="768" spans="4:4" x14ac:dyDescent="0.25">
      <c r="D768" s="93"/>
    </row>
    <row r="769" spans="4:4" x14ac:dyDescent="0.25">
      <c r="D769" s="93"/>
    </row>
    <row r="770" spans="4:4" x14ac:dyDescent="0.25">
      <c r="D770" s="93"/>
    </row>
    <row r="771" spans="4:4" x14ac:dyDescent="0.25">
      <c r="D771" s="93"/>
    </row>
    <row r="772" spans="4:4" x14ac:dyDescent="0.25">
      <c r="D772" s="93"/>
    </row>
    <row r="773" spans="4:4" x14ac:dyDescent="0.25">
      <c r="D773" s="93"/>
    </row>
    <row r="774" spans="4:4" x14ac:dyDescent="0.25">
      <c r="D774" s="93"/>
    </row>
    <row r="775" spans="4:4" x14ac:dyDescent="0.25">
      <c r="D775" s="93"/>
    </row>
    <row r="776" spans="4:4" x14ac:dyDescent="0.25">
      <c r="D776" s="93"/>
    </row>
    <row r="777" spans="4:4" x14ac:dyDescent="0.25">
      <c r="D777" s="93"/>
    </row>
    <row r="778" spans="4:4" x14ac:dyDescent="0.25">
      <c r="D778" s="93"/>
    </row>
    <row r="779" spans="4:4" x14ac:dyDescent="0.25">
      <c r="D779" s="93"/>
    </row>
    <row r="780" spans="4:4" x14ac:dyDescent="0.25">
      <c r="D780" s="93"/>
    </row>
    <row r="781" spans="4:4" x14ac:dyDescent="0.25">
      <c r="D781" s="93"/>
    </row>
    <row r="782" spans="4:4" x14ac:dyDescent="0.25">
      <c r="D782" s="93"/>
    </row>
    <row r="783" spans="4:4" x14ac:dyDescent="0.25">
      <c r="D783" s="93"/>
    </row>
    <row r="784" spans="4:4" x14ac:dyDescent="0.25">
      <c r="D784" s="93"/>
    </row>
    <row r="785" spans="4:4" x14ac:dyDescent="0.25">
      <c r="D785" s="93"/>
    </row>
    <row r="786" spans="4:4" x14ac:dyDescent="0.25">
      <c r="D786" s="93"/>
    </row>
    <row r="787" spans="4:4" x14ac:dyDescent="0.25">
      <c r="D787" s="93"/>
    </row>
    <row r="788" spans="4:4" x14ac:dyDescent="0.25">
      <c r="D788" s="93"/>
    </row>
    <row r="789" spans="4:4" x14ac:dyDescent="0.25">
      <c r="D789" s="93"/>
    </row>
    <row r="790" spans="4:4" x14ac:dyDescent="0.25">
      <c r="D790" s="93"/>
    </row>
    <row r="791" spans="4:4" x14ac:dyDescent="0.25">
      <c r="D791" s="93"/>
    </row>
    <row r="792" spans="4:4" x14ac:dyDescent="0.25">
      <c r="D792" s="93"/>
    </row>
    <row r="793" spans="4:4" x14ac:dyDescent="0.25">
      <c r="D793" s="93"/>
    </row>
    <row r="794" spans="4:4" x14ac:dyDescent="0.25">
      <c r="D794" s="93"/>
    </row>
    <row r="795" spans="4:4" x14ac:dyDescent="0.25">
      <c r="D795" s="93"/>
    </row>
    <row r="796" spans="4:4" x14ac:dyDescent="0.25">
      <c r="D796" s="93"/>
    </row>
    <row r="797" spans="4:4" x14ac:dyDescent="0.25">
      <c r="D797" s="93"/>
    </row>
    <row r="798" spans="4:4" x14ac:dyDescent="0.25">
      <c r="D798" s="93"/>
    </row>
    <row r="799" spans="4:4" x14ac:dyDescent="0.25">
      <c r="D799" s="93"/>
    </row>
    <row r="800" spans="4:4" x14ac:dyDescent="0.25">
      <c r="D800" s="93"/>
    </row>
    <row r="801" spans="4:4" x14ac:dyDescent="0.25">
      <c r="D801" s="93"/>
    </row>
    <row r="802" spans="4:4" x14ac:dyDescent="0.25">
      <c r="D802" s="93"/>
    </row>
    <row r="803" spans="4:4" x14ac:dyDescent="0.25">
      <c r="D803" s="93"/>
    </row>
    <row r="804" spans="4:4" x14ac:dyDescent="0.25">
      <c r="D804" s="93"/>
    </row>
    <row r="805" spans="4:4" x14ac:dyDescent="0.25">
      <c r="D805" s="93"/>
    </row>
    <row r="806" spans="4:4" x14ac:dyDescent="0.25">
      <c r="D806" s="93"/>
    </row>
    <row r="807" spans="4:4" x14ac:dyDescent="0.25">
      <c r="D807" s="93"/>
    </row>
    <row r="808" spans="4:4" x14ac:dyDescent="0.25">
      <c r="D808" s="93"/>
    </row>
    <row r="809" spans="4:4" x14ac:dyDescent="0.25">
      <c r="D809" s="93"/>
    </row>
    <row r="810" spans="4:4" x14ac:dyDescent="0.25">
      <c r="D810" s="93"/>
    </row>
    <row r="811" spans="4:4" x14ac:dyDescent="0.25">
      <c r="D811" s="93"/>
    </row>
    <row r="812" spans="4:4" x14ac:dyDescent="0.25">
      <c r="D812" s="93"/>
    </row>
    <row r="813" spans="4:4" x14ac:dyDescent="0.25">
      <c r="D813" s="93"/>
    </row>
    <row r="814" spans="4:4" x14ac:dyDescent="0.25">
      <c r="D814" s="93"/>
    </row>
    <row r="815" spans="4:4" x14ac:dyDescent="0.25">
      <c r="D815" s="93"/>
    </row>
    <row r="816" spans="4:4" x14ac:dyDescent="0.25">
      <c r="D816" s="93"/>
    </row>
    <row r="817" spans="4:4" x14ac:dyDescent="0.25">
      <c r="D817" s="93"/>
    </row>
    <row r="818" spans="4:4" x14ac:dyDescent="0.25">
      <c r="D818" s="93"/>
    </row>
    <row r="819" spans="4:4" x14ac:dyDescent="0.25">
      <c r="D819" s="93"/>
    </row>
    <row r="820" spans="4:4" x14ac:dyDescent="0.25">
      <c r="D820" s="93"/>
    </row>
    <row r="821" spans="4:4" x14ac:dyDescent="0.25">
      <c r="D821" s="93"/>
    </row>
    <row r="822" spans="4:4" x14ac:dyDescent="0.25">
      <c r="D822" s="93"/>
    </row>
    <row r="823" spans="4:4" x14ac:dyDescent="0.25">
      <c r="D823" s="93"/>
    </row>
    <row r="824" spans="4:4" x14ac:dyDescent="0.25">
      <c r="D824" s="93"/>
    </row>
    <row r="825" spans="4:4" x14ac:dyDescent="0.25">
      <c r="D825" s="93"/>
    </row>
    <row r="826" spans="4:4" x14ac:dyDescent="0.25">
      <c r="D826" s="93"/>
    </row>
    <row r="827" spans="4:4" x14ac:dyDescent="0.25">
      <c r="D827" s="93"/>
    </row>
    <row r="828" spans="4:4" x14ac:dyDescent="0.25">
      <c r="D828" s="93"/>
    </row>
    <row r="829" spans="4:4" x14ac:dyDescent="0.25">
      <c r="D829" s="93"/>
    </row>
    <row r="830" spans="4:4" x14ac:dyDescent="0.25">
      <c r="D830" s="93"/>
    </row>
    <row r="831" spans="4:4" x14ac:dyDescent="0.25">
      <c r="D831" s="93"/>
    </row>
    <row r="832" spans="4:4" x14ac:dyDescent="0.25">
      <c r="D832" s="93"/>
    </row>
    <row r="833" spans="4:4" x14ac:dyDescent="0.25">
      <c r="D833" s="93"/>
    </row>
    <row r="834" spans="4:4" x14ac:dyDescent="0.25">
      <c r="D834" s="93"/>
    </row>
    <row r="835" spans="4:4" x14ac:dyDescent="0.25">
      <c r="D835" s="93"/>
    </row>
    <row r="836" spans="4:4" x14ac:dyDescent="0.25">
      <c r="D836" s="93"/>
    </row>
    <row r="837" spans="4:4" x14ac:dyDescent="0.25">
      <c r="D837" s="93"/>
    </row>
    <row r="838" spans="4:4" x14ac:dyDescent="0.25">
      <c r="D838" s="93"/>
    </row>
    <row r="839" spans="4:4" x14ac:dyDescent="0.25">
      <c r="D839" s="93"/>
    </row>
    <row r="840" spans="4:4" x14ac:dyDescent="0.25">
      <c r="D840" s="93"/>
    </row>
    <row r="841" spans="4:4" x14ac:dyDescent="0.25">
      <c r="D841" s="93"/>
    </row>
    <row r="842" spans="4:4" x14ac:dyDescent="0.25">
      <c r="D842" s="93"/>
    </row>
    <row r="843" spans="4:4" x14ac:dyDescent="0.25">
      <c r="D843" s="93"/>
    </row>
    <row r="844" spans="4:4" x14ac:dyDescent="0.25">
      <c r="D844" s="93"/>
    </row>
    <row r="845" spans="4:4" x14ac:dyDescent="0.25">
      <c r="D845" s="93"/>
    </row>
    <row r="846" spans="4:4" x14ac:dyDescent="0.25">
      <c r="D846" s="93"/>
    </row>
    <row r="847" spans="4:4" x14ac:dyDescent="0.25">
      <c r="D847" s="93"/>
    </row>
    <row r="848" spans="4:4" x14ac:dyDescent="0.25">
      <c r="D848" s="93"/>
    </row>
    <row r="849" spans="4:4" x14ac:dyDescent="0.25">
      <c r="D849" s="93"/>
    </row>
    <row r="850" spans="4:4" x14ac:dyDescent="0.25">
      <c r="D850" s="93"/>
    </row>
    <row r="851" spans="4:4" x14ac:dyDescent="0.25">
      <c r="D851" s="93"/>
    </row>
    <row r="852" spans="4:4" x14ac:dyDescent="0.25">
      <c r="D852" s="93"/>
    </row>
    <row r="853" spans="4:4" x14ac:dyDescent="0.25">
      <c r="D853" s="93"/>
    </row>
    <row r="854" spans="4:4" x14ac:dyDescent="0.25">
      <c r="D854" s="93"/>
    </row>
    <row r="855" spans="4:4" x14ac:dyDescent="0.25">
      <c r="D855" s="93"/>
    </row>
    <row r="856" spans="4:4" x14ac:dyDescent="0.25">
      <c r="D856" s="93"/>
    </row>
    <row r="857" spans="4:4" x14ac:dyDescent="0.25">
      <c r="D857" s="93"/>
    </row>
    <row r="858" spans="4:4" x14ac:dyDescent="0.25">
      <c r="D858" s="93"/>
    </row>
    <row r="859" spans="4:4" x14ac:dyDescent="0.25">
      <c r="D859" s="93"/>
    </row>
    <row r="860" spans="4:4" x14ac:dyDescent="0.25">
      <c r="D860" s="93"/>
    </row>
    <row r="861" spans="4:4" x14ac:dyDescent="0.25">
      <c r="D861" s="93"/>
    </row>
    <row r="862" spans="4:4" x14ac:dyDescent="0.25">
      <c r="D862" s="93"/>
    </row>
    <row r="863" spans="4:4" x14ac:dyDescent="0.25">
      <c r="D863" s="93"/>
    </row>
    <row r="864" spans="4:4" x14ac:dyDescent="0.25">
      <c r="D864" s="93"/>
    </row>
    <row r="865" spans="4:4" x14ac:dyDescent="0.25">
      <c r="D865" s="93"/>
    </row>
    <row r="866" spans="4:4" x14ac:dyDescent="0.25">
      <c r="D866" s="93"/>
    </row>
    <row r="867" spans="4:4" x14ac:dyDescent="0.25">
      <c r="D867" s="93"/>
    </row>
    <row r="868" spans="4:4" x14ac:dyDescent="0.25">
      <c r="D868" s="93"/>
    </row>
    <row r="869" spans="4:4" x14ac:dyDescent="0.25">
      <c r="D869" s="93"/>
    </row>
    <row r="870" spans="4:4" x14ac:dyDescent="0.25">
      <c r="D870" s="93"/>
    </row>
    <row r="871" spans="4:4" x14ac:dyDescent="0.25">
      <c r="D871" s="93"/>
    </row>
    <row r="872" spans="4:4" x14ac:dyDescent="0.25">
      <c r="D872" s="93"/>
    </row>
    <row r="873" spans="4:4" x14ac:dyDescent="0.25">
      <c r="D873" s="93"/>
    </row>
    <row r="874" spans="4:4" x14ac:dyDescent="0.25">
      <c r="D874" s="93"/>
    </row>
    <row r="875" spans="4:4" x14ac:dyDescent="0.25">
      <c r="D875" s="93"/>
    </row>
    <row r="876" spans="4:4" x14ac:dyDescent="0.25">
      <c r="D876" s="93"/>
    </row>
    <row r="877" spans="4:4" x14ac:dyDescent="0.25">
      <c r="D877" s="93"/>
    </row>
    <row r="878" spans="4:4" x14ac:dyDescent="0.25">
      <c r="D878" s="93"/>
    </row>
    <row r="879" spans="4:4" x14ac:dyDescent="0.25">
      <c r="D879" s="93"/>
    </row>
    <row r="880" spans="4:4" x14ac:dyDescent="0.25">
      <c r="D880" s="93"/>
    </row>
    <row r="881" spans="4:4" x14ac:dyDescent="0.25">
      <c r="D881" s="93"/>
    </row>
    <row r="882" spans="4:4" x14ac:dyDescent="0.25">
      <c r="D882" s="93"/>
    </row>
    <row r="883" spans="4:4" x14ac:dyDescent="0.25">
      <c r="D883" s="93"/>
    </row>
    <row r="884" spans="4:4" x14ac:dyDescent="0.25">
      <c r="D884" s="93"/>
    </row>
    <row r="885" spans="4:4" x14ac:dyDescent="0.25">
      <c r="D885" s="93"/>
    </row>
    <row r="886" spans="4:4" x14ac:dyDescent="0.25">
      <c r="D886" s="93"/>
    </row>
    <row r="887" spans="4:4" x14ac:dyDescent="0.25">
      <c r="D887" s="93"/>
    </row>
    <row r="888" spans="4:4" x14ac:dyDescent="0.25">
      <c r="D888" s="93"/>
    </row>
    <row r="889" spans="4:4" x14ac:dyDescent="0.25">
      <c r="D889" s="93"/>
    </row>
    <row r="890" spans="4:4" x14ac:dyDescent="0.25">
      <c r="D890" s="93"/>
    </row>
    <row r="891" spans="4:4" x14ac:dyDescent="0.25">
      <c r="D891" s="93"/>
    </row>
    <row r="892" spans="4:4" x14ac:dyDescent="0.25">
      <c r="D892" s="93"/>
    </row>
    <row r="893" spans="4:4" x14ac:dyDescent="0.25">
      <c r="D893" s="93"/>
    </row>
    <row r="894" spans="4:4" x14ac:dyDescent="0.25">
      <c r="D894" s="93"/>
    </row>
    <row r="895" spans="4:4" x14ac:dyDescent="0.25">
      <c r="D895" s="93"/>
    </row>
    <row r="896" spans="4:4" x14ac:dyDescent="0.25">
      <c r="D896" s="93"/>
    </row>
    <row r="897" spans="4:4" x14ac:dyDescent="0.25">
      <c r="D897" s="93"/>
    </row>
    <row r="898" spans="4:4" x14ac:dyDescent="0.25">
      <c r="D898" s="93"/>
    </row>
    <row r="899" spans="4:4" x14ac:dyDescent="0.25">
      <c r="D899" s="93"/>
    </row>
    <row r="900" spans="4:4" x14ac:dyDescent="0.25">
      <c r="D900" s="93"/>
    </row>
    <row r="901" spans="4:4" x14ac:dyDescent="0.25">
      <c r="D901" s="93"/>
    </row>
    <row r="902" spans="4:4" x14ac:dyDescent="0.25">
      <c r="D902" s="93"/>
    </row>
    <row r="903" spans="4:4" x14ac:dyDescent="0.25">
      <c r="D903" s="93"/>
    </row>
    <row r="904" spans="4:4" x14ac:dyDescent="0.25">
      <c r="D904" s="93"/>
    </row>
    <row r="905" spans="4:4" x14ac:dyDescent="0.25">
      <c r="D905" s="93"/>
    </row>
    <row r="906" spans="4:4" x14ac:dyDescent="0.25">
      <c r="D906" s="93"/>
    </row>
    <row r="907" spans="4:4" x14ac:dyDescent="0.25">
      <c r="D907" s="93"/>
    </row>
    <row r="908" spans="4:4" x14ac:dyDescent="0.25">
      <c r="D908" s="93"/>
    </row>
    <row r="909" spans="4:4" x14ac:dyDescent="0.25">
      <c r="D909" s="93"/>
    </row>
    <row r="910" spans="4:4" x14ac:dyDescent="0.25">
      <c r="D910" s="93"/>
    </row>
    <row r="911" spans="4:4" x14ac:dyDescent="0.25">
      <c r="D911" s="93"/>
    </row>
    <row r="912" spans="4:4" x14ac:dyDescent="0.25">
      <c r="D912" s="93"/>
    </row>
    <row r="913" spans="4:4" x14ac:dyDescent="0.25">
      <c r="D913" s="93"/>
    </row>
    <row r="914" spans="4:4" x14ac:dyDescent="0.25">
      <c r="D914" s="93"/>
    </row>
    <row r="915" spans="4:4" x14ac:dyDescent="0.25">
      <c r="D915" s="93"/>
    </row>
    <row r="916" spans="4:4" x14ac:dyDescent="0.25">
      <c r="D916" s="93"/>
    </row>
    <row r="917" spans="4:4" x14ac:dyDescent="0.25">
      <c r="D917" s="93"/>
    </row>
    <row r="918" spans="4:4" x14ac:dyDescent="0.25">
      <c r="D918" s="93"/>
    </row>
    <row r="919" spans="4:4" x14ac:dyDescent="0.25">
      <c r="D919" s="93"/>
    </row>
    <row r="920" spans="4:4" x14ac:dyDescent="0.25">
      <c r="D920" s="93"/>
    </row>
    <row r="921" spans="4:4" x14ac:dyDescent="0.25">
      <c r="D921" s="93"/>
    </row>
    <row r="922" spans="4:4" x14ac:dyDescent="0.25">
      <c r="D922" s="93"/>
    </row>
    <row r="923" spans="4:4" x14ac:dyDescent="0.25">
      <c r="D923" s="93"/>
    </row>
    <row r="924" spans="4:4" x14ac:dyDescent="0.25">
      <c r="D924" s="93"/>
    </row>
    <row r="925" spans="4:4" x14ac:dyDescent="0.25">
      <c r="D925" s="93"/>
    </row>
    <row r="926" spans="4:4" x14ac:dyDescent="0.25">
      <c r="D926" s="93"/>
    </row>
    <row r="927" spans="4:4" x14ac:dyDescent="0.25">
      <c r="D927" s="93"/>
    </row>
    <row r="928" spans="4:4" x14ac:dyDescent="0.25">
      <c r="D928" s="93"/>
    </row>
    <row r="929" spans="4:4" x14ac:dyDescent="0.25">
      <c r="D929" s="93"/>
    </row>
    <row r="930" spans="4:4" x14ac:dyDescent="0.25">
      <c r="D930" s="93"/>
    </row>
    <row r="931" spans="4:4" x14ac:dyDescent="0.25">
      <c r="D931" s="93"/>
    </row>
    <row r="932" spans="4:4" x14ac:dyDescent="0.25">
      <c r="D932" s="93"/>
    </row>
    <row r="933" spans="4:4" x14ac:dyDescent="0.25">
      <c r="D933" s="93"/>
    </row>
    <row r="934" spans="4:4" x14ac:dyDescent="0.25">
      <c r="D934" s="93"/>
    </row>
    <row r="935" spans="4:4" x14ac:dyDescent="0.25">
      <c r="D935" s="93"/>
    </row>
    <row r="936" spans="4:4" x14ac:dyDescent="0.25">
      <c r="D936" s="93"/>
    </row>
    <row r="937" spans="4:4" x14ac:dyDescent="0.25">
      <c r="D937" s="93"/>
    </row>
    <row r="938" spans="4:4" x14ac:dyDescent="0.25">
      <c r="D938" s="93"/>
    </row>
    <row r="939" spans="4:4" x14ac:dyDescent="0.25">
      <c r="D939" s="93"/>
    </row>
    <row r="940" spans="4:4" x14ac:dyDescent="0.25">
      <c r="D940" s="93"/>
    </row>
    <row r="941" spans="4:4" x14ac:dyDescent="0.25">
      <c r="D941" s="93"/>
    </row>
    <row r="942" spans="4:4" x14ac:dyDescent="0.25">
      <c r="D942" s="93"/>
    </row>
    <row r="943" spans="4:4" x14ac:dyDescent="0.25">
      <c r="D943" s="93"/>
    </row>
    <row r="944" spans="4:4" x14ac:dyDescent="0.25">
      <c r="D944" s="93"/>
    </row>
    <row r="945" spans="4:4" x14ac:dyDescent="0.25">
      <c r="D945" s="93"/>
    </row>
    <row r="946" spans="4:4" x14ac:dyDescent="0.25">
      <c r="D946" s="93"/>
    </row>
    <row r="947" spans="4:4" x14ac:dyDescent="0.25">
      <c r="D947" s="93"/>
    </row>
    <row r="948" spans="4:4" x14ac:dyDescent="0.25">
      <c r="D948" s="93"/>
    </row>
    <row r="949" spans="4:4" x14ac:dyDescent="0.25">
      <c r="D949" s="93"/>
    </row>
    <row r="950" spans="4:4" x14ac:dyDescent="0.25">
      <c r="D950" s="93"/>
    </row>
    <row r="951" spans="4:4" x14ac:dyDescent="0.25">
      <c r="D951" s="93"/>
    </row>
    <row r="952" spans="4:4" x14ac:dyDescent="0.25">
      <c r="D952" s="93"/>
    </row>
    <row r="953" spans="4:4" x14ac:dyDescent="0.25">
      <c r="D953" s="93"/>
    </row>
    <row r="954" spans="4:4" x14ac:dyDescent="0.25">
      <c r="D954" s="93"/>
    </row>
    <row r="955" spans="4:4" x14ac:dyDescent="0.25">
      <c r="D955" s="93"/>
    </row>
    <row r="956" spans="4:4" x14ac:dyDescent="0.25">
      <c r="D956" s="93"/>
    </row>
    <row r="957" spans="4:4" x14ac:dyDescent="0.25">
      <c r="D957" s="93"/>
    </row>
    <row r="958" spans="4:4" x14ac:dyDescent="0.25">
      <c r="D958" s="93"/>
    </row>
    <row r="959" spans="4:4" x14ac:dyDescent="0.25">
      <c r="D959" s="93"/>
    </row>
    <row r="960" spans="4:4" x14ac:dyDescent="0.25">
      <c r="D960" s="93"/>
    </row>
    <row r="961" spans="4:4" x14ac:dyDescent="0.25">
      <c r="D961" s="93"/>
    </row>
    <row r="962" spans="4:4" x14ac:dyDescent="0.25">
      <c r="D962" s="93"/>
    </row>
    <row r="963" spans="4:4" x14ac:dyDescent="0.25">
      <c r="D963" s="93"/>
    </row>
    <row r="964" spans="4:4" x14ac:dyDescent="0.25">
      <c r="D964" s="93"/>
    </row>
    <row r="965" spans="4:4" x14ac:dyDescent="0.25">
      <c r="D965" s="93"/>
    </row>
    <row r="966" spans="4:4" x14ac:dyDescent="0.25">
      <c r="D966" s="93"/>
    </row>
    <row r="967" spans="4:4" x14ac:dyDescent="0.25">
      <c r="D967" s="93"/>
    </row>
    <row r="968" spans="4:4" x14ac:dyDescent="0.25">
      <c r="D968" s="93"/>
    </row>
    <row r="969" spans="4:4" x14ac:dyDescent="0.25">
      <c r="D969" s="93"/>
    </row>
    <row r="970" spans="4:4" x14ac:dyDescent="0.25">
      <c r="D970" s="93"/>
    </row>
    <row r="971" spans="4:4" x14ac:dyDescent="0.25">
      <c r="D971" s="93"/>
    </row>
    <row r="972" spans="4:4" x14ac:dyDescent="0.25">
      <c r="D972" s="93"/>
    </row>
    <row r="973" spans="4:4" x14ac:dyDescent="0.25">
      <c r="D973" s="93"/>
    </row>
    <row r="974" spans="4:4" x14ac:dyDescent="0.25">
      <c r="D974" s="93"/>
    </row>
    <row r="975" spans="4:4" x14ac:dyDescent="0.25">
      <c r="D975" s="93"/>
    </row>
    <row r="976" spans="4:4" x14ac:dyDescent="0.25">
      <c r="D976" s="93"/>
    </row>
    <row r="977" spans="4:4" x14ac:dyDescent="0.25">
      <c r="D977" s="93"/>
    </row>
    <row r="978" spans="4:4" x14ac:dyDescent="0.25">
      <c r="D978" s="93"/>
    </row>
    <row r="979" spans="4:4" x14ac:dyDescent="0.25">
      <c r="D979" s="93"/>
    </row>
    <row r="980" spans="4:4" x14ac:dyDescent="0.25">
      <c r="D980" s="93"/>
    </row>
    <row r="981" spans="4:4" x14ac:dyDescent="0.25">
      <c r="D981" s="93"/>
    </row>
    <row r="982" spans="4:4" x14ac:dyDescent="0.25">
      <c r="D982" s="93"/>
    </row>
    <row r="983" spans="4:4" x14ac:dyDescent="0.25">
      <c r="D983" s="93"/>
    </row>
    <row r="984" spans="4:4" x14ac:dyDescent="0.25">
      <c r="D984" s="93"/>
    </row>
    <row r="985" spans="4:4" x14ac:dyDescent="0.25">
      <c r="D985" s="93"/>
    </row>
    <row r="986" spans="4:4" x14ac:dyDescent="0.25">
      <c r="D986" s="93"/>
    </row>
    <row r="987" spans="4:4" x14ac:dyDescent="0.25">
      <c r="D987" s="93"/>
    </row>
    <row r="988" spans="4:4" x14ac:dyDescent="0.25">
      <c r="D988" s="93"/>
    </row>
    <row r="989" spans="4:4" x14ac:dyDescent="0.25">
      <c r="D989" s="93"/>
    </row>
    <row r="990" spans="4:4" x14ac:dyDescent="0.25">
      <c r="D990" s="93"/>
    </row>
    <row r="991" spans="4:4" x14ac:dyDescent="0.25">
      <c r="D991" s="93"/>
    </row>
    <row r="992" spans="4:4" x14ac:dyDescent="0.25">
      <c r="D992" s="93"/>
    </row>
    <row r="993" spans="4:4" x14ac:dyDescent="0.25">
      <c r="D993" s="93"/>
    </row>
    <row r="994" spans="4:4" x14ac:dyDescent="0.25">
      <c r="D994" s="93"/>
    </row>
    <row r="995" spans="4:4" x14ac:dyDescent="0.25">
      <c r="D995" s="93"/>
    </row>
    <row r="996" spans="4:4" x14ac:dyDescent="0.25">
      <c r="D996" s="93"/>
    </row>
    <row r="997" spans="4:4" x14ac:dyDescent="0.25">
      <c r="D997" s="93"/>
    </row>
    <row r="998" spans="4:4" x14ac:dyDescent="0.25">
      <c r="D998" s="93"/>
    </row>
    <row r="999" spans="4:4" x14ac:dyDescent="0.25">
      <c r="D999" s="93"/>
    </row>
    <row r="1000" spans="4:4" x14ac:dyDescent="0.25">
      <c r="D1000" s="93"/>
    </row>
  </sheetData>
  <mergeCells count="27">
    <mergeCell ref="A4:A6"/>
    <mergeCell ref="A7:A8"/>
    <mergeCell ref="C7:C8"/>
    <mergeCell ref="V2:W2"/>
    <mergeCell ref="X2:Y2"/>
    <mergeCell ref="P2:R2"/>
    <mergeCell ref="S2:U2"/>
    <mergeCell ref="A1:C2"/>
    <mergeCell ref="D1:I2"/>
    <mergeCell ref="J1:U1"/>
    <mergeCell ref="J2:L2"/>
    <mergeCell ref="M2:O2"/>
    <mergeCell ref="V1:AB1"/>
    <mergeCell ref="AD1:AJ1"/>
    <mergeCell ref="AK1:AQ1"/>
    <mergeCell ref="AR1:AX1"/>
    <mergeCell ref="AV2:AW2"/>
    <mergeCell ref="Z2:AA2"/>
    <mergeCell ref="AB2:AC2"/>
    <mergeCell ref="AD2:AE2"/>
    <mergeCell ref="AF2:AG2"/>
    <mergeCell ref="AH2:AI2"/>
    <mergeCell ref="AK2:AL2"/>
    <mergeCell ref="AM2:AN2"/>
    <mergeCell ref="AO2:AP2"/>
    <mergeCell ref="AR2:AS2"/>
    <mergeCell ref="AT2:AU2"/>
  </mergeCells>
  <hyperlinks>
    <hyperlink ref="W133" r:id="rId1" xr:uid="{00000000-0004-0000-0C00-000000000000}"/>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prompt="Política MIPG asociada - Seleccione de la lista la politica del MIPG correspondiente. NO COMBINAR CELDAS." xr:uid="{00000000-0002-0000-0C00-000000000000}">
          <x14:formula1>
            <xm:f>IF($B$5="","",INDIRECT(VLOOKUP($B$5,Listas!$C$2:$F$22,4,0)))</xm:f>
          </x14:formula1>
          <xm:sqref>B4:B164</xm:sqref>
        </x14:dataValidation>
        <x14:dataValidation type="list" allowBlank="1" showInputMessage="1" showErrorMessage="1" prompt="Plan institucional asociado - Selecciones de la lista el plan institucional al que se asocia el entregable y las actividades que se van a proponer. NO COMBINAR CELDAS." xr:uid="{00000000-0002-0000-0C00-000001000000}">
          <x14:formula1>
            <xm:f>Listas!$G$2:$G$13</xm:f>
          </x14:formula1>
          <xm:sqref>C4:C7 C9:C164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Y1000"/>
  <sheetViews>
    <sheetView showGridLines="0" workbookViewId="0">
      <pane ySplit="10" topLeftCell="A11" activePane="bottomLeft" state="frozen"/>
      <selection pane="bottomLeft" activeCell="B12" sqref="B12"/>
    </sheetView>
  </sheetViews>
  <sheetFormatPr baseColWidth="10" defaultColWidth="14.42578125" defaultRowHeight="15" customHeight="1" x14ac:dyDescent="0.25"/>
  <cols>
    <col min="1" max="1" width="40.7109375" customWidth="1"/>
    <col min="2" max="2" width="50.42578125" customWidth="1"/>
    <col min="3" max="3" width="37.7109375" customWidth="1"/>
    <col min="4" max="4" width="16.42578125" customWidth="1"/>
    <col min="5" max="5" width="58" customWidth="1"/>
    <col min="6" max="6" width="9.42578125" customWidth="1"/>
    <col min="7" max="7" width="32.28515625" customWidth="1"/>
    <col min="8" max="8" width="13.42578125" customWidth="1"/>
    <col min="9" max="9" width="61.140625" customWidth="1"/>
    <col min="10" max="11" width="10.42578125" customWidth="1"/>
    <col min="12" max="12" width="15.28515625" customWidth="1"/>
    <col min="13" max="21" width="10.42578125" customWidth="1"/>
    <col min="22" max="22" width="41.7109375" customWidth="1"/>
    <col min="23" max="23" width="25.7109375" customWidth="1"/>
    <col min="24" max="24" width="10.7109375" hidden="1" customWidth="1"/>
    <col min="25" max="25" width="20.7109375" hidden="1" customWidth="1"/>
    <col min="26" max="26" width="10.7109375" hidden="1" customWidth="1"/>
    <col min="27" max="27" width="20.7109375" hidden="1" customWidth="1"/>
    <col min="28" max="28" width="10.7109375" hidden="1" customWidth="1"/>
    <col min="29" max="29" width="20.7109375" hidden="1" customWidth="1"/>
    <col min="30" max="30" width="9.42578125" hidden="1" customWidth="1"/>
    <col min="31" max="31" width="10.7109375" hidden="1" customWidth="1"/>
    <col min="32" max="32" width="20.7109375" hidden="1" customWidth="1"/>
    <col min="33" max="33" width="10.7109375" hidden="1" customWidth="1"/>
    <col min="34" max="34" width="20.7109375" hidden="1" customWidth="1"/>
    <col min="35" max="35" width="10.7109375" hidden="1" customWidth="1"/>
    <col min="36" max="36" width="20.7109375" hidden="1" customWidth="1"/>
    <col min="37" max="37" width="9.42578125" hidden="1" customWidth="1"/>
    <col min="38" max="38" width="10.7109375" hidden="1" customWidth="1"/>
    <col min="39" max="39" width="20.7109375" hidden="1" customWidth="1"/>
    <col min="40" max="40" width="10.7109375" hidden="1" customWidth="1"/>
    <col min="41" max="41" width="20.7109375" hidden="1" customWidth="1"/>
    <col min="42" max="42" width="10.7109375" hidden="1" customWidth="1"/>
    <col min="43" max="43" width="20.7109375" hidden="1" customWidth="1"/>
    <col min="44" max="44" width="9.42578125" hidden="1" customWidth="1"/>
    <col min="45" max="50" width="14.28515625" hidden="1" customWidth="1"/>
    <col min="51" max="51" width="9.42578125" hidden="1" customWidth="1"/>
  </cols>
  <sheetData>
    <row r="1" spans="1:51" ht="27.75" customHeight="1" x14ac:dyDescent="0.25">
      <c r="A1" s="721"/>
      <c r="B1" s="724" t="s">
        <v>105</v>
      </c>
      <c r="C1" s="725"/>
      <c r="D1" s="725"/>
      <c r="E1" s="725"/>
      <c r="F1" s="725"/>
      <c r="G1" s="725"/>
      <c r="H1" s="725"/>
      <c r="I1" s="725"/>
      <c r="J1" s="725"/>
      <c r="K1" s="725"/>
      <c r="L1" s="725"/>
      <c r="M1" s="725"/>
      <c r="N1" s="725"/>
      <c r="O1" s="725"/>
      <c r="P1" s="725"/>
      <c r="Q1" s="725"/>
      <c r="R1" s="725"/>
      <c r="S1" s="725"/>
      <c r="T1" s="725"/>
      <c r="U1" s="725"/>
      <c r="V1" s="726"/>
      <c r="W1" s="121" t="s">
        <v>263</v>
      </c>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row>
    <row r="2" spans="1:51" ht="27.75" customHeight="1" x14ac:dyDescent="0.25">
      <c r="A2" s="722"/>
      <c r="B2" s="727"/>
      <c r="C2" s="728"/>
      <c r="D2" s="728"/>
      <c r="E2" s="728"/>
      <c r="F2" s="728"/>
      <c r="G2" s="728"/>
      <c r="H2" s="728"/>
      <c r="I2" s="728"/>
      <c r="J2" s="728"/>
      <c r="K2" s="728"/>
      <c r="L2" s="728"/>
      <c r="M2" s="728"/>
      <c r="N2" s="728"/>
      <c r="O2" s="728"/>
      <c r="P2" s="728"/>
      <c r="Q2" s="728"/>
      <c r="R2" s="728"/>
      <c r="S2" s="728"/>
      <c r="T2" s="728"/>
      <c r="U2" s="728"/>
      <c r="V2" s="729"/>
      <c r="W2" s="122" t="s">
        <v>106</v>
      </c>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row>
    <row r="3" spans="1:51" ht="27.75" customHeight="1" x14ac:dyDescent="0.25">
      <c r="A3" s="723"/>
      <c r="B3" s="730"/>
      <c r="C3" s="731"/>
      <c r="D3" s="731"/>
      <c r="E3" s="731"/>
      <c r="F3" s="731"/>
      <c r="G3" s="731"/>
      <c r="H3" s="731"/>
      <c r="I3" s="731"/>
      <c r="J3" s="731"/>
      <c r="K3" s="731"/>
      <c r="L3" s="731"/>
      <c r="M3" s="731"/>
      <c r="N3" s="731"/>
      <c r="O3" s="731"/>
      <c r="P3" s="731"/>
      <c r="Q3" s="731"/>
      <c r="R3" s="731"/>
      <c r="S3" s="731"/>
      <c r="T3" s="731"/>
      <c r="U3" s="731"/>
      <c r="V3" s="732"/>
      <c r="W3" s="123" t="s">
        <v>107</v>
      </c>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row>
    <row r="4" spans="1:51" ht="10.5" customHeight="1" x14ac:dyDescent="0.25">
      <c r="A4" s="14"/>
      <c r="B4" s="14"/>
      <c r="C4" s="14"/>
      <c r="D4" s="14"/>
      <c r="E4" s="14"/>
      <c r="F4" s="18"/>
      <c r="G4" s="18"/>
      <c r="H4" s="18"/>
      <c r="I4" s="19"/>
      <c r="J4" s="14"/>
      <c r="K4" s="14"/>
      <c r="L4" s="14"/>
      <c r="M4" s="14"/>
      <c r="N4" s="14"/>
      <c r="O4" s="14"/>
      <c r="P4" s="14"/>
      <c r="Q4" s="14"/>
      <c r="R4" s="14"/>
      <c r="S4" s="14"/>
      <c r="T4" s="14"/>
      <c r="U4" s="14"/>
      <c r="V4" s="22"/>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row>
    <row r="5" spans="1:51" ht="24" customHeight="1" x14ac:dyDescent="0.25">
      <c r="A5" s="20" t="s">
        <v>108</v>
      </c>
      <c r="B5" s="733" t="s">
        <v>27</v>
      </c>
      <c r="C5" s="734"/>
      <c r="D5" s="20"/>
      <c r="E5" s="21"/>
      <c r="F5" s="14"/>
      <c r="G5" s="14"/>
      <c r="H5" s="14"/>
      <c r="I5" s="19"/>
      <c r="J5" s="14"/>
      <c r="K5" s="14"/>
      <c r="L5" s="14"/>
      <c r="M5" s="14"/>
      <c r="N5" s="14"/>
      <c r="O5" s="14"/>
      <c r="P5" s="14"/>
      <c r="Q5" s="14"/>
      <c r="R5" s="14"/>
      <c r="S5" s="14"/>
      <c r="T5" s="14"/>
      <c r="U5" s="14"/>
      <c r="V5" s="124"/>
      <c r="W5" s="14"/>
      <c r="X5" s="14"/>
      <c r="Y5" s="14"/>
      <c r="Z5" s="22"/>
      <c r="AA5" s="22"/>
      <c r="AB5" s="22"/>
      <c r="AC5" s="22"/>
      <c r="AD5" s="14"/>
      <c r="AE5" s="14"/>
      <c r="AF5" s="14"/>
      <c r="AG5" s="14"/>
      <c r="AH5" s="14"/>
      <c r="AI5" s="14"/>
      <c r="AJ5" s="14"/>
      <c r="AK5" s="14"/>
      <c r="AL5" s="14"/>
      <c r="AM5" s="14"/>
      <c r="AN5" s="14"/>
      <c r="AO5" s="14"/>
      <c r="AP5" s="14"/>
      <c r="AQ5" s="14"/>
      <c r="AR5" s="14"/>
      <c r="AS5" s="14"/>
      <c r="AT5" s="14"/>
      <c r="AU5" s="14"/>
      <c r="AV5" s="14"/>
      <c r="AW5" s="14"/>
      <c r="AX5" s="14"/>
      <c r="AY5" s="14"/>
    </row>
    <row r="6" spans="1:51" ht="30" customHeight="1" x14ac:dyDescent="0.25">
      <c r="A6" s="20"/>
      <c r="B6" s="23"/>
      <c r="C6" s="14"/>
      <c r="D6" s="735" t="str">
        <f>IF(B5="","","Inicie la formulación seleccionando la política del MIPG de responsabilidad de la dependencia y para la cual van a formular los entregables y actvidades respectivas.")</f>
        <v>Inicie la formulación seleccionando la política del MIPG de responsabilidad de la dependencia y para la cual van a formular los entregables y actvidades respectivas.</v>
      </c>
      <c r="E6" s="728"/>
      <c r="F6" s="728"/>
      <c r="G6" s="728"/>
      <c r="H6" s="18"/>
      <c r="I6" s="24"/>
      <c r="J6" s="14"/>
      <c r="K6" s="14"/>
      <c r="L6" s="14"/>
      <c r="M6" s="14"/>
      <c r="N6" s="14"/>
      <c r="O6" s="14"/>
      <c r="P6" s="14"/>
      <c r="Q6" s="14"/>
      <c r="R6" s="14"/>
      <c r="S6" s="14"/>
      <c r="T6" s="14"/>
      <c r="U6" s="14"/>
      <c r="V6" s="124"/>
      <c r="W6" s="14"/>
      <c r="X6" s="14"/>
      <c r="Y6" s="14"/>
      <c r="Z6" s="22"/>
      <c r="AA6" s="22"/>
      <c r="AB6" s="22"/>
      <c r="AC6" s="22"/>
      <c r="AD6" s="14"/>
      <c r="AE6" s="14"/>
      <c r="AF6" s="14"/>
      <c r="AG6" s="14"/>
      <c r="AH6" s="14"/>
      <c r="AI6" s="14"/>
      <c r="AJ6" s="14"/>
      <c r="AK6" s="14"/>
      <c r="AL6" s="14"/>
      <c r="AM6" s="14"/>
      <c r="AN6" s="14"/>
      <c r="AO6" s="14"/>
      <c r="AP6" s="14"/>
      <c r="AQ6" s="14"/>
      <c r="AR6" s="14"/>
      <c r="AS6" s="14"/>
      <c r="AT6" s="14"/>
      <c r="AU6" s="14"/>
      <c r="AV6" s="14"/>
      <c r="AW6" s="14"/>
      <c r="AX6" s="14"/>
      <c r="AY6" s="14"/>
    </row>
    <row r="7" spans="1:51" ht="8.25" customHeight="1" x14ac:dyDescent="0.25">
      <c r="A7" s="14"/>
      <c r="B7" s="14"/>
      <c r="C7" s="14"/>
      <c r="D7" s="14"/>
      <c r="E7" s="14"/>
      <c r="F7" s="18"/>
      <c r="G7" s="18"/>
      <c r="H7" s="18"/>
      <c r="I7" s="19"/>
      <c r="J7" s="14"/>
      <c r="K7" s="14"/>
      <c r="L7" s="14"/>
      <c r="M7" s="14"/>
      <c r="N7" s="14"/>
      <c r="O7" s="14"/>
      <c r="P7" s="14"/>
      <c r="Q7" s="14"/>
      <c r="R7" s="14"/>
      <c r="S7" s="14"/>
      <c r="T7" s="14"/>
      <c r="U7" s="14"/>
      <c r="V7" s="22"/>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row>
    <row r="8" spans="1:51" ht="14.25" customHeight="1" x14ac:dyDescent="0.25">
      <c r="A8" s="736" t="s">
        <v>109</v>
      </c>
      <c r="B8" s="737"/>
      <c r="C8" s="738"/>
      <c r="D8" s="736" t="s">
        <v>110</v>
      </c>
      <c r="E8" s="737"/>
      <c r="F8" s="737"/>
      <c r="G8" s="737"/>
      <c r="H8" s="737"/>
      <c r="I8" s="738"/>
      <c r="J8" s="719" t="s">
        <v>111</v>
      </c>
      <c r="K8" s="720"/>
      <c r="L8" s="720"/>
      <c r="M8" s="720"/>
      <c r="N8" s="720"/>
      <c r="O8" s="720"/>
      <c r="P8" s="720"/>
      <c r="Q8" s="720"/>
      <c r="R8" s="720"/>
      <c r="S8" s="720"/>
      <c r="T8" s="720"/>
      <c r="U8" s="718"/>
      <c r="V8" s="742" t="s">
        <v>264</v>
      </c>
      <c r="W8" s="738"/>
      <c r="X8" s="719" t="s">
        <v>112</v>
      </c>
      <c r="Y8" s="720"/>
      <c r="Z8" s="720"/>
      <c r="AA8" s="720"/>
      <c r="AB8" s="720"/>
      <c r="AC8" s="720"/>
      <c r="AD8" s="718"/>
      <c r="AE8" s="719" t="s">
        <v>112</v>
      </c>
      <c r="AF8" s="720"/>
      <c r="AG8" s="720"/>
      <c r="AH8" s="720"/>
      <c r="AI8" s="720"/>
      <c r="AJ8" s="720"/>
      <c r="AK8" s="718"/>
      <c r="AL8" s="719" t="s">
        <v>112</v>
      </c>
      <c r="AM8" s="720"/>
      <c r="AN8" s="720"/>
      <c r="AO8" s="720"/>
      <c r="AP8" s="720"/>
      <c r="AQ8" s="720"/>
      <c r="AR8" s="718"/>
      <c r="AS8" s="719" t="s">
        <v>112</v>
      </c>
      <c r="AT8" s="720"/>
      <c r="AU8" s="720"/>
      <c r="AV8" s="720"/>
      <c r="AW8" s="720"/>
      <c r="AX8" s="720"/>
      <c r="AY8" s="718"/>
    </row>
    <row r="9" spans="1:51" x14ac:dyDescent="0.25">
      <c r="A9" s="739"/>
      <c r="B9" s="740"/>
      <c r="C9" s="741"/>
      <c r="D9" s="739"/>
      <c r="E9" s="740"/>
      <c r="F9" s="740"/>
      <c r="G9" s="740"/>
      <c r="H9" s="740"/>
      <c r="I9" s="741"/>
      <c r="J9" s="743" t="s">
        <v>113</v>
      </c>
      <c r="K9" s="720"/>
      <c r="L9" s="718"/>
      <c r="M9" s="743" t="s">
        <v>114</v>
      </c>
      <c r="N9" s="720"/>
      <c r="O9" s="718"/>
      <c r="P9" s="743" t="s">
        <v>115</v>
      </c>
      <c r="Q9" s="720"/>
      <c r="R9" s="718"/>
      <c r="S9" s="743" t="s">
        <v>116</v>
      </c>
      <c r="T9" s="720"/>
      <c r="U9" s="718"/>
      <c r="V9" s="739"/>
      <c r="W9" s="741"/>
      <c r="X9" s="717" t="s">
        <v>117</v>
      </c>
      <c r="Y9" s="718"/>
      <c r="Z9" s="717" t="s">
        <v>118</v>
      </c>
      <c r="AA9" s="718"/>
      <c r="AB9" s="717" t="s">
        <v>119</v>
      </c>
      <c r="AC9" s="718"/>
      <c r="AD9" s="95" t="s">
        <v>120</v>
      </c>
      <c r="AE9" s="717" t="s">
        <v>121</v>
      </c>
      <c r="AF9" s="718"/>
      <c r="AG9" s="717" t="s">
        <v>122</v>
      </c>
      <c r="AH9" s="718"/>
      <c r="AI9" s="717" t="s">
        <v>123</v>
      </c>
      <c r="AJ9" s="718"/>
      <c r="AK9" s="95" t="s">
        <v>120</v>
      </c>
      <c r="AL9" s="717" t="s">
        <v>124</v>
      </c>
      <c r="AM9" s="718"/>
      <c r="AN9" s="717" t="s">
        <v>125</v>
      </c>
      <c r="AO9" s="718"/>
      <c r="AP9" s="717" t="s">
        <v>126</v>
      </c>
      <c r="AQ9" s="718"/>
      <c r="AR9" s="95" t="s">
        <v>120</v>
      </c>
      <c r="AS9" s="717" t="s">
        <v>127</v>
      </c>
      <c r="AT9" s="718"/>
      <c r="AU9" s="717" t="s">
        <v>128</v>
      </c>
      <c r="AV9" s="718"/>
      <c r="AW9" s="717" t="s">
        <v>129</v>
      </c>
      <c r="AX9" s="718"/>
      <c r="AY9" s="95" t="s">
        <v>120</v>
      </c>
    </row>
    <row r="10" spans="1:51" ht="35.25" x14ac:dyDescent="0.25">
      <c r="A10" s="26" t="s">
        <v>130</v>
      </c>
      <c r="B10" s="26" t="s">
        <v>131</v>
      </c>
      <c r="C10" s="26" t="s">
        <v>132</v>
      </c>
      <c r="D10" s="27" t="s">
        <v>133</v>
      </c>
      <c r="E10" s="26" t="s">
        <v>0</v>
      </c>
      <c r="F10" s="26" t="s">
        <v>134</v>
      </c>
      <c r="G10" s="26" t="s">
        <v>1</v>
      </c>
      <c r="H10" s="28" t="s">
        <v>135</v>
      </c>
      <c r="I10" s="26" t="s">
        <v>136</v>
      </c>
      <c r="J10" s="27" t="s">
        <v>137</v>
      </c>
      <c r="K10" s="27" t="s">
        <v>138</v>
      </c>
      <c r="L10" s="27" t="s">
        <v>139</v>
      </c>
      <c r="M10" s="27" t="s">
        <v>140</v>
      </c>
      <c r="N10" s="27" t="s">
        <v>141</v>
      </c>
      <c r="O10" s="27" t="s">
        <v>142</v>
      </c>
      <c r="P10" s="27" t="s">
        <v>143</v>
      </c>
      <c r="Q10" s="27" t="s">
        <v>144</v>
      </c>
      <c r="R10" s="27" t="s">
        <v>145</v>
      </c>
      <c r="S10" s="27" t="s">
        <v>146</v>
      </c>
      <c r="T10" s="27" t="s">
        <v>147</v>
      </c>
      <c r="U10" s="27" t="s">
        <v>148</v>
      </c>
      <c r="V10" s="26" t="s">
        <v>265</v>
      </c>
      <c r="W10" s="26" t="s">
        <v>266</v>
      </c>
      <c r="X10" s="28" t="s">
        <v>149</v>
      </c>
      <c r="Y10" s="28" t="s">
        <v>150</v>
      </c>
      <c r="Z10" s="28" t="s">
        <v>267</v>
      </c>
      <c r="AA10" s="28" t="s">
        <v>150</v>
      </c>
      <c r="AB10" s="28" t="s">
        <v>268</v>
      </c>
      <c r="AC10" s="28" t="s">
        <v>150</v>
      </c>
      <c r="AD10" s="125" t="s">
        <v>151</v>
      </c>
      <c r="AE10" s="28" t="s">
        <v>149</v>
      </c>
      <c r="AF10" s="28" t="s">
        <v>150</v>
      </c>
      <c r="AG10" s="28" t="s">
        <v>269</v>
      </c>
      <c r="AH10" s="28" t="s">
        <v>150</v>
      </c>
      <c r="AI10" s="28" t="s">
        <v>270</v>
      </c>
      <c r="AJ10" s="28" t="s">
        <v>150</v>
      </c>
      <c r="AK10" s="125" t="s">
        <v>154</v>
      </c>
      <c r="AL10" s="28" t="s">
        <v>149</v>
      </c>
      <c r="AM10" s="28" t="s">
        <v>150</v>
      </c>
      <c r="AN10" s="28" t="s">
        <v>271</v>
      </c>
      <c r="AO10" s="28" t="s">
        <v>150</v>
      </c>
      <c r="AP10" s="28" t="s">
        <v>272</v>
      </c>
      <c r="AQ10" s="28" t="s">
        <v>150</v>
      </c>
      <c r="AR10" s="125" t="s">
        <v>156</v>
      </c>
      <c r="AS10" s="28" t="s">
        <v>149</v>
      </c>
      <c r="AT10" s="28" t="s">
        <v>150</v>
      </c>
      <c r="AU10" s="28" t="s">
        <v>273</v>
      </c>
      <c r="AV10" s="28" t="s">
        <v>150</v>
      </c>
      <c r="AW10" s="28" t="s">
        <v>274</v>
      </c>
      <c r="AX10" s="28" t="s">
        <v>150</v>
      </c>
      <c r="AY10" s="125" t="s">
        <v>158</v>
      </c>
    </row>
    <row r="11" spans="1:51" ht="60" customHeight="1" x14ac:dyDescent="0.25">
      <c r="A11" s="126" t="s">
        <v>29</v>
      </c>
      <c r="B11" s="126" t="s">
        <v>28</v>
      </c>
      <c r="C11" s="126" t="s">
        <v>73</v>
      </c>
      <c r="D11" s="105">
        <f t="shared" ref="D11:D54" si="0">1/44</f>
        <v>2.2727272727272728E-2</v>
      </c>
      <c r="E11" s="127" t="s">
        <v>206</v>
      </c>
      <c r="F11" s="127">
        <v>1</v>
      </c>
      <c r="G11" s="106" t="s">
        <v>4</v>
      </c>
      <c r="H11" s="105">
        <v>1</v>
      </c>
      <c r="I11" s="103" t="s">
        <v>275</v>
      </c>
      <c r="J11" s="128">
        <v>1</v>
      </c>
      <c r="K11" s="128"/>
      <c r="L11" s="106"/>
      <c r="M11" s="128"/>
      <c r="N11" s="106"/>
      <c r="O11" s="128"/>
      <c r="P11" s="106"/>
      <c r="Q11" s="128"/>
      <c r="R11" s="106"/>
      <c r="S11" s="128"/>
      <c r="T11" s="106"/>
      <c r="U11" s="128"/>
      <c r="V11" s="129"/>
      <c r="W11" s="127"/>
      <c r="X11" s="103"/>
      <c r="Y11" s="104"/>
      <c r="Z11" s="105"/>
      <c r="AA11" s="105"/>
      <c r="AB11" s="103"/>
      <c r="AC11" s="106"/>
      <c r="AD11" s="130"/>
      <c r="AE11" s="103"/>
      <c r="AF11" s="104"/>
      <c r="AG11" s="105"/>
      <c r="AH11" s="105"/>
      <c r="AI11" s="103"/>
      <c r="AJ11" s="106"/>
      <c r="AK11" s="130"/>
      <c r="AL11" s="103"/>
      <c r="AM11" s="104"/>
      <c r="AN11" s="105"/>
      <c r="AO11" s="105"/>
      <c r="AP11" s="103"/>
      <c r="AQ11" s="106"/>
      <c r="AR11" s="130"/>
      <c r="AS11" s="103"/>
      <c r="AT11" s="104"/>
      <c r="AU11" s="105"/>
      <c r="AV11" s="105"/>
      <c r="AW11" s="103"/>
      <c r="AX11" s="106"/>
      <c r="AY11" s="130"/>
    </row>
    <row r="12" spans="1:51" ht="60" customHeight="1" x14ac:dyDescent="0.25">
      <c r="A12" s="131" t="s">
        <v>29</v>
      </c>
      <c r="B12" s="131" t="s">
        <v>28</v>
      </c>
      <c r="C12" s="131" t="s">
        <v>73</v>
      </c>
      <c r="D12" s="85">
        <f t="shared" si="0"/>
        <v>2.2727272727272728E-2</v>
      </c>
      <c r="E12" s="46" t="s">
        <v>209</v>
      </c>
      <c r="F12" s="46">
        <v>4</v>
      </c>
      <c r="G12" s="83" t="s">
        <v>210</v>
      </c>
      <c r="H12" s="85">
        <v>0.25</v>
      </c>
      <c r="I12" s="79" t="s">
        <v>276</v>
      </c>
      <c r="J12" s="132"/>
      <c r="K12" s="117"/>
      <c r="L12" s="132">
        <v>0.25</v>
      </c>
      <c r="M12" s="117"/>
      <c r="N12" s="132"/>
      <c r="O12" s="117">
        <v>0.25</v>
      </c>
      <c r="P12" s="132"/>
      <c r="Q12" s="117"/>
      <c r="R12" s="117">
        <v>0.25</v>
      </c>
      <c r="S12" s="117"/>
      <c r="T12" s="132"/>
      <c r="U12" s="117">
        <v>0.25</v>
      </c>
      <c r="V12" s="133"/>
      <c r="W12" s="46"/>
      <c r="X12" s="79"/>
      <c r="Y12" s="84"/>
      <c r="Z12" s="85"/>
      <c r="AA12" s="85"/>
      <c r="AB12" s="79"/>
      <c r="AC12" s="83"/>
      <c r="AD12" s="132"/>
      <c r="AE12" s="79"/>
      <c r="AF12" s="84"/>
      <c r="AG12" s="85"/>
      <c r="AH12" s="85"/>
      <c r="AI12" s="79"/>
      <c r="AJ12" s="83"/>
      <c r="AK12" s="132"/>
      <c r="AL12" s="79"/>
      <c r="AM12" s="84"/>
      <c r="AN12" s="85"/>
      <c r="AO12" s="85"/>
      <c r="AP12" s="79"/>
      <c r="AQ12" s="83"/>
      <c r="AR12" s="132"/>
      <c r="AS12" s="79"/>
      <c r="AT12" s="84"/>
      <c r="AU12" s="85"/>
      <c r="AV12" s="85"/>
      <c r="AW12" s="79"/>
      <c r="AX12" s="83"/>
      <c r="AY12" s="132"/>
    </row>
    <row r="13" spans="1:51" ht="60" customHeight="1" x14ac:dyDescent="0.25">
      <c r="A13" s="126" t="s">
        <v>29</v>
      </c>
      <c r="B13" s="126" t="s">
        <v>28</v>
      </c>
      <c r="C13" s="126" t="s">
        <v>73</v>
      </c>
      <c r="D13" s="105">
        <f t="shared" si="0"/>
        <v>2.2727272727272728E-2</v>
      </c>
      <c r="E13" s="127" t="s">
        <v>209</v>
      </c>
      <c r="F13" s="127">
        <v>12</v>
      </c>
      <c r="G13" s="106" t="s">
        <v>215</v>
      </c>
      <c r="H13" s="105">
        <v>8.3299999999999999E-2</v>
      </c>
      <c r="I13" s="103" t="s">
        <v>277</v>
      </c>
      <c r="J13" s="130">
        <f t="shared" ref="J13:U13" si="1">1/12</f>
        <v>8.3333333333333329E-2</v>
      </c>
      <c r="K13" s="130">
        <f t="shared" si="1"/>
        <v>8.3333333333333329E-2</v>
      </c>
      <c r="L13" s="130">
        <f t="shared" si="1"/>
        <v>8.3333333333333329E-2</v>
      </c>
      <c r="M13" s="130">
        <f t="shared" si="1"/>
        <v>8.3333333333333329E-2</v>
      </c>
      <c r="N13" s="130">
        <f t="shared" si="1"/>
        <v>8.3333333333333329E-2</v>
      </c>
      <c r="O13" s="130">
        <f t="shared" si="1"/>
        <v>8.3333333333333329E-2</v>
      </c>
      <c r="P13" s="130">
        <f t="shared" si="1"/>
        <v>8.3333333333333329E-2</v>
      </c>
      <c r="Q13" s="130">
        <f t="shared" si="1"/>
        <v>8.3333333333333329E-2</v>
      </c>
      <c r="R13" s="130">
        <f t="shared" si="1"/>
        <v>8.3333333333333329E-2</v>
      </c>
      <c r="S13" s="130">
        <f t="shared" si="1"/>
        <v>8.3333333333333329E-2</v>
      </c>
      <c r="T13" s="130">
        <f t="shared" si="1"/>
        <v>8.3333333333333329E-2</v>
      </c>
      <c r="U13" s="130">
        <f t="shared" si="1"/>
        <v>8.3333333333333329E-2</v>
      </c>
      <c r="V13" s="129"/>
      <c r="W13" s="127"/>
      <c r="X13" s="103"/>
      <c r="Y13" s="104"/>
      <c r="Z13" s="105"/>
      <c r="AA13" s="105"/>
      <c r="AB13" s="103"/>
      <c r="AC13" s="106"/>
      <c r="AD13" s="130"/>
      <c r="AE13" s="103"/>
      <c r="AF13" s="104"/>
      <c r="AG13" s="105"/>
      <c r="AH13" s="105"/>
      <c r="AI13" s="103"/>
      <c r="AJ13" s="106"/>
      <c r="AK13" s="130"/>
      <c r="AL13" s="103"/>
      <c r="AM13" s="104"/>
      <c r="AN13" s="105"/>
      <c r="AO13" s="105"/>
      <c r="AP13" s="103"/>
      <c r="AQ13" s="106"/>
      <c r="AR13" s="130"/>
      <c r="AS13" s="103"/>
      <c r="AT13" s="104"/>
      <c r="AU13" s="105"/>
      <c r="AV13" s="105"/>
      <c r="AW13" s="103"/>
      <c r="AX13" s="106"/>
      <c r="AY13" s="130"/>
    </row>
    <row r="14" spans="1:51" ht="60" customHeight="1" x14ac:dyDescent="0.25">
      <c r="A14" s="131" t="s">
        <v>29</v>
      </c>
      <c r="B14" s="131" t="s">
        <v>28</v>
      </c>
      <c r="C14" s="131" t="s">
        <v>73</v>
      </c>
      <c r="D14" s="85">
        <f t="shared" si="0"/>
        <v>2.2727272727272728E-2</v>
      </c>
      <c r="E14" s="46" t="s">
        <v>209</v>
      </c>
      <c r="F14" s="46">
        <v>12</v>
      </c>
      <c r="G14" s="83" t="s">
        <v>215</v>
      </c>
      <c r="H14" s="85">
        <v>8.3299999999999999E-2</v>
      </c>
      <c r="I14" s="79" t="s">
        <v>278</v>
      </c>
      <c r="J14" s="132">
        <f>1/12</f>
        <v>8.3333333333333329E-2</v>
      </c>
      <c r="K14" s="132">
        <f t="shared" ref="K14:U14" si="2">100%/12</f>
        <v>8.3333333333333329E-2</v>
      </c>
      <c r="L14" s="132">
        <f t="shared" si="2"/>
        <v>8.3333333333333329E-2</v>
      </c>
      <c r="M14" s="132">
        <f t="shared" si="2"/>
        <v>8.3333333333333329E-2</v>
      </c>
      <c r="N14" s="132">
        <f t="shared" si="2"/>
        <v>8.3333333333333329E-2</v>
      </c>
      <c r="O14" s="132">
        <f t="shared" si="2"/>
        <v>8.3333333333333329E-2</v>
      </c>
      <c r="P14" s="132">
        <f t="shared" si="2"/>
        <v>8.3333333333333329E-2</v>
      </c>
      <c r="Q14" s="132">
        <f t="shared" si="2"/>
        <v>8.3333333333333329E-2</v>
      </c>
      <c r="R14" s="132">
        <f t="shared" si="2"/>
        <v>8.3333333333333329E-2</v>
      </c>
      <c r="S14" s="132">
        <f t="shared" si="2"/>
        <v>8.3333333333333329E-2</v>
      </c>
      <c r="T14" s="132">
        <f t="shared" si="2"/>
        <v>8.3333333333333329E-2</v>
      </c>
      <c r="U14" s="132">
        <f t="shared" si="2"/>
        <v>8.3333333333333329E-2</v>
      </c>
      <c r="V14" s="133"/>
      <c r="W14" s="46"/>
      <c r="X14" s="79"/>
      <c r="Y14" s="84"/>
      <c r="Z14" s="85"/>
      <c r="AA14" s="85"/>
      <c r="AB14" s="79"/>
      <c r="AC14" s="83"/>
      <c r="AD14" s="132"/>
      <c r="AE14" s="79"/>
      <c r="AF14" s="84"/>
      <c r="AG14" s="85"/>
      <c r="AH14" s="85"/>
      <c r="AI14" s="79"/>
      <c r="AJ14" s="83"/>
      <c r="AK14" s="132"/>
      <c r="AL14" s="79"/>
      <c r="AM14" s="84"/>
      <c r="AN14" s="85"/>
      <c r="AO14" s="85"/>
      <c r="AP14" s="79"/>
      <c r="AQ14" s="83"/>
      <c r="AR14" s="132"/>
      <c r="AS14" s="79"/>
      <c r="AT14" s="84"/>
      <c r="AU14" s="85"/>
      <c r="AV14" s="85"/>
      <c r="AW14" s="79"/>
      <c r="AX14" s="83"/>
      <c r="AY14" s="132"/>
    </row>
    <row r="15" spans="1:51" ht="60" customHeight="1" x14ac:dyDescent="0.25">
      <c r="A15" s="126" t="s">
        <v>29</v>
      </c>
      <c r="B15" s="126" t="s">
        <v>28</v>
      </c>
      <c r="C15" s="126" t="s">
        <v>73</v>
      </c>
      <c r="D15" s="105">
        <f t="shared" si="0"/>
        <v>2.2727272727272728E-2</v>
      </c>
      <c r="E15" s="127" t="s">
        <v>209</v>
      </c>
      <c r="F15" s="127">
        <v>2</v>
      </c>
      <c r="G15" s="106" t="s">
        <v>215</v>
      </c>
      <c r="H15" s="105">
        <v>0.5</v>
      </c>
      <c r="I15" s="103" t="s">
        <v>279</v>
      </c>
      <c r="J15" s="106"/>
      <c r="K15" s="128">
        <v>0.5</v>
      </c>
      <c r="L15" s="106"/>
      <c r="M15" s="106"/>
      <c r="N15" s="106"/>
      <c r="O15" s="106"/>
      <c r="P15" s="106"/>
      <c r="Q15" s="106"/>
      <c r="R15" s="128">
        <v>0.5</v>
      </c>
      <c r="S15" s="106"/>
      <c r="T15" s="106"/>
      <c r="U15" s="106"/>
      <c r="V15" s="129"/>
      <c r="W15" s="127"/>
      <c r="X15" s="103"/>
      <c r="Y15" s="104"/>
      <c r="Z15" s="105"/>
      <c r="AA15" s="105"/>
      <c r="AB15" s="103"/>
      <c r="AC15" s="106"/>
      <c r="AD15" s="130"/>
      <c r="AE15" s="103"/>
      <c r="AF15" s="104"/>
      <c r="AG15" s="105"/>
      <c r="AH15" s="105"/>
      <c r="AI15" s="103"/>
      <c r="AJ15" s="106"/>
      <c r="AK15" s="130"/>
      <c r="AL15" s="103"/>
      <c r="AM15" s="104"/>
      <c r="AN15" s="105"/>
      <c r="AO15" s="105"/>
      <c r="AP15" s="103"/>
      <c r="AQ15" s="106"/>
      <c r="AR15" s="130"/>
      <c r="AS15" s="103"/>
      <c r="AT15" s="104"/>
      <c r="AU15" s="105"/>
      <c r="AV15" s="105"/>
      <c r="AW15" s="103"/>
      <c r="AX15" s="106"/>
      <c r="AY15" s="130"/>
    </row>
    <row r="16" spans="1:51" ht="60" customHeight="1" x14ac:dyDescent="0.25">
      <c r="A16" s="131" t="s">
        <v>29</v>
      </c>
      <c r="B16" s="131" t="s">
        <v>28</v>
      </c>
      <c r="C16" s="131" t="s">
        <v>73</v>
      </c>
      <c r="D16" s="85">
        <f t="shared" si="0"/>
        <v>2.2727272727272728E-2</v>
      </c>
      <c r="E16" s="46" t="s">
        <v>209</v>
      </c>
      <c r="F16" s="46">
        <v>2</v>
      </c>
      <c r="G16" s="83" t="s">
        <v>215</v>
      </c>
      <c r="H16" s="85">
        <v>0.5</v>
      </c>
      <c r="I16" s="79" t="s">
        <v>280</v>
      </c>
      <c r="J16" s="117"/>
      <c r="K16" s="83"/>
      <c r="L16" s="117"/>
      <c r="M16" s="117"/>
      <c r="N16" s="117"/>
      <c r="O16" s="117">
        <v>0.5</v>
      </c>
      <c r="P16" s="83"/>
      <c r="Q16" s="117"/>
      <c r="R16" s="117"/>
      <c r="S16" s="117"/>
      <c r="T16" s="117"/>
      <c r="U16" s="117">
        <v>0.5</v>
      </c>
      <c r="V16" s="133"/>
      <c r="W16" s="46"/>
      <c r="X16" s="79"/>
      <c r="Y16" s="84"/>
      <c r="Z16" s="85"/>
      <c r="AA16" s="85"/>
      <c r="AB16" s="79"/>
      <c r="AC16" s="83"/>
      <c r="AD16" s="132"/>
      <c r="AE16" s="79"/>
      <c r="AF16" s="84"/>
      <c r="AG16" s="85"/>
      <c r="AH16" s="85"/>
      <c r="AI16" s="79"/>
      <c r="AJ16" s="83"/>
      <c r="AK16" s="132"/>
      <c r="AL16" s="79"/>
      <c r="AM16" s="84"/>
      <c r="AN16" s="85"/>
      <c r="AO16" s="85"/>
      <c r="AP16" s="79"/>
      <c r="AQ16" s="83"/>
      <c r="AR16" s="132"/>
      <c r="AS16" s="79"/>
      <c r="AT16" s="84"/>
      <c r="AU16" s="85"/>
      <c r="AV16" s="85"/>
      <c r="AW16" s="79"/>
      <c r="AX16" s="83"/>
      <c r="AY16" s="132"/>
    </row>
    <row r="17" spans="1:51" ht="60" customHeight="1" x14ac:dyDescent="0.25">
      <c r="A17" s="126" t="s">
        <v>29</v>
      </c>
      <c r="B17" s="126" t="s">
        <v>28</v>
      </c>
      <c r="C17" s="126" t="s">
        <v>73</v>
      </c>
      <c r="D17" s="105">
        <f t="shared" si="0"/>
        <v>2.2727272727272728E-2</v>
      </c>
      <c r="E17" s="127" t="s">
        <v>209</v>
      </c>
      <c r="F17" s="127">
        <v>6</v>
      </c>
      <c r="G17" s="106" t="s">
        <v>215</v>
      </c>
      <c r="H17" s="105">
        <v>0.16669999999999999</v>
      </c>
      <c r="I17" s="103" t="s">
        <v>281</v>
      </c>
      <c r="J17" s="128"/>
      <c r="K17" s="130">
        <f>1/6</f>
        <v>0.16666666666666666</v>
      </c>
      <c r="L17" s="128"/>
      <c r="M17" s="130">
        <f>1/6</f>
        <v>0.16666666666666666</v>
      </c>
      <c r="N17" s="128"/>
      <c r="O17" s="130">
        <f>1/6</f>
        <v>0.16666666666666666</v>
      </c>
      <c r="P17" s="106"/>
      <c r="Q17" s="130">
        <f>1/6</f>
        <v>0.16666666666666666</v>
      </c>
      <c r="R17" s="128"/>
      <c r="S17" s="130">
        <f>1/6</f>
        <v>0.16666666666666666</v>
      </c>
      <c r="T17" s="128"/>
      <c r="U17" s="130">
        <f>1/6</f>
        <v>0.16666666666666666</v>
      </c>
      <c r="V17" s="129"/>
      <c r="W17" s="127"/>
      <c r="X17" s="103"/>
      <c r="Y17" s="104"/>
      <c r="Z17" s="105"/>
      <c r="AA17" s="105"/>
      <c r="AB17" s="103"/>
      <c r="AC17" s="106"/>
      <c r="AD17" s="130"/>
      <c r="AE17" s="103"/>
      <c r="AF17" s="104"/>
      <c r="AG17" s="105"/>
      <c r="AH17" s="105"/>
      <c r="AI17" s="103"/>
      <c r="AJ17" s="106"/>
      <c r="AK17" s="130"/>
      <c r="AL17" s="103"/>
      <c r="AM17" s="104"/>
      <c r="AN17" s="105"/>
      <c r="AO17" s="105"/>
      <c r="AP17" s="103"/>
      <c r="AQ17" s="106"/>
      <c r="AR17" s="130"/>
      <c r="AS17" s="103"/>
      <c r="AT17" s="104"/>
      <c r="AU17" s="105"/>
      <c r="AV17" s="105"/>
      <c r="AW17" s="103"/>
      <c r="AX17" s="106"/>
      <c r="AY17" s="130"/>
    </row>
    <row r="18" spans="1:51" ht="60" customHeight="1" x14ac:dyDescent="0.25">
      <c r="A18" s="131" t="s">
        <v>29</v>
      </c>
      <c r="B18" s="131" t="s">
        <v>28</v>
      </c>
      <c r="C18" s="131" t="s">
        <v>73</v>
      </c>
      <c r="D18" s="85">
        <f t="shared" si="0"/>
        <v>2.2727272727272728E-2</v>
      </c>
      <c r="E18" s="46" t="s">
        <v>209</v>
      </c>
      <c r="F18" s="46">
        <v>3</v>
      </c>
      <c r="G18" s="83" t="s">
        <v>210</v>
      </c>
      <c r="H18" s="85">
        <v>0.33329999999999999</v>
      </c>
      <c r="I18" s="79" t="s">
        <v>282</v>
      </c>
      <c r="J18" s="134"/>
      <c r="K18" s="134"/>
      <c r="L18" s="135"/>
      <c r="M18" s="136">
        <f t="shared" ref="M18:O18" si="3">1/3</f>
        <v>0.33333333333333331</v>
      </c>
      <c r="N18" s="136">
        <f t="shared" si="3"/>
        <v>0.33333333333333331</v>
      </c>
      <c r="O18" s="136">
        <f t="shared" si="3"/>
        <v>0.33333333333333331</v>
      </c>
      <c r="P18" s="135"/>
      <c r="Q18" s="135"/>
      <c r="R18" s="134"/>
      <c r="S18" s="134"/>
      <c r="T18" s="134"/>
      <c r="U18" s="134"/>
      <c r="V18" s="133"/>
      <c r="W18" s="46"/>
      <c r="X18" s="79"/>
      <c r="Y18" s="84"/>
      <c r="Z18" s="85"/>
      <c r="AA18" s="85"/>
      <c r="AB18" s="79"/>
      <c r="AC18" s="83"/>
      <c r="AD18" s="132"/>
      <c r="AE18" s="79"/>
      <c r="AF18" s="84"/>
      <c r="AG18" s="85"/>
      <c r="AH18" s="85"/>
      <c r="AI18" s="79"/>
      <c r="AJ18" s="83"/>
      <c r="AK18" s="132"/>
      <c r="AL18" s="79"/>
      <c r="AM18" s="84"/>
      <c r="AN18" s="85"/>
      <c r="AO18" s="85"/>
      <c r="AP18" s="79"/>
      <c r="AQ18" s="83"/>
      <c r="AR18" s="132"/>
      <c r="AS18" s="79"/>
      <c r="AT18" s="84"/>
      <c r="AU18" s="85"/>
      <c r="AV18" s="85"/>
      <c r="AW18" s="79"/>
      <c r="AX18" s="83"/>
      <c r="AY18" s="132"/>
    </row>
    <row r="19" spans="1:51" ht="60" customHeight="1" x14ac:dyDescent="0.25">
      <c r="A19" s="126" t="s">
        <v>29</v>
      </c>
      <c r="B19" s="126" t="s">
        <v>28</v>
      </c>
      <c r="C19" s="126" t="s">
        <v>73</v>
      </c>
      <c r="D19" s="105">
        <f t="shared" si="0"/>
        <v>2.2727272727272728E-2</v>
      </c>
      <c r="E19" s="127" t="s">
        <v>209</v>
      </c>
      <c r="F19" s="127">
        <v>1</v>
      </c>
      <c r="G19" s="106" t="s">
        <v>210</v>
      </c>
      <c r="H19" s="105">
        <v>1</v>
      </c>
      <c r="I19" s="103" t="s">
        <v>283</v>
      </c>
      <c r="J19" s="137"/>
      <c r="K19" s="137"/>
      <c r="L19" s="138"/>
      <c r="M19" s="137"/>
      <c r="N19" s="137"/>
      <c r="O19" s="137"/>
      <c r="P19" s="137">
        <v>1</v>
      </c>
      <c r="Q19" s="137"/>
      <c r="R19" s="137"/>
      <c r="S19" s="137"/>
      <c r="T19" s="137"/>
      <c r="U19" s="137"/>
      <c r="V19" s="129"/>
      <c r="W19" s="127"/>
      <c r="X19" s="103"/>
      <c r="Y19" s="104"/>
      <c r="Z19" s="105"/>
      <c r="AA19" s="105"/>
      <c r="AB19" s="103"/>
      <c r="AC19" s="106"/>
      <c r="AD19" s="130"/>
      <c r="AE19" s="103"/>
      <c r="AF19" s="104"/>
      <c r="AG19" s="105"/>
      <c r="AH19" s="105"/>
      <c r="AI19" s="103"/>
      <c r="AJ19" s="106"/>
      <c r="AK19" s="130"/>
      <c r="AL19" s="103"/>
      <c r="AM19" s="104"/>
      <c r="AN19" s="105"/>
      <c r="AO19" s="105"/>
      <c r="AP19" s="103"/>
      <c r="AQ19" s="106"/>
      <c r="AR19" s="130"/>
      <c r="AS19" s="103"/>
      <c r="AT19" s="104"/>
      <c r="AU19" s="105"/>
      <c r="AV19" s="105"/>
      <c r="AW19" s="103"/>
      <c r="AX19" s="106"/>
      <c r="AY19" s="130"/>
    </row>
    <row r="20" spans="1:51" ht="60" customHeight="1" x14ac:dyDescent="0.25">
      <c r="A20" s="131" t="s">
        <v>29</v>
      </c>
      <c r="B20" s="131" t="s">
        <v>28</v>
      </c>
      <c r="C20" s="131" t="s">
        <v>73</v>
      </c>
      <c r="D20" s="85">
        <f t="shared" si="0"/>
        <v>2.2727272727272728E-2</v>
      </c>
      <c r="E20" s="46" t="s">
        <v>209</v>
      </c>
      <c r="F20" s="46">
        <v>5</v>
      </c>
      <c r="G20" s="83" t="s">
        <v>215</v>
      </c>
      <c r="H20" s="85">
        <v>0.2</v>
      </c>
      <c r="I20" s="79" t="s">
        <v>284</v>
      </c>
      <c r="J20" s="134"/>
      <c r="K20" s="134"/>
      <c r="L20" s="134">
        <v>0.2</v>
      </c>
      <c r="M20" s="134"/>
      <c r="N20" s="134">
        <v>0.2</v>
      </c>
      <c r="O20" s="134"/>
      <c r="P20" s="134">
        <v>0.2</v>
      </c>
      <c r="Q20" s="134"/>
      <c r="R20" s="134">
        <v>0.2</v>
      </c>
      <c r="S20" s="134"/>
      <c r="T20" s="134">
        <v>0.2</v>
      </c>
      <c r="U20" s="134"/>
      <c r="V20" s="133"/>
      <c r="W20" s="46"/>
      <c r="X20" s="79"/>
      <c r="Y20" s="84"/>
      <c r="Z20" s="85"/>
      <c r="AA20" s="85"/>
      <c r="AB20" s="79"/>
      <c r="AC20" s="83"/>
      <c r="AD20" s="132"/>
      <c r="AE20" s="79"/>
      <c r="AF20" s="84"/>
      <c r="AG20" s="85"/>
      <c r="AH20" s="85"/>
      <c r="AI20" s="79"/>
      <c r="AJ20" s="83"/>
      <c r="AK20" s="132"/>
      <c r="AL20" s="79"/>
      <c r="AM20" s="84"/>
      <c r="AN20" s="85"/>
      <c r="AO20" s="85"/>
      <c r="AP20" s="79"/>
      <c r="AQ20" s="83"/>
      <c r="AR20" s="132"/>
      <c r="AS20" s="79"/>
      <c r="AT20" s="84"/>
      <c r="AU20" s="85"/>
      <c r="AV20" s="85"/>
      <c r="AW20" s="79"/>
      <c r="AX20" s="83"/>
      <c r="AY20" s="132"/>
    </row>
    <row r="21" spans="1:51" ht="60" customHeight="1" x14ac:dyDescent="0.25">
      <c r="A21" s="126" t="s">
        <v>29</v>
      </c>
      <c r="B21" s="126" t="s">
        <v>28</v>
      </c>
      <c r="C21" s="126" t="s">
        <v>73</v>
      </c>
      <c r="D21" s="105">
        <f t="shared" si="0"/>
        <v>2.2727272727272728E-2</v>
      </c>
      <c r="E21" s="127" t="s">
        <v>209</v>
      </c>
      <c r="F21" s="127">
        <v>4</v>
      </c>
      <c r="G21" s="106" t="s">
        <v>215</v>
      </c>
      <c r="H21" s="105">
        <v>0.25</v>
      </c>
      <c r="I21" s="103" t="s">
        <v>285</v>
      </c>
      <c r="J21" s="137"/>
      <c r="K21" s="137"/>
      <c r="L21" s="137">
        <v>0.25</v>
      </c>
      <c r="M21" s="137"/>
      <c r="N21" s="137"/>
      <c r="O21" s="137">
        <v>0.25</v>
      </c>
      <c r="P21" s="138"/>
      <c r="Q21" s="137"/>
      <c r="R21" s="137">
        <v>0.25</v>
      </c>
      <c r="S21" s="137"/>
      <c r="T21" s="137"/>
      <c r="U21" s="137">
        <v>0.25</v>
      </c>
      <c r="V21" s="129"/>
      <c r="W21" s="127"/>
      <c r="X21" s="103"/>
      <c r="Y21" s="104"/>
      <c r="Z21" s="105"/>
      <c r="AA21" s="105"/>
      <c r="AB21" s="103"/>
      <c r="AC21" s="106"/>
      <c r="AD21" s="130"/>
      <c r="AE21" s="103"/>
      <c r="AF21" s="104"/>
      <c r="AG21" s="105"/>
      <c r="AH21" s="105"/>
      <c r="AI21" s="103"/>
      <c r="AJ21" s="106"/>
      <c r="AK21" s="130"/>
      <c r="AL21" s="103"/>
      <c r="AM21" s="104"/>
      <c r="AN21" s="105"/>
      <c r="AO21" s="105"/>
      <c r="AP21" s="103"/>
      <c r="AQ21" s="106"/>
      <c r="AR21" s="130"/>
      <c r="AS21" s="103"/>
      <c r="AT21" s="104"/>
      <c r="AU21" s="105"/>
      <c r="AV21" s="105"/>
      <c r="AW21" s="103"/>
      <c r="AX21" s="106"/>
      <c r="AY21" s="130"/>
    </row>
    <row r="22" spans="1:51" ht="60" customHeight="1" x14ac:dyDescent="0.25">
      <c r="A22" s="131" t="s">
        <v>29</v>
      </c>
      <c r="B22" s="131" t="s">
        <v>28</v>
      </c>
      <c r="C22" s="131" t="s">
        <v>73</v>
      </c>
      <c r="D22" s="85">
        <f t="shared" si="0"/>
        <v>2.2727272727272728E-2</v>
      </c>
      <c r="E22" s="46" t="s">
        <v>209</v>
      </c>
      <c r="F22" s="46">
        <v>4</v>
      </c>
      <c r="G22" s="83" t="s">
        <v>215</v>
      </c>
      <c r="H22" s="85">
        <v>0.25</v>
      </c>
      <c r="I22" s="79" t="s">
        <v>286</v>
      </c>
      <c r="J22" s="134"/>
      <c r="K22" s="134"/>
      <c r="L22" s="134">
        <v>0.25</v>
      </c>
      <c r="M22" s="134"/>
      <c r="N22" s="134"/>
      <c r="O22" s="134">
        <v>0.25</v>
      </c>
      <c r="P22" s="135"/>
      <c r="Q22" s="134"/>
      <c r="R22" s="134">
        <v>0.25</v>
      </c>
      <c r="S22" s="134"/>
      <c r="T22" s="134"/>
      <c r="U22" s="134">
        <v>0.25</v>
      </c>
      <c r="V22" s="133"/>
      <c r="W22" s="46"/>
      <c r="X22" s="79"/>
      <c r="Y22" s="84"/>
      <c r="Z22" s="85"/>
      <c r="AA22" s="85"/>
      <c r="AB22" s="79"/>
      <c r="AC22" s="83"/>
      <c r="AD22" s="132"/>
      <c r="AE22" s="79"/>
      <c r="AF22" s="84"/>
      <c r="AG22" s="85"/>
      <c r="AH22" s="85"/>
      <c r="AI22" s="79"/>
      <c r="AJ22" s="83"/>
      <c r="AK22" s="132"/>
      <c r="AL22" s="79"/>
      <c r="AM22" s="84"/>
      <c r="AN22" s="85"/>
      <c r="AO22" s="85"/>
      <c r="AP22" s="79"/>
      <c r="AQ22" s="83"/>
      <c r="AR22" s="132"/>
      <c r="AS22" s="79"/>
      <c r="AT22" s="84"/>
      <c r="AU22" s="85"/>
      <c r="AV22" s="85"/>
      <c r="AW22" s="79"/>
      <c r="AX22" s="83"/>
      <c r="AY22" s="132"/>
    </row>
    <row r="23" spans="1:51" ht="60" customHeight="1" x14ac:dyDescent="0.25">
      <c r="A23" s="126" t="s">
        <v>29</v>
      </c>
      <c r="B23" s="126" t="s">
        <v>28</v>
      </c>
      <c r="C23" s="126" t="s">
        <v>73</v>
      </c>
      <c r="D23" s="105">
        <f t="shared" si="0"/>
        <v>2.2727272727272728E-2</v>
      </c>
      <c r="E23" s="127" t="s">
        <v>209</v>
      </c>
      <c r="F23" s="127">
        <v>11</v>
      </c>
      <c r="G23" s="106" t="s">
        <v>210</v>
      </c>
      <c r="H23" s="105">
        <v>9.0899999999999995E-2</v>
      </c>
      <c r="I23" s="103" t="s">
        <v>287</v>
      </c>
      <c r="J23" s="138"/>
      <c r="K23" s="118">
        <f t="shared" ref="K23:U23" si="4">1/11</f>
        <v>9.0909090909090912E-2</v>
      </c>
      <c r="L23" s="118">
        <f t="shared" si="4"/>
        <v>9.0909090909090912E-2</v>
      </c>
      <c r="M23" s="118">
        <f t="shared" si="4"/>
        <v>9.0909090909090912E-2</v>
      </c>
      <c r="N23" s="118">
        <f t="shared" si="4"/>
        <v>9.0909090909090912E-2</v>
      </c>
      <c r="O23" s="118">
        <f t="shared" si="4"/>
        <v>9.0909090909090912E-2</v>
      </c>
      <c r="P23" s="118">
        <f t="shared" si="4"/>
        <v>9.0909090909090912E-2</v>
      </c>
      <c r="Q23" s="118">
        <f t="shared" si="4"/>
        <v>9.0909090909090912E-2</v>
      </c>
      <c r="R23" s="118">
        <f t="shared" si="4"/>
        <v>9.0909090909090912E-2</v>
      </c>
      <c r="S23" s="118">
        <f t="shared" si="4"/>
        <v>9.0909090909090912E-2</v>
      </c>
      <c r="T23" s="118">
        <f t="shared" si="4"/>
        <v>9.0909090909090912E-2</v>
      </c>
      <c r="U23" s="118">
        <f t="shared" si="4"/>
        <v>9.0909090909090912E-2</v>
      </c>
      <c r="V23" s="129"/>
      <c r="W23" s="127"/>
      <c r="X23" s="103"/>
      <c r="Y23" s="104"/>
      <c r="Z23" s="105"/>
      <c r="AA23" s="105"/>
      <c r="AB23" s="103"/>
      <c r="AC23" s="106"/>
      <c r="AD23" s="130"/>
      <c r="AE23" s="103"/>
      <c r="AF23" s="104"/>
      <c r="AG23" s="105"/>
      <c r="AH23" s="105"/>
      <c r="AI23" s="103"/>
      <c r="AJ23" s="106"/>
      <c r="AK23" s="130"/>
      <c r="AL23" s="103"/>
      <c r="AM23" s="104"/>
      <c r="AN23" s="105"/>
      <c r="AO23" s="105"/>
      <c r="AP23" s="103"/>
      <c r="AQ23" s="106"/>
      <c r="AR23" s="130"/>
      <c r="AS23" s="103"/>
      <c r="AT23" s="104"/>
      <c r="AU23" s="105"/>
      <c r="AV23" s="105"/>
      <c r="AW23" s="103"/>
      <c r="AX23" s="106"/>
      <c r="AY23" s="130"/>
    </row>
    <row r="24" spans="1:51" ht="60" customHeight="1" x14ac:dyDescent="0.25">
      <c r="A24" s="131" t="s">
        <v>29</v>
      </c>
      <c r="B24" s="131" t="s">
        <v>28</v>
      </c>
      <c r="C24" s="131" t="s">
        <v>73</v>
      </c>
      <c r="D24" s="85">
        <f t="shared" si="0"/>
        <v>2.2727272727272728E-2</v>
      </c>
      <c r="E24" s="46" t="s">
        <v>209</v>
      </c>
      <c r="F24" s="46">
        <v>1</v>
      </c>
      <c r="G24" s="83" t="s">
        <v>210</v>
      </c>
      <c r="H24" s="85">
        <v>1</v>
      </c>
      <c r="I24" s="79" t="s">
        <v>288</v>
      </c>
      <c r="J24" s="134"/>
      <c r="K24" s="134"/>
      <c r="L24" s="135"/>
      <c r="M24" s="134">
        <v>1</v>
      </c>
      <c r="N24" s="134"/>
      <c r="O24" s="134"/>
      <c r="P24" s="134"/>
      <c r="Q24" s="134"/>
      <c r="R24" s="135"/>
      <c r="S24" s="134"/>
      <c r="T24" s="134"/>
      <c r="U24" s="134"/>
      <c r="V24" s="133"/>
      <c r="W24" s="46"/>
      <c r="X24" s="79"/>
      <c r="Y24" s="84"/>
      <c r="Z24" s="85"/>
      <c r="AA24" s="85"/>
      <c r="AB24" s="79"/>
      <c r="AC24" s="83"/>
      <c r="AD24" s="132"/>
      <c r="AE24" s="79"/>
      <c r="AF24" s="84"/>
      <c r="AG24" s="85"/>
      <c r="AH24" s="85"/>
      <c r="AI24" s="79"/>
      <c r="AJ24" s="83"/>
      <c r="AK24" s="132"/>
      <c r="AL24" s="79"/>
      <c r="AM24" s="84"/>
      <c r="AN24" s="85"/>
      <c r="AO24" s="85"/>
      <c r="AP24" s="79"/>
      <c r="AQ24" s="83"/>
      <c r="AR24" s="132"/>
      <c r="AS24" s="79"/>
      <c r="AT24" s="84"/>
      <c r="AU24" s="85"/>
      <c r="AV24" s="85"/>
      <c r="AW24" s="79"/>
      <c r="AX24" s="83"/>
      <c r="AY24" s="132"/>
    </row>
    <row r="25" spans="1:51" ht="60" customHeight="1" x14ac:dyDescent="0.25">
      <c r="A25" s="126" t="s">
        <v>29</v>
      </c>
      <c r="B25" s="126" t="s">
        <v>28</v>
      </c>
      <c r="C25" s="126" t="s">
        <v>73</v>
      </c>
      <c r="D25" s="105">
        <f t="shared" si="0"/>
        <v>2.2727272727272728E-2</v>
      </c>
      <c r="E25" s="127" t="s">
        <v>209</v>
      </c>
      <c r="F25" s="127">
        <v>1</v>
      </c>
      <c r="G25" s="106" t="s">
        <v>210</v>
      </c>
      <c r="H25" s="105">
        <v>1</v>
      </c>
      <c r="I25" s="103" t="s">
        <v>289</v>
      </c>
      <c r="J25" s="137"/>
      <c r="K25" s="137"/>
      <c r="L25" s="138"/>
      <c r="M25" s="138"/>
      <c r="N25" s="137"/>
      <c r="O25" s="137"/>
      <c r="P25" s="137"/>
      <c r="Q25" s="137"/>
      <c r="R25" s="137"/>
      <c r="S25" s="137">
        <v>1</v>
      </c>
      <c r="T25" s="138"/>
      <c r="U25" s="137"/>
      <c r="V25" s="129"/>
      <c r="W25" s="127"/>
      <c r="X25" s="103"/>
      <c r="Y25" s="104"/>
      <c r="Z25" s="105"/>
      <c r="AA25" s="105"/>
      <c r="AB25" s="103"/>
      <c r="AC25" s="106"/>
      <c r="AD25" s="130"/>
      <c r="AE25" s="103"/>
      <c r="AF25" s="104"/>
      <c r="AG25" s="105"/>
      <c r="AH25" s="105"/>
      <c r="AI25" s="103"/>
      <c r="AJ25" s="106"/>
      <c r="AK25" s="130"/>
      <c r="AL25" s="103"/>
      <c r="AM25" s="104"/>
      <c r="AN25" s="105"/>
      <c r="AO25" s="105"/>
      <c r="AP25" s="103"/>
      <c r="AQ25" s="106"/>
      <c r="AR25" s="130"/>
      <c r="AS25" s="103"/>
      <c r="AT25" s="104"/>
      <c r="AU25" s="105"/>
      <c r="AV25" s="105"/>
      <c r="AW25" s="103"/>
      <c r="AX25" s="106"/>
      <c r="AY25" s="130"/>
    </row>
    <row r="26" spans="1:51" ht="60" customHeight="1" x14ac:dyDescent="0.25">
      <c r="A26" s="131" t="s">
        <v>29</v>
      </c>
      <c r="B26" s="131" t="s">
        <v>28</v>
      </c>
      <c r="C26" s="131" t="s">
        <v>73</v>
      </c>
      <c r="D26" s="85">
        <f t="shared" si="0"/>
        <v>2.2727272727272728E-2</v>
      </c>
      <c r="E26" s="46" t="s">
        <v>209</v>
      </c>
      <c r="F26" s="46">
        <v>1</v>
      </c>
      <c r="G26" s="83" t="s">
        <v>210</v>
      </c>
      <c r="H26" s="85">
        <v>1</v>
      </c>
      <c r="I26" s="79" t="s">
        <v>290</v>
      </c>
      <c r="J26" s="134"/>
      <c r="K26" s="134"/>
      <c r="L26" s="134"/>
      <c r="M26" s="134">
        <v>1</v>
      </c>
      <c r="N26" s="134"/>
      <c r="O26" s="134"/>
      <c r="P26" s="134"/>
      <c r="Q26" s="134"/>
      <c r="R26" s="134"/>
      <c r="S26" s="134"/>
      <c r="T26" s="134"/>
      <c r="U26" s="134"/>
      <c r="V26" s="133"/>
      <c r="W26" s="46"/>
      <c r="X26" s="79"/>
      <c r="Y26" s="84"/>
      <c r="Z26" s="85"/>
      <c r="AA26" s="85"/>
      <c r="AB26" s="79"/>
      <c r="AC26" s="83"/>
      <c r="AD26" s="132"/>
      <c r="AE26" s="79"/>
      <c r="AF26" s="84"/>
      <c r="AG26" s="85"/>
      <c r="AH26" s="85"/>
      <c r="AI26" s="79"/>
      <c r="AJ26" s="83"/>
      <c r="AK26" s="132"/>
      <c r="AL26" s="79"/>
      <c r="AM26" s="84"/>
      <c r="AN26" s="85"/>
      <c r="AO26" s="85"/>
      <c r="AP26" s="79"/>
      <c r="AQ26" s="83"/>
      <c r="AR26" s="132"/>
      <c r="AS26" s="79"/>
      <c r="AT26" s="84"/>
      <c r="AU26" s="85"/>
      <c r="AV26" s="85"/>
      <c r="AW26" s="79"/>
      <c r="AX26" s="83"/>
      <c r="AY26" s="132"/>
    </row>
    <row r="27" spans="1:51" ht="60" customHeight="1" x14ac:dyDescent="0.25">
      <c r="A27" s="126" t="s">
        <v>29</v>
      </c>
      <c r="B27" s="126" t="s">
        <v>28</v>
      </c>
      <c r="C27" s="126" t="s">
        <v>73</v>
      </c>
      <c r="D27" s="105">
        <f t="shared" si="0"/>
        <v>2.2727272727272728E-2</v>
      </c>
      <c r="E27" s="127" t="s">
        <v>209</v>
      </c>
      <c r="F27" s="127">
        <v>1</v>
      </c>
      <c r="G27" s="106" t="s">
        <v>215</v>
      </c>
      <c r="H27" s="105">
        <v>1</v>
      </c>
      <c r="I27" s="103" t="s">
        <v>291</v>
      </c>
      <c r="J27" s="137"/>
      <c r="K27" s="137"/>
      <c r="L27" s="137"/>
      <c r="M27" s="138"/>
      <c r="N27" s="137"/>
      <c r="O27" s="137"/>
      <c r="P27" s="137"/>
      <c r="Q27" s="137"/>
      <c r="R27" s="137">
        <v>1</v>
      </c>
      <c r="S27" s="138"/>
      <c r="T27" s="137"/>
      <c r="U27" s="137"/>
      <c r="V27" s="129"/>
      <c r="W27" s="127"/>
      <c r="X27" s="139"/>
      <c r="Y27" s="140"/>
      <c r="Z27" s="141"/>
      <c r="AA27" s="105"/>
      <c r="AB27" s="139"/>
      <c r="AC27" s="139"/>
      <c r="AD27" s="141"/>
      <c r="AE27" s="139"/>
      <c r="AF27" s="140"/>
      <c r="AG27" s="141"/>
      <c r="AH27" s="105"/>
      <c r="AI27" s="139"/>
      <c r="AJ27" s="139"/>
      <c r="AK27" s="141"/>
      <c r="AL27" s="139"/>
      <c r="AM27" s="140"/>
      <c r="AN27" s="141"/>
      <c r="AO27" s="105"/>
      <c r="AP27" s="139"/>
      <c r="AQ27" s="139"/>
      <c r="AR27" s="141"/>
      <c r="AS27" s="139"/>
      <c r="AT27" s="140"/>
      <c r="AU27" s="141"/>
      <c r="AV27" s="105"/>
      <c r="AW27" s="139"/>
      <c r="AX27" s="139"/>
      <c r="AY27" s="141"/>
    </row>
    <row r="28" spans="1:51" ht="60" customHeight="1" x14ac:dyDescent="0.25">
      <c r="A28" s="131" t="s">
        <v>29</v>
      </c>
      <c r="B28" s="131" t="s">
        <v>28</v>
      </c>
      <c r="C28" s="131" t="s">
        <v>73</v>
      </c>
      <c r="D28" s="85">
        <f t="shared" si="0"/>
        <v>2.2727272727272728E-2</v>
      </c>
      <c r="E28" s="46" t="s">
        <v>209</v>
      </c>
      <c r="F28" s="46">
        <v>2</v>
      </c>
      <c r="G28" s="83" t="s">
        <v>210</v>
      </c>
      <c r="H28" s="85">
        <v>0.5</v>
      </c>
      <c r="I28" s="79" t="s">
        <v>292</v>
      </c>
      <c r="J28" s="134"/>
      <c r="K28" s="134"/>
      <c r="L28" s="134"/>
      <c r="M28" s="134">
        <v>0.5</v>
      </c>
      <c r="N28" s="134"/>
      <c r="O28" s="134"/>
      <c r="P28" s="134"/>
      <c r="Q28" s="134"/>
      <c r="R28" s="134"/>
      <c r="S28" s="134">
        <v>0.5</v>
      </c>
      <c r="T28" s="134"/>
      <c r="U28" s="134"/>
      <c r="V28" s="133"/>
      <c r="W28" s="46"/>
      <c r="X28" s="50"/>
      <c r="Y28" s="119"/>
      <c r="Z28" s="45"/>
      <c r="AA28" s="85"/>
      <c r="AB28" s="50"/>
      <c r="AC28" s="50"/>
      <c r="AD28" s="45"/>
      <c r="AE28" s="50"/>
      <c r="AF28" s="119"/>
      <c r="AG28" s="45"/>
      <c r="AH28" s="85"/>
      <c r="AI28" s="50"/>
      <c r="AJ28" s="50"/>
      <c r="AK28" s="45"/>
      <c r="AL28" s="50"/>
      <c r="AM28" s="119"/>
      <c r="AN28" s="45"/>
      <c r="AO28" s="85"/>
      <c r="AP28" s="50"/>
      <c r="AQ28" s="50"/>
      <c r="AR28" s="45"/>
      <c r="AS28" s="50"/>
      <c r="AT28" s="119"/>
      <c r="AU28" s="45"/>
      <c r="AV28" s="85"/>
      <c r="AW28" s="50"/>
      <c r="AX28" s="50"/>
      <c r="AY28" s="45"/>
    </row>
    <row r="29" spans="1:51" ht="60" customHeight="1" x14ac:dyDescent="0.25">
      <c r="A29" s="126" t="s">
        <v>29</v>
      </c>
      <c r="B29" s="126" t="s">
        <v>28</v>
      </c>
      <c r="C29" s="126" t="s">
        <v>73</v>
      </c>
      <c r="D29" s="105">
        <f t="shared" si="0"/>
        <v>2.2727272727272728E-2</v>
      </c>
      <c r="E29" s="127" t="s">
        <v>209</v>
      </c>
      <c r="F29" s="127">
        <v>1</v>
      </c>
      <c r="G29" s="106" t="s">
        <v>210</v>
      </c>
      <c r="H29" s="105">
        <v>1</v>
      </c>
      <c r="I29" s="103" t="s">
        <v>293</v>
      </c>
      <c r="J29" s="137"/>
      <c r="K29" s="137"/>
      <c r="L29" s="137"/>
      <c r="M29" s="137">
        <v>1</v>
      </c>
      <c r="N29" s="137"/>
      <c r="O29" s="137"/>
      <c r="P29" s="137"/>
      <c r="Q29" s="137"/>
      <c r="R29" s="137"/>
      <c r="S29" s="137"/>
      <c r="T29" s="137"/>
      <c r="U29" s="137"/>
      <c r="V29" s="129"/>
      <c r="W29" s="127"/>
      <c r="X29" s="139"/>
      <c r="Y29" s="140"/>
      <c r="Z29" s="141"/>
      <c r="AA29" s="105"/>
      <c r="AB29" s="139"/>
      <c r="AC29" s="139"/>
      <c r="AD29" s="141"/>
      <c r="AE29" s="139"/>
      <c r="AF29" s="140"/>
      <c r="AG29" s="141"/>
      <c r="AH29" s="105"/>
      <c r="AI29" s="139"/>
      <c r="AJ29" s="139"/>
      <c r="AK29" s="141"/>
      <c r="AL29" s="139"/>
      <c r="AM29" s="140"/>
      <c r="AN29" s="141"/>
      <c r="AO29" s="105"/>
      <c r="AP29" s="139"/>
      <c r="AQ29" s="139"/>
      <c r="AR29" s="141"/>
      <c r="AS29" s="139"/>
      <c r="AT29" s="140"/>
      <c r="AU29" s="141"/>
      <c r="AV29" s="105"/>
      <c r="AW29" s="139"/>
      <c r="AX29" s="139"/>
      <c r="AY29" s="141"/>
    </row>
    <row r="30" spans="1:51" ht="60" customHeight="1" x14ac:dyDescent="0.25">
      <c r="A30" s="131" t="s">
        <v>29</v>
      </c>
      <c r="B30" s="131" t="s">
        <v>28</v>
      </c>
      <c r="C30" s="131" t="s">
        <v>73</v>
      </c>
      <c r="D30" s="85">
        <f t="shared" si="0"/>
        <v>2.2727272727272728E-2</v>
      </c>
      <c r="E30" s="46" t="s">
        <v>209</v>
      </c>
      <c r="F30" s="46">
        <v>2</v>
      </c>
      <c r="G30" s="83" t="s">
        <v>210</v>
      </c>
      <c r="H30" s="85">
        <v>0.5</v>
      </c>
      <c r="I30" s="79" t="s">
        <v>294</v>
      </c>
      <c r="J30" s="134"/>
      <c r="K30" s="134"/>
      <c r="L30" s="134"/>
      <c r="M30" s="134">
        <v>0.5</v>
      </c>
      <c r="N30" s="134"/>
      <c r="O30" s="134"/>
      <c r="P30" s="134"/>
      <c r="Q30" s="134"/>
      <c r="R30" s="134">
        <v>0.5</v>
      </c>
      <c r="S30" s="134"/>
      <c r="T30" s="134"/>
      <c r="U30" s="134"/>
      <c r="V30" s="133"/>
      <c r="W30" s="46"/>
      <c r="X30" s="50"/>
      <c r="Y30" s="119"/>
      <c r="Z30" s="45"/>
      <c r="AA30" s="85"/>
      <c r="AB30" s="50"/>
      <c r="AC30" s="50"/>
      <c r="AD30" s="45"/>
      <c r="AE30" s="50"/>
      <c r="AF30" s="119"/>
      <c r="AG30" s="45"/>
      <c r="AH30" s="85"/>
      <c r="AI30" s="50"/>
      <c r="AJ30" s="50"/>
      <c r="AK30" s="45"/>
      <c r="AL30" s="50"/>
      <c r="AM30" s="119"/>
      <c r="AN30" s="45"/>
      <c r="AO30" s="85"/>
      <c r="AP30" s="50"/>
      <c r="AQ30" s="50"/>
      <c r="AR30" s="45"/>
      <c r="AS30" s="50"/>
      <c r="AT30" s="119"/>
      <c r="AU30" s="45"/>
      <c r="AV30" s="85"/>
      <c r="AW30" s="50"/>
      <c r="AX30" s="50"/>
      <c r="AY30" s="45"/>
    </row>
    <row r="31" spans="1:51" ht="60" customHeight="1" x14ac:dyDescent="0.25">
      <c r="A31" s="126" t="s">
        <v>29</v>
      </c>
      <c r="B31" s="126" t="s">
        <v>28</v>
      </c>
      <c r="C31" s="126" t="s">
        <v>73</v>
      </c>
      <c r="D31" s="105">
        <f t="shared" si="0"/>
        <v>2.2727272727272728E-2</v>
      </c>
      <c r="E31" s="127" t="s">
        <v>209</v>
      </c>
      <c r="F31" s="127">
        <v>2</v>
      </c>
      <c r="G31" s="106" t="s">
        <v>210</v>
      </c>
      <c r="H31" s="105">
        <v>0.5</v>
      </c>
      <c r="I31" s="103" t="s">
        <v>295</v>
      </c>
      <c r="J31" s="137"/>
      <c r="K31" s="137"/>
      <c r="L31" s="137"/>
      <c r="M31" s="137">
        <v>0.5</v>
      </c>
      <c r="N31" s="137"/>
      <c r="O31" s="137"/>
      <c r="P31" s="137"/>
      <c r="Q31" s="137">
        <v>0.5</v>
      </c>
      <c r="R31" s="137"/>
      <c r="S31" s="137"/>
      <c r="T31" s="137"/>
      <c r="U31" s="137"/>
      <c r="V31" s="129"/>
      <c r="W31" s="127"/>
      <c r="X31" s="139"/>
      <c r="Y31" s="140"/>
      <c r="Z31" s="141"/>
      <c r="AA31" s="105"/>
      <c r="AB31" s="139"/>
      <c r="AC31" s="139"/>
      <c r="AD31" s="141"/>
      <c r="AE31" s="139"/>
      <c r="AF31" s="140"/>
      <c r="AG31" s="141"/>
      <c r="AH31" s="105"/>
      <c r="AI31" s="139"/>
      <c r="AJ31" s="139"/>
      <c r="AK31" s="141"/>
      <c r="AL31" s="139"/>
      <c r="AM31" s="140"/>
      <c r="AN31" s="141"/>
      <c r="AO31" s="105"/>
      <c r="AP31" s="139"/>
      <c r="AQ31" s="139"/>
      <c r="AR31" s="141"/>
      <c r="AS31" s="139"/>
      <c r="AT31" s="140"/>
      <c r="AU31" s="141"/>
      <c r="AV31" s="105"/>
      <c r="AW31" s="139"/>
      <c r="AX31" s="139"/>
      <c r="AY31" s="141"/>
    </row>
    <row r="32" spans="1:51" ht="60" customHeight="1" x14ac:dyDescent="0.25">
      <c r="A32" s="131" t="s">
        <v>29</v>
      </c>
      <c r="B32" s="131" t="s">
        <v>28</v>
      </c>
      <c r="C32" s="131" t="s">
        <v>73</v>
      </c>
      <c r="D32" s="85">
        <f t="shared" si="0"/>
        <v>2.2727272727272728E-2</v>
      </c>
      <c r="E32" s="46" t="s">
        <v>209</v>
      </c>
      <c r="F32" s="46">
        <v>2</v>
      </c>
      <c r="G32" s="83" t="s">
        <v>215</v>
      </c>
      <c r="H32" s="85">
        <v>0.5</v>
      </c>
      <c r="I32" s="79" t="s">
        <v>296</v>
      </c>
      <c r="J32" s="134"/>
      <c r="K32" s="134"/>
      <c r="L32" s="134"/>
      <c r="M32" s="134"/>
      <c r="N32" s="134">
        <v>0.5</v>
      </c>
      <c r="O32" s="134"/>
      <c r="P32" s="134"/>
      <c r="Q32" s="134"/>
      <c r="R32" s="134"/>
      <c r="S32" s="134"/>
      <c r="T32" s="134">
        <v>0.5</v>
      </c>
      <c r="U32" s="134"/>
      <c r="V32" s="133"/>
      <c r="W32" s="46"/>
      <c r="X32" s="50"/>
      <c r="Y32" s="119"/>
      <c r="Z32" s="45"/>
      <c r="AA32" s="85"/>
      <c r="AB32" s="50"/>
      <c r="AC32" s="50"/>
      <c r="AD32" s="45"/>
      <c r="AE32" s="50"/>
      <c r="AF32" s="119"/>
      <c r="AG32" s="45"/>
      <c r="AH32" s="85"/>
      <c r="AI32" s="50"/>
      <c r="AJ32" s="50"/>
      <c r="AK32" s="45"/>
      <c r="AL32" s="50"/>
      <c r="AM32" s="119"/>
      <c r="AN32" s="45"/>
      <c r="AO32" s="85"/>
      <c r="AP32" s="50"/>
      <c r="AQ32" s="50"/>
      <c r="AR32" s="45"/>
      <c r="AS32" s="50"/>
      <c r="AT32" s="119"/>
      <c r="AU32" s="45"/>
      <c r="AV32" s="85"/>
      <c r="AW32" s="50"/>
      <c r="AX32" s="50"/>
      <c r="AY32" s="45"/>
    </row>
    <row r="33" spans="1:51" ht="60" customHeight="1" x14ac:dyDescent="0.25">
      <c r="A33" s="126" t="s">
        <v>29</v>
      </c>
      <c r="B33" s="126" t="s">
        <v>28</v>
      </c>
      <c r="C33" s="126" t="s">
        <v>73</v>
      </c>
      <c r="D33" s="105">
        <f t="shared" si="0"/>
        <v>2.2727272727272728E-2</v>
      </c>
      <c r="E33" s="127" t="s">
        <v>209</v>
      </c>
      <c r="F33" s="127">
        <v>1</v>
      </c>
      <c r="G33" s="106" t="s">
        <v>215</v>
      </c>
      <c r="H33" s="105">
        <v>1</v>
      </c>
      <c r="I33" s="103" t="s">
        <v>297</v>
      </c>
      <c r="J33" s="137"/>
      <c r="K33" s="137"/>
      <c r="L33" s="137"/>
      <c r="M33" s="137">
        <v>1</v>
      </c>
      <c r="N33" s="138"/>
      <c r="O33" s="137"/>
      <c r="P33" s="137"/>
      <c r="Q33" s="137"/>
      <c r="R33" s="137"/>
      <c r="S33" s="137"/>
      <c r="T33" s="137"/>
      <c r="U33" s="137"/>
      <c r="V33" s="129"/>
      <c r="W33" s="127"/>
      <c r="X33" s="139"/>
      <c r="Y33" s="140"/>
      <c r="Z33" s="141"/>
      <c r="AA33" s="105"/>
      <c r="AB33" s="139"/>
      <c r="AC33" s="139"/>
      <c r="AD33" s="141"/>
      <c r="AE33" s="139"/>
      <c r="AF33" s="140"/>
      <c r="AG33" s="141"/>
      <c r="AH33" s="105"/>
      <c r="AI33" s="139"/>
      <c r="AJ33" s="139"/>
      <c r="AK33" s="141"/>
      <c r="AL33" s="139"/>
      <c r="AM33" s="140"/>
      <c r="AN33" s="141"/>
      <c r="AO33" s="105"/>
      <c r="AP33" s="139"/>
      <c r="AQ33" s="139"/>
      <c r="AR33" s="141"/>
      <c r="AS33" s="139"/>
      <c r="AT33" s="140"/>
      <c r="AU33" s="141"/>
      <c r="AV33" s="105"/>
      <c r="AW33" s="139"/>
      <c r="AX33" s="139"/>
      <c r="AY33" s="141"/>
    </row>
    <row r="34" spans="1:51" ht="60" customHeight="1" x14ac:dyDescent="0.25">
      <c r="A34" s="131" t="s">
        <v>29</v>
      </c>
      <c r="B34" s="131" t="s">
        <v>28</v>
      </c>
      <c r="C34" s="131" t="s">
        <v>73</v>
      </c>
      <c r="D34" s="85">
        <f t="shared" si="0"/>
        <v>2.2727272727272728E-2</v>
      </c>
      <c r="E34" s="46" t="s">
        <v>209</v>
      </c>
      <c r="F34" s="46">
        <v>1</v>
      </c>
      <c r="G34" s="83" t="s">
        <v>210</v>
      </c>
      <c r="H34" s="85">
        <v>1</v>
      </c>
      <c r="I34" s="79" t="s">
        <v>298</v>
      </c>
      <c r="J34" s="134"/>
      <c r="K34" s="134"/>
      <c r="L34" s="134"/>
      <c r="M34" s="134"/>
      <c r="N34" s="134">
        <v>1</v>
      </c>
      <c r="O34" s="134"/>
      <c r="P34" s="134"/>
      <c r="Q34" s="134"/>
      <c r="R34" s="134"/>
      <c r="S34" s="134"/>
      <c r="T34" s="134"/>
      <c r="U34" s="134"/>
      <c r="V34" s="133"/>
      <c r="W34" s="46"/>
      <c r="X34" s="50"/>
      <c r="Y34" s="119"/>
      <c r="Z34" s="45"/>
      <c r="AA34" s="85"/>
      <c r="AB34" s="50"/>
      <c r="AC34" s="50"/>
      <c r="AD34" s="45"/>
      <c r="AE34" s="50"/>
      <c r="AF34" s="119"/>
      <c r="AG34" s="45"/>
      <c r="AH34" s="85"/>
      <c r="AI34" s="50"/>
      <c r="AJ34" s="50"/>
      <c r="AK34" s="45"/>
      <c r="AL34" s="50"/>
      <c r="AM34" s="119"/>
      <c r="AN34" s="45"/>
      <c r="AO34" s="85"/>
      <c r="AP34" s="50"/>
      <c r="AQ34" s="50"/>
      <c r="AR34" s="45"/>
      <c r="AS34" s="50"/>
      <c r="AT34" s="119"/>
      <c r="AU34" s="45"/>
      <c r="AV34" s="85"/>
      <c r="AW34" s="50"/>
      <c r="AX34" s="50"/>
      <c r="AY34" s="45"/>
    </row>
    <row r="35" spans="1:51" ht="60" customHeight="1" x14ac:dyDescent="0.25">
      <c r="A35" s="126" t="s">
        <v>29</v>
      </c>
      <c r="B35" s="126" t="s">
        <v>28</v>
      </c>
      <c r="C35" s="126" t="s">
        <v>73</v>
      </c>
      <c r="D35" s="105">
        <f t="shared" si="0"/>
        <v>2.2727272727272728E-2</v>
      </c>
      <c r="E35" s="127" t="s">
        <v>209</v>
      </c>
      <c r="F35" s="127">
        <v>1</v>
      </c>
      <c r="G35" s="106" t="s">
        <v>210</v>
      </c>
      <c r="H35" s="105">
        <v>1</v>
      </c>
      <c r="I35" s="103" t="s">
        <v>299</v>
      </c>
      <c r="J35" s="137"/>
      <c r="K35" s="137"/>
      <c r="L35" s="137"/>
      <c r="M35" s="137"/>
      <c r="N35" s="137">
        <v>1</v>
      </c>
      <c r="O35" s="137"/>
      <c r="P35" s="137"/>
      <c r="Q35" s="137"/>
      <c r="R35" s="137"/>
      <c r="S35" s="137"/>
      <c r="T35" s="137"/>
      <c r="U35" s="137"/>
      <c r="V35" s="129"/>
      <c r="W35" s="127"/>
      <c r="X35" s="139"/>
      <c r="Y35" s="140"/>
      <c r="Z35" s="141"/>
      <c r="AA35" s="105"/>
      <c r="AB35" s="139"/>
      <c r="AC35" s="139"/>
      <c r="AD35" s="141"/>
      <c r="AE35" s="139"/>
      <c r="AF35" s="140"/>
      <c r="AG35" s="141"/>
      <c r="AH35" s="105"/>
      <c r="AI35" s="139"/>
      <c r="AJ35" s="139"/>
      <c r="AK35" s="141"/>
      <c r="AL35" s="139"/>
      <c r="AM35" s="140"/>
      <c r="AN35" s="141"/>
      <c r="AO35" s="105"/>
      <c r="AP35" s="139"/>
      <c r="AQ35" s="139"/>
      <c r="AR35" s="141"/>
      <c r="AS35" s="139"/>
      <c r="AT35" s="140"/>
      <c r="AU35" s="141"/>
      <c r="AV35" s="105"/>
      <c r="AW35" s="139"/>
      <c r="AX35" s="139"/>
      <c r="AY35" s="141"/>
    </row>
    <row r="36" spans="1:51" ht="60" customHeight="1" x14ac:dyDescent="0.25">
      <c r="A36" s="131" t="s">
        <v>29</v>
      </c>
      <c r="B36" s="131" t="s">
        <v>28</v>
      </c>
      <c r="C36" s="131" t="s">
        <v>73</v>
      </c>
      <c r="D36" s="85">
        <f t="shared" si="0"/>
        <v>2.2727272727272728E-2</v>
      </c>
      <c r="E36" s="46" t="s">
        <v>209</v>
      </c>
      <c r="F36" s="46">
        <v>2</v>
      </c>
      <c r="G36" s="83" t="s">
        <v>210</v>
      </c>
      <c r="H36" s="85">
        <v>0.5</v>
      </c>
      <c r="I36" s="79" t="s">
        <v>300</v>
      </c>
      <c r="J36" s="134"/>
      <c r="K36" s="134"/>
      <c r="L36" s="134"/>
      <c r="M36" s="134"/>
      <c r="N36" s="134">
        <v>0.5</v>
      </c>
      <c r="O36" s="134"/>
      <c r="P36" s="134"/>
      <c r="Q36" s="134"/>
      <c r="R36" s="134"/>
      <c r="S36" s="134"/>
      <c r="T36" s="134">
        <v>0.5</v>
      </c>
      <c r="U36" s="134"/>
      <c r="V36" s="133"/>
      <c r="W36" s="46"/>
      <c r="X36" s="50"/>
      <c r="Y36" s="119"/>
      <c r="Z36" s="45"/>
      <c r="AA36" s="85"/>
      <c r="AB36" s="50"/>
      <c r="AC36" s="50"/>
      <c r="AD36" s="45"/>
      <c r="AE36" s="50"/>
      <c r="AF36" s="119"/>
      <c r="AG36" s="45"/>
      <c r="AH36" s="85"/>
      <c r="AI36" s="50"/>
      <c r="AJ36" s="50"/>
      <c r="AK36" s="45"/>
      <c r="AL36" s="50"/>
      <c r="AM36" s="119"/>
      <c r="AN36" s="45"/>
      <c r="AO36" s="85"/>
      <c r="AP36" s="50"/>
      <c r="AQ36" s="50"/>
      <c r="AR36" s="45"/>
      <c r="AS36" s="50"/>
      <c r="AT36" s="119"/>
      <c r="AU36" s="45"/>
      <c r="AV36" s="85"/>
      <c r="AW36" s="50"/>
      <c r="AX36" s="50"/>
      <c r="AY36" s="45"/>
    </row>
    <row r="37" spans="1:51" ht="60" customHeight="1" x14ac:dyDescent="0.25">
      <c r="A37" s="126" t="s">
        <v>29</v>
      </c>
      <c r="B37" s="126" t="s">
        <v>28</v>
      </c>
      <c r="C37" s="126" t="s">
        <v>73</v>
      </c>
      <c r="D37" s="105">
        <f t="shared" si="0"/>
        <v>2.2727272727272728E-2</v>
      </c>
      <c r="E37" s="127" t="s">
        <v>209</v>
      </c>
      <c r="F37" s="127">
        <v>2</v>
      </c>
      <c r="G37" s="106" t="s">
        <v>210</v>
      </c>
      <c r="H37" s="105">
        <v>0.5</v>
      </c>
      <c r="I37" s="103" t="s">
        <v>301</v>
      </c>
      <c r="J37" s="137"/>
      <c r="K37" s="137"/>
      <c r="L37" s="137"/>
      <c r="M37" s="137"/>
      <c r="N37" s="137">
        <v>0.5</v>
      </c>
      <c r="O37" s="137"/>
      <c r="P37" s="137"/>
      <c r="Q37" s="137"/>
      <c r="R37" s="137"/>
      <c r="S37" s="137"/>
      <c r="T37" s="137">
        <v>0.5</v>
      </c>
      <c r="U37" s="137"/>
      <c r="V37" s="129"/>
      <c r="W37" s="127"/>
      <c r="X37" s="139"/>
      <c r="Y37" s="140"/>
      <c r="Z37" s="141"/>
      <c r="AA37" s="105"/>
      <c r="AB37" s="139"/>
      <c r="AC37" s="139"/>
      <c r="AD37" s="141"/>
      <c r="AE37" s="139"/>
      <c r="AF37" s="140"/>
      <c r="AG37" s="141"/>
      <c r="AH37" s="105"/>
      <c r="AI37" s="139"/>
      <c r="AJ37" s="139"/>
      <c r="AK37" s="141"/>
      <c r="AL37" s="139"/>
      <c r="AM37" s="140"/>
      <c r="AN37" s="141"/>
      <c r="AO37" s="105"/>
      <c r="AP37" s="139"/>
      <c r="AQ37" s="139"/>
      <c r="AR37" s="141"/>
      <c r="AS37" s="139"/>
      <c r="AT37" s="140"/>
      <c r="AU37" s="141"/>
      <c r="AV37" s="105"/>
      <c r="AW37" s="139"/>
      <c r="AX37" s="139"/>
      <c r="AY37" s="141"/>
    </row>
    <row r="38" spans="1:51" ht="60" customHeight="1" x14ac:dyDescent="0.25">
      <c r="A38" s="131" t="s">
        <v>29</v>
      </c>
      <c r="B38" s="131" t="s">
        <v>28</v>
      </c>
      <c r="C38" s="131" t="s">
        <v>73</v>
      </c>
      <c r="D38" s="85">
        <f t="shared" si="0"/>
        <v>2.2727272727272728E-2</v>
      </c>
      <c r="E38" s="46" t="s">
        <v>209</v>
      </c>
      <c r="F38" s="46">
        <v>2</v>
      </c>
      <c r="G38" s="83" t="s">
        <v>210</v>
      </c>
      <c r="H38" s="85">
        <v>0.5</v>
      </c>
      <c r="I38" s="79" t="s">
        <v>302</v>
      </c>
      <c r="J38" s="134"/>
      <c r="K38" s="134"/>
      <c r="L38" s="134"/>
      <c r="M38" s="134"/>
      <c r="N38" s="134"/>
      <c r="O38" s="134">
        <v>0.5</v>
      </c>
      <c r="P38" s="134"/>
      <c r="Q38" s="134"/>
      <c r="R38" s="134"/>
      <c r="S38" s="134"/>
      <c r="T38" s="134"/>
      <c r="U38" s="134">
        <v>0.5</v>
      </c>
      <c r="V38" s="133"/>
      <c r="W38" s="46"/>
      <c r="X38" s="50"/>
      <c r="Y38" s="119"/>
      <c r="Z38" s="45"/>
      <c r="AA38" s="85"/>
      <c r="AB38" s="50"/>
      <c r="AC38" s="50"/>
      <c r="AD38" s="45"/>
      <c r="AE38" s="50"/>
      <c r="AF38" s="119"/>
      <c r="AG38" s="45"/>
      <c r="AH38" s="85"/>
      <c r="AI38" s="50"/>
      <c r="AJ38" s="50"/>
      <c r="AK38" s="45"/>
      <c r="AL38" s="50"/>
      <c r="AM38" s="119"/>
      <c r="AN38" s="45"/>
      <c r="AO38" s="85"/>
      <c r="AP38" s="50"/>
      <c r="AQ38" s="50"/>
      <c r="AR38" s="45"/>
      <c r="AS38" s="50"/>
      <c r="AT38" s="119"/>
      <c r="AU38" s="45"/>
      <c r="AV38" s="85"/>
      <c r="AW38" s="50"/>
      <c r="AX38" s="50"/>
      <c r="AY38" s="45"/>
    </row>
    <row r="39" spans="1:51" ht="60" customHeight="1" x14ac:dyDescent="0.25">
      <c r="A39" s="126" t="s">
        <v>29</v>
      </c>
      <c r="B39" s="126" t="s">
        <v>28</v>
      </c>
      <c r="C39" s="126" t="s">
        <v>73</v>
      </c>
      <c r="D39" s="105">
        <f t="shared" si="0"/>
        <v>2.2727272727272728E-2</v>
      </c>
      <c r="E39" s="127" t="s">
        <v>209</v>
      </c>
      <c r="F39" s="127">
        <v>1</v>
      </c>
      <c r="G39" s="106" t="s">
        <v>210</v>
      </c>
      <c r="H39" s="105">
        <v>1</v>
      </c>
      <c r="I39" s="103" t="s">
        <v>303</v>
      </c>
      <c r="J39" s="137"/>
      <c r="K39" s="137"/>
      <c r="L39" s="137"/>
      <c r="M39" s="137"/>
      <c r="N39" s="137"/>
      <c r="O39" s="137">
        <v>1</v>
      </c>
      <c r="P39" s="137"/>
      <c r="Q39" s="137"/>
      <c r="R39" s="137"/>
      <c r="S39" s="137"/>
      <c r="T39" s="137"/>
      <c r="U39" s="137"/>
      <c r="V39" s="129"/>
      <c r="W39" s="127"/>
      <c r="X39" s="139"/>
      <c r="Y39" s="140"/>
      <c r="Z39" s="141"/>
      <c r="AA39" s="105"/>
      <c r="AB39" s="139"/>
      <c r="AC39" s="139"/>
      <c r="AD39" s="141"/>
      <c r="AE39" s="139"/>
      <c r="AF39" s="140"/>
      <c r="AG39" s="141"/>
      <c r="AH39" s="105"/>
      <c r="AI39" s="139"/>
      <c r="AJ39" s="139"/>
      <c r="AK39" s="141"/>
      <c r="AL39" s="139"/>
      <c r="AM39" s="140"/>
      <c r="AN39" s="141"/>
      <c r="AO39" s="105"/>
      <c r="AP39" s="139"/>
      <c r="AQ39" s="139"/>
      <c r="AR39" s="141"/>
      <c r="AS39" s="139"/>
      <c r="AT39" s="140"/>
      <c r="AU39" s="141"/>
      <c r="AV39" s="105"/>
      <c r="AW39" s="139"/>
      <c r="AX39" s="139"/>
      <c r="AY39" s="141"/>
    </row>
    <row r="40" spans="1:51" ht="60" customHeight="1" x14ac:dyDescent="0.25">
      <c r="A40" s="131" t="s">
        <v>29</v>
      </c>
      <c r="B40" s="131" t="s">
        <v>28</v>
      </c>
      <c r="C40" s="131" t="s">
        <v>73</v>
      </c>
      <c r="D40" s="85">
        <f t="shared" si="0"/>
        <v>2.2727272727272728E-2</v>
      </c>
      <c r="E40" s="46" t="s">
        <v>209</v>
      </c>
      <c r="F40" s="46">
        <v>1</v>
      </c>
      <c r="G40" s="83" t="s">
        <v>215</v>
      </c>
      <c r="H40" s="85">
        <v>1</v>
      </c>
      <c r="I40" s="79" t="s">
        <v>304</v>
      </c>
      <c r="J40" s="134"/>
      <c r="K40" s="134"/>
      <c r="L40" s="134"/>
      <c r="M40" s="134"/>
      <c r="N40" s="134"/>
      <c r="O40" s="134">
        <v>1</v>
      </c>
      <c r="P40" s="134"/>
      <c r="Q40" s="134"/>
      <c r="R40" s="134"/>
      <c r="S40" s="134"/>
      <c r="T40" s="134"/>
      <c r="U40" s="134"/>
      <c r="V40" s="133"/>
      <c r="W40" s="46"/>
      <c r="X40" s="50"/>
      <c r="Y40" s="119"/>
      <c r="Z40" s="45"/>
      <c r="AA40" s="85"/>
      <c r="AB40" s="50"/>
      <c r="AC40" s="50"/>
      <c r="AD40" s="45"/>
      <c r="AE40" s="50"/>
      <c r="AF40" s="119"/>
      <c r="AG40" s="45"/>
      <c r="AH40" s="85"/>
      <c r="AI40" s="50"/>
      <c r="AJ40" s="50"/>
      <c r="AK40" s="45"/>
      <c r="AL40" s="50"/>
      <c r="AM40" s="119"/>
      <c r="AN40" s="45"/>
      <c r="AO40" s="85"/>
      <c r="AP40" s="50"/>
      <c r="AQ40" s="50"/>
      <c r="AR40" s="45"/>
      <c r="AS40" s="50"/>
      <c r="AT40" s="119"/>
      <c r="AU40" s="45"/>
      <c r="AV40" s="85"/>
      <c r="AW40" s="50"/>
      <c r="AX40" s="50"/>
      <c r="AY40" s="45"/>
    </row>
    <row r="41" spans="1:51" ht="60" customHeight="1" x14ac:dyDescent="0.25">
      <c r="A41" s="126" t="s">
        <v>29</v>
      </c>
      <c r="B41" s="126" t="s">
        <v>28</v>
      </c>
      <c r="C41" s="126" t="s">
        <v>73</v>
      </c>
      <c r="D41" s="105">
        <f t="shared" si="0"/>
        <v>2.2727272727272728E-2</v>
      </c>
      <c r="E41" s="127" t="s">
        <v>209</v>
      </c>
      <c r="F41" s="127">
        <v>1</v>
      </c>
      <c r="G41" s="106" t="s">
        <v>215</v>
      </c>
      <c r="H41" s="105">
        <v>1</v>
      </c>
      <c r="I41" s="103" t="s">
        <v>305</v>
      </c>
      <c r="J41" s="137"/>
      <c r="K41" s="137"/>
      <c r="L41" s="137"/>
      <c r="M41" s="137"/>
      <c r="N41" s="137"/>
      <c r="O41" s="137">
        <v>1</v>
      </c>
      <c r="P41" s="137"/>
      <c r="Q41" s="137"/>
      <c r="R41" s="137"/>
      <c r="S41" s="137"/>
      <c r="T41" s="137"/>
      <c r="U41" s="137"/>
      <c r="V41" s="129"/>
      <c r="W41" s="127"/>
      <c r="X41" s="139"/>
      <c r="Y41" s="140"/>
      <c r="Z41" s="141"/>
      <c r="AA41" s="105"/>
      <c r="AB41" s="139"/>
      <c r="AC41" s="139"/>
      <c r="AD41" s="141"/>
      <c r="AE41" s="139"/>
      <c r="AF41" s="140"/>
      <c r="AG41" s="141"/>
      <c r="AH41" s="105"/>
      <c r="AI41" s="139"/>
      <c r="AJ41" s="139"/>
      <c r="AK41" s="141"/>
      <c r="AL41" s="139"/>
      <c r="AM41" s="140"/>
      <c r="AN41" s="141"/>
      <c r="AO41" s="105"/>
      <c r="AP41" s="139"/>
      <c r="AQ41" s="139"/>
      <c r="AR41" s="141"/>
      <c r="AS41" s="139"/>
      <c r="AT41" s="140"/>
      <c r="AU41" s="141"/>
      <c r="AV41" s="105"/>
      <c r="AW41" s="139"/>
      <c r="AX41" s="139"/>
      <c r="AY41" s="141"/>
    </row>
    <row r="42" spans="1:51" ht="60" customHeight="1" x14ac:dyDescent="0.25">
      <c r="A42" s="131" t="s">
        <v>29</v>
      </c>
      <c r="B42" s="131" t="s">
        <v>28</v>
      </c>
      <c r="C42" s="131" t="s">
        <v>73</v>
      </c>
      <c r="D42" s="85">
        <f t="shared" si="0"/>
        <v>2.2727272727272728E-2</v>
      </c>
      <c r="E42" s="46" t="s">
        <v>209</v>
      </c>
      <c r="F42" s="46">
        <v>1</v>
      </c>
      <c r="G42" s="83" t="s">
        <v>210</v>
      </c>
      <c r="H42" s="85">
        <v>1</v>
      </c>
      <c r="I42" s="79" t="s">
        <v>306</v>
      </c>
      <c r="J42" s="134"/>
      <c r="K42" s="134"/>
      <c r="L42" s="134"/>
      <c r="M42" s="134"/>
      <c r="N42" s="134"/>
      <c r="O42" s="134">
        <v>1</v>
      </c>
      <c r="P42" s="134"/>
      <c r="Q42" s="134"/>
      <c r="R42" s="134"/>
      <c r="S42" s="134"/>
      <c r="T42" s="134"/>
      <c r="U42" s="134"/>
      <c r="V42" s="133"/>
      <c r="W42" s="46"/>
      <c r="X42" s="50"/>
      <c r="Y42" s="119"/>
      <c r="Z42" s="45"/>
      <c r="AA42" s="85"/>
      <c r="AB42" s="50"/>
      <c r="AC42" s="50"/>
      <c r="AD42" s="45"/>
      <c r="AE42" s="50"/>
      <c r="AF42" s="119"/>
      <c r="AG42" s="45"/>
      <c r="AH42" s="85"/>
      <c r="AI42" s="50"/>
      <c r="AJ42" s="50"/>
      <c r="AK42" s="45"/>
      <c r="AL42" s="50"/>
      <c r="AM42" s="119"/>
      <c r="AN42" s="45"/>
      <c r="AO42" s="85"/>
      <c r="AP42" s="50"/>
      <c r="AQ42" s="50"/>
      <c r="AR42" s="45"/>
      <c r="AS42" s="50"/>
      <c r="AT42" s="119"/>
      <c r="AU42" s="45"/>
      <c r="AV42" s="85"/>
      <c r="AW42" s="50"/>
      <c r="AX42" s="50"/>
      <c r="AY42" s="45"/>
    </row>
    <row r="43" spans="1:51" ht="60" customHeight="1" x14ac:dyDescent="0.25">
      <c r="A43" s="126" t="s">
        <v>29</v>
      </c>
      <c r="B43" s="126" t="s">
        <v>28</v>
      </c>
      <c r="C43" s="126" t="s">
        <v>73</v>
      </c>
      <c r="D43" s="105">
        <f t="shared" si="0"/>
        <v>2.2727272727272728E-2</v>
      </c>
      <c r="E43" s="127" t="s">
        <v>209</v>
      </c>
      <c r="F43" s="127">
        <v>1</v>
      </c>
      <c r="G43" s="106" t="s">
        <v>210</v>
      </c>
      <c r="H43" s="105">
        <v>1</v>
      </c>
      <c r="I43" s="103" t="s">
        <v>307</v>
      </c>
      <c r="J43" s="137"/>
      <c r="K43" s="137"/>
      <c r="L43" s="137"/>
      <c r="M43" s="137"/>
      <c r="N43" s="137"/>
      <c r="O43" s="137">
        <v>1</v>
      </c>
      <c r="P43" s="137"/>
      <c r="Q43" s="137"/>
      <c r="R43" s="137"/>
      <c r="S43" s="137"/>
      <c r="T43" s="137"/>
      <c r="U43" s="137"/>
      <c r="V43" s="129"/>
      <c r="W43" s="127"/>
      <c r="X43" s="139"/>
      <c r="Y43" s="140"/>
      <c r="Z43" s="141"/>
      <c r="AA43" s="105"/>
      <c r="AB43" s="139"/>
      <c r="AC43" s="139"/>
      <c r="AD43" s="141"/>
      <c r="AE43" s="139"/>
      <c r="AF43" s="140"/>
      <c r="AG43" s="141"/>
      <c r="AH43" s="105"/>
      <c r="AI43" s="139"/>
      <c r="AJ43" s="139"/>
      <c r="AK43" s="141"/>
      <c r="AL43" s="139"/>
      <c r="AM43" s="140"/>
      <c r="AN43" s="141"/>
      <c r="AO43" s="105"/>
      <c r="AP43" s="139"/>
      <c r="AQ43" s="139"/>
      <c r="AR43" s="141"/>
      <c r="AS43" s="139"/>
      <c r="AT43" s="140"/>
      <c r="AU43" s="141"/>
      <c r="AV43" s="105"/>
      <c r="AW43" s="139"/>
      <c r="AX43" s="139"/>
      <c r="AY43" s="141"/>
    </row>
    <row r="44" spans="1:51" ht="60" customHeight="1" x14ac:dyDescent="0.25">
      <c r="A44" s="131" t="s">
        <v>29</v>
      </c>
      <c r="B44" s="131" t="s">
        <v>28</v>
      </c>
      <c r="C44" s="131" t="s">
        <v>73</v>
      </c>
      <c r="D44" s="85">
        <f t="shared" si="0"/>
        <v>2.2727272727272728E-2</v>
      </c>
      <c r="E44" s="46" t="s">
        <v>209</v>
      </c>
      <c r="F44" s="46">
        <v>2</v>
      </c>
      <c r="G44" s="83" t="s">
        <v>210</v>
      </c>
      <c r="H44" s="85">
        <v>0.5</v>
      </c>
      <c r="I44" s="79" t="s">
        <v>308</v>
      </c>
      <c r="J44" s="134"/>
      <c r="K44" s="134"/>
      <c r="L44" s="134"/>
      <c r="M44" s="134"/>
      <c r="N44" s="134"/>
      <c r="O44" s="134">
        <v>0.5</v>
      </c>
      <c r="P44" s="134"/>
      <c r="Q44" s="134"/>
      <c r="R44" s="134"/>
      <c r="S44" s="134"/>
      <c r="T44" s="134"/>
      <c r="U44" s="134">
        <v>0.5</v>
      </c>
      <c r="V44" s="133"/>
      <c r="W44" s="46"/>
      <c r="X44" s="50"/>
      <c r="Y44" s="119"/>
      <c r="Z44" s="45"/>
      <c r="AA44" s="85"/>
      <c r="AB44" s="50"/>
      <c r="AC44" s="50"/>
      <c r="AD44" s="45"/>
      <c r="AE44" s="50"/>
      <c r="AF44" s="119"/>
      <c r="AG44" s="45"/>
      <c r="AH44" s="85"/>
      <c r="AI44" s="50"/>
      <c r="AJ44" s="50"/>
      <c r="AK44" s="45"/>
      <c r="AL44" s="50"/>
      <c r="AM44" s="119"/>
      <c r="AN44" s="45"/>
      <c r="AO44" s="85"/>
      <c r="AP44" s="50"/>
      <c r="AQ44" s="50"/>
      <c r="AR44" s="45"/>
      <c r="AS44" s="50"/>
      <c r="AT44" s="119"/>
      <c r="AU44" s="45"/>
      <c r="AV44" s="85"/>
      <c r="AW44" s="50"/>
      <c r="AX44" s="50"/>
      <c r="AY44" s="45"/>
    </row>
    <row r="45" spans="1:51" ht="60" customHeight="1" x14ac:dyDescent="0.25">
      <c r="A45" s="126" t="s">
        <v>29</v>
      </c>
      <c r="B45" s="126" t="s">
        <v>28</v>
      </c>
      <c r="C45" s="126" t="s">
        <v>73</v>
      </c>
      <c r="D45" s="105">
        <f t="shared" si="0"/>
        <v>2.2727272727272728E-2</v>
      </c>
      <c r="E45" s="127" t="s">
        <v>209</v>
      </c>
      <c r="F45" s="127">
        <v>1</v>
      </c>
      <c r="G45" s="106" t="s">
        <v>210</v>
      </c>
      <c r="H45" s="105">
        <v>1</v>
      </c>
      <c r="I45" s="103" t="s">
        <v>309</v>
      </c>
      <c r="J45" s="137"/>
      <c r="K45" s="137"/>
      <c r="L45" s="137"/>
      <c r="M45" s="137"/>
      <c r="N45" s="137"/>
      <c r="O45" s="137"/>
      <c r="P45" s="137">
        <v>1</v>
      </c>
      <c r="Q45" s="137"/>
      <c r="R45" s="137"/>
      <c r="S45" s="137"/>
      <c r="T45" s="137"/>
      <c r="U45" s="137"/>
      <c r="V45" s="129"/>
      <c r="W45" s="127"/>
      <c r="X45" s="139"/>
      <c r="Y45" s="140"/>
      <c r="Z45" s="141"/>
      <c r="AA45" s="105"/>
      <c r="AB45" s="139"/>
      <c r="AC45" s="139"/>
      <c r="AD45" s="141"/>
      <c r="AE45" s="139"/>
      <c r="AF45" s="140"/>
      <c r="AG45" s="141"/>
      <c r="AH45" s="105"/>
      <c r="AI45" s="139"/>
      <c r="AJ45" s="139"/>
      <c r="AK45" s="141"/>
      <c r="AL45" s="139"/>
      <c r="AM45" s="140"/>
      <c r="AN45" s="141"/>
      <c r="AO45" s="105"/>
      <c r="AP45" s="139"/>
      <c r="AQ45" s="139"/>
      <c r="AR45" s="141"/>
      <c r="AS45" s="139"/>
      <c r="AT45" s="140"/>
      <c r="AU45" s="141"/>
      <c r="AV45" s="105"/>
      <c r="AW45" s="139"/>
      <c r="AX45" s="139"/>
      <c r="AY45" s="141"/>
    </row>
    <row r="46" spans="1:51" ht="60" customHeight="1" x14ac:dyDescent="0.25">
      <c r="A46" s="131" t="s">
        <v>29</v>
      </c>
      <c r="B46" s="131" t="s">
        <v>28</v>
      </c>
      <c r="C46" s="131" t="s">
        <v>73</v>
      </c>
      <c r="D46" s="85">
        <f t="shared" si="0"/>
        <v>2.2727272727272728E-2</v>
      </c>
      <c r="E46" s="46" t="s">
        <v>209</v>
      </c>
      <c r="F46" s="46">
        <v>1</v>
      </c>
      <c r="G46" s="83" t="s">
        <v>210</v>
      </c>
      <c r="H46" s="85">
        <v>1</v>
      </c>
      <c r="I46" s="79" t="s">
        <v>310</v>
      </c>
      <c r="J46" s="134"/>
      <c r="K46" s="134"/>
      <c r="L46" s="134"/>
      <c r="M46" s="134"/>
      <c r="N46" s="134"/>
      <c r="O46" s="134"/>
      <c r="P46" s="134"/>
      <c r="Q46" s="134"/>
      <c r="R46" s="134"/>
      <c r="S46" s="134">
        <v>1</v>
      </c>
      <c r="T46" s="134"/>
      <c r="U46" s="134"/>
      <c r="V46" s="133"/>
      <c r="W46" s="46"/>
      <c r="X46" s="50"/>
      <c r="Y46" s="119"/>
      <c r="Z46" s="45"/>
      <c r="AA46" s="85"/>
      <c r="AB46" s="50"/>
      <c r="AC46" s="50"/>
      <c r="AD46" s="45"/>
      <c r="AE46" s="50"/>
      <c r="AF46" s="119"/>
      <c r="AG46" s="45"/>
      <c r="AH46" s="85"/>
      <c r="AI46" s="50"/>
      <c r="AJ46" s="50"/>
      <c r="AK46" s="45"/>
      <c r="AL46" s="50"/>
      <c r="AM46" s="119"/>
      <c r="AN46" s="45"/>
      <c r="AO46" s="85"/>
      <c r="AP46" s="50"/>
      <c r="AQ46" s="50"/>
      <c r="AR46" s="45"/>
      <c r="AS46" s="50"/>
      <c r="AT46" s="119"/>
      <c r="AU46" s="45"/>
      <c r="AV46" s="85"/>
      <c r="AW46" s="50"/>
      <c r="AX46" s="50"/>
      <c r="AY46" s="45"/>
    </row>
    <row r="47" spans="1:51" ht="60" customHeight="1" x14ac:dyDescent="0.25">
      <c r="A47" s="126" t="s">
        <v>29</v>
      </c>
      <c r="B47" s="126" t="s">
        <v>28</v>
      </c>
      <c r="C47" s="126" t="s">
        <v>73</v>
      </c>
      <c r="D47" s="105">
        <f t="shared" si="0"/>
        <v>2.2727272727272728E-2</v>
      </c>
      <c r="E47" s="127" t="s">
        <v>209</v>
      </c>
      <c r="F47" s="127">
        <v>1</v>
      </c>
      <c r="G47" s="106" t="s">
        <v>210</v>
      </c>
      <c r="H47" s="105">
        <v>1</v>
      </c>
      <c r="I47" s="103" t="s">
        <v>311</v>
      </c>
      <c r="J47" s="137"/>
      <c r="K47" s="137"/>
      <c r="L47" s="137"/>
      <c r="M47" s="137"/>
      <c r="N47" s="137"/>
      <c r="O47" s="137"/>
      <c r="P47" s="137"/>
      <c r="Q47" s="137"/>
      <c r="R47" s="137"/>
      <c r="S47" s="137">
        <v>1</v>
      </c>
      <c r="T47" s="137"/>
      <c r="U47" s="137"/>
      <c r="V47" s="129"/>
      <c r="W47" s="127"/>
      <c r="X47" s="139"/>
      <c r="Y47" s="140"/>
      <c r="Z47" s="141"/>
      <c r="AA47" s="105"/>
      <c r="AB47" s="139"/>
      <c r="AC47" s="139"/>
      <c r="AD47" s="141"/>
      <c r="AE47" s="139"/>
      <c r="AF47" s="140"/>
      <c r="AG47" s="141"/>
      <c r="AH47" s="105"/>
      <c r="AI47" s="139"/>
      <c r="AJ47" s="139"/>
      <c r="AK47" s="141"/>
      <c r="AL47" s="139"/>
      <c r="AM47" s="140"/>
      <c r="AN47" s="141"/>
      <c r="AO47" s="105"/>
      <c r="AP47" s="139"/>
      <c r="AQ47" s="139"/>
      <c r="AR47" s="141"/>
      <c r="AS47" s="139"/>
      <c r="AT47" s="140"/>
      <c r="AU47" s="141"/>
      <c r="AV47" s="105"/>
      <c r="AW47" s="139"/>
      <c r="AX47" s="139"/>
      <c r="AY47" s="141"/>
    </row>
    <row r="48" spans="1:51" ht="60" customHeight="1" x14ac:dyDescent="0.25">
      <c r="A48" s="131" t="s">
        <v>29</v>
      </c>
      <c r="B48" s="131" t="s">
        <v>28</v>
      </c>
      <c r="C48" s="131" t="s">
        <v>73</v>
      </c>
      <c r="D48" s="85">
        <f t="shared" si="0"/>
        <v>2.2727272727272728E-2</v>
      </c>
      <c r="E48" s="46" t="s">
        <v>209</v>
      </c>
      <c r="F48" s="46">
        <v>1</v>
      </c>
      <c r="G48" s="83" t="s">
        <v>210</v>
      </c>
      <c r="H48" s="85">
        <v>1</v>
      </c>
      <c r="I48" s="79" t="s">
        <v>312</v>
      </c>
      <c r="J48" s="134"/>
      <c r="K48" s="134"/>
      <c r="L48" s="134"/>
      <c r="M48" s="134"/>
      <c r="N48" s="134"/>
      <c r="O48" s="134"/>
      <c r="P48" s="134"/>
      <c r="Q48" s="134"/>
      <c r="R48" s="134"/>
      <c r="S48" s="134">
        <v>1</v>
      </c>
      <c r="T48" s="134"/>
      <c r="U48" s="134"/>
      <c r="V48" s="133"/>
      <c r="W48" s="46"/>
      <c r="X48" s="50"/>
      <c r="Y48" s="119"/>
      <c r="Z48" s="45"/>
      <c r="AA48" s="85"/>
      <c r="AB48" s="50"/>
      <c r="AC48" s="50"/>
      <c r="AD48" s="45"/>
      <c r="AE48" s="50"/>
      <c r="AF48" s="119"/>
      <c r="AG48" s="45"/>
      <c r="AH48" s="85"/>
      <c r="AI48" s="50"/>
      <c r="AJ48" s="50"/>
      <c r="AK48" s="45"/>
      <c r="AL48" s="50"/>
      <c r="AM48" s="119"/>
      <c r="AN48" s="45"/>
      <c r="AO48" s="85"/>
      <c r="AP48" s="50"/>
      <c r="AQ48" s="50"/>
      <c r="AR48" s="45"/>
      <c r="AS48" s="50"/>
      <c r="AT48" s="119"/>
      <c r="AU48" s="45"/>
      <c r="AV48" s="85"/>
      <c r="AW48" s="50"/>
      <c r="AX48" s="50"/>
      <c r="AY48" s="45"/>
    </row>
    <row r="49" spans="1:51" ht="60" customHeight="1" x14ac:dyDescent="0.25">
      <c r="A49" s="126" t="s">
        <v>29</v>
      </c>
      <c r="B49" s="126" t="s">
        <v>28</v>
      </c>
      <c r="C49" s="126" t="s">
        <v>73</v>
      </c>
      <c r="D49" s="105">
        <f t="shared" si="0"/>
        <v>2.2727272727272728E-2</v>
      </c>
      <c r="E49" s="127" t="s">
        <v>209</v>
      </c>
      <c r="F49" s="127">
        <v>1</v>
      </c>
      <c r="G49" s="106" t="s">
        <v>210</v>
      </c>
      <c r="H49" s="105">
        <v>1</v>
      </c>
      <c r="I49" s="103" t="s">
        <v>313</v>
      </c>
      <c r="J49" s="137"/>
      <c r="K49" s="137"/>
      <c r="L49" s="137"/>
      <c r="M49" s="137"/>
      <c r="N49" s="137"/>
      <c r="O49" s="137"/>
      <c r="P49" s="137"/>
      <c r="Q49" s="137"/>
      <c r="R49" s="137"/>
      <c r="S49" s="137">
        <v>1</v>
      </c>
      <c r="T49" s="137"/>
      <c r="U49" s="137"/>
      <c r="V49" s="129"/>
      <c r="W49" s="127"/>
      <c r="X49" s="139"/>
      <c r="Y49" s="140"/>
      <c r="Z49" s="141"/>
      <c r="AA49" s="105"/>
      <c r="AB49" s="139"/>
      <c r="AC49" s="139"/>
      <c r="AD49" s="141"/>
      <c r="AE49" s="139"/>
      <c r="AF49" s="140"/>
      <c r="AG49" s="141"/>
      <c r="AH49" s="105"/>
      <c r="AI49" s="139"/>
      <c r="AJ49" s="139"/>
      <c r="AK49" s="141"/>
      <c r="AL49" s="139"/>
      <c r="AM49" s="140"/>
      <c r="AN49" s="141"/>
      <c r="AO49" s="105"/>
      <c r="AP49" s="139"/>
      <c r="AQ49" s="139"/>
      <c r="AR49" s="141"/>
      <c r="AS49" s="139"/>
      <c r="AT49" s="140"/>
      <c r="AU49" s="141"/>
      <c r="AV49" s="105"/>
      <c r="AW49" s="139"/>
      <c r="AX49" s="139"/>
      <c r="AY49" s="141"/>
    </row>
    <row r="50" spans="1:51" ht="60" customHeight="1" x14ac:dyDescent="0.25">
      <c r="A50" s="131" t="s">
        <v>29</v>
      </c>
      <c r="B50" s="131" t="s">
        <v>28</v>
      </c>
      <c r="C50" s="131" t="s">
        <v>73</v>
      </c>
      <c r="D50" s="85">
        <f t="shared" si="0"/>
        <v>2.2727272727272728E-2</v>
      </c>
      <c r="E50" s="46" t="s">
        <v>209</v>
      </c>
      <c r="F50" s="46">
        <v>1</v>
      </c>
      <c r="G50" s="83" t="s">
        <v>210</v>
      </c>
      <c r="H50" s="85">
        <v>1</v>
      </c>
      <c r="I50" s="79" t="s">
        <v>314</v>
      </c>
      <c r="J50" s="134"/>
      <c r="K50" s="134"/>
      <c r="L50" s="134"/>
      <c r="M50" s="134"/>
      <c r="N50" s="134"/>
      <c r="O50" s="134"/>
      <c r="P50" s="134"/>
      <c r="Q50" s="134"/>
      <c r="R50" s="134"/>
      <c r="S50" s="134">
        <v>1</v>
      </c>
      <c r="T50" s="134"/>
      <c r="U50" s="134"/>
      <c r="V50" s="133"/>
      <c r="W50" s="46"/>
      <c r="X50" s="50"/>
      <c r="Y50" s="119"/>
      <c r="Z50" s="45"/>
      <c r="AA50" s="85"/>
      <c r="AB50" s="50"/>
      <c r="AC50" s="50"/>
      <c r="AD50" s="45"/>
      <c r="AE50" s="50"/>
      <c r="AF50" s="119"/>
      <c r="AG50" s="45"/>
      <c r="AH50" s="85"/>
      <c r="AI50" s="50"/>
      <c r="AJ50" s="50"/>
      <c r="AK50" s="45"/>
      <c r="AL50" s="50"/>
      <c r="AM50" s="119"/>
      <c r="AN50" s="45"/>
      <c r="AO50" s="85"/>
      <c r="AP50" s="50"/>
      <c r="AQ50" s="50"/>
      <c r="AR50" s="45"/>
      <c r="AS50" s="50"/>
      <c r="AT50" s="119"/>
      <c r="AU50" s="45"/>
      <c r="AV50" s="85"/>
      <c r="AW50" s="50"/>
      <c r="AX50" s="50"/>
      <c r="AY50" s="45"/>
    </row>
    <row r="51" spans="1:51" ht="60" customHeight="1" x14ac:dyDescent="0.25">
      <c r="A51" s="126" t="s">
        <v>29</v>
      </c>
      <c r="B51" s="126" t="s">
        <v>28</v>
      </c>
      <c r="C51" s="126" t="s">
        <v>73</v>
      </c>
      <c r="D51" s="105">
        <f t="shared" si="0"/>
        <v>2.2727272727272728E-2</v>
      </c>
      <c r="E51" s="127" t="s">
        <v>209</v>
      </c>
      <c r="F51" s="127">
        <v>1</v>
      </c>
      <c r="G51" s="106" t="s">
        <v>210</v>
      </c>
      <c r="H51" s="105">
        <v>1</v>
      </c>
      <c r="I51" s="103" t="s">
        <v>315</v>
      </c>
      <c r="J51" s="137"/>
      <c r="K51" s="137"/>
      <c r="L51" s="137"/>
      <c r="M51" s="137"/>
      <c r="N51" s="137"/>
      <c r="O51" s="137"/>
      <c r="P51" s="137"/>
      <c r="Q51" s="137"/>
      <c r="R51" s="137"/>
      <c r="S51" s="137"/>
      <c r="T51" s="137">
        <v>1</v>
      </c>
      <c r="U51" s="137"/>
      <c r="V51" s="129"/>
      <c r="W51" s="127"/>
      <c r="X51" s="139"/>
      <c r="Y51" s="140"/>
      <c r="Z51" s="141"/>
      <c r="AA51" s="105"/>
      <c r="AB51" s="139"/>
      <c r="AC51" s="139"/>
      <c r="AD51" s="141"/>
      <c r="AE51" s="139"/>
      <c r="AF51" s="140"/>
      <c r="AG51" s="141"/>
      <c r="AH51" s="105"/>
      <c r="AI51" s="139"/>
      <c r="AJ51" s="139"/>
      <c r="AK51" s="141"/>
      <c r="AL51" s="139"/>
      <c r="AM51" s="140"/>
      <c r="AN51" s="141"/>
      <c r="AO51" s="105"/>
      <c r="AP51" s="139"/>
      <c r="AQ51" s="139"/>
      <c r="AR51" s="141"/>
      <c r="AS51" s="139"/>
      <c r="AT51" s="140"/>
      <c r="AU51" s="141"/>
      <c r="AV51" s="105"/>
      <c r="AW51" s="139"/>
      <c r="AX51" s="139"/>
      <c r="AY51" s="141"/>
    </row>
    <row r="52" spans="1:51" ht="60" customHeight="1" x14ac:dyDescent="0.25">
      <c r="A52" s="131" t="s">
        <v>29</v>
      </c>
      <c r="B52" s="131" t="s">
        <v>28</v>
      </c>
      <c r="C52" s="131" t="s">
        <v>73</v>
      </c>
      <c r="D52" s="85">
        <f t="shared" si="0"/>
        <v>2.2727272727272728E-2</v>
      </c>
      <c r="E52" s="46" t="s">
        <v>209</v>
      </c>
      <c r="F52" s="46">
        <v>1</v>
      </c>
      <c r="G52" s="83" t="s">
        <v>210</v>
      </c>
      <c r="H52" s="85">
        <v>1</v>
      </c>
      <c r="I52" s="79" t="s">
        <v>316</v>
      </c>
      <c r="J52" s="134"/>
      <c r="K52" s="134"/>
      <c r="L52" s="134"/>
      <c r="M52" s="134"/>
      <c r="N52" s="134"/>
      <c r="O52" s="134"/>
      <c r="P52" s="134"/>
      <c r="Q52" s="134"/>
      <c r="R52" s="134"/>
      <c r="S52" s="134"/>
      <c r="T52" s="134">
        <v>1</v>
      </c>
      <c r="U52" s="134"/>
      <c r="V52" s="133"/>
      <c r="W52" s="46"/>
      <c r="X52" s="50"/>
      <c r="Y52" s="119"/>
      <c r="Z52" s="45"/>
      <c r="AA52" s="85"/>
      <c r="AB52" s="50"/>
      <c r="AC52" s="50"/>
      <c r="AD52" s="45"/>
      <c r="AE52" s="50"/>
      <c r="AF52" s="119"/>
      <c r="AG52" s="45"/>
      <c r="AH52" s="85"/>
      <c r="AI52" s="50"/>
      <c r="AJ52" s="50"/>
      <c r="AK52" s="45"/>
      <c r="AL52" s="50"/>
      <c r="AM52" s="119"/>
      <c r="AN52" s="45"/>
      <c r="AO52" s="85"/>
      <c r="AP52" s="50"/>
      <c r="AQ52" s="50"/>
      <c r="AR52" s="45"/>
      <c r="AS52" s="50"/>
      <c r="AT52" s="119"/>
      <c r="AU52" s="45"/>
      <c r="AV52" s="85"/>
      <c r="AW52" s="50"/>
      <c r="AX52" s="50"/>
      <c r="AY52" s="45"/>
    </row>
    <row r="53" spans="1:51" ht="60" customHeight="1" x14ac:dyDescent="0.25">
      <c r="A53" s="126" t="s">
        <v>29</v>
      </c>
      <c r="B53" s="126" t="s">
        <v>28</v>
      </c>
      <c r="C53" s="126" t="s">
        <v>73</v>
      </c>
      <c r="D53" s="105">
        <f t="shared" si="0"/>
        <v>2.2727272727272728E-2</v>
      </c>
      <c r="E53" s="127" t="s">
        <v>209</v>
      </c>
      <c r="F53" s="127">
        <v>1</v>
      </c>
      <c r="G53" s="106" t="s">
        <v>210</v>
      </c>
      <c r="H53" s="105">
        <v>1</v>
      </c>
      <c r="I53" s="103" t="s">
        <v>317</v>
      </c>
      <c r="J53" s="137"/>
      <c r="K53" s="137"/>
      <c r="L53" s="137"/>
      <c r="M53" s="137"/>
      <c r="N53" s="137"/>
      <c r="O53" s="137"/>
      <c r="P53" s="137"/>
      <c r="Q53" s="137"/>
      <c r="R53" s="137"/>
      <c r="S53" s="137"/>
      <c r="T53" s="137"/>
      <c r="U53" s="137">
        <v>1</v>
      </c>
      <c r="V53" s="129"/>
      <c r="W53" s="127"/>
      <c r="X53" s="139"/>
      <c r="Y53" s="140"/>
      <c r="Z53" s="141"/>
      <c r="AA53" s="105"/>
      <c r="AB53" s="139"/>
      <c r="AC53" s="139"/>
      <c r="AD53" s="141"/>
      <c r="AE53" s="139"/>
      <c r="AF53" s="140"/>
      <c r="AG53" s="141"/>
      <c r="AH53" s="105"/>
      <c r="AI53" s="139"/>
      <c r="AJ53" s="139"/>
      <c r="AK53" s="141"/>
      <c r="AL53" s="139"/>
      <c r="AM53" s="140"/>
      <c r="AN53" s="141"/>
      <c r="AO53" s="105"/>
      <c r="AP53" s="139"/>
      <c r="AQ53" s="139"/>
      <c r="AR53" s="141"/>
      <c r="AS53" s="139"/>
      <c r="AT53" s="140"/>
      <c r="AU53" s="141"/>
      <c r="AV53" s="105"/>
      <c r="AW53" s="139"/>
      <c r="AX53" s="139"/>
      <c r="AY53" s="141"/>
    </row>
    <row r="54" spans="1:51" ht="60" customHeight="1" x14ac:dyDescent="0.25">
      <c r="A54" s="142" t="s">
        <v>29</v>
      </c>
      <c r="B54" s="131" t="s">
        <v>28</v>
      </c>
      <c r="C54" s="131" t="s">
        <v>73</v>
      </c>
      <c r="D54" s="85">
        <f t="shared" si="0"/>
        <v>2.2727272727272728E-2</v>
      </c>
      <c r="E54" s="46" t="s">
        <v>209</v>
      </c>
      <c r="F54" s="46">
        <v>1</v>
      </c>
      <c r="G54" s="83" t="s">
        <v>210</v>
      </c>
      <c r="H54" s="85">
        <v>1</v>
      </c>
      <c r="I54" s="79" t="s">
        <v>318</v>
      </c>
      <c r="J54" s="134"/>
      <c r="K54" s="134"/>
      <c r="L54" s="134"/>
      <c r="M54" s="134"/>
      <c r="N54" s="134"/>
      <c r="O54" s="134"/>
      <c r="P54" s="134"/>
      <c r="Q54" s="134"/>
      <c r="R54" s="134"/>
      <c r="S54" s="134"/>
      <c r="T54" s="134"/>
      <c r="U54" s="134">
        <v>1</v>
      </c>
      <c r="V54" s="133"/>
      <c r="W54" s="46"/>
      <c r="X54" s="50"/>
      <c r="Y54" s="119"/>
      <c r="Z54" s="45"/>
      <c r="AA54" s="85"/>
      <c r="AB54" s="50"/>
      <c r="AC54" s="50"/>
      <c r="AD54" s="45"/>
      <c r="AE54" s="50"/>
      <c r="AF54" s="119"/>
      <c r="AG54" s="45"/>
      <c r="AH54" s="85"/>
      <c r="AI54" s="50"/>
      <c r="AJ54" s="50"/>
      <c r="AK54" s="45"/>
      <c r="AL54" s="50"/>
      <c r="AM54" s="119"/>
      <c r="AN54" s="45"/>
      <c r="AO54" s="85"/>
      <c r="AP54" s="50"/>
      <c r="AQ54" s="50"/>
      <c r="AR54" s="45"/>
      <c r="AS54" s="50"/>
      <c r="AT54" s="119"/>
      <c r="AU54" s="45"/>
      <c r="AV54" s="85"/>
      <c r="AW54" s="50"/>
      <c r="AX54" s="50"/>
      <c r="AY54" s="45"/>
    </row>
    <row r="55" spans="1:51" ht="15.75" customHeight="1" x14ac:dyDescent="0.25"/>
    <row r="56" spans="1:51" ht="15.75" customHeight="1" x14ac:dyDescent="0.25"/>
    <row r="57" spans="1:51" ht="15.75" customHeight="1" x14ac:dyDescent="0.25"/>
    <row r="58" spans="1:51" ht="15.75" customHeight="1" x14ac:dyDescent="0.25"/>
    <row r="59" spans="1:51" ht="15.75" customHeight="1" x14ac:dyDescent="0.25"/>
    <row r="60" spans="1:51" ht="15.75" customHeight="1" x14ac:dyDescent="0.25"/>
    <row r="61" spans="1:51" ht="15.75" customHeight="1" x14ac:dyDescent="0.25"/>
    <row r="62" spans="1:51" ht="15.75" customHeight="1" x14ac:dyDescent="0.25"/>
    <row r="63" spans="1:51" ht="15.75" customHeight="1" x14ac:dyDescent="0.25"/>
    <row r="64" spans="1:51"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10:AY54" xr:uid="{00000000-0009-0000-0000-000005000000}"/>
  <mergeCells count="28">
    <mergeCell ref="X8:AD8"/>
    <mergeCell ref="AE8:AK8"/>
    <mergeCell ref="AL8:AR8"/>
    <mergeCell ref="AS8:AY8"/>
    <mergeCell ref="A1:A3"/>
    <mergeCell ref="B1:V3"/>
    <mergeCell ref="B5:C5"/>
    <mergeCell ref="D6:G6"/>
    <mergeCell ref="A8:C9"/>
    <mergeCell ref="D8:I9"/>
    <mergeCell ref="V8:W9"/>
    <mergeCell ref="J8:U8"/>
    <mergeCell ref="P9:R9"/>
    <mergeCell ref="S9:U9"/>
    <mergeCell ref="J9:L9"/>
    <mergeCell ref="M9:O9"/>
    <mergeCell ref="AU9:AV9"/>
    <mergeCell ref="AW9:AX9"/>
    <mergeCell ref="X9:Y9"/>
    <mergeCell ref="Z9:AA9"/>
    <mergeCell ref="AB9:AC9"/>
    <mergeCell ref="AE9:AF9"/>
    <mergeCell ref="AG9:AH9"/>
    <mergeCell ref="AI9:AJ9"/>
    <mergeCell ref="AL9:AM9"/>
    <mergeCell ref="AN9:AO9"/>
    <mergeCell ref="AP9:AQ9"/>
    <mergeCell ref="AS9:AT9"/>
  </mergeCells>
  <conditionalFormatting sqref="D6">
    <cfRule type="expression" dxfId="4" priority="1">
      <formula>$D$6&lt;&gt;""</formula>
    </cfRule>
  </conditionalFormatting>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4">
        <x14:dataValidation type="list" allowBlank="1" showInputMessage="1" showErrorMessage="1" prompt="DEPENDENCIA FORMULADORA - Seleccione de la lista la dependencia para que se habiliten las opciones de los demas campos." xr:uid="{00000000-0002-0000-0500-000000000000}">
          <x14:formula1>
            <xm:f>Listas!$C$2:$C$21</xm:f>
          </x14:formula1>
          <xm:sqref>B5</xm:sqref>
        </x14:dataValidation>
        <x14:dataValidation type="list" allowBlank="1" showInputMessage="1" showErrorMessage="1" prompt="Política MIPG asociada - Seleccione de la lista la politica del MIPG correspondiente. NO COMBINAR CELDAS." xr:uid="{00000000-0002-0000-0500-000001000000}">
          <x14:formula1>
            <xm:f>IF($B$5="","",INDIRECT(VLOOKUP($B$5,Listas!$C$2:$F$22,4,0)))</xm:f>
          </x14:formula1>
          <xm:sqref>B11:B54</xm:sqref>
        </x14:dataValidation>
        <x14:dataValidation type="list" allowBlank="1" showInputMessage="1" showErrorMessage="1" prompt="Plan institucional asociado - Selecciones de la lista el plan institucional al que se asocia el entregable y las actividades que se van a proponer. NO COMBINAR CELDAS." xr:uid="{00000000-0002-0000-0500-000002000000}">
          <x14:formula1>
            <xm:f>Listas!$G$2:$G$13</xm:f>
          </x14:formula1>
          <xm:sqref>C11:C54</xm:sqref>
        </x14:dataValidation>
        <x14:dataValidation type="list" allowBlank="1" showInputMessage="1" showErrorMessage="1" prompt="PROYECTO QUE FINANCIA - Seleccione de la lista el proyecto de inversión que financia la ejecución de la actividad y/o el entregable planificado. NO COMBINAR CELDAS." xr:uid="{00000000-0002-0000-0500-000003000000}">
          <x14:formula1>
            <xm:f>Listas!$H$2:$H$13</xm:f>
          </x14:formula1>
          <xm:sqref>V11:V54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C83CB-827B-46B7-AC8A-F1C7BE1E14DF}">
  <dimension ref="A1:BM41"/>
  <sheetViews>
    <sheetView tabSelected="1" zoomScale="90" zoomScaleNormal="90" workbookViewId="0">
      <pane ySplit="6" topLeftCell="A7" activePane="bottomLeft" state="frozen"/>
      <selection pane="bottomLeft" activeCell="B7" sqref="B7:B14"/>
    </sheetView>
  </sheetViews>
  <sheetFormatPr baseColWidth="10" defaultColWidth="11.5703125" defaultRowHeight="16.5" x14ac:dyDescent="0.3"/>
  <cols>
    <col min="1" max="1" width="2.28515625" style="245" customWidth="1"/>
    <col min="2" max="2" width="28.42578125" style="245" customWidth="1"/>
    <col min="3" max="3" width="9.7109375" style="245" customWidth="1"/>
    <col min="4" max="4" width="16.42578125" style="245" customWidth="1"/>
    <col min="5" max="5" width="31.28515625" style="245" customWidth="1"/>
    <col min="6" max="6" width="57.140625" style="245" customWidth="1"/>
    <col min="7" max="7" width="56.42578125" style="245" customWidth="1"/>
    <col min="8" max="8" width="15.85546875" style="245" hidden="1" customWidth="1"/>
    <col min="9" max="9" width="11.5703125" style="245"/>
    <col min="10" max="10" width="34.5703125" style="245" customWidth="1"/>
    <col min="11" max="11" width="20.7109375" style="245" customWidth="1"/>
    <col min="12" max="12" width="15.5703125" style="245" customWidth="1"/>
    <col min="13" max="16384" width="11.5703125" style="245"/>
  </cols>
  <sheetData>
    <row r="1" spans="1:65" ht="27.75" customHeight="1" x14ac:dyDescent="0.5">
      <c r="A1" s="764"/>
      <c r="B1" s="765"/>
      <c r="C1" s="766"/>
      <c r="D1" s="758" t="s">
        <v>782</v>
      </c>
      <c r="E1" s="758"/>
      <c r="F1" s="758"/>
      <c r="G1" s="758"/>
      <c r="H1" s="758"/>
      <c r="I1" s="758"/>
      <c r="J1" s="759"/>
      <c r="K1" s="752" t="s">
        <v>743</v>
      </c>
      <c r="L1" s="753"/>
      <c r="M1" s="290"/>
      <c r="N1" s="290"/>
      <c r="O1" s="290"/>
      <c r="P1" s="290"/>
      <c r="Q1" s="290"/>
      <c r="R1" s="290"/>
      <c r="S1" s="290"/>
      <c r="T1" s="290"/>
      <c r="U1" s="290"/>
      <c r="V1" s="290"/>
      <c r="W1" s="290"/>
      <c r="X1" s="290"/>
      <c r="AA1" s="242"/>
      <c r="AB1" s="242"/>
      <c r="AC1" s="242"/>
      <c r="AD1" s="243"/>
      <c r="AE1" s="244"/>
      <c r="AF1" s="244"/>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row>
    <row r="2" spans="1:65" ht="27.75" customHeight="1" x14ac:dyDescent="0.5">
      <c r="A2" s="767"/>
      <c r="B2" s="768"/>
      <c r="C2" s="769"/>
      <c r="D2" s="760"/>
      <c r="E2" s="760"/>
      <c r="F2" s="760"/>
      <c r="G2" s="760"/>
      <c r="H2" s="760"/>
      <c r="I2" s="760"/>
      <c r="J2" s="761"/>
      <c r="K2" s="754" t="s">
        <v>999</v>
      </c>
      <c r="L2" s="755"/>
      <c r="M2" s="291"/>
      <c r="N2" s="291"/>
      <c r="O2" s="291"/>
      <c r="P2" s="291"/>
      <c r="Q2" s="291"/>
      <c r="R2" s="291"/>
      <c r="S2" s="291"/>
      <c r="T2" s="291"/>
      <c r="U2" s="291"/>
      <c r="V2" s="291"/>
      <c r="W2" s="291"/>
      <c r="X2" s="290"/>
      <c r="AA2" s="242"/>
      <c r="AB2" s="242"/>
      <c r="AC2" s="242"/>
      <c r="AD2" s="243"/>
      <c r="AE2" s="244"/>
      <c r="AF2" s="244"/>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row>
    <row r="3" spans="1:65" ht="27.75" customHeight="1" thickBot="1" x14ac:dyDescent="0.55000000000000004">
      <c r="A3" s="770"/>
      <c r="B3" s="771"/>
      <c r="C3" s="772"/>
      <c r="D3" s="762"/>
      <c r="E3" s="762"/>
      <c r="F3" s="762"/>
      <c r="G3" s="762"/>
      <c r="H3" s="762"/>
      <c r="I3" s="762"/>
      <c r="J3" s="763"/>
      <c r="K3" s="756" t="s">
        <v>998</v>
      </c>
      <c r="L3" s="757"/>
      <c r="M3" s="290"/>
      <c r="N3" s="290"/>
      <c r="O3" s="290"/>
      <c r="P3" s="290"/>
      <c r="Q3" s="290"/>
      <c r="R3" s="290"/>
      <c r="S3" s="290"/>
      <c r="T3" s="290"/>
      <c r="U3" s="290"/>
      <c r="V3" s="290"/>
      <c r="W3" s="290"/>
      <c r="X3" s="290"/>
      <c r="AA3" s="242"/>
      <c r="AB3" s="242"/>
      <c r="AC3" s="242"/>
      <c r="AD3" s="243"/>
      <c r="AE3" s="244"/>
      <c r="AF3" s="244"/>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row>
    <row r="4" spans="1:65" ht="17.25" thickBot="1" x14ac:dyDescent="0.35"/>
    <row r="5" spans="1:65" ht="15.6" customHeight="1" x14ac:dyDescent="0.3">
      <c r="B5" s="744" t="s">
        <v>941</v>
      </c>
      <c r="C5" s="773" t="s">
        <v>724</v>
      </c>
      <c r="D5" s="774"/>
      <c r="E5" s="744" t="s">
        <v>725</v>
      </c>
      <c r="F5" s="777" t="s">
        <v>726</v>
      </c>
      <c r="G5" s="779" t="s">
        <v>0</v>
      </c>
      <c r="H5" s="779" t="s">
        <v>1</v>
      </c>
      <c r="I5" s="779" t="s">
        <v>134</v>
      </c>
      <c r="J5" s="789" t="s">
        <v>778</v>
      </c>
      <c r="K5" s="744" t="s">
        <v>779</v>
      </c>
      <c r="L5" s="744" t="s">
        <v>780</v>
      </c>
    </row>
    <row r="6" spans="1:65" ht="17.25" thickBot="1" x14ac:dyDescent="0.35">
      <c r="B6" s="745"/>
      <c r="C6" s="775"/>
      <c r="D6" s="776"/>
      <c r="E6" s="745"/>
      <c r="F6" s="778"/>
      <c r="G6" s="780"/>
      <c r="H6" s="780"/>
      <c r="I6" s="780"/>
      <c r="J6" s="790"/>
      <c r="K6" s="745"/>
      <c r="L6" s="745"/>
    </row>
    <row r="7" spans="1:65" ht="124.9" customHeight="1" x14ac:dyDescent="0.3">
      <c r="B7" s="791" t="s">
        <v>985</v>
      </c>
      <c r="C7" s="746" t="s">
        <v>781</v>
      </c>
      <c r="D7" s="747"/>
      <c r="E7" s="414" t="s">
        <v>984</v>
      </c>
      <c r="F7" s="673" t="s">
        <v>731</v>
      </c>
      <c r="G7" s="392" t="s">
        <v>992</v>
      </c>
      <c r="H7" s="674" t="s">
        <v>749</v>
      </c>
      <c r="I7" s="412">
        <v>3</v>
      </c>
      <c r="J7" s="412" t="s">
        <v>42</v>
      </c>
      <c r="K7" s="413">
        <v>46143</v>
      </c>
      <c r="L7" s="387">
        <v>47483</v>
      </c>
    </row>
    <row r="8" spans="1:65" ht="55.9" customHeight="1" thickBot="1" x14ac:dyDescent="0.35">
      <c r="B8" s="792"/>
      <c r="C8" s="748"/>
      <c r="D8" s="749"/>
      <c r="E8" s="415" t="s">
        <v>984</v>
      </c>
      <c r="F8" s="388" t="s">
        <v>736</v>
      </c>
      <c r="G8" s="389" t="s">
        <v>935</v>
      </c>
      <c r="H8" s="675" t="s">
        <v>355</v>
      </c>
      <c r="I8" s="676">
        <v>12</v>
      </c>
      <c r="J8" s="676" t="s">
        <v>42</v>
      </c>
      <c r="K8" s="408">
        <v>46143</v>
      </c>
      <c r="L8" s="409">
        <v>47483</v>
      </c>
    </row>
    <row r="9" spans="1:65" ht="109.15" customHeight="1" x14ac:dyDescent="0.3">
      <c r="B9" s="792"/>
      <c r="C9" s="748"/>
      <c r="D9" s="749"/>
      <c r="E9" s="416" t="s">
        <v>750</v>
      </c>
      <c r="F9" s="677" t="s">
        <v>934</v>
      </c>
      <c r="G9" s="677" t="s">
        <v>936</v>
      </c>
      <c r="H9" s="678" t="s">
        <v>756</v>
      </c>
      <c r="I9" s="679">
        <v>1</v>
      </c>
      <c r="J9" s="679" t="s">
        <v>751</v>
      </c>
      <c r="K9" s="407">
        <v>46266</v>
      </c>
      <c r="L9" s="680">
        <v>47483</v>
      </c>
    </row>
    <row r="10" spans="1:65" ht="75.75" thickBot="1" x14ac:dyDescent="0.35">
      <c r="B10" s="792"/>
      <c r="C10" s="748"/>
      <c r="D10" s="749"/>
      <c r="E10" s="415" t="s">
        <v>750</v>
      </c>
      <c r="F10" s="388" t="s">
        <v>765</v>
      </c>
      <c r="G10" s="388" t="s">
        <v>938</v>
      </c>
      <c r="H10" s="681" t="s">
        <v>4</v>
      </c>
      <c r="I10" s="676">
        <v>1</v>
      </c>
      <c r="J10" s="676" t="s">
        <v>752</v>
      </c>
      <c r="K10" s="408">
        <v>46388</v>
      </c>
      <c r="L10" s="409">
        <v>47483</v>
      </c>
    </row>
    <row r="11" spans="1:65" ht="45" x14ac:dyDescent="0.3">
      <c r="B11" s="792"/>
      <c r="C11" s="748"/>
      <c r="D11" s="749"/>
      <c r="E11" s="414" t="s">
        <v>753</v>
      </c>
      <c r="F11" s="682" t="s">
        <v>766</v>
      </c>
      <c r="G11" s="683" t="s">
        <v>939</v>
      </c>
      <c r="H11" s="684" t="s">
        <v>9</v>
      </c>
      <c r="I11" s="685">
        <v>1</v>
      </c>
      <c r="J11" s="685" t="s">
        <v>754</v>
      </c>
      <c r="K11" s="686">
        <v>46388</v>
      </c>
      <c r="L11" s="687">
        <v>47483</v>
      </c>
    </row>
    <row r="12" spans="1:65" ht="60.75" thickBot="1" x14ac:dyDescent="0.35">
      <c r="B12" s="792"/>
      <c r="C12" s="748"/>
      <c r="D12" s="749"/>
      <c r="E12" s="415" t="s">
        <v>753</v>
      </c>
      <c r="F12" s="388" t="s">
        <v>911</v>
      </c>
      <c r="G12" s="688" t="s">
        <v>940</v>
      </c>
      <c r="H12" s="689" t="s">
        <v>9</v>
      </c>
      <c r="I12" s="676">
        <v>1</v>
      </c>
      <c r="J12" s="676" t="s">
        <v>988</v>
      </c>
      <c r="K12" s="408">
        <v>46388</v>
      </c>
      <c r="L12" s="409">
        <v>47483</v>
      </c>
    </row>
    <row r="13" spans="1:65" ht="84.6" customHeight="1" thickBot="1" x14ac:dyDescent="0.35">
      <c r="B13" s="792"/>
      <c r="C13" s="748"/>
      <c r="D13" s="749"/>
      <c r="E13" s="417" t="s">
        <v>755</v>
      </c>
      <c r="F13" s="690" t="s">
        <v>767</v>
      </c>
      <c r="G13" s="691" t="s">
        <v>944</v>
      </c>
      <c r="H13" s="692" t="s">
        <v>756</v>
      </c>
      <c r="I13" s="693">
        <v>1</v>
      </c>
      <c r="J13" s="693" t="s">
        <v>993</v>
      </c>
      <c r="K13" s="694">
        <v>46388</v>
      </c>
      <c r="L13" s="695">
        <v>47483</v>
      </c>
    </row>
    <row r="14" spans="1:65" ht="57" customHeight="1" thickBot="1" x14ac:dyDescent="0.35">
      <c r="B14" s="793"/>
      <c r="C14" s="750"/>
      <c r="D14" s="751"/>
      <c r="E14" s="418" t="s">
        <v>737</v>
      </c>
      <c r="F14" s="399" t="s">
        <v>738</v>
      </c>
      <c r="G14" s="400" t="s">
        <v>757</v>
      </c>
      <c r="H14" s="696" t="s">
        <v>355</v>
      </c>
      <c r="I14" s="697">
        <v>4</v>
      </c>
      <c r="J14" s="697" t="s">
        <v>42</v>
      </c>
      <c r="K14" s="698">
        <v>46023</v>
      </c>
      <c r="L14" s="699">
        <v>47483</v>
      </c>
    </row>
    <row r="15" spans="1:65" ht="54.6" customHeight="1" x14ac:dyDescent="0.3">
      <c r="B15" s="791" t="s">
        <v>950</v>
      </c>
      <c r="C15" s="746" t="s">
        <v>786</v>
      </c>
      <c r="D15" s="747"/>
      <c r="E15" s="414" t="s">
        <v>763</v>
      </c>
      <c r="F15" s="391" t="s">
        <v>820</v>
      </c>
      <c r="G15" s="392" t="s">
        <v>796</v>
      </c>
      <c r="H15" s="674" t="s">
        <v>735</v>
      </c>
      <c r="I15" s="412">
        <v>1</v>
      </c>
      <c r="J15" s="412" t="s">
        <v>42</v>
      </c>
      <c r="K15" s="413">
        <v>46082</v>
      </c>
      <c r="L15" s="387">
        <v>46387</v>
      </c>
    </row>
    <row r="16" spans="1:65" ht="45.6" customHeight="1" thickBot="1" x14ac:dyDescent="0.35">
      <c r="B16" s="792"/>
      <c r="C16" s="748"/>
      <c r="D16" s="749"/>
      <c r="E16" s="419" t="s">
        <v>763</v>
      </c>
      <c r="F16" s="393" t="s">
        <v>899</v>
      </c>
      <c r="G16" s="394" t="s">
        <v>901</v>
      </c>
      <c r="H16" s="678" t="s">
        <v>758</v>
      </c>
      <c r="I16" s="679">
        <v>1</v>
      </c>
      <c r="J16" s="679" t="s">
        <v>42</v>
      </c>
      <c r="K16" s="407">
        <v>46082</v>
      </c>
      <c r="L16" s="680">
        <v>46387</v>
      </c>
    </row>
    <row r="17" spans="2:12" ht="105.6" customHeight="1" x14ac:dyDescent="0.3">
      <c r="B17" s="792"/>
      <c r="C17" s="748"/>
      <c r="D17" s="749"/>
      <c r="E17" s="414" t="s">
        <v>764</v>
      </c>
      <c r="F17" s="395" t="s">
        <v>821</v>
      </c>
      <c r="G17" s="396" t="s">
        <v>945</v>
      </c>
      <c r="H17" s="700" t="s">
        <v>735</v>
      </c>
      <c r="I17" s="701">
        <v>1</v>
      </c>
      <c r="J17" s="701" t="s">
        <v>759</v>
      </c>
      <c r="K17" s="402">
        <v>46174</v>
      </c>
      <c r="L17" s="403">
        <v>46387</v>
      </c>
    </row>
    <row r="18" spans="2:12" ht="91.15" customHeight="1" thickBot="1" x14ac:dyDescent="0.35">
      <c r="B18" s="792"/>
      <c r="C18" s="748"/>
      <c r="D18" s="749"/>
      <c r="E18" s="419" t="s">
        <v>764</v>
      </c>
      <c r="F18" s="397" t="s">
        <v>787</v>
      </c>
      <c r="G18" s="398" t="s">
        <v>946</v>
      </c>
      <c r="H18" s="702" t="s">
        <v>4</v>
      </c>
      <c r="I18" s="702" t="s">
        <v>760</v>
      </c>
      <c r="J18" s="703" t="s">
        <v>759</v>
      </c>
      <c r="K18" s="704">
        <v>46388</v>
      </c>
      <c r="L18" s="705">
        <v>47483</v>
      </c>
    </row>
    <row r="19" spans="2:12" ht="53.45" customHeight="1" thickBot="1" x14ac:dyDescent="0.35">
      <c r="B19" s="792"/>
      <c r="C19" s="748"/>
      <c r="D19" s="749"/>
      <c r="E19" s="418" t="s">
        <v>737</v>
      </c>
      <c r="F19" s="399" t="s">
        <v>761</v>
      </c>
      <c r="G19" s="400" t="s">
        <v>762</v>
      </c>
      <c r="H19" s="696" t="s">
        <v>355</v>
      </c>
      <c r="I19" s="697">
        <v>4</v>
      </c>
      <c r="J19" s="697" t="s">
        <v>42</v>
      </c>
      <c r="K19" s="698">
        <v>46023</v>
      </c>
      <c r="L19" s="699">
        <v>47483</v>
      </c>
    </row>
    <row r="20" spans="2:12" ht="78" customHeight="1" x14ac:dyDescent="0.3">
      <c r="B20" s="781" t="s">
        <v>948</v>
      </c>
      <c r="C20" s="746" t="s">
        <v>788</v>
      </c>
      <c r="D20" s="747"/>
      <c r="E20" s="423" t="s">
        <v>783</v>
      </c>
      <c r="F20" s="706" t="s">
        <v>800</v>
      </c>
      <c r="G20" s="392" t="s">
        <v>947</v>
      </c>
      <c r="H20" s="674" t="s">
        <v>749</v>
      </c>
      <c r="I20" s="412">
        <v>1</v>
      </c>
      <c r="J20" s="412" t="s">
        <v>768</v>
      </c>
      <c r="K20" s="413">
        <v>46054</v>
      </c>
      <c r="L20" s="387">
        <v>46387</v>
      </c>
    </row>
    <row r="21" spans="2:12" ht="39" customHeight="1" x14ac:dyDescent="0.3">
      <c r="B21" s="787"/>
      <c r="C21" s="748"/>
      <c r="D21" s="749"/>
      <c r="E21" s="420" t="s">
        <v>783</v>
      </c>
      <c r="F21" s="404" t="s">
        <v>803</v>
      </c>
      <c r="G21" s="405" t="s">
        <v>804</v>
      </c>
      <c r="H21" s="406" t="s">
        <v>12</v>
      </c>
      <c r="I21" s="401">
        <v>1</v>
      </c>
      <c r="J21" s="401" t="s">
        <v>54</v>
      </c>
      <c r="K21" s="402">
        <v>46023</v>
      </c>
      <c r="L21" s="403">
        <v>46752</v>
      </c>
    </row>
    <row r="22" spans="2:12" ht="206.45" customHeight="1" x14ac:dyDescent="0.3">
      <c r="B22" s="787"/>
      <c r="C22" s="748"/>
      <c r="D22" s="749"/>
      <c r="E22" s="420" t="s">
        <v>783</v>
      </c>
      <c r="F22" s="404" t="s">
        <v>952</v>
      </c>
      <c r="G22" s="405" t="s">
        <v>994</v>
      </c>
      <c r="H22" s="707" t="s">
        <v>749</v>
      </c>
      <c r="I22" s="401">
        <v>12</v>
      </c>
      <c r="J22" s="401" t="s">
        <v>995</v>
      </c>
      <c r="K22" s="402">
        <v>46054</v>
      </c>
      <c r="L22" s="403">
        <v>47361</v>
      </c>
    </row>
    <row r="23" spans="2:12" ht="60" x14ac:dyDescent="0.3">
      <c r="B23" s="787"/>
      <c r="C23" s="748"/>
      <c r="D23" s="749"/>
      <c r="E23" s="421" t="s">
        <v>783</v>
      </c>
      <c r="F23" s="404" t="s">
        <v>837</v>
      </c>
      <c r="G23" s="405" t="s">
        <v>839</v>
      </c>
      <c r="H23" s="406" t="s">
        <v>355</v>
      </c>
      <c r="I23" s="401">
        <v>4</v>
      </c>
      <c r="J23" s="401" t="s">
        <v>42</v>
      </c>
      <c r="K23" s="407">
        <v>46023</v>
      </c>
      <c r="L23" s="403">
        <v>47361</v>
      </c>
    </row>
    <row r="24" spans="2:12" ht="45" x14ac:dyDescent="0.3">
      <c r="B24" s="787"/>
      <c r="C24" s="748"/>
      <c r="D24" s="749"/>
      <c r="E24" s="420" t="s">
        <v>783</v>
      </c>
      <c r="F24" s="708" t="s">
        <v>838</v>
      </c>
      <c r="G24" s="394" t="s">
        <v>953</v>
      </c>
      <c r="H24" s="678" t="s">
        <v>9</v>
      </c>
      <c r="I24" s="679">
        <v>1</v>
      </c>
      <c r="J24" s="679" t="s">
        <v>769</v>
      </c>
      <c r="K24" s="402">
        <v>46023</v>
      </c>
      <c r="L24" s="403">
        <v>47483</v>
      </c>
    </row>
    <row r="25" spans="2:12" ht="60.75" thickBot="1" x14ac:dyDescent="0.35">
      <c r="B25" s="787"/>
      <c r="C25" s="748"/>
      <c r="D25" s="749"/>
      <c r="E25" s="422" t="s">
        <v>783</v>
      </c>
      <c r="F25" s="388" t="s">
        <v>843</v>
      </c>
      <c r="G25" s="688" t="s">
        <v>844</v>
      </c>
      <c r="H25" s="689" t="s">
        <v>770</v>
      </c>
      <c r="I25" s="709">
        <v>1</v>
      </c>
      <c r="J25" s="676" t="s">
        <v>771</v>
      </c>
      <c r="K25" s="408">
        <v>46023</v>
      </c>
      <c r="L25" s="409">
        <v>47483</v>
      </c>
    </row>
    <row r="26" spans="2:12" ht="83.45" customHeight="1" x14ac:dyDescent="0.3">
      <c r="B26" s="787"/>
      <c r="C26" s="748"/>
      <c r="D26" s="749"/>
      <c r="E26" s="423" t="s">
        <v>784</v>
      </c>
      <c r="F26" s="710" t="s">
        <v>847</v>
      </c>
      <c r="G26" s="711" t="s">
        <v>849</v>
      </c>
      <c r="H26" s="712" t="s">
        <v>355</v>
      </c>
      <c r="I26" s="713">
        <v>4</v>
      </c>
      <c r="J26" s="713" t="s">
        <v>772</v>
      </c>
      <c r="K26" s="714">
        <v>46054</v>
      </c>
      <c r="L26" s="715">
        <v>47483</v>
      </c>
    </row>
    <row r="27" spans="2:12" ht="96" customHeight="1" thickBot="1" x14ac:dyDescent="0.35">
      <c r="B27" s="787"/>
      <c r="C27" s="748"/>
      <c r="D27" s="749"/>
      <c r="E27" s="422" t="s">
        <v>784</v>
      </c>
      <c r="F27" s="388" t="s">
        <v>848</v>
      </c>
      <c r="G27" s="688" t="s">
        <v>954</v>
      </c>
      <c r="H27" s="689" t="s">
        <v>773</v>
      </c>
      <c r="I27" s="676">
        <v>8</v>
      </c>
      <c r="J27" s="676" t="s">
        <v>772</v>
      </c>
      <c r="K27" s="408">
        <v>46113</v>
      </c>
      <c r="L27" s="409">
        <v>47483</v>
      </c>
    </row>
    <row r="28" spans="2:12" ht="138.6" customHeight="1" x14ac:dyDescent="0.3">
      <c r="B28" s="787"/>
      <c r="C28" s="748"/>
      <c r="D28" s="749"/>
      <c r="E28" s="423" t="s">
        <v>785</v>
      </c>
      <c r="F28" s="673" t="s">
        <v>857</v>
      </c>
      <c r="G28" s="392" t="s">
        <v>955</v>
      </c>
      <c r="H28" s="674" t="s">
        <v>749</v>
      </c>
      <c r="I28" s="412">
        <v>3</v>
      </c>
      <c r="J28" s="412" t="s">
        <v>774</v>
      </c>
      <c r="K28" s="413">
        <v>46023</v>
      </c>
      <c r="L28" s="387">
        <v>47483</v>
      </c>
    </row>
    <row r="29" spans="2:12" ht="57.6" customHeight="1" x14ac:dyDescent="0.3">
      <c r="B29" s="787"/>
      <c r="C29" s="748"/>
      <c r="D29" s="749"/>
      <c r="E29" s="420" t="s">
        <v>785</v>
      </c>
      <c r="F29" s="677" t="s">
        <v>928</v>
      </c>
      <c r="G29" s="394" t="s">
        <v>956</v>
      </c>
      <c r="H29" s="678" t="s">
        <v>775</v>
      </c>
      <c r="I29" s="679">
        <v>3</v>
      </c>
      <c r="J29" s="679" t="s">
        <v>42</v>
      </c>
      <c r="K29" s="407">
        <v>46388</v>
      </c>
      <c r="L29" s="680">
        <v>47483</v>
      </c>
    </row>
    <row r="30" spans="2:12" ht="43.15" customHeight="1" thickBot="1" x14ac:dyDescent="0.35">
      <c r="B30" s="788"/>
      <c r="C30" s="750"/>
      <c r="D30" s="751"/>
      <c r="E30" s="485" t="s">
        <v>737</v>
      </c>
      <c r="F30" s="716" t="s">
        <v>776</v>
      </c>
      <c r="G30" s="398" t="s">
        <v>777</v>
      </c>
      <c r="H30" s="702" t="s">
        <v>355</v>
      </c>
      <c r="I30" s="703">
        <v>3</v>
      </c>
      <c r="J30" s="703" t="s">
        <v>42</v>
      </c>
      <c r="K30" s="704">
        <v>46023</v>
      </c>
      <c r="L30" s="705">
        <v>47483</v>
      </c>
    </row>
    <row r="31" spans="2:12" ht="45" customHeight="1" x14ac:dyDescent="0.3">
      <c r="B31" s="781" t="s">
        <v>957</v>
      </c>
      <c r="C31" s="746" t="s">
        <v>795</v>
      </c>
      <c r="D31" s="784"/>
      <c r="E31" s="423" t="s">
        <v>792</v>
      </c>
      <c r="F31" s="673" t="s">
        <v>960</v>
      </c>
      <c r="G31" s="392" t="s">
        <v>959</v>
      </c>
      <c r="H31" s="674" t="s">
        <v>3</v>
      </c>
      <c r="I31" s="412">
        <v>1</v>
      </c>
      <c r="J31" s="412" t="s">
        <v>789</v>
      </c>
      <c r="K31" s="413">
        <v>46054</v>
      </c>
      <c r="L31" s="387">
        <v>47483</v>
      </c>
    </row>
    <row r="32" spans="2:12" ht="45" x14ac:dyDescent="0.3">
      <c r="B32" s="782"/>
      <c r="C32" s="748"/>
      <c r="D32" s="785"/>
      <c r="E32" s="420" t="s">
        <v>793</v>
      </c>
      <c r="F32" s="677" t="s">
        <v>929</v>
      </c>
      <c r="G32" s="394" t="s">
        <v>964</v>
      </c>
      <c r="H32" s="678" t="s">
        <v>9</v>
      </c>
      <c r="I32" s="679">
        <v>1</v>
      </c>
      <c r="J32" s="679" t="s">
        <v>790</v>
      </c>
      <c r="K32" s="407">
        <v>46023</v>
      </c>
      <c r="L32" s="680">
        <v>47483</v>
      </c>
    </row>
    <row r="33" spans="2:12" ht="45" x14ac:dyDescent="0.3">
      <c r="B33" s="782"/>
      <c r="C33" s="748"/>
      <c r="D33" s="785"/>
      <c r="E33" s="420" t="s">
        <v>793</v>
      </c>
      <c r="F33" s="677" t="s">
        <v>930</v>
      </c>
      <c r="G33" s="394" t="s">
        <v>931</v>
      </c>
      <c r="H33" s="678" t="s">
        <v>3</v>
      </c>
      <c r="I33" s="679">
        <v>4</v>
      </c>
      <c r="J33" s="679" t="s">
        <v>790</v>
      </c>
      <c r="K33" s="407">
        <v>46023</v>
      </c>
      <c r="L33" s="680">
        <v>47483</v>
      </c>
    </row>
    <row r="34" spans="2:12" ht="93.6" customHeight="1" x14ac:dyDescent="0.3">
      <c r="B34" s="782"/>
      <c r="C34" s="748"/>
      <c r="D34" s="785"/>
      <c r="E34" s="420" t="s">
        <v>793</v>
      </c>
      <c r="F34" s="677" t="s">
        <v>965</v>
      </c>
      <c r="G34" s="394" t="s">
        <v>966</v>
      </c>
      <c r="H34" s="678" t="s">
        <v>355</v>
      </c>
      <c r="I34" s="679">
        <v>1</v>
      </c>
      <c r="J34" s="679" t="s">
        <v>996</v>
      </c>
      <c r="K34" s="407">
        <v>46753</v>
      </c>
      <c r="L34" s="680">
        <v>47483</v>
      </c>
    </row>
    <row r="35" spans="2:12" ht="95.45" customHeight="1" x14ac:dyDescent="0.3">
      <c r="B35" s="782"/>
      <c r="C35" s="748"/>
      <c r="D35" s="785"/>
      <c r="E35" s="420" t="s">
        <v>794</v>
      </c>
      <c r="F35" s="677" t="s">
        <v>967</v>
      </c>
      <c r="G35" s="394" t="s">
        <v>873</v>
      </c>
      <c r="H35" s="678" t="s">
        <v>13</v>
      </c>
      <c r="I35" s="679">
        <v>1</v>
      </c>
      <c r="J35" s="679" t="s">
        <v>94</v>
      </c>
      <c r="K35" s="407">
        <v>46054</v>
      </c>
      <c r="L35" s="680">
        <v>47483</v>
      </c>
    </row>
    <row r="36" spans="2:12" ht="49.9" customHeight="1" x14ac:dyDescent="0.3">
      <c r="B36" s="782"/>
      <c r="C36" s="748"/>
      <c r="D36" s="785"/>
      <c r="E36" s="420" t="s">
        <v>794</v>
      </c>
      <c r="F36" s="677" t="s">
        <v>877</v>
      </c>
      <c r="G36" s="394" t="s">
        <v>968</v>
      </c>
      <c r="H36" s="678" t="s">
        <v>13</v>
      </c>
      <c r="I36" s="679">
        <v>1</v>
      </c>
      <c r="J36" s="679" t="s">
        <v>791</v>
      </c>
      <c r="K36" s="407">
        <v>46388</v>
      </c>
      <c r="L36" s="680">
        <v>47483</v>
      </c>
    </row>
    <row r="37" spans="2:12" ht="42.6" customHeight="1" x14ac:dyDescent="0.3">
      <c r="B37" s="782"/>
      <c r="C37" s="748"/>
      <c r="D37" s="785"/>
      <c r="E37" s="420" t="s">
        <v>898</v>
      </c>
      <c r="F37" s="677" t="s">
        <v>969</v>
      </c>
      <c r="G37" s="394" t="s">
        <v>997</v>
      </c>
      <c r="H37" s="702" t="s">
        <v>355</v>
      </c>
      <c r="I37" s="703">
        <v>3</v>
      </c>
      <c r="J37" s="679" t="s">
        <v>42</v>
      </c>
      <c r="K37" s="407">
        <v>46388</v>
      </c>
      <c r="L37" s="680">
        <v>47483</v>
      </c>
    </row>
    <row r="38" spans="2:12" ht="45.75" thickBot="1" x14ac:dyDescent="0.35">
      <c r="B38" s="783"/>
      <c r="C38" s="750"/>
      <c r="D38" s="786"/>
      <c r="E38" s="422" t="s">
        <v>927</v>
      </c>
      <c r="F38" s="388" t="s">
        <v>970</v>
      </c>
      <c r="G38" s="688" t="s">
        <v>971</v>
      </c>
      <c r="H38" s="689" t="s">
        <v>3</v>
      </c>
      <c r="I38" s="676">
        <v>1</v>
      </c>
      <c r="J38" s="676" t="s">
        <v>972</v>
      </c>
      <c r="K38" s="408">
        <v>46054</v>
      </c>
      <c r="L38" s="409">
        <v>47483</v>
      </c>
    </row>
    <row r="41" spans="2:12" x14ac:dyDescent="0.3">
      <c r="E41" s="245" t="s">
        <v>986</v>
      </c>
      <c r="F41" s="245" t="s">
        <v>987</v>
      </c>
    </row>
  </sheetData>
  <autoFilter ref="B5:L38" xr:uid="{2A2C83CB-827B-46B7-AC8A-F1C7BE1E14DF}">
    <filterColumn colId="1" showButton="0"/>
  </autoFilter>
  <mergeCells count="23">
    <mergeCell ref="B31:B38"/>
    <mergeCell ref="C31:D38"/>
    <mergeCell ref="B20:B30"/>
    <mergeCell ref="J5:J6"/>
    <mergeCell ref="K5:K6"/>
    <mergeCell ref="B5:B6"/>
    <mergeCell ref="B7:B14"/>
    <mergeCell ref="B15:B19"/>
    <mergeCell ref="L5:L6"/>
    <mergeCell ref="C20:D30"/>
    <mergeCell ref="K1:L1"/>
    <mergeCell ref="K2:L2"/>
    <mergeCell ref="K3:L3"/>
    <mergeCell ref="D1:J3"/>
    <mergeCell ref="A1:C3"/>
    <mergeCell ref="C5:D6"/>
    <mergeCell ref="C7:D14"/>
    <mergeCell ref="C15:D19"/>
    <mergeCell ref="E5:E6"/>
    <mergeCell ref="F5:F6"/>
    <mergeCell ref="G5:G6"/>
    <mergeCell ref="H5:H6"/>
    <mergeCell ref="I5:I6"/>
  </mergeCells>
  <conditionalFormatting sqref="F16">
    <cfRule type="duplicateValues" dxfId="3" priority="2"/>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N989"/>
  <sheetViews>
    <sheetView zoomScale="80" zoomScaleNormal="80" workbookViewId="0">
      <pane ySplit="9" topLeftCell="A10" activePane="bottomLeft" state="frozen"/>
      <selection pane="bottomLeft" activeCell="A5" sqref="A5:V5"/>
    </sheetView>
  </sheetViews>
  <sheetFormatPr baseColWidth="10" defaultColWidth="14.42578125" defaultRowHeight="15" customHeight="1" x14ac:dyDescent="0.3"/>
  <cols>
    <col min="1" max="1" width="21.42578125" style="245" customWidth="1"/>
    <col min="2" max="2" width="19.7109375" style="245" customWidth="1"/>
    <col min="3" max="3" width="29.7109375" style="245" customWidth="1"/>
    <col min="4" max="4" width="20.5703125" style="245" customWidth="1"/>
    <col min="5" max="5" width="14.28515625" style="245" customWidth="1"/>
    <col min="6" max="6" width="31.7109375" style="245" customWidth="1"/>
    <col min="7" max="7" width="7.42578125" style="245" customWidth="1"/>
    <col min="8" max="8" width="13.28515625" style="245" customWidth="1"/>
    <col min="9" max="9" width="14.140625" style="245" customWidth="1"/>
    <col min="10" max="10" width="74.140625" style="245" customWidth="1"/>
    <col min="11" max="13" width="7.28515625" style="245" customWidth="1"/>
    <col min="14" max="14" width="7.140625" style="245" customWidth="1"/>
    <col min="15" max="15" width="6.7109375" style="245" customWidth="1"/>
    <col min="16" max="16" width="7.28515625" style="245" customWidth="1"/>
    <col min="17" max="17" width="6.42578125" style="245" customWidth="1"/>
    <col min="18" max="18" width="7.28515625" style="245" customWidth="1"/>
    <col min="19" max="19" width="9.7109375" style="245" customWidth="1"/>
    <col min="20" max="20" width="6.7109375" style="245" customWidth="1"/>
    <col min="21" max="21" width="7.7109375" style="245" customWidth="1"/>
    <col min="22" max="22" width="7.42578125" style="245" customWidth="1"/>
    <col min="23" max="23" width="12.7109375" style="245" customWidth="1"/>
    <col min="24" max="24" width="18.5703125" style="245" customWidth="1"/>
    <col min="25" max="25" width="14" style="245" customWidth="1"/>
    <col min="26" max="26" width="27.5703125" style="245" customWidth="1"/>
    <col min="27" max="27" width="13.42578125" style="245" customWidth="1"/>
    <col min="28" max="28" width="28.140625" style="245" customWidth="1"/>
    <col min="29" max="29" width="11.85546875" style="245" customWidth="1"/>
    <col min="30" max="30" width="17.7109375" style="245" customWidth="1"/>
    <col min="31" max="31" width="13.42578125" style="245" customWidth="1"/>
    <col min="32" max="32" width="20.7109375" style="245" customWidth="1"/>
    <col min="33" max="33" width="25.28515625" style="245" customWidth="1"/>
    <col min="34" max="34" width="10.7109375" style="245" customWidth="1"/>
    <col min="35" max="35" width="20.7109375" style="245" customWidth="1"/>
    <col min="36" max="36" width="25.28515625" style="245" customWidth="1"/>
    <col min="37" max="37" width="10.7109375" style="245" customWidth="1"/>
    <col min="38" max="38" width="20.7109375" style="245" customWidth="1"/>
    <col min="39" max="39" width="27.5703125" style="245" customWidth="1"/>
    <col min="40" max="40" width="15" style="245" customWidth="1"/>
    <col min="41" max="41" width="24.140625" style="245" customWidth="1"/>
    <col min="42" max="42" width="10.7109375" style="245" customWidth="1"/>
    <col min="43" max="44" width="20.7109375" style="245" customWidth="1"/>
    <col min="45" max="45" width="10.7109375" style="245" customWidth="1"/>
    <col min="46" max="47" width="20.7109375" style="245" customWidth="1"/>
    <col min="48" max="48" width="10.7109375" style="245" customWidth="1"/>
    <col min="49" max="50" width="20.7109375" style="245" customWidth="1"/>
    <col min="51" max="51" width="15" style="245" customWidth="1"/>
    <col min="52" max="52" width="19" style="245" customWidth="1"/>
    <col min="53" max="61" width="14.28515625" style="245" customWidth="1"/>
    <col min="62" max="62" width="14.7109375" style="245" customWidth="1"/>
    <col min="63" max="63" width="20.42578125" style="245" customWidth="1"/>
    <col min="64" max="16384" width="14.42578125" style="245"/>
  </cols>
  <sheetData>
    <row r="1" spans="1:66" ht="27.75" customHeight="1" x14ac:dyDescent="0.3">
      <c r="A1" s="862"/>
      <c r="B1" s="865" t="s">
        <v>723</v>
      </c>
      <c r="C1" s="758"/>
      <c r="D1" s="866"/>
      <c r="E1" s="866"/>
      <c r="F1" s="866"/>
      <c r="G1" s="866"/>
      <c r="H1" s="866"/>
      <c r="I1" s="866"/>
      <c r="J1" s="866"/>
      <c r="K1" s="866"/>
      <c r="L1" s="866"/>
      <c r="M1" s="866"/>
      <c r="N1" s="866"/>
      <c r="O1" s="866"/>
      <c r="P1" s="866"/>
      <c r="Q1" s="866"/>
      <c r="R1" s="866"/>
      <c r="S1" s="866"/>
      <c r="T1" s="866"/>
      <c r="U1" s="866"/>
      <c r="V1" s="866"/>
      <c r="W1" s="752" t="s">
        <v>743</v>
      </c>
      <c r="X1" s="753"/>
      <c r="Y1" s="242"/>
      <c r="Z1" s="242"/>
      <c r="AA1" s="242"/>
      <c r="AB1" s="243"/>
      <c r="AC1" s="244"/>
      <c r="AD1" s="244"/>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row>
    <row r="2" spans="1:66" ht="27.75" customHeight="1" x14ac:dyDescent="0.3">
      <c r="A2" s="863"/>
      <c r="B2" s="867"/>
      <c r="C2" s="868"/>
      <c r="D2" s="869"/>
      <c r="E2" s="869"/>
      <c r="F2" s="869"/>
      <c r="G2" s="869"/>
      <c r="H2" s="869"/>
      <c r="I2" s="869"/>
      <c r="J2" s="869"/>
      <c r="K2" s="869"/>
      <c r="L2" s="869"/>
      <c r="M2" s="869"/>
      <c r="N2" s="869"/>
      <c r="O2" s="869"/>
      <c r="P2" s="869"/>
      <c r="Q2" s="869"/>
      <c r="R2" s="869"/>
      <c r="S2" s="869"/>
      <c r="T2" s="869"/>
      <c r="U2" s="869"/>
      <c r="V2" s="868"/>
      <c r="W2" s="754" t="s">
        <v>999</v>
      </c>
      <c r="X2" s="755"/>
      <c r="Y2" s="242"/>
      <c r="Z2" s="242"/>
      <c r="AA2" s="242"/>
      <c r="AB2" s="243"/>
      <c r="AC2" s="244"/>
      <c r="AD2" s="244"/>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row>
    <row r="3" spans="1:66" ht="27.75" customHeight="1" thickBot="1" x14ac:dyDescent="0.35">
      <c r="A3" s="864"/>
      <c r="B3" s="870"/>
      <c r="C3" s="871"/>
      <c r="D3" s="871"/>
      <c r="E3" s="871"/>
      <c r="F3" s="871"/>
      <c r="G3" s="871"/>
      <c r="H3" s="871"/>
      <c r="I3" s="871"/>
      <c r="J3" s="871"/>
      <c r="K3" s="871"/>
      <c r="L3" s="871"/>
      <c r="M3" s="871"/>
      <c r="N3" s="871"/>
      <c r="O3" s="871"/>
      <c r="P3" s="871"/>
      <c r="Q3" s="871"/>
      <c r="R3" s="871"/>
      <c r="S3" s="871"/>
      <c r="T3" s="871"/>
      <c r="U3" s="871"/>
      <c r="V3" s="871"/>
      <c r="W3" s="756" t="s">
        <v>998</v>
      </c>
      <c r="X3" s="757"/>
      <c r="Y3" s="242"/>
      <c r="Z3" s="242"/>
      <c r="AA3" s="242"/>
      <c r="AB3" s="243"/>
      <c r="AC3" s="244"/>
      <c r="AD3" s="244"/>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row>
    <row r="4" spans="1:66" ht="10.5" customHeight="1" thickBot="1" x14ac:dyDescent="0.35">
      <c r="A4" s="242"/>
      <c r="B4" s="242"/>
      <c r="C4" s="242"/>
      <c r="D4" s="242"/>
      <c r="E4" s="242"/>
      <c r="F4" s="242"/>
      <c r="G4" s="246"/>
      <c r="H4" s="246"/>
      <c r="I4" s="246"/>
      <c r="J4" s="246"/>
      <c r="K4" s="242"/>
      <c r="L4" s="242"/>
      <c r="M4" s="242"/>
      <c r="N4" s="242"/>
      <c r="O4" s="242"/>
      <c r="P4" s="242"/>
      <c r="Q4" s="242"/>
      <c r="R4" s="242"/>
      <c r="S4" s="242"/>
      <c r="T4" s="242"/>
      <c r="U4" s="242"/>
      <c r="V4" s="242"/>
      <c r="W4" s="242"/>
      <c r="X4" s="242"/>
      <c r="Y4" s="242"/>
      <c r="Z4" s="242"/>
      <c r="AA4" s="242"/>
      <c r="AB4" s="243"/>
      <c r="AC4" s="244"/>
      <c r="AD4" s="244"/>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row>
    <row r="5" spans="1:66" ht="63.6" customHeight="1" thickBot="1" x14ac:dyDescent="0.35">
      <c r="A5" s="891" t="s">
        <v>942</v>
      </c>
      <c r="B5" s="892"/>
      <c r="C5" s="892"/>
      <c r="D5" s="892"/>
      <c r="E5" s="892"/>
      <c r="F5" s="892"/>
      <c r="G5" s="892"/>
      <c r="H5" s="892"/>
      <c r="I5" s="892"/>
      <c r="J5" s="892"/>
      <c r="K5" s="892"/>
      <c r="L5" s="892"/>
      <c r="M5" s="892"/>
      <c r="N5" s="892"/>
      <c r="O5" s="892"/>
      <c r="P5" s="892"/>
      <c r="Q5" s="892"/>
      <c r="R5" s="892"/>
      <c r="S5" s="892"/>
      <c r="T5" s="892"/>
      <c r="U5" s="892"/>
      <c r="V5" s="893"/>
      <c r="W5" s="242"/>
      <c r="X5" s="242"/>
      <c r="Y5" s="242"/>
      <c r="Z5" s="242"/>
      <c r="AA5" s="242"/>
      <c r="AB5" s="243"/>
      <c r="AC5" s="244"/>
      <c r="AD5" s="244"/>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row>
    <row r="6" spans="1:66" ht="22.9" customHeight="1" thickBot="1" x14ac:dyDescent="0.35">
      <c r="A6" s="242"/>
      <c r="B6" s="242"/>
      <c r="C6" s="242"/>
      <c r="D6" s="242"/>
      <c r="E6" s="242"/>
      <c r="F6" s="242"/>
      <c r="G6" s="246"/>
      <c r="H6" s="246"/>
      <c r="I6" s="246"/>
      <c r="J6" s="246"/>
      <c r="K6" s="242"/>
      <c r="L6" s="242"/>
      <c r="M6" s="242"/>
      <c r="N6" s="242"/>
      <c r="O6" s="242"/>
      <c r="P6" s="242"/>
      <c r="Q6" s="242"/>
      <c r="R6" s="242"/>
      <c r="S6" s="242"/>
      <c r="T6" s="242"/>
      <c r="U6" s="242"/>
      <c r="V6" s="242"/>
      <c r="W6" s="242"/>
      <c r="X6" s="242"/>
      <c r="Y6" s="242"/>
      <c r="Z6" s="242"/>
      <c r="AA6" s="242"/>
      <c r="AB6" s="243"/>
      <c r="AC6" s="244"/>
      <c r="AD6" s="244"/>
      <c r="AE6" s="242"/>
      <c r="AF6" s="242"/>
      <c r="AG6" s="242"/>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row>
    <row r="7" spans="1:66" s="424" customFormat="1" ht="40.5" customHeight="1" thickBot="1" x14ac:dyDescent="0.4">
      <c r="A7" s="872" t="s">
        <v>728</v>
      </c>
      <c r="B7" s="873"/>
      <c r="C7" s="873"/>
      <c r="D7" s="874"/>
      <c r="E7" s="878" t="s">
        <v>729</v>
      </c>
      <c r="F7" s="879"/>
      <c r="G7" s="879"/>
      <c r="H7" s="879"/>
      <c r="I7" s="879"/>
      <c r="J7" s="880"/>
      <c r="K7" s="884" t="s">
        <v>111</v>
      </c>
      <c r="L7" s="885"/>
      <c r="M7" s="885"/>
      <c r="N7" s="885"/>
      <c r="O7" s="885"/>
      <c r="P7" s="885"/>
      <c r="Q7" s="885"/>
      <c r="R7" s="885"/>
      <c r="S7" s="885"/>
      <c r="T7" s="885"/>
      <c r="U7" s="885"/>
      <c r="V7" s="886"/>
      <c r="W7" s="897" t="s">
        <v>112</v>
      </c>
      <c r="X7" s="896"/>
      <c r="Y7" s="896"/>
      <c r="Z7" s="896"/>
      <c r="AA7" s="896"/>
      <c r="AB7" s="896"/>
      <c r="AC7" s="896"/>
      <c r="AD7" s="896"/>
      <c r="AE7" s="896"/>
      <c r="AF7" s="894" t="s">
        <v>730</v>
      </c>
      <c r="AG7" s="895"/>
      <c r="AH7" s="896" t="s">
        <v>112</v>
      </c>
      <c r="AI7" s="896"/>
      <c r="AJ7" s="896"/>
      <c r="AK7" s="896"/>
      <c r="AL7" s="896"/>
      <c r="AM7" s="896"/>
      <c r="AN7" s="896"/>
      <c r="AO7" s="896"/>
      <c r="AP7" s="896"/>
      <c r="AQ7" s="894" t="s">
        <v>730</v>
      </c>
      <c r="AR7" s="895"/>
      <c r="AS7" s="897" t="s">
        <v>112</v>
      </c>
      <c r="AT7" s="896"/>
      <c r="AU7" s="896"/>
      <c r="AV7" s="896"/>
      <c r="AW7" s="896"/>
      <c r="AX7" s="896"/>
      <c r="AY7" s="896"/>
      <c r="AZ7" s="896"/>
      <c r="BA7" s="896"/>
      <c r="BB7" s="894" t="s">
        <v>730</v>
      </c>
      <c r="BC7" s="895"/>
      <c r="BD7" s="897" t="s">
        <v>112</v>
      </c>
      <c r="BE7" s="896"/>
      <c r="BF7" s="896"/>
      <c r="BG7" s="896"/>
      <c r="BH7" s="896"/>
      <c r="BI7" s="896"/>
      <c r="BJ7" s="896"/>
      <c r="BK7" s="896"/>
      <c r="BL7" s="896"/>
      <c r="BM7" s="894" t="s">
        <v>730</v>
      </c>
      <c r="BN7" s="895"/>
    </row>
    <row r="8" spans="1:66" s="424" customFormat="1" ht="15" customHeight="1" thickBot="1" x14ac:dyDescent="0.4">
      <c r="A8" s="875"/>
      <c r="B8" s="876"/>
      <c r="C8" s="876"/>
      <c r="D8" s="877"/>
      <c r="E8" s="881"/>
      <c r="F8" s="882"/>
      <c r="G8" s="882"/>
      <c r="H8" s="882"/>
      <c r="I8" s="882"/>
      <c r="J8" s="883"/>
      <c r="K8" s="887" t="s">
        <v>113</v>
      </c>
      <c r="L8" s="888"/>
      <c r="M8" s="889"/>
      <c r="N8" s="887" t="s">
        <v>114</v>
      </c>
      <c r="O8" s="888"/>
      <c r="P8" s="889"/>
      <c r="Q8" s="887" t="s">
        <v>115</v>
      </c>
      <c r="R8" s="888"/>
      <c r="S8" s="889"/>
      <c r="T8" s="890" t="s">
        <v>116</v>
      </c>
      <c r="U8" s="888"/>
      <c r="V8" s="889"/>
      <c r="W8" s="843" t="s">
        <v>117</v>
      </c>
      <c r="X8" s="844"/>
      <c r="Y8" s="845"/>
      <c r="Z8" s="843" t="s">
        <v>118</v>
      </c>
      <c r="AA8" s="844"/>
      <c r="AB8" s="845"/>
      <c r="AC8" s="843" t="s">
        <v>119</v>
      </c>
      <c r="AD8" s="844"/>
      <c r="AE8" s="844"/>
      <c r="AF8" s="905" t="s">
        <v>907</v>
      </c>
      <c r="AG8" s="906"/>
      <c r="AH8" s="844" t="s">
        <v>121</v>
      </c>
      <c r="AI8" s="844"/>
      <c r="AJ8" s="845"/>
      <c r="AK8" s="843" t="s">
        <v>122</v>
      </c>
      <c r="AL8" s="844"/>
      <c r="AM8" s="845"/>
      <c r="AN8" s="843" t="s">
        <v>123</v>
      </c>
      <c r="AO8" s="844"/>
      <c r="AP8" s="845"/>
      <c r="AQ8" s="907" t="s">
        <v>908</v>
      </c>
      <c r="AR8" s="908"/>
      <c r="AS8" s="902" t="s">
        <v>124</v>
      </c>
      <c r="AT8" s="903"/>
      <c r="AU8" s="904"/>
      <c r="AV8" s="902" t="s">
        <v>125</v>
      </c>
      <c r="AW8" s="903"/>
      <c r="AX8" s="904"/>
      <c r="AY8" s="902" t="s">
        <v>126</v>
      </c>
      <c r="AZ8" s="903"/>
      <c r="BA8" s="904"/>
      <c r="BB8" s="909" t="s">
        <v>909</v>
      </c>
      <c r="BC8" s="910"/>
      <c r="BD8" s="843" t="s">
        <v>127</v>
      </c>
      <c r="BE8" s="844"/>
      <c r="BF8" s="845"/>
      <c r="BG8" s="843" t="s">
        <v>128</v>
      </c>
      <c r="BH8" s="844"/>
      <c r="BI8" s="845"/>
      <c r="BJ8" s="843" t="s">
        <v>129</v>
      </c>
      <c r="BK8" s="844"/>
      <c r="BL8" s="845"/>
      <c r="BM8" s="907" t="s">
        <v>910</v>
      </c>
      <c r="BN8" s="908"/>
    </row>
    <row r="9" spans="1:66" ht="39" thickBot="1" x14ac:dyDescent="0.35">
      <c r="A9" s="247" t="s">
        <v>810</v>
      </c>
      <c r="B9" s="248" t="s">
        <v>725</v>
      </c>
      <c r="C9" s="249" t="s">
        <v>726</v>
      </c>
      <c r="D9" s="249" t="s">
        <v>778</v>
      </c>
      <c r="E9" s="279" t="s">
        <v>133</v>
      </c>
      <c r="F9" s="280" t="s">
        <v>0</v>
      </c>
      <c r="G9" s="280" t="s">
        <v>134</v>
      </c>
      <c r="H9" s="280" t="s">
        <v>1</v>
      </c>
      <c r="I9" s="280" t="s">
        <v>135</v>
      </c>
      <c r="J9" s="281" t="s">
        <v>136</v>
      </c>
      <c r="K9" s="425" t="s">
        <v>137</v>
      </c>
      <c r="L9" s="426" t="s">
        <v>138</v>
      </c>
      <c r="M9" s="426" t="s">
        <v>139</v>
      </c>
      <c r="N9" s="426" t="s">
        <v>140</v>
      </c>
      <c r="O9" s="426" t="s">
        <v>141</v>
      </c>
      <c r="P9" s="426" t="s">
        <v>142</v>
      </c>
      <c r="Q9" s="426" t="s">
        <v>143</v>
      </c>
      <c r="R9" s="426" t="s">
        <v>144</v>
      </c>
      <c r="S9" s="426" t="s">
        <v>145</v>
      </c>
      <c r="T9" s="426" t="s">
        <v>146</v>
      </c>
      <c r="U9" s="426" t="s">
        <v>147</v>
      </c>
      <c r="V9" s="427" t="s">
        <v>148</v>
      </c>
      <c r="W9" s="445" t="s">
        <v>149</v>
      </c>
      <c r="X9" s="430" t="s">
        <v>150</v>
      </c>
      <c r="Y9" s="446" t="s">
        <v>153</v>
      </c>
      <c r="Z9" s="445" t="s">
        <v>744</v>
      </c>
      <c r="AA9" s="430" t="s">
        <v>150</v>
      </c>
      <c r="AB9" s="446" t="s">
        <v>153</v>
      </c>
      <c r="AC9" s="445" t="s">
        <v>744</v>
      </c>
      <c r="AD9" s="446" t="s">
        <v>150</v>
      </c>
      <c r="AE9" s="556" t="s">
        <v>153</v>
      </c>
      <c r="AF9" s="447" t="s">
        <v>151</v>
      </c>
      <c r="AG9" s="448" t="s">
        <v>152</v>
      </c>
      <c r="AH9" s="561" t="s">
        <v>149</v>
      </c>
      <c r="AI9" s="450" t="s">
        <v>150</v>
      </c>
      <c r="AJ9" s="451" t="s">
        <v>153</v>
      </c>
      <c r="AK9" s="449" t="s">
        <v>744</v>
      </c>
      <c r="AL9" s="450" t="s">
        <v>150</v>
      </c>
      <c r="AM9" s="451" t="s">
        <v>153</v>
      </c>
      <c r="AN9" s="449" t="s">
        <v>744</v>
      </c>
      <c r="AO9" s="450" t="s">
        <v>150</v>
      </c>
      <c r="AP9" s="451" t="s">
        <v>153</v>
      </c>
      <c r="AQ9" s="452" t="s">
        <v>154</v>
      </c>
      <c r="AR9" s="453" t="s">
        <v>155</v>
      </c>
      <c r="AS9" s="449" t="s">
        <v>149</v>
      </c>
      <c r="AT9" s="450" t="s">
        <v>150</v>
      </c>
      <c r="AU9" s="451" t="s">
        <v>153</v>
      </c>
      <c r="AV9" s="449" t="s">
        <v>744</v>
      </c>
      <c r="AW9" s="450" t="s">
        <v>150</v>
      </c>
      <c r="AX9" s="451" t="s">
        <v>153</v>
      </c>
      <c r="AY9" s="449" t="s">
        <v>744</v>
      </c>
      <c r="AZ9" s="450" t="s">
        <v>150</v>
      </c>
      <c r="BA9" s="451" t="s">
        <v>153</v>
      </c>
      <c r="BB9" s="455" t="s">
        <v>154</v>
      </c>
      <c r="BC9" s="456" t="s">
        <v>157</v>
      </c>
      <c r="BD9" s="449" t="s">
        <v>149</v>
      </c>
      <c r="BE9" s="450" t="s">
        <v>150</v>
      </c>
      <c r="BF9" s="451" t="s">
        <v>153</v>
      </c>
      <c r="BG9" s="449" t="s">
        <v>744</v>
      </c>
      <c r="BH9" s="450" t="s">
        <v>150</v>
      </c>
      <c r="BI9" s="451" t="s">
        <v>153</v>
      </c>
      <c r="BJ9" s="449" t="s">
        <v>744</v>
      </c>
      <c r="BK9" s="450" t="s">
        <v>150</v>
      </c>
      <c r="BL9" s="451" t="s">
        <v>153</v>
      </c>
      <c r="BM9" s="452" t="s">
        <v>154</v>
      </c>
      <c r="BN9" s="453" t="s">
        <v>159</v>
      </c>
    </row>
    <row r="10" spans="1:66" ht="49.9" customHeight="1" x14ac:dyDescent="0.3">
      <c r="A10" s="820" t="s">
        <v>811</v>
      </c>
      <c r="B10" s="836" t="s">
        <v>727</v>
      </c>
      <c r="C10" s="794" t="s">
        <v>812</v>
      </c>
      <c r="D10" s="823" t="s">
        <v>42</v>
      </c>
      <c r="E10" s="806">
        <v>0.25</v>
      </c>
      <c r="F10" s="832" t="s">
        <v>732</v>
      </c>
      <c r="G10" s="809">
        <v>1</v>
      </c>
      <c r="H10" s="809" t="s">
        <v>12</v>
      </c>
      <c r="I10" s="305">
        <v>0.1</v>
      </c>
      <c r="J10" s="306" t="s">
        <v>913</v>
      </c>
      <c r="K10" s="307"/>
      <c r="L10" s="308"/>
      <c r="M10" s="308"/>
      <c r="N10" s="308"/>
      <c r="O10" s="308">
        <v>1</v>
      </c>
      <c r="P10" s="309"/>
      <c r="Q10" s="309"/>
      <c r="R10" s="309"/>
      <c r="S10" s="308"/>
      <c r="T10" s="308"/>
      <c r="U10" s="308"/>
      <c r="V10" s="486"/>
      <c r="W10" s="532"/>
      <c r="X10" s="533"/>
      <c r="Y10" s="534"/>
      <c r="Z10" s="535"/>
      <c r="AA10" s="536"/>
      <c r="AB10" s="411"/>
      <c r="AC10" s="537"/>
      <c r="AD10" s="537"/>
      <c r="AE10" s="557"/>
      <c r="AF10" s="566"/>
      <c r="AG10" s="567"/>
      <c r="AH10" s="562"/>
      <c r="AI10" s="540"/>
      <c r="AJ10" s="533"/>
      <c r="AK10" s="533"/>
      <c r="AL10" s="533"/>
      <c r="AM10" s="539"/>
      <c r="AN10" s="541"/>
      <c r="AO10" s="541"/>
      <c r="AP10" s="533"/>
      <c r="AQ10" s="538"/>
      <c r="AR10" s="538"/>
      <c r="AS10" s="539"/>
      <c r="AT10" s="540"/>
      <c r="AU10" s="540"/>
      <c r="AV10" s="533"/>
      <c r="AW10" s="533"/>
      <c r="AX10" s="533"/>
      <c r="AY10" s="541"/>
      <c r="AZ10" s="541"/>
      <c r="BA10" s="533"/>
      <c r="BB10" s="538"/>
      <c r="BC10" s="538"/>
      <c r="BD10" s="539"/>
      <c r="BE10" s="540"/>
      <c r="BF10" s="540"/>
      <c r="BG10" s="533"/>
      <c r="BH10" s="533"/>
      <c r="BI10" s="533"/>
      <c r="BJ10" s="541"/>
      <c r="BK10" s="541"/>
      <c r="BL10" s="542"/>
      <c r="BM10" s="542"/>
      <c r="BN10" s="543"/>
    </row>
    <row r="11" spans="1:66" ht="52.9" customHeight="1" x14ac:dyDescent="0.3">
      <c r="A11" s="821"/>
      <c r="B11" s="837"/>
      <c r="C11" s="795"/>
      <c r="D11" s="824"/>
      <c r="E11" s="860"/>
      <c r="F11" s="834"/>
      <c r="G11" s="811"/>
      <c r="H11" s="811"/>
      <c r="I11" s="250">
        <v>0.05</v>
      </c>
      <c r="J11" s="275" t="s">
        <v>914</v>
      </c>
      <c r="K11" s="273"/>
      <c r="L11" s="251"/>
      <c r="M11" s="251"/>
      <c r="N11" s="251"/>
      <c r="O11" s="251"/>
      <c r="P11" s="252">
        <v>1</v>
      </c>
      <c r="Q11" s="252"/>
      <c r="R11" s="252"/>
      <c r="S11" s="251"/>
      <c r="T11" s="251"/>
      <c r="U11" s="251"/>
      <c r="V11" s="487"/>
      <c r="W11" s="544"/>
      <c r="X11" s="495"/>
      <c r="Y11" s="500"/>
      <c r="Z11" s="497"/>
      <c r="AA11" s="492"/>
      <c r="AB11" s="501"/>
      <c r="AC11" s="494"/>
      <c r="AD11" s="494"/>
      <c r="AE11" s="558"/>
      <c r="AF11" s="568"/>
      <c r="AG11" s="569"/>
      <c r="AH11" s="563"/>
      <c r="AI11" s="497"/>
      <c r="AJ11" s="490"/>
      <c r="AK11" s="490"/>
      <c r="AL11" s="490"/>
      <c r="AM11" s="496"/>
      <c r="AN11" s="498"/>
      <c r="AO11" s="498"/>
      <c r="AP11" s="490"/>
      <c r="AQ11" s="495"/>
      <c r="AR11" s="495"/>
      <c r="AS11" s="496"/>
      <c r="AT11" s="497"/>
      <c r="AU11" s="497"/>
      <c r="AV11" s="490"/>
      <c r="AW11" s="490"/>
      <c r="AX11" s="490"/>
      <c r="AY11" s="498"/>
      <c r="AZ11" s="498"/>
      <c r="BA11" s="490"/>
      <c r="BB11" s="495"/>
      <c r="BC11" s="495"/>
      <c r="BD11" s="496"/>
      <c r="BE11" s="497"/>
      <c r="BF11" s="497"/>
      <c r="BG11" s="490"/>
      <c r="BH11" s="490"/>
      <c r="BI11" s="490"/>
      <c r="BJ11" s="498"/>
      <c r="BK11" s="498"/>
      <c r="BL11" s="499"/>
      <c r="BM11" s="499"/>
      <c r="BN11" s="545"/>
    </row>
    <row r="12" spans="1:66" ht="49.9" customHeight="1" thickBot="1" x14ac:dyDescent="0.35">
      <c r="A12" s="821"/>
      <c r="B12" s="837"/>
      <c r="C12" s="795"/>
      <c r="D12" s="824"/>
      <c r="E12" s="861"/>
      <c r="F12" s="900"/>
      <c r="G12" s="901"/>
      <c r="H12" s="901"/>
      <c r="I12" s="312">
        <v>0.1</v>
      </c>
      <c r="J12" s="313" t="s">
        <v>745</v>
      </c>
      <c r="K12" s="314"/>
      <c r="L12" s="315"/>
      <c r="M12" s="315"/>
      <c r="N12" s="315"/>
      <c r="O12" s="315"/>
      <c r="P12" s="316"/>
      <c r="Q12" s="316">
        <v>0.25</v>
      </c>
      <c r="R12" s="316">
        <v>0.25</v>
      </c>
      <c r="S12" s="316">
        <v>0.25</v>
      </c>
      <c r="T12" s="316">
        <v>0.25</v>
      </c>
      <c r="U12" s="316"/>
      <c r="V12" s="525"/>
      <c r="W12" s="546"/>
      <c r="X12" s="587"/>
      <c r="Y12" s="588"/>
      <c r="Z12" s="589"/>
      <c r="AA12" s="550"/>
      <c r="AB12" s="590"/>
      <c r="AC12" s="552"/>
      <c r="AD12" s="552"/>
      <c r="AE12" s="560"/>
      <c r="AF12" s="591"/>
      <c r="AG12" s="592"/>
      <c r="AH12" s="563"/>
      <c r="AI12" s="497"/>
      <c r="AJ12" s="490"/>
      <c r="AK12" s="490"/>
      <c r="AL12" s="490"/>
      <c r="AM12" s="496"/>
      <c r="AN12" s="498"/>
      <c r="AO12" s="498"/>
      <c r="AP12" s="490"/>
      <c r="AQ12" s="495"/>
      <c r="AR12" s="495"/>
      <c r="AS12" s="496"/>
      <c r="AT12" s="497"/>
      <c r="AU12" s="497"/>
      <c r="AV12" s="490"/>
      <c r="AW12" s="490"/>
      <c r="AX12" s="490"/>
      <c r="AY12" s="498"/>
      <c r="AZ12" s="498"/>
      <c r="BA12" s="490"/>
      <c r="BB12" s="495"/>
      <c r="BC12" s="495"/>
      <c r="BD12" s="496"/>
      <c r="BE12" s="497"/>
      <c r="BF12" s="497"/>
      <c r="BG12" s="490"/>
      <c r="BH12" s="490"/>
      <c r="BI12" s="490"/>
      <c r="BJ12" s="498"/>
      <c r="BK12" s="498"/>
      <c r="BL12" s="499"/>
      <c r="BM12" s="499"/>
      <c r="BN12" s="545"/>
    </row>
    <row r="13" spans="1:66" ht="48" customHeight="1" x14ac:dyDescent="0.3">
      <c r="A13" s="821"/>
      <c r="B13" s="837"/>
      <c r="C13" s="795"/>
      <c r="D13" s="824"/>
      <c r="E13" s="806">
        <v>0.1</v>
      </c>
      <c r="F13" s="832" t="s">
        <v>733</v>
      </c>
      <c r="G13" s="809">
        <v>1</v>
      </c>
      <c r="H13" s="809" t="s">
        <v>9</v>
      </c>
      <c r="I13" s="305">
        <v>0.05</v>
      </c>
      <c r="J13" s="306" t="s">
        <v>814</v>
      </c>
      <c r="K13" s="307"/>
      <c r="L13" s="308"/>
      <c r="M13" s="308"/>
      <c r="N13" s="308"/>
      <c r="O13" s="308"/>
      <c r="P13" s="308"/>
      <c r="Q13" s="309"/>
      <c r="R13" s="309">
        <v>1</v>
      </c>
      <c r="S13" s="309"/>
      <c r="T13" s="308"/>
      <c r="U13" s="308"/>
      <c r="V13" s="486"/>
      <c r="W13" s="580"/>
      <c r="X13" s="538"/>
      <c r="Y13" s="593"/>
      <c r="Z13" s="540"/>
      <c r="AA13" s="536"/>
      <c r="AB13" s="594"/>
      <c r="AC13" s="537"/>
      <c r="AD13" s="537"/>
      <c r="AE13" s="557"/>
      <c r="AF13" s="566"/>
      <c r="AG13" s="567"/>
      <c r="AH13" s="563"/>
      <c r="AI13" s="497"/>
      <c r="AJ13" s="490"/>
      <c r="AK13" s="490"/>
      <c r="AL13" s="490"/>
      <c r="AM13" s="496"/>
      <c r="AN13" s="498"/>
      <c r="AO13" s="498"/>
      <c r="AP13" s="490"/>
      <c r="AQ13" s="495"/>
      <c r="AR13" s="495"/>
      <c r="AS13" s="496"/>
      <c r="AT13" s="497"/>
      <c r="AU13" s="497"/>
      <c r="AV13" s="490"/>
      <c r="AW13" s="490"/>
      <c r="AX13" s="490"/>
      <c r="AY13" s="498"/>
      <c r="AZ13" s="498"/>
      <c r="BA13" s="490"/>
      <c r="BB13" s="495"/>
      <c r="BC13" s="495"/>
      <c r="BD13" s="496"/>
      <c r="BE13" s="497"/>
      <c r="BF13" s="497"/>
      <c r="BG13" s="490"/>
      <c r="BH13" s="490"/>
      <c r="BI13" s="490"/>
      <c r="BJ13" s="498"/>
      <c r="BK13" s="498"/>
      <c r="BL13" s="499"/>
      <c r="BM13" s="499"/>
      <c r="BN13" s="545"/>
    </row>
    <row r="14" spans="1:66" ht="57" customHeight="1" x14ac:dyDescent="0.3">
      <c r="A14" s="821"/>
      <c r="B14" s="837"/>
      <c r="C14" s="795"/>
      <c r="D14" s="824"/>
      <c r="E14" s="807"/>
      <c r="F14" s="833"/>
      <c r="G14" s="810"/>
      <c r="H14" s="810"/>
      <c r="I14" s="250">
        <v>2.5000000000000001E-2</v>
      </c>
      <c r="J14" s="275" t="s">
        <v>813</v>
      </c>
      <c r="K14" s="273"/>
      <c r="L14" s="251"/>
      <c r="M14" s="251"/>
      <c r="N14" s="251"/>
      <c r="O14" s="251"/>
      <c r="P14" s="251"/>
      <c r="Q14" s="252"/>
      <c r="R14" s="252"/>
      <c r="S14" s="252">
        <v>1</v>
      </c>
      <c r="T14" s="251"/>
      <c r="U14" s="251"/>
      <c r="V14" s="487"/>
      <c r="W14" s="544"/>
      <c r="X14" s="495"/>
      <c r="Y14" s="500"/>
      <c r="Z14" s="497"/>
      <c r="AA14" s="492"/>
      <c r="AB14" s="299"/>
      <c r="AC14" s="494"/>
      <c r="AD14" s="494"/>
      <c r="AE14" s="558"/>
      <c r="AF14" s="568"/>
      <c r="AG14" s="569"/>
      <c r="AH14" s="563"/>
      <c r="AI14" s="497"/>
      <c r="AJ14" s="490"/>
      <c r="AK14" s="490"/>
      <c r="AL14" s="490"/>
      <c r="AM14" s="496"/>
      <c r="AN14" s="498"/>
      <c r="AO14" s="498"/>
      <c r="AP14" s="490"/>
      <c r="AQ14" s="495"/>
      <c r="AR14" s="495"/>
      <c r="AS14" s="496"/>
      <c r="AT14" s="497"/>
      <c r="AU14" s="497"/>
      <c r="AV14" s="490"/>
      <c r="AW14" s="490"/>
      <c r="AX14" s="490"/>
      <c r="AY14" s="498"/>
      <c r="AZ14" s="498"/>
      <c r="BA14" s="490"/>
      <c r="BB14" s="495"/>
      <c r="BC14" s="495"/>
      <c r="BD14" s="496"/>
      <c r="BE14" s="497"/>
      <c r="BF14" s="497"/>
      <c r="BG14" s="490"/>
      <c r="BH14" s="490"/>
      <c r="BI14" s="490"/>
      <c r="BJ14" s="498"/>
      <c r="BK14" s="498"/>
      <c r="BL14" s="499"/>
      <c r="BM14" s="499"/>
      <c r="BN14" s="545"/>
    </row>
    <row r="15" spans="1:66" ht="53.45" customHeight="1" thickBot="1" x14ac:dyDescent="0.35">
      <c r="A15" s="821"/>
      <c r="B15" s="837"/>
      <c r="C15" s="795"/>
      <c r="D15" s="824"/>
      <c r="E15" s="808"/>
      <c r="F15" s="834"/>
      <c r="G15" s="811"/>
      <c r="H15" s="811"/>
      <c r="I15" s="253">
        <v>2.5000000000000001E-2</v>
      </c>
      <c r="J15" s="466" t="s">
        <v>746</v>
      </c>
      <c r="K15" s="274"/>
      <c r="L15" s="254"/>
      <c r="M15" s="254"/>
      <c r="N15" s="254"/>
      <c r="O15" s="254"/>
      <c r="P15" s="254"/>
      <c r="Q15" s="255"/>
      <c r="R15" s="255"/>
      <c r="S15" s="255"/>
      <c r="T15" s="255">
        <v>0.5</v>
      </c>
      <c r="U15" s="255">
        <v>0.5</v>
      </c>
      <c r="V15" s="470"/>
      <c r="W15" s="546"/>
      <c r="X15" s="587"/>
      <c r="Y15" s="588"/>
      <c r="Z15" s="589"/>
      <c r="AA15" s="550"/>
      <c r="AB15" s="551"/>
      <c r="AC15" s="552"/>
      <c r="AD15" s="552"/>
      <c r="AE15" s="595"/>
      <c r="AF15" s="596"/>
      <c r="AG15" s="597"/>
      <c r="AH15" s="564"/>
      <c r="AI15" s="497"/>
      <c r="AJ15" s="490"/>
      <c r="AK15" s="490"/>
      <c r="AL15" s="490"/>
      <c r="AM15" s="496"/>
      <c r="AN15" s="498"/>
      <c r="AO15" s="498"/>
      <c r="AP15" s="490"/>
      <c r="AQ15" s="495"/>
      <c r="AR15" s="495"/>
      <c r="AS15" s="496"/>
      <c r="AT15" s="497"/>
      <c r="AU15" s="497"/>
      <c r="AV15" s="490"/>
      <c r="AW15" s="490"/>
      <c r="AX15" s="490"/>
      <c r="AY15" s="498"/>
      <c r="AZ15" s="498"/>
      <c r="BA15" s="490"/>
      <c r="BB15" s="495"/>
      <c r="BC15" s="495"/>
      <c r="BD15" s="496"/>
      <c r="BE15" s="497"/>
      <c r="BF15" s="497"/>
      <c r="BG15" s="490"/>
      <c r="BH15" s="490"/>
      <c r="BI15" s="490"/>
      <c r="BJ15" s="498"/>
      <c r="BK15" s="498"/>
      <c r="BL15" s="499"/>
      <c r="BM15" s="499"/>
      <c r="BN15" s="545"/>
    </row>
    <row r="16" spans="1:66" ht="73.150000000000006" customHeight="1" thickBot="1" x14ac:dyDescent="0.35">
      <c r="A16" s="821"/>
      <c r="B16" s="837"/>
      <c r="C16" s="796"/>
      <c r="D16" s="825"/>
      <c r="E16" s="458">
        <v>0.1</v>
      </c>
      <c r="F16" s="390" t="s">
        <v>734</v>
      </c>
      <c r="G16" s="459">
        <v>1</v>
      </c>
      <c r="H16" s="459" t="s">
        <v>735</v>
      </c>
      <c r="I16" s="302">
        <v>0.1</v>
      </c>
      <c r="J16" s="303" t="s">
        <v>926</v>
      </c>
      <c r="K16" s="471"/>
      <c r="L16" s="472"/>
      <c r="M16" s="472"/>
      <c r="N16" s="472"/>
      <c r="O16" s="472"/>
      <c r="P16" s="472"/>
      <c r="Q16" s="473"/>
      <c r="R16" s="473"/>
      <c r="S16" s="473"/>
      <c r="T16" s="472"/>
      <c r="U16" s="472"/>
      <c r="V16" s="526">
        <v>1</v>
      </c>
      <c r="W16" s="599"/>
      <c r="X16" s="600"/>
      <c r="Y16" s="601"/>
      <c r="Z16" s="602"/>
      <c r="AA16" s="603"/>
      <c r="AB16" s="604"/>
      <c r="AC16" s="605"/>
      <c r="AD16" s="605"/>
      <c r="AE16" s="606"/>
      <c r="AF16" s="607"/>
      <c r="AG16" s="608"/>
      <c r="AH16" s="563"/>
      <c r="AI16" s="497"/>
      <c r="AJ16" s="490"/>
      <c r="AK16" s="490"/>
      <c r="AL16" s="490"/>
      <c r="AM16" s="496"/>
      <c r="AN16" s="498"/>
      <c r="AO16" s="498"/>
      <c r="AP16" s="490"/>
      <c r="AQ16" s="495"/>
      <c r="AR16" s="495"/>
      <c r="AS16" s="496"/>
      <c r="AT16" s="497"/>
      <c r="AU16" s="497"/>
      <c r="AV16" s="490"/>
      <c r="AW16" s="490"/>
      <c r="AX16" s="490"/>
      <c r="AY16" s="498"/>
      <c r="AZ16" s="498"/>
      <c r="BA16" s="490"/>
      <c r="BB16" s="495"/>
      <c r="BC16" s="495"/>
      <c r="BD16" s="496"/>
      <c r="BE16" s="497"/>
      <c r="BF16" s="497"/>
      <c r="BG16" s="490"/>
      <c r="BH16" s="490"/>
      <c r="BI16" s="490"/>
      <c r="BJ16" s="498"/>
      <c r="BK16" s="498"/>
      <c r="BL16" s="499"/>
      <c r="BM16" s="499"/>
      <c r="BN16" s="545"/>
    </row>
    <row r="17" spans="1:66" ht="42.6" customHeight="1" x14ac:dyDescent="0.3">
      <c r="A17" s="821"/>
      <c r="B17" s="837"/>
      <c r="C17" s="898" t="s">
        <v>736</v>
      </c>
      <c r="D17" s="835" t="s">
        <v>42</v>
      </c>
      <c r="E17" s="800">
        <v>0.15</v>
      </c>
      <c r="F17" s="803" t="s">
        <v>748</v>
      </c>
      <c r="G17" s="797">
        <v>3</v>
      </c>
      <c r="H17" s="797" t="s">
        <v>355</v>
      </c>
      <c r="I17" s="300">
        <v>0.1</v>
      </c>
      <c r="J17" s="301" t="s">
        <v>923</v>
      </c>
      <c r="K17" s="319"/>
      <c r="L17" s="320"/>
      <c r="M17" s="320"/>
      <c r="N17" s="321"/>
      <c r="O17" s="322">
        <v>0.33329999999999999</v>
      </c>
      <c r="P17" s="320"/>
      <c r="Q17" s="323"/>
      <c r="R17" s="321"/>
      <c r="S17" s="322">
        <v>0.33329999999999999</v>
      </c>
      <c r="T17" s="320"/>
      <c r="U17" s="320"/>
      <c r="V17" s="527">
        <v>0.33329999999999999</v>
      </c>
      <c r="W17" s="580"/>
      <c r="X17" s="538"/>
      <c r="Y17" s="593"/>
      <c r="Z17" s="540"/>
      <c r="AA17" s="536"/>
      <c r="AB17" s="411"/>
      <c r="AC17" s="537"/>
      <c r="AD17" s="537"/>
      <c r="AE17" s="614"/>
      <c r="AF17" s="615"/>
      <c r="AG17" s="616"/>
      <c r="AH17" s="564"/>
      <c r="AI17" s="497"/>
      <c r="AJ17" s="490"/>
      <c r="AK17" s="490"/>
      <c r="AL17" s="490"/>
      <c r="AM17" s="496"/>
      <c r="AN17" s="498"/>
      <c r="AO17" s="498"/>
      <c r="AP17" s="490"/>
      <c r="AQ17" s="495"/>
      <c r="AR17" s="495"/>
      <c r="AS17" s="496"/>
      <c r="AT17" s="497"/>
      <c r="AU17" s="497"/>
      <c r="AV17" s="490"/>
      <c r="AW17" s="490"/>
      <c r="AX17" s="490"/>
      <c r="AY17" s="498"/>
      <c r="AZ17" s="498"/>
      <c r="BA17" s="490"/>
      <c r="BB17" s="495"/>
      <c r="BC17" s="495"/>
      <c r="BD17" s="496"/>
      <c r="BE17" s="497"/>
      <c r="BF17" s="497"/>
      <c r="BG17" s="490"/>
      <c r="BH17" s="490"/>
      <c r="BI17" s="490"/>
      <c r="BJ17" s="498"/>
      <c r="BK17" s="498"/>
      <c r="BL17" s="499"/>
      <c r="BM17" s="499"/>
      <c r="BN17" s="545"/>
    </row>
    <row r="18" spans="1:66" ht="55.9" customHeight="1" x14ac:dyDescent="0.3">
      <c r="A18" s="821"/>
      <c r="B18" s="837"/>
      <c r="C18" s="899"/>
      <c r="D18" s="826"/>
      <c r="E18" s="801"/>
      <c r="F18" s="804"/>
      <c r="G18" s="798"/>
      <c r="H18" s="798"/>
      <c r="I18" s="256">
        <v>2.5000000000000001E-2</v>
      </c>
      <c r="J18" s="282" t="s">
        <v>924</v>
      </c>
      <c r="K18" s="324"/>
      <c r="L18" s="254"/>
      <c r="M18" s="254"/>
      <c r="N18" s="254"/>
      <c r="O18" s="254"/>
      <c r="P18" s="254"/>
      <c r="Q18" s="470">
        <v>0.5</v>
      </c>
      <c r="R18" s="294"/>
      <c r="S18" s="274"/>
      <c r="T18" s="254"/>
      <c r="U18" s="254"/>
      <c r="V18" s="470">
        <v>0.5</v>
      </c>
      <c r="W18" s="544"/>
      <c r="X18" s="495"/>
      <c r="Y18" s="500"/>
      <c r="Z18" s="497"/>
      <c r="AA18" s="492"/>
      <c r="AB18" s="493"/>
      <c r="AC18" s="494"/>
      <c r="AD18" s="494"/>
      <c r="AE18" s="559"/>
      <c r="AF18" s="570"/>
      <c r="AG18" s="571"/>
      <c r="AH18" s="564"/>
      <c r="AI18" s="497"/>
      <c r="AJ18" s="490"/>
      <c r="AK18" s="490"/>
      <c r="AL18" s="490"/>
      <c r="AM18" s="496"/>
      <c r="AN18" s="498"/>
      <c r="AO18" s="498"/>
      <c r="AP18" s="490"/>
      <c r="AQ18" s="495"/>
      <c r="AR18" s="495"/>
      <c r="AS18" s="496"/>
      <c r="AT18" s="497"/>
      <c r="AU18" s="497"/>
      <c r="AV18" s="490"/>
      <c r="AW18" s="490"/>
      <c r="AX18" s="490"/>
      <c r="AY18" s="498"/>
      <c r="AZ18" s="498"/>
      <c r="BA18" s="490"/>
      <c r="BB18" s="495"/>
      <c r="BC18" s="495"/>
      <c r="BD18" s="496"/>
      <c r="BE18" s="497"/>
      <c r="BF18" s="497"/>
      <c r="BG18" s="490"/>
      <c r="BH18" s="490"/>
      <c r="BI18" s="490"/>
      <c r="BJ18" s="498"/>
      <c r="BK18" s="498"/>
      <c r="BL18" s="499"/>
      <c r="BM18" s="499"/>
      <c r="BN18" s="545"/>
    </row>
    <row r="19" spans="1:66" ht="46.9" customHeight="1" thickBot="1" x14ac:dyDescent="0.35">
      <c r="A19" s="821"/>
      <c r="B19" s="837"/>
      <c r="C19" s="899"/>
      <c r="D19" s="827"/>
      <c r="E19" s="802"/>
      <c r="F19" s="805"/>
      <c r="G19" s="799"/>
      <c r="H19" s="799"/>
      <c r="I19" s="277">
        <v>2.5000000000000001E-2</v>
      </c>
      <c r="J19" s="278" t="s">
        <v>925</v>
      </c>
      <c r="K19" s="324"/>
      <c r="L19" s="254"/>
      <c r="M19" s="254"/>
      <c r="N19" s="254"/>
      <c r="O19" s="253">
        <v>0.33329999999999999</v>
      </c>
      <c r="P19" s="254"/>
      <c r="Q19" s="470"/>
      <c r="R19" s="332"/>
      <c r="S19" s="304">
        <v>0.33329999999999999</v>
      </c>
      <c r="T19" s="254"/>
      <c r="U19" s="254"/>
      <c r="V19" s="528">
        <v>0.33329999999999999</v>
      </c>
      <c r="W19" s="546"/>
      <c r="X19" s="547"/>
      <c r="Y19" s="548"/>
      <c r="Z19" s="549"/>
      <c r="AA19" s="550"/>
      <c r="AB19" s="551"/>
      <c r="AC19" s="552"/>
      <c r="AD19" s="552"/>
      <c r="AE19" s="560"/>
      <c r="AF19" s="574"/>
      <c r="AG19" s="575"/>
      <c r="AH19" s="564"/>
      <c r="AI19" s="490"/>
      <c r="AJ19" s="490"/>
      <c r="AK19" s="490"/>
      <c r="AL19" s="490"/>
      <c r="AM19" s="490"/>
      <c r="AN19" s="498"/>
      <c r="AO19" s="498"/>
      <c r="AP19" s="490"/>
      <c r="AQ19" s="490"/>
      <c r="AR19" s="490"/>
      <c r="AS19" s="490"/>
      <c r="AT19" s="490"/>
      <c r="AU19" s="490"/>
      <c r="AV19" s="490"/>
      <c r="AW19" s="490"/>
      <c r="AX19" s="490"/>
      <c r="AY19" s="498"/>
      <c r="AZ19" s="498"/>
      <c r="BA19" s="490"/>
      <c r="BB19" s="490"/>
      <c r="BC19" s="490"/>
      <c r="BD19" s="490"/>
      <c r="BE19" s="490"/>
      <c r="BF19" s="490"/>
      <c r="BG19" s="490"/>
      <c r="BH19" s="490"/>
      <c r="BI19" s="490"/>
      <c r="BJ19" s="498"/>
      <c r="BK19" s="498"/>
      <c r="BL19" s="499"/>
      <c r="BM19" s="499"/>
      <c r="BN19" s="545"/>
    </row>
    <row r="20" spans="1:66" ht="46.9" customHeight="1" x14ac:dyDescent="0.3">
      <c r="A20" s="821"/>
      <c r="B20" s="837"/>
      <c r="C20" s="899"/>
      <c r="D20" s="835" t="s">
        <v>918</v>
      </c>
      <c r="E20" s="800">
        <v>0.15</v>
      </c>
      <c r="F20" s="855" t="s">
        <v>919</v>
      </c>
      <c r="G20" s="849">
        <v>3</v>
      </c>
      <c r="H20" s="849" t="s">
        <v>355</v>
      </c>
      <c r="I20" s="300">
        <v>0.1</v>
      </c>
      <c r="J20" s="467" t="s">
        <v>920</v>
      </c>
      <c r="K20" s="319"/>
      <c r="L20" s="320"/>
      <c r="M20" s="320"/>
      <c r="N20" s="321"/>
      <c r="O20" s="322">
        <v>0.33329999999999999</v>
      </c>
      <c r="P20" s="320"/>
      <c r="Q20" s="320"/>
      <c r="R20" s="321"/>
      <c r="S20" s="322">
        <v>0.33329999999999999</v>
      </c>
      <c r="T20" s="320"/>
      <c r="U20" s="320"/>
      <c r="V20" s="527">
        <v>0.33329999999999999</v>
      </c>
      <c r="W20" s="583"/>
      <c r="X20" s="609"/>
      <c r="Y20" s="610"/>
      <c r="Z20" s="611"/>
      <c r="AA20" s="584"/>
      <c r="AB20" s="598"/>
      <c r="AC20" s="585"/>
      <c r="AD20" s="585"/>
      <c r="AE20" s="586"/>
      <c r="AF20" s="612"/>
      <c r="AG20" s="613"/>
      <c r="AH20" s="564"/>
      <c r="AI20" s="490"/>
      <c r="AJ20" s="490"/>
      <c r="AK20" s="490"/>
      <c r="AL20" s="490"/>
      <c r="AM20" s="490"/>
      <c r="AN20" s="498"/>
      <c r="AO20" s="498"/>
      <c r="AP20" s="490"/>
      <c r="AQ20" s="490"/>
      <c r="AR20" s="490"/>
      <c r="AS20" s="490"/>
      <c r="AT20" s="490"/>
      <c r="AU20" s="490"/>
      <c r="AV20" s="490"/>
      <c r="AW20" s="490"/>
      <c r="AX20" s="490"/>
      <c r="AY20" s="498"/>
      <c r="AZ20" s="498"/>
      <c r="BA20" s="490"/>
      <c r="BB20" s="490"/>
      <c r="BC20" s="490"/>
      <c r="BD20" s="490"/>
      <c r="BE20" s="490"/>
      <c r="BF20" s="490"/>
      <c r="BG20" s="490"/>
      <c r="BH20" s="490"/>
      <c r="BI20" s="490"/>
      <c r="BJ20" s="498"/>
      <c r="BK20" s="498"/>
      <c r="BL20" s="499"/>
      <c r="BM20" s="499"/>
      <c r="BN20" s="545"/>
    </row>
    <row r="21" spans="1:66" ht="46.9" customHeight="1" x14ac:dyDescent="0.3">
      <c r="A21" s="821"/>
      <c r="B21" s="837"/>
      <c r="C21" s="899"/>
      <c r="D21" s="826"/>
      <c r="E21" s="801"/>
      <c r="F21" s="804"/>
      <c r="G21" s="856"/>
      <c r="H21" s="856"/>
      <c r="I21" s="256">
        <v>2.5000000000000001E-2</v>
      </c>
      <c r="J21" s="282" t="s">
        <v>921</v>
      </c>
      <c r="K21" s="324"/>
      <c r="L21" s="254"/>
      <c r="M21" s="254"/>
      <c r="N21" s="254"/>
      <c r="O21" s="254"/>
      <c r="P21" s="254"/>
      <c r="Q21" s="470">
        <v>0.5</v>
      </c>
      <c r="R21" s="294"/>
      <c r="S21" s="274"/>
      <c r="T21" s="254"/>
      <c r="U21" s="254"/>
      <c r="V21" s="470">
        <v>0.5</v>
      </c>
      <c r="W21" s="544"/>
      <c r="X21" s="490"/>
      <c r="Y21" s="489"/>
      <c r="Z21" s="503"/>
      <c r="AA21" s="492"/>
      <c r="AB21" s="493"/>
      <c r="AC21" s="494"/>
      <c r="AD21" s="494"/>
      <c r="AE21" s="558"/>
      <c r="AF21" s="572"/>
      <c r="AG21" s="573"/>
      <c r="AH21" s="564"/>
      <c r="AI21" s="490"/>
      <c r="AJ21" s="490"/>
      <c r="AK21" s="490"/>
      <c r="AL21" s="490"/>
      <c r="AM21" s="490"/>
      <c r="AN21" s="498"/>
      <c r="AO21" s="498"/>
      <c r="AP21" s="490"/>
      <c r="AQ21" s="490"/>
      <c r="AR21" s="490"/>
      <c r="AS21" s="490"/>
      <c r="AT21" s="490"/>
      <c r="AU21" s="490"/>
      <c r="AV21" s="490"/>
      <c r="AW21" s="490"/>
      <c r="AX21" s="490"/>
      <c r="AY21" s="498"/>
      <c r="AZ21" s="498"/>
      <c r="BA21" s="490"/>
      <c r="BB21" s="490"/>
      <c r="BC21" s="490"/>
      <c r="BD21" s="490"/>
      <c r="BE21" s="490"/>
      <c r="BF21" s="490"/>
      <c r="BG21" s="490"/>
      <c r="BH21" s="490"/>
      <c r="BI21" s="490"/>
      <c r="BJ21" s="498"/>
      <c r="BK21" s="498"/>
      <c r="BL21" s="499"/>
      <c r="BM21" s="499"/>
      <c r="BN21" s="545"/>
    </row>
    <row r="22" spans="1:66" ht="46.9" customHeight="1" thickBot="1" x14ac:dyDescent="0.35">
      <c r="A22" s="821"/>
      <c r="B22" s="838"/>
      <c r="C22" s="899"/>
      <c r="D22" s="826"/>
      <c r="E22" s="802"/>
      <c r="F22" s="805"/>
      <c r="G22" s="850"/>
      <c r="H22" s="850"/>
      <c r="I22" s="277">
        <v>2.5000000000000001E-2</v>
      </c>
      <c r="J22" s="278" t="s">
        <v>922</v>
      </c>
      <c r="K22" s="324"/>
      <c r="L22" s="254"/>
      <c r="M22" s="254"/>
      <c r="N22" s="254"/>
      <c r="O22" s="253">
        <v>0.33329999999999999</v>
      </c>
      <c r="P22" s="254"/>
      <c r="Q22" s="331"/>
      <c r="R22" s="332"/>
      <c r="S22" s="304">
        <v>0.33329999999999999</v>
      </c>
      <c r="T22" s="254"/>
      <c r="U22" s="254"/>
      <c r="V22" s="528">
        <v>0.33329999999999999</v>
      </c>
      <c r="W22" s="576"/>
      <c r="X22" s="515"/>
      <c r="Y22" s="516"/>
      <c r="Z22" s="517"/>
      <c r="AA22" s="514"/>
      <c r="AB22" s="518"/>
      <c r="AC22" s="519"/>
      <c r="AD22" s="519"/>
      <c r="AE22" s="577"/>
      <c r="AF22" s="578"/>
      <c r="AG22" s="579"/>
      <c r="AH22" s="564"/>
      <c r="AI22" s="490"/>
      <c r="AJ22" s="490"/>
      <c r="AK22" s="490"/>
      <c r="AL22" s="490"/>
      <c r="AM22" s="490"/>
      <c r="AN22" s="498"/>
      <c r="AO22" s="498"/>
      <c r="AP22" s="490"/>
      <c r="AQ22" s="490"/>
      <c r="AR22" s="490"/>
      <c r="AS22" s="490"/>
      <c r="AT22" s="490"/>
      <c r="AU22" s="490"/>
      <c r="AV22" s="490"/>
      <c r="AW22" s="490"/>
      <c r="AX22" s="490"/>
      <c r="AY22" s="498"/>
      <c r="AZ22" s="498"/>
      <c r="BA22" s="490"/>
      <c r="BB22" s="490"/>
      <c r="BC22" s="490"/>
      <c r="BD22" s="490"/>
      <c r="BE22" s="490"/>
      <c r="BF22" s="490"/>
      <c r="BG22" s="490"/>
      <c r="BH22" s="490"/>
      <c r="BI22" s="490"/>
      <c r="BJ22" s="498"/>
      <c r="BK22" s="498"/>
      <c r="BL22" s="499"/>
      <c r="BM22" s="499"/>
      <c r="BN22" s="545"/>
    </row>
    <row r="23" spans="1:66" ht="63" customHeight="1" x14ac:dyDescent="0.3">
      <c r="A23" s="821"/>
      <c r="B23" s="840" t="s">
        <v>750</v>
      </c>
      <c r="C23" s="803" t="s">
        <v>934</v>
      </c>
      <c r="D23" s="823" t="s">
        <v>42</v>
      </c>
      <c r="E23" s="857">
        <v>0.15</v>
      </c>
      <c r="F23" s="832" t="s">
        <v>937</v>
      </c>
      <c r="G23" s="851">
        <v>1</v>
      </c>
      <c r="H23" s="853" t="s">
        <v>756</v>
      </c>
      <c r="I23" s="300">
        <v>0.1</v>
      </c>
      <c r="J23" s="474" t="s">
        <v>915</v>
      </c>
      <c r="K23" s="457"/>
      <c r="L23" s="325"/>
      <c r="M23" s="325"/>
      <c r="N23" s="325"/>
      <c r="O23" s="300"/>
      <c r="P23" s="325"/>
      <c r="Q23" s="326"/>
      <c r="R23" s="368"/>
      <c r="S23" s="325">
        <v>1</v>
      </c>
      <c r="T23" s="325"/>
      <c r="U23" s="325"/>
      <c r="V23" s="529"/>
      <c r="W23" s="580"/>
      <c r="X23" s="533"/>
      <c r="Y23" s="534"/>
      <c r="Z23" s="410"/>
      <c r="AA23" s="536"/>
      <c r="AB23" s="411"/>
      <c r="AC23" s="537"/>
      <c r="AD23" s="537"/>
      <c r="AE23" s="557"/>
      <c r="AF23" s="581"/>
      <c r="AG23" s="582"/>
      <c r="AH23" s="564"/>
      <c r="AI23" s="490"/>
      <c r="AJ23" s="490"/>
      <c r="AK23" s="490"/>
      <c r="AL23" s="490"/>
      <c r="AM23" s="490"/>
      <c r="AN23" s="498"/>
      <c r="AO23" s="498"/>
      <c r="AP23" s="490"/>
      <c r="AQ23" s="490"/>
      <c r="AR23" s="490"/>
      <c r="AS23" s="490"/>
      <c r="AT23" s="490"/>
      <c r="AU23" s="490"/>
      <c r="AV23" s="490"/>
      <c r="AW23" s="490"/>
      <c r="AX23" s="490"/>
      <c r="AY23" s="498"/>
      <c r="AZ23" s="498"/>
      <c r="BA23" s="490"/>
      <c r="BB23" s="490"/>
      <c r="BC23" s="490"/>
      <c r="BD23" s="490"/>
      <c r="BE23" s="490"/>
      <c r="BF23" s="490"/>
      <c r="BG23" s="490"/>
      <c r="BH23" s="490"/>
      <c r="BI23" s="490"/>
      <c r="BJ23" s="498"/>
      <c r="BK23" s="498"/>
      <c r="BL23" s="499"/>
      <c r="BM23" s="499"/>
      <c r="BN23" s="545"/>
    </row>
    <row r="24" spans="1:66" ht="46.9" customHeight="1" x14ac:dyDescent="0.3">
      <c r="A24" s="821"/>
      <c r="B24" s="841"/>
      <c r="C24" s="804"/>
      <c r="D24" s="824"/>
      <c r="E24" s="858"/>
      <c r="F24" s="833"/>
      <c r="G24" s="852"/>
      <c r="H24" s="854"/>
      <c r="I24" s="256">
        <v>0.02</v>
      </c>
      <c r="J24" s="475" t="s">
        <v>916</v>
      </c>
      <c r="K24" s="461"/>
      <c r="L24" s="294"/>
      <c r="M24" s="294"/>
      <c r="N24" s="294"/>
      <c r="O24" s="256"/>
      <c r="P24" s="294"/>
      <c r="Q24" s="257"/>
      <c r="R24" s="352"/>
      <c r="S24" s="256"/>
      <c r="T24" s="294">
        <v>1</v>
      </c>
      <c r="U24" s="294"/>
      <c r="V24" s="530"/>
      <c r="W24" s="544"/>
      <c r="X24" s="490"/>
      <c r="Y24" s="489"/>
      <c r="Z24" s="503"/>
      <c r="AA24" s="492"/>
      <c r="AB24" s="493"/>
      <c r="AC24" s="494"/>
      <c r="AD24" s="494"/>
      <c r="AE24" s="558"/>
      <c r="AF24" s="572"/>
      <c r="AG24" s="573"/>
      <c r="AH24" s="564"/>
      <c r="AI24" s="490"/>
      <c r="AJ24" s="490"/>
      <c r="AK24" s="490"/>
      <c r="AL24" s="490"/>
      <c r="AM24" s="490"/>
      <c r="AN24" s="498"/>
      <c r="AO24" s="498"/>
      <c r="AP24" s="490"/>
      <c r="AQ24" s="490"/>
      <c r="AR24" s="490"/>
      <c r="AS24" s="490"/>
      <c r="AT24" s="490"/>
      <c r="AU24" s="490"/>
      <c r="AV24" s="490"/>
      <c r="AW24" s="490"/>
      <c r="AX24" s="490"/>
      <c r="AY24" s="498"/>
      <c r="AZ24" s="498"/>
      <c r="BA24" s="490"/>
      <c r="BB24" s="490"/>
      <c r="BC24" s="490"/>
      <c r="BD24" s="490"/>
      <c r="BE24" s="490"/>
      <c r="BF24" s="490"/>
      <c r="BG24" s="490"/>
      <c r="BH24" s="490"/>
      <c r="BI24" s="490"/>
      <c r="BJ24" s="498"/>
      <c r="BK24" s="498"/>
      <c r="BL24" s="499"/>
      <c r="BM24" s="499"/>
      <c r="BN24" s="545"/>
    </row>
    <row r="25" spans="1:66" ht="57" customHeight="1" thickBot="1" x14ac:dyDescent="0.35">
      <c r="A25" s="821"/>
      <c r="B25" s="842"/>
      <c r="C25" s="805"/>
      <c r="D25" s="839"/>
      <c r="E25" s="859"/>
      <c r="F25" s="834"/>
      <c r="G25" s="852"/>
      <c r="H25" s="854"/>
      <c r="I25" s="468">
        <v>0.03</v>
      </c>
      <c r="J25" s="476" t="s">
        <v>917</v>
      </c>
      <c r="K25" s="276"/>
      <c r="L25" s="328"/>
      <c r="M25" s="328"/>
      <c r="N25" s="328"/>
      <c r="O25" s="277"/>
      <c r="P25" s="328"/>
      <c r="Q25" s="329"/>
      <c r="R25" s="369"/>
      <c r="S25" s="277"/>
      <c r="T25" s="328"/>
      <c r="U25" s="328">
        <v>0.5</v>
      </c>
      <c r="V25" s="531">
        <v>0.5</v>
      </c>
      <c r="W25" s="546"/>
      <c r="X25" s="547"/>
      <c r="Y25" s="548"/>
      <c r="Z25" s="549"/>
      <c r="AA25" s="550"/>
      <c r="AB25" s="551"/>
      <c r="AC25" s="552"/>
      <c r="AD25" s="552"/>
      <c r="AE25" s="560"/>
      <c r="AF25" s="574"/>
      <c r="AG25" s="575"/>
      <c r="AH25" s="564"/>
      <c r="AI25" s="490"/>
      <c r="AJ25" s="490"/>
      <c r="AK25" s="490"/>
      <c r="AL25" s="490"/>
      <c r="AM25" s="490"/>
      <c r="AN25" s="498"/>
      <c r="AO25" s="498"/>
      <c r="AP25" s="490"/>
      <c r="AQ25" s="490"/>
      <c r="AR25" s="490"/>
      <c r="AS25" s="490"/>
      <c r="AT25" s="490"/>
      <c r="AU25" s="490"/>
      <c r="AV25" s="490"/>
      <c r="AW25" s="490"/>
      <c r="AX25" s="490"/>
      <c r="AY25" s="498"/>
      <c r="AZ25" s="498"/>
      <c r="BA25" s="490"/>
      <c r="BB25" s="490"/>
      <c r="BC25" s="490"/>
      <c r="BD25" s="490"/>
      <c r="BE25" s="490"/>
      <c r="BF25" s="490"/>
      <c r="BG25" s="490"/>
      <c r="BH25" s="490"/>
      <c r="BI25" s="490"/>
      <c r="BJ25" s="498"/>
      <c r="BK25" s="498"/>
      <c r="BL25" s="499"/>
      <c r="BM25" s="499"/>
      <c r="BN25" s="545"/>
    </row>
    <row r="26" spans="1:66" ht="64.150000000000006" customHeight="1" x14ac:dyDescent="0.3">
      <c r="A26" s="821"/>
      <c r="B26" s="830" t="s">
        <v>739</v>
      </c>
      <c r="C26" s="828" t="s">
        <v>740</v>
      </c>
      <c r="D26" s="826" t="s">
        <v>816</v>
      </c>
      <c r="E26" s="847">
        <v>0.1</v>
      </c>
      <c r="F26" s="846" t="s">
        <v>741</v>
      </c>
      <c r="G26" s="849">
        <v>1</v>
      </c>
      <c r="H26" s="849" t="s">
        <v>355</v>
      </c>
      <c r="I26" s="302">
        <v>0.05</v>
      </c>
      <c r="J26" s="303" t="s">
        <v>747</v>
      </c>
      <c r="K26" s="460"/>
      <c r="L26" s="317"/>
      <c r="M26" s="317"/>
      <c r="N26" s="317"/>
      <c r="O26" s="317"/>
      <c r="P26" s="317"/>
      <c r="Q26" s="318"/>
      <c r="R26" s="318">
        <v>0.5</v>
      </c>
      <c r="S26" s="318">
        <v>0.5</v>
      </c>
      <c r="T26" s="317"/>
      <c r="U26" s="317"/>
      <c r="V26" s="477"/>
      <c r="W26" s="580"/>
      <c r="X26" s="533"/>
      <c r="Y26" s="534"/>
      <c r="Z26" s="410"/>
      <c r="AA26" s="536"/>
      <c r="AB26" s="411"/>
      <c r="AC26" s="537"/>
      <c r="AD26" s="537"/>
      <c r="AE26" s="557"/>
      <c r="AF26" s="581"/>
      <c r="AG26" s="582"/>
      <c r="AH26" s="564"/>
      <c r="AI26" s="490"/>
      <c r="AJ26" s="490"/>
      <c r="AK26" s="490"/>
      <c r="AL26" s="490"/>
      <c r="AM26" s="490"/>
      <c r="AN26" s="498"/>
      <c r="AO26" s="498"/>
      <c r="AP26" s="490"/>
      <c r="AQ26" s="490"/>
      <c r="AR26" s="490"/>
      <c r="AS26" s="490"/>
      <c r="AT26" s="490"/>
      <c r="AU26" s="490"/>
      <c r="AV26" s="490"/>
      <c r="AW26" s="490"/>
      <c r="AX26" s="490"/>
      <c r="AY26" s="498"/>
      <c r="AZ26" s="498"/>
      <c r="BA26" s="490"/>
      <c r="BB26" s="490"/>
      <c r="BC26" s="490"/>
      <c r="BD26" s="490"/>
      <c r="BE26" s="490"/>
      <c r="BF26" s="490"/>
      <c r="BG26" s="490"/>
      <c r="BH26" s="490"/>
      <c r="BI26" s="490"/>
      <c r="BJ26" s="498"/>
      <c r="BK26" s="498"/>
      <c r="BL26" s="499"/>
      <c r="BM26" s="499"/>
      <c r="BN26" s="545"/>
    </row>
    <row r="27" spans="1:66" ht="74.45" customHeight="1" thickBot="1" x14ac:dyDescent="0.35">
      <c r="A27" s="822"/>
      <c r="B27" s="831"/>
      <c r="C27" s="829"/>
      <c r="D27" s="827"/>
      <c r="E27" s="848"/>
      <c r="F27" s="829"/>
      <c r="G27" s="850"/>
      <c r="H27" s="850"/>
      <c r="I27" s="277">
        <v>0.05</v>
      </c>
      <c r="J27" s="278" t="s">
        <v>815</v>
      </c>
      <c r="K27" s="276"/>
      <c r="L27" s="328"/>
      <c r="M27" s="328"/>
      <c r="N27" s="328"/>
      <c r="O27" s="328"/>
      <c r="P27" s="328"/>
      <c r="Q27" s="329"/>
      <c r="R27" s="329"/>
      <c r="S27" s="329"/>
      <c r="T27" s="328"/>
      <c r="U27" s="328"/>
      <c r="V27" s="488">
        <v>1</v>
      </c>
      <c r="W27" s="546"/>
      <c r="X27" s="547"/>
      <c r="Y27" s="548"/>
      <c r="Z27" s="549"/>
      <c r="AA27" s="550"/>
      <c r="AB27" s="551"/>
      <c r="AC27" s="552"/>
      <c r="AD27" s="552"/>
      <c r="AE27" s="560"/>
      <c r="AF27" s="574"/>
      <c r="AG27" s="575"/>
      <c r="AH27" s="565"/>
      <c r="AI27" s="547"/>
      <c r="AJ27" s="547"/>
      <c r="AK27" s="547"/>
      <c r="AL27" s="547"/>
      <c r="AM27" s="547"/>
      <c r="AN27" s="553"/>
      <c r="AO27" s="553"/>
      <c r="AP27" s="547"/>
      <c r="AQ27" s="547"/>
      <c r="AR27" s="547"/>
      <c r="AS27" s="547"/>
      <c r="AT27" s="547"/>
      <c r="AU27" s="547"/>
      <c r="AV27" s="547"/>
      <c r="AW27" s="547"/>
      <c r="AX27" s="547"/>
      <c r="AY27" s="553"/>
      <c r="AZ27" s="553"/>
      <c r="BA27" s="547"/>
      <c r="BB27" s="547"/>
      <c r="BC27" s="547"/>
      <c r="BD27" s="547"/>
      <c r="BE27" s="547"/>
      <c r="BF27" s="547"/>
      <c r="BG27" s="547"/>
      <c r="BH27" s="547"/>
      <c r="BI27" s="547"/>
      <c r="BJ27" s="553"/>
      <c r="BK27" s="553"/>
      <c r="BL27" s="554"/>
      <c r="BM27" s="554"/>
      <c r="BN27" s="555"/>
    </row>
    <row r="28" spans="1:66" ht="18.600000000000001" customHeight="1" x14ac:dyDescent="0.3">
      <c r="A28" s="258"/>
      <c r="B28" s="258"/>
      <c r="C28" s="258"/>
      <c r="D28" s="259"/>
      <c r="E28" s="260"/>
      <c r="F28" s="261"/>
      <c r="G28" s="258"/>
      <c r="H28" s="258"/>
      <c r="I28" s="262"/>
      <c r="J28" s="262"/>
      <c r="K28" s="260"/>
      <c r="L28" s="260"/>
      <c r="M28" s="260"/>
      <c r="N28" s="260"/>
      <c r="O28" s="260"/>
      <c r="P28" s="260"/>
      <c r="Q28" s="263"/>
      <c r="R28" s="263"/>
      <c r="S28" s="263"/>
      <c r="T28" s="260"/>
      <c r="U28" s="260"/>
      <c r="V28" s="260"/>
      <c r="W28" s="511"/>
      <c r="X28" s="508"/>
      <c r="Y28" s="509"/>
      <c r="Z28" s="510"/>
      <c r="AA28" s="511"/>
      <c r="AB28" s="512"/>
      <c r="AC28" s="513"/>
      <c r="AD28" s="513"/>
      <c r="AE28" s="508"/>
      <c r="AF28" s="508"/>
      <c r="AG28" s="508"/>
      <c r="AH28" s="508"/>
      <c r="AI28" s="508"/>
      <c r="AJ28" s="508"/>
      <c r="AK28" s="508"/>
      <c r="AL28" s="508"/>
      <c r="AM28" s="508"/>
      <c r="AN28" s="507"/>
      <c r="AO28" s="507"/>
      <c r="AP28" s="508"/>
      <c r="AQ28" s="508"/>
      <c r="AR28" s="508"/>
      <c r="AS28" s="508"/>
      <c r="AT28" s="508"/>
      <c r="AU28" s="508"/>
      <c r="AV28" s="508"/>
      <c r="AW28" s="508"/>
      <c r="AX28" s="508"/>
      <c r="AY28" s="507"/>
      <c r="AZ28" s="507"/>
      <c r="BA28" s="508"/>
      <c r="BB28" s="508"/>
      <c r="BC28" s="508"/>
      <c r="BD28" s="508"/>
      <c r="BE28" s="508"/>
      <c r="BF28" s="508"/>
      <c r="BG28" s="508"/>
      <c r="BH28" s="508"/>
      <c r="BI28" s="508"/>
      <c r="BJ28" s="507"/>
      <c r="BK28" s="507"/>
      <c r="BL28" s="522"/>
      <c r="BM28" s="522"/>
      <c r="BN28" s="522"/>
    </row>
    <row r="29" spans="1:66" ht="15.75" customHeight="1" thickBot="1" x14ac:dyDescent="0.35">
      <c r="A29" s="264"/>
      <c r="B29" s="264"/>
      <c r="C29" s="264"/>
      <c r="D29" s="264"/>
      <c r="E29" s="264"/>
      <c r="F29" s="264"/>
      <c r="G29" s="264"/>
      <c r="H29" s="264"/>
      <c r="I29" s="264"/>
      <c r="J29" s="264"/>
      <c r="K29" s="264"/>
      <c r="L29" s="264"/>
      <c r="M29" s="264"/>
      <c r="N29" s="264"/>
      <c r="O29" s="264"/>
      <c r="P29" s="264"/>
      <c r="Q29" s="264"/>
      <c r="R29" s="264"/>
      <c r="S29" s="264"/>
      <c r="T29" s="264"/>
      <c r="U29" s="264"/>
      <c r="V29" s="264"/>
      <c r="AB29" s="265"/>
      <c r="AC29" s="266"/>
      <c r="AD29" s="266"/>
    </row>
    <row r="30" spans="1:66" ht="15.75" customHeight="1" thickBot="1" x14ac:dyDescent="0.35">
      <c r="A30" s="815" t="s">
        <v>575</v>
      </c>
      <c r="B30" s="816"/>
      <c r="C30" s="817"/>
      <c r="D30" s="816"/>
      <c r="E30" s="816"/>
      <c r="F30" s="818"/>
      <c r="H30" s="245">
        <v>7</v>
      </c>
      <c r="AB30" s="265"/>
      <c r="AC30" s="266"/>
      <c r="AD30" s="266"/>
    </row>
    <row r="31" spans="1:66" ht="15.75" customHeight="1" thickBot="1" x14ac:dyDescent="0.35">
      <c r="A31" s="267" t="s">
        <v>576</v>
      </c>
      <c r="B31" s="268" t="s">
        <v>577</v>
      </c>
      <c r="C31" s="269"/>
      <c r="D31" s="819" t="s">
        <v>578</v>
      </c>
      <c r="E31" s="816"/>
      <c r="F31" s="818"/>
      <c r="AB31" s="265"/>
      <c r="AC31" s="266"/>
      <c r="AD31" s="266"/>
    </row>
    <row r="32" spans="1:66" ht="17.45" customHeight="1" x14ac:dyDescent="0.3">
      <c r="A32" s="270"/>
      <c r="B32" s="271"/>
      <c r="C32" s="272"/>
      <c r="D32" s="812"/>
      <c r="E32" s="813"/>
      <c r="F32" s="814"/>
      <c r="AB32" s="265"/>
      <c r="AC32" s="266"/>
      <c r="AD32" s="266"/>
    </row>
    <row r="33" spans="28:30" ht="15.75" customHeight="1" x14ac:dyDescent="0.3">
      <c r="AB33" s="265"/>
      <c r="AC33" s="266"/>
      <c r="AD33" s="266"/>
    </row>
    <row r="34" spans="28:30" ht="15.75" customHeight="1" x14ac:dyDescent="0.3">
      <c r="AB34" s="265"/>
      <c r="AC34" s="266"/>
      <c r="AD34" s="266"/>
    </row>
    <row r="35" spans="28:30" ht="15.75" customHeight="1" x14ac:dyDescent="0.3">
      <c r="AB35" s="265"/>
      <c r="AC35" s="266"/>
      <c r="AD35" s="266"/>
    </row>
    <row r="36" spans="28:30" ht="15.75" customHeight="1" x14ac:dyDescent="0.3">
      <c r="AB36" s="265"/>
      <c r="AC36" s="266"/>
      <c r="AD36" s="266"/>
    </row>
    <row r="37" spans="28:30" ht="15.75" customHeight="1" x14ac:dyDescent="0.3">
      <c r="AB37" s="265"/>
      <c r="AC37" s="266"/>
      <c r="AD37" s="266"/>
    </row>
    <row r="38" spans="28:30" ht="15.75" customHeight="1" x14ac:dyDescent="0.3">
      <c r="AB38" s="265"/>
      <c r="AC38" s="266"/>
      <c r="AD38" s="266"/>
    </row>
    <row r="39" spans="28:30" ht="15.75" customHeight="1" x14ac:dyDescent="0.3">
      <c r="AB39" s="265"/>
      <c r="AC39" s="266"/>
      <c r="AD39" s="266"/>
    </row>
    <row r="40" spans="28:30" ht="15.75" customHeight="1" x14ac:dyDescent="0.3">
      <c r="AB40" s="265"/>
      <c r="AC40" s="266"/>
      <c r="AD40" s="266"/>
    </row>
    <row r="41" spans="28:30" ht="15.75" customHeight="1" x14ac:dyDescent="0.3">
      <c r="AB41" s="265"/>
      <c r="AC41" s="266"/>
      <c r="AD41" s="266"/>
    </row>
    <row r="42" spans="28:30" ht="15.75" customHeight="1" x14ac:dyDescent="0.3">
      <c r="AB42" s="265"/>
      <c r="AC42" s="266"/>
      <c r="AD42" s="266"/>
    </row>
    <row r="43" spans="28:30" ht="15.75" customHeight="1" x14ac:dyDescent="0.3">
      <c r="AB43" s="265"/>
      <c r="AC43" s="266"/>
      <c r="AD43" s="266"/>
    </row>
    <row r="44" spans="28:30" ht="15.75" customHeight="1" x14ac:dyDescent="0.3">
      <c r="AB44" s="265"/>
      <c r="AC44" s="266"/>
      <c r="AD44" s="266"/>
    </row>
    <row r="45" spans="28:30" ht="15.75" customHeight="1" x14ac:dyDescent="0.3">
      <c r="AB45" s="265"/>
      <c r="AC45" s="266"/>
      <c r="AD45" s="266"/>
    </row>
    <row r="46" spans="28:30" ht="15.75" customHeight="1" x14ac:dyDescent="0.3">
      <c r="AB46" s="265"/>
      <c r="AC46" s="266"/>
      <c r="AD46" s="266"/>
    </row>
    <row r="47" spans="28:30" ht="15.75" customHeight="1" x14ac:dyDescent="0.3">
      <c r="AB47" s="265"/>
      <c r="AC47" s="266"/>
      <c r="AD47" s="266"/>
    </row>
    <row r="48" spans="28:30" ht="15.75" customHeight="1" x14ac:dyDescent="0.3">
      <c r="AB48" s="265"/>
      <c r="AC48" s="266"/>
      <c r="AD48" s="266"/>
    </row>
    <row r="49" spans="28:30" ht="15.75" customHeight="1" x14ac:dyDescent="0.3">
      <c r="AB49" s="265"/>
      <c r="AC49" s="266"/>
      <c r="AD49" s="266"/>
    </row>
    <row r="50" spans="28:30" ht="15.75" customHeight="1" x14ac:dyDescent="0.3">
      <c r="AB50" s="265"/>
      <c r="AC50" s="266"/>
      <c r="AD50" s="266"/>
    </row>
    <row r="51" spans="28:30" ht="15.75" customHeight="1" x14ac:dyDescent="0.3">
      <c r="AB51" s="265"/>
      <c r="AC51" s="266"/>
      <c r="AD51" s="266"/>
    </row>
    <row r="52" spans="28:30" ht="15.75" customHeight="1" x14ac:dyDescent="0.3">
      <c r="AB52" s="265"/>
      <c r="AC52" s="266"/>
      <c r="AD52" s="266"/>
    </row>
    <row r="53" spans="28:30" ht="15.75" customHeight="1" x14ac:dyDescent="0.3">
      <c r="AB53" s="265"/>
      <c r="AC53" s="266"/>
      <c r="AD53" s="266"/>
    </row>
    <row r="54" spans="28:30" ht="15.75" customHeight="1" x14ac:dyDescent="0.3">
      <c r="AB54" s="265"/>
      <c r="AC54" s="266"/>
      <c r="AD54" s="266"/>
    </row>
    <row r="55" spans="28:30" ht="15.75" customHeight="1" x14ac:dyDescent="0.3">
      <c r="AB55" s="265"/>
      <c r="AC55" s="266"/>
      <c r="AD55" s="266"/>
    </row>
    <row r="56" spans="28:30" ht="15.75" customHeight="1" x14ac:dyDescent="0.3">
      <c r="AB56" s="265"/>
      <c r="AC56" s="266"/>
      <c r="AD56" s="266"/>
    </row>
    <row r="57" spans="28:30" ht="15.75" customHeight="1" x14ac:dyDescent="0.3">
      <c r="AB57" s="265"/>
      <c r="AC57" s="266"/>
      <c r="AD57" s="266"/>
    </row>
    <row r="58" spans="28:30" ht="15.75" customHeight="1" x14ac:dyDescent="0.3">
      <c r="AB58" s="265"/>
      <c r="AC58" s="266"/>
      <c r="AD58" s="266"/>
    </row>
    <row r="59" spans="28:30" ht="15.75" customHeight="1" x14ac:dyDescent="0.3">
      <c r="AB59" s="265"/>
      <c r="AC59" s="266"/>
      <c r="AD59" s="266"/>
    </row>
    <row r="60" spans="28:30" ht="15.75" customHeight="1" x14ac:dyDescent="0.3">
      <c r="AB60" s="265"/>
      <c r="AC60" s="266"/>
      <c r="AD60" s="266"/>
    </row>
    <row r="61" spans="28:30" ht="15.75" customHeight="1" x14ac:dyDescent="0.3">
      <c r="AB61" s="265"/>
      <c r="AC61" s="266"/>
      <c r="AD61" s="266"/>
    </row>
    <row r="62" spans="28:30" ht="15.75" customHeight="1" x14ac:dyDescent="0.3">
      <c r="AB62" s="265"/>
      <c r="AC62" s="266"/>
      <c r="AD62" s="266"/>
    </row>
    <row r="63" spans="28:30" ht="15.75" customHeight="1" x14ac:dyDescent="0.3">
      <c r="AB63" s="265"/>
      <c r="AC63" s="266"/>
      <c r="AD63" s="266"/>
    </row>
    <row r="64" spans="28:30" ht="15.75" customHeight="1" x14ac:dyDescent="0.3">
      <c r="AB64" s="265"/>
      <c r="AC64" s="266"/>
      <c r="AD64" s="266"/>
    </row>
    <row r="65" spans="28:30" ht="15.75" customHeight="1" x14ac:dyDescent="0.3">
      <c r="AB65" s="265"/>
      <c r="AC65" s="266"/>
      <c r="AD65" s="266"/>
    </row>
    <row r="66" spans="28:30" ht="15.75" customHeight="1" x14ac:dyDescent="0.3">
      <c r="AB66" s="265"/>
      <c r="AC66" s="266"/>
      <c r="AD66" s="266"/>
    </row>
    <row r="67" spans="28:30" ht="15.75" customHeight="1" x14ac:dyDescent="0.3">
      <c r="AB67" s="265"/>
      <c r="AC67" s="266"/>
      <c r="AD67" s="266"/>
    </row>
    <row r="68" spans="28:30" ht="15.75" customHeight="1" x14ac:dyDescent="0.3">
      <c r="AB68" s="265"/>
      <c r="AC68" s="266"/>
      <c r="AD68" s="266"/>
    </row>
    <row r="69" spans="28:30" ht="15.75" customHeight="1" x14ac:dyDescent="0.3">
      <c r="AB69" s="265"/>
      <c r="AC69" s="266"/>
      <c r="AD69" s="266"/>
    </row>
    <row r="70" spans="28:30" ht="15.75" customHeight="1" x14ac:dyDescent="0.3">
      <c r="AB70" s="265"/>
      <c r="AC70" s="266"/>
      <c r="AD70" s="266"/>
    </row>
    <row r="71" spans="28:30" ht="15.75" customHeight="1" x14ac:dyDescent="0.3">
      <c r="AB71" s="265"/>
      <c r="AC71" s="266"/>
      <c r="AD71" s="266"/>
    </row>
    <row r="72" spans="28:30" ht="15.75" customHeight="1" x14ac:dyDescent="0.3">
      <c r="AB72" s="265"/>
      <c r="AC72" s="266"/>
      <c r="AD72" s="266"/>
    </row>
    <row r="73" spans="28:30" ht="15.75" customHeight="1" x14ac:dyDescent="0.3">
      <c r="AB73" s="265"/>
      <c r="AC73" s="266"/>
      <c r="AD73" s="266"/>
    </row>
    <row r="74" spans="28:30" ht="15.75" customHeight="1" x14ac:dyDescent="0.3">
      <c r="AB74" s="265"/>
      <c r="AC74" s="266"/>
      <c r="AD74" s="266"/>
    </row>
    <row r="75" spans="28:30" ht="15.75" customHeight="1" x14ac:dyDescent="0.3">
      <c r="AB75" s="265"/>
      <c r="AC75" s="266"/>
      <c r="AD75" s="266"/>
    </row>
    <row r="76" spans="28:30" ht="15.75" customHeight="1" x14ac:dyDescent="0.3">
      <c r="AB76" s="265"/>
      <c r="AC76" s="266"/>
      <c r="AD76" s="266"/>
    </row>
    <row r="77" spans="28:30" ht="15.75" customHeight="1" x14ac:dyDescent="0.3">
      <c r="AB77" s="265"/>
      <c r="AC77" s="266"/>
      <c r="AD77" s="266"/>
    </row>
    <row r="78" spans="28:30" ht="15.75" customHeight="1" x14ac:dyDescent="0.3">
      <c r="AB78" s="265"/>
      <c r="AC78" s="266"/>
      <c r="AD78" s="266"/>
    </row>
    <row r="79" spans="28:30" ht="15.75" customHeight="1" x14ac:dyDescent="0.3">
      <c r="AB79" s="265"/>
      <c r="AC79" s="266"/>
      <c r="AD79" s="266"/>
    </row>
    <row r="80" spans="28:30" ht="15.75" customHeight="1" x14ac:dyDescent="0.3">
      <c r="AB80" s="265"/>
      <c r="AC80" s="266"/>
      <c r="AD80" s="266"/>
    </row>
    <row r="81" spans="28:30" ht="15.75" customHeight="1" x14ac:dyDescent="0.3">
      <c r="AB81" s="265"/>
      <c r="AC81" s="266"/>
      <c r="AD81" s="266"/>
    </row>
    <row r="82" spans="28:30" ht="15.75" customHeight="1" x14ac:dyDescent="0.3">
      <c r="AB82" s="265"/>
      <c r="AC82" s="266"/>
      <c r="AD82" s="266"/>
    </row>
    <row r="83" spans="28:30" ht="15.75" customHeight="1" x14ac:dyDescent="0.3">
      <c r="AB83" s="265"/>
      <c r="AC83" s="266"/>
      <c r="AD83" s="266"/>
    </row>
    <row r="84" spans="28:30" ht="15.75" customHeight="1" x14ac:dyDescent="0.3">
      <c r="AB84" s="265"/>
      <c r="AC84" s="266"/>
      <c r="AD84" s="266"/>
    </row>
    <row r="85" spans="28:30" ht="15.75" customHeight="1" x14ac:dyDescent="0.3">
      <c r="AB85" s="265"/>
      <c r="AC85" s="266"/>
      <c r="AD85" s="266"/>
    </row>
    <row r="86" spans="28:30" ht="15.75" customHeight="1" x14ac:dyDescent="0.3">
      <c r="AB86" s="265"/>
      <c r="AC86" s="266"/>
      <c r="AD86" s="266"/>
    </row>
    <row r="87" spans="28:30" ht="15.75" customHeight="1" x14ac:dyDescent="0.3">
      <c r="AB87" s="265"/>
      <c r="AC87" s="266"/>
      <c r="AD87" s="266"/>
    </row>
    <row r="88" spans="28:30" ht="15.75" customHeight="1" x14ac:dyDescent="0.3">
      <c r="AB88" s="265"/>
      <c r="AC88" s="266"/>
      <c r="AD88" s="266"/>
    </row>
    <row r="89" spans="28:30" ht="15.75" customHeight="1" x14ac:dyDescent="0.3">
      <c r="AB89" s="265"/>
      <c r="AC89" s="266"/>
      <c r="AD89" s="266"/>
    </row>
    <row r="90" spans="28:30" ht="15.75" customHeight="1" x14ac:dyDescent="0.3">
      <c r="AB90" s="265"/>
      <c r="AC90" s="266"/>
      <c r="AD90" s="266"/>
    </row>
    <row r="91" spans="28:30" ht="15.75" customHeight="1" x14ac:dyDescent="0.3">
      <c r="AB91" s="265"/>
      <c r="AC91" s="266"/>
      <c r="AD91" s="266"/>
    </row>
    <row r="92" spans="28:30" ht="15.75" customHeight="1" x14ac:dyDescent="0.3">
      <c r="AB92" s="265"/>
      <c r="AC92" s="266"/>
      <c r="AD92" s="266"/>
    </row>
    <row r="93" spans="28:30" ht="15.75" customHeight="1" x14ac:dyDescent="0.3">
      <c r="AB93" s="265"/>
      <c r="AC93" s="266"/>
      <c r="AD93" s="266"/>
    </row>
    <row r="94" spans="28:30" ht="15.75" customHeight="1" x14ac:dyDescent="0.3">
      <c r="AB94" s="265"/>
      <c r="AC94" s="266"/>
      <c r="AD94" s="266"/>
    </row>
    <row r="95" spans="28:30" ht="15.75" customHeight="1" x14ac:dyDescent="0.3">
      <c r="AB95" s="265"/>
      <c r="AC95" s="266"/>
      <c r="AD95" s="266"/>
    </row>
    <row r="96" spans="28:30" ht="15.75" customHeight="1" x14ac:dyDescent="0.3">
      <c r="AB96" s="265"/>
      <c r="AC96" s="266"/>
      <c r="AD96" s="266"/>
    </row>
    <row r="97" spans="28:30" ht="15.75" customHeight="1" x14ac:dyDescent="0.3">
      <c r="AB97" s="265"/>
      <c r="AC97" s="266"/>
      <c r="AD97" s="266"/>
    </row>
    <row r="98" spans="28:30" ht="15.75" customHeight="1" x14ac:dyDescent="0.3">
      <c r="AB98" s="265"/>
      <c r="AC98" s="266"/>
      <c r="AD98" s="266"/>
    </row>
    <row r="99" spans="28:30" ht="15.75" customHeight="1" x14ac:dyDescent="0.3">
      <c r="AB99" s="265"/>
      <c r="AC99" s="266"/>
      <c r="AD99" s="266"/>
    </row>
    <row r="100" spans="28:30" ht="15.75" customHeight="1" x14ac:dyDescent="0.3">
      <c r="AB100" s="265"/>
      <c r="AC100" s="266"/>
      <c r="AD100" s="266"/>
    </row>
    <row r="101" spans="28:30" ht="15.75" customHeight="1" x14ac:dyDescent="0.3">
      <c r="AB101" s="265"/>
      <c r="AC101" s="266"/>
      <c r="AD101" s="266"/>
    </row>
    <row r="102" spans="28:30" ht="15.75" customHeight="1" x14ac:dyDescent="0.3">
      <c r="AB102" s="265"/>
      <c r="AC102" s="266"/>
      <c r="AD102" s="266"/>
    </row>
    <row r="103" spans="28:30" ht="15.75" customHeight="1" x14ac:dyDescent="0.3">
      <c r="AB103" s="265"/>
      <c r="AC103" s="266"/>
      <c r="AD103" s="266"/>
    </row>
    <row r="104" spans="28:30" ht="15.75" customHeight="1" x14ac:dyDescent="0.3">
      <c r="AB104" s="265"/>
      <c r="AC104" s="266"/>
      <c r="AD104" s="266"/>
    </row>
    <row r="105" spans="28:30" ht="15.75" customHeight="1" x14ac:dyDescent="0.3">
      <c r="AB105" s="265"/>
      <c r="AC105" s="266"/>
      <c r="AD105" s="266"/>
    </row>
    <row r="106" spans="28:30" ht="15.75" customHeight="1" x14ac:dyDescent="0.3">
      <c r="AB106" s="265"/>
      <c r="AC106" s="266"/>
      <c r="AD106" s="266"/>
    </row>
    <row r="107" spans="28:30" ht="15.75" customHeight="1" x14ac:dyDescent="0.3">
      <c r="AB107" s="265"/>
      <c r="AC107" s="266"/>
      <c r="AD107" s="266"/>
    </row>
    <row r="108" spans="28:30" ht="15.75" customHeight="1" x14ac:dyDescent="0.3">
      <c r="AB108" s="265"/>
      <c r="AC108" s="266"/>
      <c r="AD108" s="266"/>
    </row>
    <row r="109" spans="28:30" ht="15.75" customHeight="1" x14ac:dyDescent="0.3">
      <c r="AB109" s="265"/>
      <c r="AC109" s="266"/>
      <c r="AD109" s="266"/>
    </row>
    <row r="110" spans="28:30" ht="15.75" customHeight="1" x14ac:dyDescent="0.3">
      <c r="AB110" s="265"/>
      <c r="AC110" s="266"/>
      <c r="AD110" s="266"/>
    </row>
    <row r="111" spans="28:30" ht="15.75" customHeight="1" x14ac:dyDescent="0.3">
      <c r="AB111" s="265"/>
      <c r="AC111" s="266"/>
      <c r="AD111" s="266"/>
    </row>
    <row r="112" spans="28:30" ht="15.75" customHeight="1" x14ac:dyDescent="0.3">
      <c r="AB112" s="265"/>
      <c r="AC112" s="266"/>
      <c r="AD112" s="266"/>
    </row>
    <row r="113" spans="28:30" ht="15.75" customHeight="1" x14ac:dyDescent="0.3">
      <c r="AB113" s="265"/>
      <c r="AC113" s="266"/>
      <c r="AD113" s="266"/>
    </row>
    <row r="114" spans="28:30" ht="15.75" customHeight="1" x14ac:dyDescent="0.3">
      <c r="AB114" s="265"/>
      <c r="AC114" s="266"/>
      <c r="AD114" s="266"/>
    </row>
    <row r="115" spans="28:30" ht="15.75" customHeight="1" x14ac:dyDescent="0.3">
      <c r="AB115" s="265"/>
      <c r="AC115" s="266"/>
      <c r="AD115" s="266"/>
    </row>
    <row r="116" spans="28:30" ht="15.75" customHeight="1" x14ac:dyDescent="0.3">
      <c r="AB116" s="265"/>
      <c r="AC116" s="266"/>
      <c r="AD116" s="266"/>
    </row>
    <row r="117" spans="28:30" ht="15.75" customHeight="1" x14ac:dyDescent="0.3">
      <c r="AB117" s="265"/>
      <c r="AC117" s="266"/>
      <c r="AD117" s="266"/>
    </row>
    <row r="118" spans="28:30" ht="15.75" customHeight="1" x14ac:dyDescent="0.3">
      <c r="AB118" s="265"/>
      <c r="AC118" s="266"/>
      <c r="AD118" s="266"/>
    </row>
    <row r="119" spans="28:30" ht="15.75" customHeight="1" x14ac:dyDescent="0.3">
      <c r="AB119" s="265"/>
      <c r="AC119" s="266"/>
      <c r="AD119" s="266"/>
    </row>
    <row r="120" spans="28:30" ht="15.75" customHeight="1" x14ac:dyDescent="0.3">
      <c r="AB120" s="265"/>
      <c r="AC120" s="266"/>
      <c r="AD120" s="266"/>
    </row>
    <row r="121" spans="28:30" ht="15.75" customHeight="1" x14ac:dyDescent="0.3">
      <c r="AB121" s="265"/>
      <c r="AC121" s="266"/>
      <c r="AD121" s="266"/>
    </row>
    <row r="122" spans="28:30" ht="15.75" customHeight="1" x14ac:dyDescent="0.3">
      <c r="AB122" s="265"/>
      <c r="AC122" s="266"/>
      <c r="AD122" s="266"/>
    </row>
    <row r="123" spans="28:30" ht="15.75" customHeight="1" x14ac:dyDescent="0.3">
      <c r="AB123" s="265"/>
      <c r="AC123" s="266"/>
      <c r="AD123" s="266"/>
    </row>
    <row r="124" spans="28:30" ht="15.75" customHeight="1" x14ac:dyDescent="0.3">
      <c r="AB124" s="265"/>
      <c r="AC124" s="266"/>
      <c r="AD124" s="266"/>
    </row>
    <row r="125" spans="28:30" ht="15.75" customHeight="1" x14ac:dyDescent="0.3">
      <c r="AB125" s="265"/>
      <c r="AC125" s="266"/>
      <c r="AD125" s="266"/>
    </row>
    <row r="126" spans="28:30" ht="15.75" customHeight="1" x14ac:dyDescent="0.3">
      <c r="AB126" s="265"/>
      <c r="AC126" s="266"/>
      <c r="AD126" s="266"/>
    </row>
    <row r="127" spans="28:30" ht="15.75" customHeight="1" x14ac:dyDescent="0.3">
      <c r="AB127" s="265"/>
      <c r="AC127" s="266"/>
      <c r="AD127" s="266"/>
    </row>
    <row r="128" spans="28:30" ht="15.75" customHeight="1" x14ac:dyDescent="0.3">
      <c r="AB128" s="265"/>
      <c r="AC128" s="266"/>
      <c r="AD128" s="266"/>
    </row>
    <row r="129" spans="28:30" ht="15.75" customHeight="1" x14ac:dyDescent="0.3">
      <c r="AB129" s="265"/>
      <c r="AC129" s="266"/>
      <c r="AD129" s="266"/>
    </row>
    <row r="130" spans="28:30" ht="15.75" customHeight="1" x14ac:dyDescent="0.3">
      <c r="AB130" s="265"/>
      <c r="AC130" s="266"/>
      <c r="AD130" s="266"/>
    </row>
    <row r="131" spans="28:30" ht="15.75" customHeight="1" x14ac:dyDescent="0.3">
      <c r="AB131" s="265"/>
      <c r="AC131" s="266"/>
      <c r="AD131" s="266"/>
    </row>
    <row r="132" spans="28:30" ht="15.75" customHeight="1" x14ac:dyDescent="0.3">
      <c r="AB132" s="265"/>
      <c r="AC132" s="266"/>
      <c r="AD132" s="266"/>
    </row>
    <row r="133" spans="28:30" ht="15.75" customHeight="1" x14ac:dyDescent="0.3">
      <c r="AB133" s="265"/>
      <c r="AC133" s="266"/>
      <c r="AD133" s="266"/>
    </row>
    <row r="134" spans="28:30" ht="15.75" customHeight="1" x14ac:dyDescent="0.3">
      <c r="AB134" s="265"/>
      <c r="AC134" s="266"/>
      <c r="AD134" s="266"/>
    </row>
    <row r="135" spans="28:30" ht="15.75" customHeight="1" x14ac:dyDescent="0.3">
      <c r="AB135" s="265"/>
      <c r="AC135" s="266"/>
      <c r="AD135" s="266"/>
    </row>
    <row r="136" spans="28:30" ht="15.75" customHeight="1" x14ac:dyDescent="0.3">
      <c r="AB136" s="265"/>
      <c r="AC136" s="266"/>
      <c r="AD136" s="266"/>
    </row>
    <row r="137" spans="28:30" ht="15.75" customHeight="1" x14ac:dyDescent="0.3">
      <c r="AB137" s="265"/>
      <c r="AC137" s="266"/>
      <c r="AD137" s="266"/>
    </row>
    <row r="138" spans="28:30" ht="15.75" customHeight="1" x14ac:dyDescent="0.3">
      <c r="AB138" s="265"/>
      <c r="AC138" s="266"/>
      <c r="AD138" s="266"/>
    </row>
    <row r="139" spans="28:30" ht="15.75" customHeight="1" x14ac:dyDescent="0.3">
      <c r="AB139" s="265"/>
      <c r="AC139" s="266"/>
      <c r="AD139" s="266"/>
    </row>
    <row r="140" spans="28:30" ht="15.75" customHeight="1" x14ac:dyDescent="0.3">
      <c r="AB140" s="265"/>
      <c r="AC140" s="266"/>
      <c r="AD140" s="266"/>
    </row>
    <row r="141" spans="28:30" ht="15.75" customHeight="1" x14ac:dyDescent="0.3">
      <c r="AB141" s="265"/>
      <c r="AC141" s="266"/>
      <c r="AD141" s="266"/>
    </row>
    <row r="142" spans="28:30" ht="15.75" customHeight="1" x14ac:dyDescent="0.3">
      <c r="AB142" s="265"/>
      <c r="AC142" s="266"/>
      <c r="AD142" s="266"/>
    </row>
    <row r="143" spans="28:30" ht="15.75" customHeight="1" x14ac:dyDescent="0.3">
      <c r="AB143" s="265"/>
      <c r="AC143" s="266"/>
      <c r="AD143" s="266"/>
    </row>
    <row r="144" spans="28:30" ht="15.75" customHeight="1" x14ac:dyDescent="0.3">
      <c r="AB144" s="265"/>
      <c r="AC144" s="266"/>
      <c r="AD144" s="266"/>
    </row>
    <row r="145" spans="28:30" ht="15.75" customHeight="1" x14ac:dyDescent="0.3">
      <c r="AB145" s="265"/>
      <c r="AC145" s="266"/>
      <c r="AD145" s="266"/>
    </row>
    <row r="146" spans="28:30" ht="15.75" customHeight="1" x14ac:dyDescent="0.3">
      <c r="AB146" s="265"/>
      <c r="AC146" s="266"/>
      <c r="AD146" s="266"/>
    </row>
    <row r="147" spans="28:30" ht="15.75" customHeight="1" x14ac:dyDescent="0.3">
      <c r="AB147" s="265"/>
      <c r="AC147" s="266"/>
      <c r="AD147" s="266"/>
    </row>
    <row r="148" spans="28:30" ht="15.75" customHeight="1" x14ac:dyDescent="0.3">
      <c r="AB148" s="265"/>
      <c r="AC148" s="266"/>
      <c r="AD148" s="266"/>
    </row>
    <row r="149" spans="28:30" ht="15.75" customHeight="1" x14ac:dyDescent="0.3">
      <c r="AB149" s="265"/>
      <c r="AC149" s="266"/>
      <c r="AD149" s="266"/>
    </row>
    <row r="150" spans="28:30" ht="15.75" customHeight="1" x14ac:dyDescent="0.3">
      <c r="AB150" s="265"/>
      <c r="AC150" s="266"/>
      <c r="AD150" s="266"/>
    </row>
    <row r="151" spans="28:30" ht="15.75" customHeight="1" x14ac:dyDescent="0.3">
      <c r="AB151" s="265"/>
      <c r="AC151" s="266"/>
      <c r="AD151" s="266"/>
    </row>
    <row r="152" spans="28:30" ht="15.75" customHeight="1" x14ac:dyDescent="0.3">
      <c r="AB152" s="265"/>
      <c r="AC152" s="266"/>
      <c r="AD152" s="266"/>
    </row>
    <row r="153" spans="28:30" ht="15.75" customHeight="1" x14ac:dyDescent="0.3">
      <c r="AB153" s="265"/>
      <c r="AC153" s="266"/>
      <c r="AD153" s="266"/>
    </row>
    <row r="154" spans="28:30" ht="15.75" customHeight="1" x14ac:dyDescent="0.3">
      <c r="AB154" s="265"/>
      <c r="AC154" s="266"/>
      <c r="AD154" s="266"/>
    </row>
    <row r="155" spans="28:30" ht="15.75" customHeight="1" x14ac:dyDescent="0.3">
      <c r="AB155" s="265"/>
      <c r="AC155" s="266"/>
      <c r="AD155" s="266"/>
    </row>
    <row r="156" spans="28:30" ht="15.75" customHeight="1" x14ac:dyDescent="0.3">
      <c r="AB156" s="265"/>
      <c r="AC156" s="266"/>
      <c r="AD156" s="266"/>
    </row>
    <row r="157" spans="28:30" ht="15.75" customHeight="1" x14ac:dyDescent="0.3">
      <c r="AB157" s="265"/>
      <c r="AC157" s="266"/>
      <c r="AD157" s="266"/>
    </row>
    <row r="158" spans="28:30" ht="15.75" customHeight="1" x14ac:dyDescent="0.3">
      <c r="AB158" s="265"/>
      <c r="AC158" s="266"/>
      <c r="AD158" s="266"/>
    </row>
    <row r="159" spans="28:30" ht="15.75" customHeight="1" x14ac:dyDescent="0.3">
      <c r="AB159" s="265"/>
      <c r="AC159" s="266"/>
      <c r="AD159" s="266"/>
    </row>
    <row r="160" spans="28:30" ht="15.75" customHeight="1" x14ac:dyDescent="0.3">
      <c r="AB160" s="265"/>
      <c r="AC160" s="266"/>
      <c r="AD160" s="266"/>
    </row>
    <row r="161" spans="28:30" ht="15.75" customHeight="1" x14ac:dyDescent="0.3">
      <c r="AB161" s="265"/>
      <c r="AC161" s="266"/>
      <c r="AD161" s="266"/>
    </row>
    <row r="162" spans="28:30" ht="15.75" customHeight="1" x14ac:dyDescent="0.3">
      <c r="AB162" s="265"/>
      <c r="AC162" s="266"/>
      <c r="AD162" s="266"/>
    </row>
    <row r="163" spans="28:30" ht="15.75" customHeight="1" x14ac:dyDescent="0.3">
      <c r="AB163" s="265"/>
      <c r="AC163" s="266"/>
      <c r="AD163" s="266"/>
    </row>
    <row r="164" spans="28:30" ht="15.75" customHeight="1" x14ac:dyDescent="0.3">
      <c r="AB164" s="265"/>
      <c r="AC164" s="266"/>
      <c r="AD164" s="266"/>
    </row>
    <row r="165" spans="28:30" ht="15.75" customHeight="1" x14ac:dyDescent="0.3">
      <c r="AB165" s="265"/>
      <c r="AC165" s="266"/>
      <c r="AD165" s="266"/>
    </row>
    <row r="166" spans="28:30" ht="15.75" customHeight="1" x14ac:dyDescent="0.3">
      <c r="AB166" s="265"/>
      <c r="AC166" s="266"/>
      <c r="AD166" s="266"/>
    </row>
    <row r="167" spans="28:30" ht="15.75" customHeight="1" x14ac:dyDescent="0.3">
      <c r="AB167" s="265"/>
      <c r="AC167" s="266"/>
      <c r="AD167" s="266"/>
    </row>
    <row r="168" spans="28:30" ht="15.75" customHeight="1" x14ac:dyDescent="0.3">
      <c r="AB168" s="265"/>
      <c r="AC168" s="266"/>
      <c r="AD168" s="266"/>
    </row>
    <row r="169" spans="28:30" ht="15.75" customHeight="1" x14ac:dyDescent="0.3">
      <c r="AB169" s="265"/>
      <c r="AC169" s="266"/>
      <c r="AD169" s="266"/>
    </row>
    <row r="170" spans="28:30" ht="15.75" customHeight="1" x14ac:dyDescent="0.3">
      <c r="AB170" s="265"/>
      <c r="AC170" s="266"/>
      <c r="AD170" s="266"/>
    </row>
    <row r="171" spans="28:30" ht="15.75" customHeight="1" x14ac:dyDescent="0.3">
      <c r="AB171" s="265"/>
      <c r="AC171" s="266"/>
      <c r="AD171" s="266"/>
    </row>
    <row r="172" spans="28:30" ht="15.75" customHeight="1" x14ac:dyDescent="0.3">
      <c r="AB172" s="265"/>
      <c r="AC172" s="266"/>
      <c r="AD172" s="266"/>
    </row>
    <row r="173" spans="28:30" ht="15.75" customHeight="1" x14ac:dyDescent="0.3">
      <c r="AB173" s="265"/>
      <c r="AC173" s="266"/>
      <c r="AD173" s="266"/>
    </row>
    <row r="174" spans="28:30" ht="15.75" customHeight="1" x14ac:dyDescent="0.3">
      <c r="AB174" s="265"/>
      <c r="AC174" s="266"/>
      <c r="AD174" s="266"/>
    </row>
    <row r="175" spans="28:30" ht="15.75" customHeight="1" x14ac:dyDescent="0.3">
      <c r="AB175" s="265"/>
      <c r="AC175" s="266"/>
      <c r="AD175" s="266"/>
    </row>
    <row r="176" spans="28:30" ht="15.75" customHeight="1" x14ac:dyDescent="0.3">
      <c r="AB176" s="265"/>
      <c r="AC176" s="266"/>
      <c r="AD176" s="266"/>
    </row>
    <row r="177" spans="28:30" ht="15.75" customHeight="1" x14ac:dyDescent="0.3">
      <c r="AB177" s="265"/>
      <c r="AC177" s="266"/>
      <c r="AD177" s="266"/>
    </row>
    <row r="178" spans="28:30" ht="15.75" customHeight="1" x14ac:dyDescent="0.3">
      <c r="AB178" s="265"/>
      <c r="AC178" s="266"/>
      <c r="AD178" s="266"/>
    </row>
    <row r="179" spans="28:30" ht="15.75" customHeight="1" x14ac:dyDescent="0.3">
      <c r="AB179" s="265"/>
      <c r="AC179" s="266"/>
      <c r="AD179" s="266"/>
    </row>
    <row r="180" spans="28:30" ht="15.75" customHeight="1" x14ac:dyDescent="0.3">
      <c r="AB180" s="265"/>
      <c r="AC180" s="266"/>
      <c r="AD180" s="266"/>
    </row>
    <row r="181" spans="28:30" ht="15.75" customHeight="1" x14ac:dyDescent="0.3">
      <c r="AB181" s="265"/>
      <c r="AC181" s="266"/>
      <c r="AD181" s="266"/>
    </row>
    <row r="182" spans="28:30" ht="15.75" customHeight="1" x14ac:dyDescent="0.3">
      <c r="AB182" s="265"/>
      <c r="AC182" s="266"/>
      <c r="AD182" s="266"/>
    </row>
    <row r="183" spans="28:30" ht="15.75" customHeight="1" x14ac:dyDescent="0.3">
      <c r="AB183" s="265"/>
      <c r="AC183" s="266"/>
      <c r="AD183" s="266"/>
    </row>
    <row r="184" spans="28:30" ht="15.75" customHeight="1" x14ac:dyDescent="0.3">
      <c r="AB184" s="265"/>
      <c r="AC184" s="266"/>
      <c r="AD184" s="266"/>
    </row>
    <row r="185" spans="28:30" ht="15.75" customHeight="1" x14ac:dyDescent="0.3">
      <c r="AB185" s="265"/>
      <c r="AC185" s="266"/>
      <c r="AD185" s="266"/>
    </row>
    <row r="186" spans="28:30" ht="15.75" customHeight="1" x14ac:dyDescent="0.3">
      <c r="AB186" s="265"/>
      <c r="AC186" s="266"/>
      <c r="AD186" s="266"/>
    </row>
    <row r="187" spans="28:30" ht="15.75" customHeight="1" x14ac:dyDescent="0.3">
      <c r="AB187" s="265"/>
      <c r="AC187" s="266"/>
      <c r="AD187" s="266"/>
    </row>
    <row r="188" spans="28:30" ht="15.75" customHeight="1" x14ac:dyDescent="0.3">
      <c r="AB188" s="265"/>
      <c r="AC188" s="266"/>
      <c r="AD188" s="266"/>
    </row>
    <row r="189" spans="28:30" ht="15.75" customHeight="1" x14ac:dyDescent="0.3">
      <c r="AB189" s="265"/>
      <c r="AC189" s="266"/>
      <c r="AD189" s="266"/>
    </row>
    <row r="190" spans="28:30" ht="15.75" customHeight="1" x14ac:dyDescent="0.3">
      <c r="AB190" s="265"/>
      <c r="AC190" s="266"/>
      <c r="AD190" s="266"/>
    </row>
    <row r="191" spans="28:30" ht="15.75" customHeight="1" x14ac:dyDescent="0.3">
      <c r="AB191" s="265"/>
      <c r="AC191" s="266"/>
      <c r="AD191" s="266"/>
    </row>
    <row r="192" spans="28:30" ht="15.75" customHeight="1" x14ac:dyDescent="0.3">
      <c r="AB192" s="265"/>
      <c r="AC192" s="266"/>
      <c r="AD192" s="266"/>
    </row>
    <row r="193" spans="28:30" ht="15.75" customHeight="1" x14ac:dyDescent="0.3">
      <c r="AB193" s="265"/>
      <c r="AC193" s="266"/>
      <c r="AD193" s="266"/>
    </row>
    <row r="194" spans="28:30" ht="15.75" customHeight="1" x14ac:dyDescent="0.3">
      <c r="AB194" s="265"/>
      <c r="AC194" s="266"/>
      <c r="AD194" s="266"/>
    </row>
    <row r="195" spans="28:30" ht="15.75" customHeight="1" x14ac:dyDescent="0.3">
      <c r="AB195" s="265"/>
      <c r="AC195" s="266"/>
      <c r="AD195" s="266"/>
    </row>
    <row r="196" spans="28:30" ht="15.75" customHeight="1" x14ac:dyDescent="0.3">
      <c r="AB196" s="265"/>
      <c r="AC196" s="266"/>
      <c r="AD196" s="266"/>
    </row>
    <row r="197" spans="28:30" ht="15.75" customHeight="1" x14ac:dyDescent="0.3">
      <c r="AB197" s="265"/>
      <c r="AC197" s="266"/>
      <c r="AD197" s="266"/>
    </row>
    <row r="198" spans="28:30" ht="15.75" customHeight="1" x14ac:dyDescent="0.3">
      <c r="AB198" s="265"/>
      <c r="AC198" s="266"/>
      <c r="AD198" s="266"/>
    </row>
    <row r="199" spans="28:30" ht="15.75" customHeight="1" x14ac:dyDescent="0.3">
      <c r="AB199" s="265"/>
      <c r="AC199" s="266"/>
      <c r="AD199" s="266"/>
    </row>
    <row r="200" spans="28:30" ht="15.75" customHeight="1" x14ac:dyDescent="0.3">
      <c r="AB200" s="265"/>
      <c r="AC200" s="266"/>
      <c r="AD200" s="266"/>
    </row>
    <row r="201" spans="28:30" ht="15.75" customHeight="1" x14ac:dyDescent="0.3">
      <c r="AB201" s="265"/>
      <c r="AC201" s="266"/>
      <c r="AD201" s="266"/>
    </row>
    <row r="202" spans="28:30" ht="15.75" customHeight="1" x14ac:dyDescent="0.3">
      <c r="AB202" s="265"/>
      <c r="AC202" s="266"/>
      <c r="AD202" s="266"/>
    </row>
    <row r="203" spans="28:30" ht="15.75" customHeight="1" x14ac:dyDescent="0.3">
      <c r="AB203" s="265"/>
      <c r="AC203" s="266"/>
      <c r="AD203" s="266"/>
    </row>
    <row r="204" spans="28:30" ht="15.75" customHeight="1" x14ac:dyDescent="0.3">
      <c r="AB204" s="265"/>
      <c r="AC204" s="266"/>
      <c r="AD204" s="266"/>
    </row>
    <row r="205" spans="28:30" ht="15.75" customHeight="1" x14ac:dyDescent="0.3">
      <c r="AB205" s="265"/>
      <c r="AC205" s="266"/>
      <c r="AD205" s="266"/>
    </row>
    <row r="206" spans="28:30" ht="15.75" customHeight="1" x14ac:dyDescent="0.3">
      <c r="AB206" s="265"/>
      <c r="AC206" s="266"/>
      <c r="AD206" s="266"/>
    </row>
    <row r="207" spans="28:30" ht="15.75" customHeight="1" x14ac:dyDescent="0.3">
      <c r="AB207" s="265"/>
      <c r="AC207" s="266"/>
      <c r="AD207" s="266"/>
    </row>
    <row r="208" spans="28:30" ht="15.75" customHeight="1" x14ac:dyDescent="0.3">
      <c r="AB208" s="265"/>
      <c r="AC208" s="266"/>
      <c r="AD208" s="266"/>
    </row>
    <row r="209" spans="28:30" ht="15.75" customHeight="1" x14ac:dyDescent="0.3">
      <c r="AB209" s="265"/>
      <c r="AC209" s="266"/>
      <c r="AD209" s="266"/>
    </row>
    <row r="210" spans="28:30" ht="15.75" customHeight="1" x14ac:dyDescent="0.3">
      <c r="AB210" s="265"/>
      <c r="AC210" s="266"/>
      <c r="AD210" s="266"/>
    </row>
    <row r="211" spans="28:30" ht="15.75" customHeight="1" x14ac:dyDescent="0.3">
      <c r="AB211" s="265"/>
      <c r="AC211" s="266"/>
      <c r="AD211" s="266"/>
    </row>
    <row r="212" spans="28:30" ht="15.75" customHeight="1" x14ac:dyDescent="0.3">
      <c r="AB212" s="265"/>
      <c r="AC212" s="266"/>
      <c r="AD212" s="266"/>
    </row>
    <row r="213" spans="28:30" ht="15.75" customHeight="1" x14ac:dyDescent="0.3">
      <c r="AB213" s="265"/>
      <c r="AC213" s="266"/>
      <c r="AD213" s="266"/>
    </row>
    <row r="214" spans="28:30" ht="15.75" customHeight="1" x14ac:dyDescent="0.3">
      <c r="AB214" s="265"/>
      <c r="AC214" s="266"/>
      <c r="AD214" s="266"/>
    </row>
    <row r="215" spans="28:30" ht="15.75" customHeight="1" x14ac:dyDescent="0.3">
      <c r="AB215" s="265"/>
      <c r="AC215" s="266"/>
      <c r="AD215" s="266"/>
    </row>
    <row r="216" spans="28:30" ht="15.75" customHeight="1" x14ac:dyDescent="0.3">
      <c r="AB216" s="265"/>
      <c r="AC216" s="266"/>
      <c r="AD216" s="266"/>
    </row>
    <row r="217" spans="28:30" ht="15.75" customHeight="1" x14ac:dyDescent="0.3">
      <c r="AB217" s="265"/>
      <c r="AC217" s="266"/>
      <c r="AD217" s="266"/>
    </row>
    <row r="218" spans="28:30" ht="15.75" customHeight="1" x14ac:dyDescent="0.3">
      <c r="AB218" s="265"/>
      <c r="AC218" s="266"/>
      <c r="AD218" s="266"/>
    </row>
    <row r="219" spans="28:30" ht="15.75" customHeight="1" x14ac:dyDescent="0.3">
      <c r="AB219" s="265"/>
      <c r="AC219" s="266"/>
      <c r="AD219" s="266"/>
    </row>
    <row r="220" spans="28:30" ht="15.75" customHeight="1" x14ac:dyDescent="0.3">
      <c r="AB220" s="265"/>
      <c r="AC220" s="266"/>
      <c r="AD220" s="266"/>
    </row>
    <row r="221" spans="28:30" ht="15.75" customHeight="1" x14ac:dyDescent="0.3">
      <c r="AB221" s="265"/>
      <c r="AC221" s="266"/>
      <c r="AD221" s="266"/>
    </row>
    <row r="222" spans="28:30" ht="15.75" customHeight="1" x14ac:dyDescent="0.3">
      <c r="AB222" s="265"/>
      <c r="AC222" s="266"/>
      <c r="AD222" s="266"/>
    </row>
    <row r="223" spans="28:30" ht="15.75" customHeight="1" x14ac:dyDescent="0.3">
      <c r="AB223" s="265"/>
      <c r="AC223" s="266"/>
      <c r="AD223" s="266"/>
    </row>
    <row r="224" spans="28:30" ht="15.75" customHeight="1" x14ac:dyDescent="0.3">
      <c r="AB224" s="265"/>
      <c r="AC224" s="266"/>
      <c r="AD224" s="266"/>
    </row>
    <row r="225" spans="28:30" ht="15.75" customHeight="1" x14ac:dyDescent="0.3">
      <c r="AB225" s="265"/>
      <c r="AC225" s="266"/>
      <c r="AD225" s="266"/>
    </row>
    <row r="226" spans="28:30" ht="15.75" customHeight="1" x14ac:dyDescent="0.3">
      <c r="AB226" s="265"/>
      <c r="AC226" s="266"/>
      <c r="AD226" s="266"/>
    </row>
    <row r="227" spans="28:30" ht="15.75" customHeight="1" x14ac:dyDescent="0.3">
      <c r="AB227" s="265"/>
      <c r="AC227" s="266"/>
      <c r="AD227" s="266"/>
    </row>
    <row r="228" spans="28:30" ht="15.75" customHeight="1" x14ac:dyDescent="0.3">
      <c r="AB228" s="265"/>
      <c r="AC228" s="266"/>
      <c r="AD228" s="266"/>
    </row>
    <row r="229" spans="28:30" ht="15.75" customHeight="1" x14ac:dyDescent="0.3">
      <c r="AB229" s="265"/>
      <c r="AC229" s="266"/>
      <c r="AD229" s="266"/>
    </row>
    <row r="230" spans="28:30" ht="15.75" customHeight="1" x14ac:dyDescent="0.3">
      <c r="AB230" s="265"/>
      <c r="AC230" s="266"/>
      <c r="AD230" s="266"/>
    </row>
    <row r="231" spans="28:30" ht="15.75" customHeight="1" x14ac:dyDescent="0.3">
      <c r="AB231" s="265"/>
      <c r="AC231" s="266"/>
      <c r="AD231" s="266"/>
    </row>
    <row r="232" spans="28:30" ht="15.75" customHeight="1" x14ac:dyDescent="0.3">
      <c r="AB232" s="265"/>
      <c r="AC232" s="266"/>
      <c r="AD232" s="266"/>
    </row>
    <row r="233" spans="28:30" ht="15.75" customHeight="1" x14ac:dyDescent="0.3">
      <c r="AB233" s="265"/>
    </row>
    <row r="234" spans="28:30" ht="15.75" customHeight="1" x14ac:dyDescent="0.3">
      <c r="AB234" s="265"/>
    </row>
    <row r="235" spans="28:30" ht="15.75" customHeight="1" x14ac:dyDescent="0.3">
      <c r="AB235" s="265"/>
    </row>
    <row r="236" spans="28:30" ht="15.75" customHeight="1" x14ac:dyDescent="0.3">
      <c r="AB236" s="265"/>
    </row>
    <row r="237" spans="28:30" ht="15.75" customHeight="1" x14ac:dyDescent="0.3">
      <c r="AB237" s="265"/>
    </row>
    <row r="238" spans="28:30" ht="15.75" customHeight="1" x14ac:dyDescent="0.3">
      <c r="AB238" s="265"/>
    </row>
    <row r="239" spans="28:30" ht="15.75" customHeight="1" x14ac:dyDescent="0.3">
      <c r="AB239" s="265"/>
    </row>
    <row r="240" spans="28:30" ht="15.75" customHeight="1" x14ac:dyDescent="0.3">
      <c r="AB240" s="265"/>
    </row>
    <row r="241" spans="28:28" ht="15.75" customHeight="1" x14ac:dyDescent="0.3">
      <c r="AB241" s="265"/>
    </row>
    <row r="242" spans="28:28" ht="15.75" customHeight="1" x14ac:dyDescent="0.3">
      <c r="AB242" s="265"/>
    </row>
    <row r="243" spans="28:28" ht="15.75" customHeight="1" x14ac:dyDescent="0.3">
      <c r="AB243" s="265"/>
    </row>
    <row r="244" spans="28:28" ht="15.75" customHeight="1" x14ac:dyDescent="0.3">
      <c r="AB244" s="265"/>
    </row>
    <row r="245" spans="28:28" ht="15.75" customHeight="1" x14ac:dyDescent="0.3">
      <c r="AB245" s="265"/>
    </row>
    <row r="246" spans="28:28" ht="15.75" customHeight="1" x14ac:dyDescent="0.3">
      <c r="AB246" s="265"/>
    </row>
    <row r="247" spans="28:28" ht="15.75" customHeight="1" x14ac:dyDescent="0.3">
      <c r="AB247" s="265"/>
    </row>
    <row r="248" spans="28:28" ht="15.75" customHeight="1" x14ac:dyDescent="0.3">
      <c r="AB248" s="265"/>
    </row>
    <row r="249" spans="28:28" ht="15.75" customHeight="1" x14ac:dyDescent="0.3">
      <c r="AB249" s="265"/>
    </row>
    <row r="250" spans="28:28" ht="15.75" customHeight="1" x14ac:dyDescent="0.3">
      <c r="AB250" s="265"/>
    </row>
    <row r="251" spans="28:28" ht="15.75" customHeight="1" x14ac:dyDescent="0.3">
      <c r="AB251" s="265"/>
    </row>
    <row r="252" spans="28:28" ht="15.75" customHeight="1" x14ac:dyDescent="0.3">
      <c r="AB252" s="265"/>
    </row>
    <row r="253" spans="28:28" ht="15.75" customHeight="1" x14ac:dyDescent="0.3">
      <c r="AB253" s="265"/>
    </row>
    <row r="254" spans="28:28" ht="15.75" customHeight="1" x14ac:dyDescent="0.3">
      <c r="AB254" s="265"/>
    </row>
    <row r="255" spans="28:28" ht="15.75" customHeight="1" x14ac:dyDescent="0.3">
      <c r="AB255" s="265"/>
    </row>
    <row r="256" spans="28:28" ht="15.75" customHeight="1" x14ac:dyDescent="0.3">
      <c r="AB256" s="265"/>
    </row>
    <row r="257" spans="28:28" ht="15.75" customHeight="1" x14ac:dyDescent="0.3">
      <c r="AB257" s="265"/>
    </row>
    <row r="258" spans="28:28" ht="15.75" customHeight="1" x14ac:dyDescent="0.3">
      <c r="AB258" s="265"/>
    </row>
    <row r="259" spans="28:28" ht="15.75" customHeight="1" x14ac:dyDescent="0.3">
      <c r="AB259" s="265"/>
    </row>
    <row r="260" spans="28:28" ht="15.75" customHeight="1" x14ac:dyDescent="0.3">
      <c r="AB260" s="265"/>
    </row>
    <row r="261" spans="28:28" ht="15.75" customHeight="1" x14ac:dyDescent="0.3">
      <c r="AB261" s="265"/>
    </row>
    <row r="262" spans="28:28" ht="15.75" customHeight="1" x14ac:dyDescent="0.3">
      <c r="AB262" s="265"/>
    </row>
    <row r="263" spans="28:28" ht="15.75" customHeight="1" x14ac:dyDescent="0.3">
      <c r="AB263" s="265"/>
    </row>
    <row r="264" spans="28:28" ht="15.75" customHeight="1" x14ac:dyDescent="0.3">
      <c r="AB264" s="265"/>
    </row>
    <row r="265" spans="28:28" ht="15.75" customHeight="1" x14ac:dyDescent="0.3">
      <c r="AB265" s="265"/>
    </row>
    <row r="266" spans="28:28" ht="15.75" customHeight="1" x14ac:dyDescent="0.3">
      <c r="AB266" s="265"/>
    </row>
    <row r="267" spans="28:28" ht="15.75" customHeight="1" x14ac:dyDescent="0.3">
      <c r="AB267" s="265"/>
    </row>
    <row r="268" spans="28:28" ht="15.75" customHeight="1" x14ac:dyDescent="0.3">
      <c r="AB268" s="265"/>
    </row>
    <row r="269" spans="28:28" ht="15.75" customHeight="1" x14ac:dyDescent="0.3">
      <c r="AB269" s="265"/>
    </row>
    <row r="270" spans="28:28" ht="15.75" customHeight="1" x14ac:dyDescent="0.3">
      <c r="AB270" s="265"/>
    </row>
    <row r="271" spans="28:28" ht="15.75" customHeight="1" x14ac:dyDescent="0.3">
      <c r="AB271" s="265"/>
    </row>
    <row r="272" spans="28:28" ht="15.75" customHeight="1" x14ac:dyDescent="0.3">
      <c r="AB272" s="265"/>
    </row>
    <row r="273" spans="28:28" ht="15.75" customHeight="1" x14ac:dyDescent="0.3">
      <c r="AB273" s="265"/>
    </row>
    <row r="274" spans="28:28" ht="15.75" customHeight="1" x14ac:dyDescent="0.3">
      <c r="AB274" s="265"/>
    </row>
    <row r="275" spans="28:28" ht="15.75" customHeight="1" x14ac:dyDescent="0.3">
      <c r="AB275" s="265"/>
    </row>
    <row r="276" spans="28:28" ht="15.75" customHeight="1" x14ac:dyDescent="0.3">
      <c r="AB276" s="265"/>
    </row>
    <row r="277" spans="28:28" ht="15.75" customHeight="1" x14ac:dyDescent="0.3">
      <c r="AB277" s="265"/>
    </row>
    <row r="278" spans="28:28" ht="15.75" customHeight="1" x14ac:dyDescent="0.3">
      <c r="AB278" s="265"/>
    </row>
    <row r="279" spans="28:28" ht="15.75" customHeight="1" x14ac:dyDescent="0.3">
      <c r="AB279" s="265"/>
    </row>
    <row r="280" spans="28:28" ht="15.75" customHeight="1" x14ac:dyDescent="0.3">
      <c r="AB280" s="265"/>
    </row>
    <row r="281" spans="28:28" ht="15.75" customHeight="1" x14ac:dyDescent="0.3">
      <c r="AB281" s="265"/>
    </row>
    <row r="282" spans="28:28" ht="15.75" customHeight="1" x14ac:dyDescent="0.3">
      <c r="AB282" s="265"/>
    </row>
    <row r="283" spans="28:28" ht="15.75" customHeight="1" x14ac:dyDescent="0.3">
      <c r="AB283" s="265"/>
    </row>
    <row r="284" spans="28:28" ht="15.75" customHeight="1" x14ac:dyDescent="0.3">
      <c r="AB284" s="265"/>
    </row>
    <row r="285" spans="28:28" ht="15.75" customHeight="1" x14ac:dyDescent="0.3">
      <c r="AB285" s="265"/>
    </row>
    <row r="286" spans="28:28" ht="15.75" customHeight="1" x14ac:dyDescent="0.3">
      <c r="AB286" s="265"/>
    </row>
    <row r="287" spans="28:28" ht="15.75" customHeight="1" x14ac:dyDescent="0.3">
      <c r="AB287" s="265"/>
    </row>
    <row r="288" spans="28:28" ht="15.75" customHeight="1" x14ac:dyDescent="0.3">
      <c r="AB288" s="265"/>
    </row>
    <row r="289" spans="28:28" ht="15.75" customHeight="1" x14ac:dyDescent="0.3">
      <c r="AB289" s="265"/>
    </row>
    <row r="290" spans="28:28" ht="15.75" customHeight="1" x14ac:dyDescent="0.3">
      <c r="AB290" s="265"/>
    </row>
    <row r="291" spans="28:28" ht="15.75" customHeight="1" x14ac:dyDescent="0.3">
      <c r="AB291" s="265"/>
    </row>
    <row r="292" spans="28:28" ht="15.75" customHeight="1" x14ac:dyDescent="0.3">
      <c r="AB292" s="265"/>
    </row>
    <row r="293" spans="28:28" ht="15.75" customHeight="1" x14ac:dyDescent="0.3">
      <c r="AB293" s="265"/>
    </row>
    <row r="294" spans="28:28" ht="15.75" customHeight="1" x14ac:dyDescent="0.3">
      <c r="AB294" s="265"/>
    </row>
    <row r="295" spans="28:28" ht="15.75" customHeight="1" x14ac:dyDescent="0.3">
      <c r="AB295" s="265"/>
    </row>
    <row r="296" spans="28:28" ht="15.75" customHeight="1" x14ac:dyDescent="0.3">
      <c r="AB296" s="265"/>
    </row>
    <row r="297" spans="28:28" ht="15.75" customHeight="1" x14ac:dyDescent="0.3">
      <c r="AB297" s="265"/>
    </row>
    <row r="298" spans="28:28" ht="15.75" customHeight="1" x14ac:dyDescent="0.3">
      <c r="AB298" s="265"/>
    </row>
    <row r="299" spans="28:28" ht="15.75" customHeight="1" x14ac:dyDescent="0.3">
      <c r="AB299" s="265"/>
    </row>
    <row r="300" spans="28:28" ht="15.75" customHeight="1" x14ac:dyDescent="0.3">
      <c r="AB300" s="265"/>
    </row>
    <row r="301" spans="28:28" ht="15.75" customHeight="1" x14ac:dyDescent="0.3">
      <c r="AB301" s="265"/>
    </row>
    <row r="302" spans="28:28" ht="15.75" customHeight="1" x14ac:dyDescent="0.3">
      <c r="AB302" s="265"/>
    </row>
    <row r="303" spans="28:28" ht="15.75" customHeight="1" x14ac:dyDescent="0.3">
      <c r="AB303" s="265"/>
    </row>
    <row r="304" spans="28:28" ht="15.75" customHeight="1" x14ac:dyDescent="0.3">
      <c r="AB304" s="265"/>
    </row>
    <row r="305" spans="28:28" ht="15.75" customHeight="1" x14ac:dyDescent="0.3">
      <c r="AB305" s="265"/>
    </row>
    <row r="306" spans="28:28" ht="15.75" customHeight="1" x14ac:dyDescent="0.3">
      <c r="AB306" s="265"/>
    </row>
    <row r="307" spans="28:28" ht="15.75" customHeight="1" x14ac:dyDescent="0.3">
      <c r="AB307" s="265"/>
    </row>
    <row r="308" spans="28:28" ht="15.75" customHeight="1" x14ac:dyDescent="0.3">
      <c r="AB308" s="265"/>
    </row>
    <row r="309" spans="28:28" ht="15.75" customHeight="1" x14ac:dyDescent="0.3">
      <c r="AB309" s="265"/>
    </row>
    <row r="310" spans="28:28" ht="15.75" customHeight="1" x14ac:dyDescent="0.3">
      <c r="AB310" s="265"/>
    </row>
    <row r="311" spans="28:28" ht="15.75" customHeight="1" x14ac:dyDescent="0.3">
      <c r="AB311" s="265"/>
    </row>
    <row r="312" spans="28:28" ht="15.75" customHeight="1" x14ac:dyDescent="0.3">
      <c r="AB312" s="265"/>
    </row>
    <row r="313" spans="28:28" ht="15.75" customHeight="1" x14ac:dyDescent="0.3">
      <c r="AB313" s="265"/>
    </row>
    <row r="314" spans="28:28" ht="15.75" customHeight="1" x14ac:dyDescent="0.3">
      <c r="AB314" s="265"/>
    </row>
    <row r="315" spans="28:28" ht="15.75" customHeight="1" x14ac:dyDescent="0.3">
      <c r="AB315" s="265"/>
    </row>
    <row r="316" spans="28:28" ht="15.75" customHeight="1" x14ac:dyDescent="0.3">
      <c r="AB316" s="265"/>
    </row>
    <row r="317" spans="28:28" ht="15.75" customHeight="1" x14ac:dyDescent="0.3">
      <c r="AB317" s="265"/>
    </row>
    <row r="318" spans="28:28" ht="15.75" customHeight="1" x14ac:dyDescent="0.3">
      <c r="AB318" s="265"/>
    </row>
    <row r="319" spans="28:28" ht="15.75" customHeight="1" x14ac:dyDescent="0.3">
      <c r="AB319" s="265"/>
    </row>
    <row r="320" spans="28:28" ht="15.75" customHeight="1" x14ac:dyDescent="0.3">
      <c r="AB320" s="265"/>
    </row>
    <row r="321" spans="28:28" ht="15.75" customHeight="1" x14ac:dyDescent="0.3">
      <c r="AB321" s="265"/>
    </row>
    <row r="322" spans="28:28" ht="15.75" customHeight="1" x14ac:dyDescent="0.3">
      <c r="AB322" s="265"/>
    </row>
    <row r="323" spans="28:28" ht="15.75" customHeight="1" x14ac:dyDescent="0.3">
      <c r="AB323" s="265"/>
    </row>
    <row r="324" spans="28:28" ht="15.75" customHeight="1" x14ac:dyDescent="0.3">
      <c r="AB324" s="265"/>
    </row>
    <row r="325" spans="28:28" ht="15.75" customHeight="1" x14ac:dyDescent="0.3">
      <c r="AB325" s="265"/>
    </row>
    <row r="326" spans="28:28" ht="15.75" customHeight="1" x14ac:dyDescent="0.3">
      <c r="AB326" s="265"/>
    </row>
    <row r="327" spans="28:28" ht="15.75" customHeight="1" x14ac:dyDescent="0.3">
      <c r="AB327" s="265"/>
    </row>
    <row r="328" spans="28:28" ht="15.75" customHeight="1" x14ac:dyDescent="0.3">
      <c r="AB328" s="265"/>
    </row>
    <row r="329" spans="28:28" ht="15.75" customHeight="1" x14ac:dyDescent="0.3">
      <c r="AB329" s="265"/>
    </row>
    <row r="330" spans="28:28" ht="15.75" customHeight="1" x14ac:dyDescent="0.3">
      <c r="AB330" s="265"/>
    </row>
    <row r="331" spans="28:28" ht="15.75" customHeight="1" x14ac:dyDescent="0.3">
      <c r="AB331" s="265"/>
    </row>
    <row r="332" spans="28:28" ht="15.75" customHeight="1" x14ac:dyDescent="0.3">
      <c r="AB332" s="265"/>
    </row>
    <row r="333" spans="28:28" ht="15.75" customHeight="1" x14ac:dyDescent="0.3">
      <c r="AB333" s="265"/>
    </row>
    <row r="334" spans="28:28" ht="15.75" customHeight="1" x14ac:dyDescent="0.3">
      <c r="AB334" s="265"/>
    </row>
    <row r="335" spans="28:28" ht="15.75" customHeight="1" x14ac:dyDescent="0.3">
      <c r="AB335" s="265"/>
    </row>
    <row r="336" spans="28:28" ht="15.75" customHeight="1" x14ac:dyDescent="0.3">
      <c r="AB336" s="265"/>
    </row>
    <row r="337" spans="28:28" ht="15.75" customHeight="1" x14ac:dyDescent="0.3">
      <c r="AB337" s="265"/>
    </row>
    <row r="338" spans="28:28" ht="15.75" customHeight="1" x14ac:dyDescent="0.3">
      <c r="AB338" s="265"/>
    </row>
    <row r="339" spans="28:28" ht="15.75" customHeight="1" x14ac:dyDescent="0.3">
      <c r="AB339" s="265"/>
    </row>
    <row r="340" spans="28:28" ht="15.75" customHeight="1" x14ac:dyDescent="0.3">
      <c r="AB340" s="265"/>
    </row>
    <row r="341" spans="28:28" ht="15.75" customHeight="1" x14ac:dyDescent="0.3">
      <c r="AB341" s="265"/>
    </row>
    <row r="342" spans="28:28" ht="15.75" customHeight="1" x14ac:dyDescent="0.3">
      <c r="AB342" s="265"/>
    </row>
    <row r="343" spans="28:28" ht="15.75" customHeight="1" x14ac:dyDescent="0.3">
      <c r="AB343" s="265"/>
    </row>
    <row r="344" spans="28:28" ht="15.75" customHeight="1" x14ac:dyDescent="0.3">
      <c r="AB344" s="265"/>
    </row>
    <row r="345" spans="28:28" ht="15.75" customHeight="1" x14ac:dyDescent="0.3">
      <c r="AB345" s="265"/>
    </row>
    <row r="346" spans="28:28" ht="15.75" customHeight="1" x14ac:dyDescent="0.3">
      <c r="AB346" s="265"/>
    </row>
    <row r="347" spans="28:28" ht="15.75" customHeight="1" x14ac:dyDescent="0.3">
      <c r="AB347" s="265"/>
    </row>
    <row r="348" spans="28:28" ht="15.75" customHeight="1" x14ac:dyDescent="0.3">
      <c r="AB348" s="265"/>
    </row>
    <row r="349" spans="28:28" ht="15.75" customHeight="1" x14ac:dyDescent="0.3">
      <c r="AB349" s="265"/>
    </row>
    <row r="350" spans="28:28" ht="15.75" customHeight="1" x14ac:dyDescent="0.3">
      <c r="AB350" s="265"/>
    </row>
    <row r="351" spans="28:28" ht="15.75" customHeight="1" x14ac:dyDescent="0.3">
      <c r="AB351" s="265"/>
    </row>
    <row r="352" spans="28:28" ht="15.75" customHeight="1" x14ac:dyDescent="0.3">
      <c r="AB352" s="265"/>
    </row>
    <row r="353" spans="28:28" ht="15.75" customHeight="1" x14ac:dyDescent="0.3">
      <c r="AB353" s="265"/>
    </row>
    <row r="354" spans="28:28" ht="15.75" customHeight="1" x14ac:dyDescent="0.3">
      <c r="AB354" s="265"/>
    </row>
    <row r="355" spans="28:28" ht="15.75" customHeight="1" x14ac:dyDescent="0.3">
      <c r="AB355" s="265"/>
    </row>
    <row r="356" spans="28:28" ht="15.75" customHeight="1" x14ac:dyDescent="0.3">
      <c r="AB356" s="265"/>
    </row>
    <row r="357" spans="28:28" ht="15.75" customHeight="1" x14ac:dyDescent="0.3">
      <c r="AB357" s="265"/>
    </row>
    <row r="358" spans="28:28" ht="15.75" customHeight="1" x14ac:dyDescent="0.3">
      <c r="AB358" s="265"/>
    </row>
    <row r="359" spans="28:28" ht="15.75" customHeight="1" x14ac:dyDescent="0.3">
      <c r="AB359" s="265"/>
    </row>
    <row r="360" spans="28:28" ht="15.75" customHeight="1" x14ac:dyDescent="0.3">
      <c r="AB360" s="265"/>
    </row>
    <row r="361" spans="28:28" ht="15.75" customHeight="1" x14ac:dyDescent="0.3">
      <c r="AB361" s="265"/>
    </row>
    <row r="362" spans="28:28" ht="15.75" customHeight="1" x14ac:dyDescent="0.3">
      <c r="AB362" s="265"/>
    </row>
    <row r="363" spans="28:28" ht="15.75" customHeight="1" x14ac:dyDescent="0.3">
      <c r="AB363" s="265"/>
    </row>
    <row r="364" spans="28:28" ht="15.75" customHeight="1" x14ac:dyDescent="0.3">
      <c r="AB364" s="265"/>
    </row>
    <row r="365" spans="28:28" ht="15.75" customHeight="1" x14ac:dyDescent="0.3">
      <c r="AB365" s="265"/>
    </row>
    <row r="366" spans="28:28" ht="15.75" customHeight="1" x14ac:dyDescent="0.3">
      <c r="AB366" s="265"/>
    </row>
    <row r="367" spans="28:28" ht="15.75" customHeight="1" x14ac:dyDescent="0.3">
      <c r="AB367" s="265"/>
    </row>
    <row r="368" spans="28:28" ht="15.75" customHeight="1" x14ac:dyDescent="0.3">
      <c r="AB368" s="265"/>
    </row>
    <row r="369" spans="28:28" ht="15.75" customHeight="1" x14ac:dyDescent="0.3">
      <c r="AB369" s="265"/>
    </row>
    <row r="370" spans="28:28" ht="15.75" customHeight="1" x14ac:dyDescent="0.3">
      <c r="AB370" s="265"/>
    </row>
    <row r="371" spans="28:28" ht="15.75" customHeight="1" x14ac:dyDescent="0.3">
      <c r="AB371" s="265"/>
    </row>
    <row r="372" spans="28:28" ht="15.75" customHeight="1" x14ac:dyDescent="0.3">
      <c r="AB372" s="265"/>
    </row>
    <row r="373" spans="28:28" ht="15.75" customHeight="1" x14ac:dyDescent="0.3">
      <c r="AB373" s="265"/>
    </row>
    <row r="374" spans="28:28" ht="15.75" customHeight="1" x14ac:dyDescent="0.3">
      <c r="AB374" s="265"/>
    </row>
    <row r="375" spans="28:28" ht="15.75" customHeight="1" x14ac:dyDescent="0.3">
      <c r="AB375" s="265"/>
    </row>
    <row r="376" spans="28:28" ht="15.75" customHeight="1" x14ac:dyDescent="0.3">
      <c r="AB376" s="265"/>
    </row>
    <row r="377" spans="28:28" ht="15.75" customHeight="1" x14ac:dyDescent="0.3">
      <c r="AB377" s="265"/>
    </row>
    <row r="378" spans="28:28" ht="15.75" customHeight="1" x14ac:dyDescent="0.3">
      <c r="AB378" s="265"/>
    </row>
    <row r="379" spans="28:28" ht="15.75" customHeight="1" x14ac:dyDescent="0.3">
      <c r="AB379" s="265"/>
    </row>
    <row r="380" spans="28:28" ht="15.75" customHeight="1" x14ac:dyDescent="0.3">
      <c r="AB380" s="265"/>
    </row>
    <row r="381" spans="28:28" ht="15.75" customHeight="1" x14ac:dyDescent="0.3">
      <c r="AB381" s="265"/>
    </row>
    <row r="382" spans="28:28" ht="15.75" customHeight="1" x14ac:dyDescent="0.3">
      <c r="AB382" s="265"/>
    </row>
    <row r="383" spans="28:28" ht="15.75" customHeight="1" x14ac:dyDescent="0.3">
      <c r="AB383" s="265"/>
    </row>
    <row r="384" spans="28:28" ht="15.75" customHeight="1" x14ac:dyDescent="0.3">
      <c r="AB384" s="265"/>
    </row>
    <row r="385" spans="28:28" ht="15.75" customHeight="1" x14ac:dyDescent="0.3">
      <c r="AB385" s="265"/>
    </row>
    <row r="386" spans="28:28" ht="15.75" customHeight="1" x14ac:dyDescent="0.3">
      <c r="AB386" s="265"/>
    </row>
    <row r="387" spans="28:28" ht="15.75" customHeight="1" x14ac:dyDescent="0.3">
      <c r="AB387" s="265"/>
    </row>
    <row r="388" spans="28:28" ht="15.75" customHeight="1" x14ac:dyDescent="0.3">
      <c r="AB388" s="265"/>
    </row>
    <row r="389" spans="28:28" ht="15.75" customHeight="1" x14ac:dyDescent="0.3">
      <c r="AB389" s="265"/>
    </row>
    <row r="390" spans="28:28" ht="15.75" customHeight="1" x14ac:dyDescent="0.3">
      <c r="AB390" s="265"/>
    </row>
    <row r="391" spans="28:28" ht="15.75" customHeight="1" x14ac:dyDescent="0.3">
      <c r="AB391" s="265"/>
    </row>
    <row r="392" spans="28:28" ht="15.75" customHeight="1" x14ac:dyDescent="0.3">
      <c r="AB392" s="265"/>
    </row>
    <row r="393" spans="28:28" ht="15.75" customHeight="1" x14ac:dyDescent="0.3">
      <c r="AB393" s="265"/>
    </row>
    <row r="394" spans="28:28" ht="15.75" customHeight="1" x14ac:dyDescent="0.3">
      <c r="AB394" s="265"/>
    </row>
    <row r="395" spans="28:28" ht="15.75" customHeight="1" x14ac:dyDescent="0.3">
      <c r="AB395" s="265"/>
    </row>
    <row r="396" spans="28:28" ht="15.75" customHeight="1" x14ac:dyDescent="0.3">
      <c r="AB396" s="265"/>
    </row>
    <row r="397" spans="28:28" ht="15.75" customHeight="1" x14ac:dyDescent="0.3">
      <c r="AB397" s="265"/>
    </row>
    <row r="398" spans="28:28" ht="15.75" customHeight="1" x14ac:dyDescent="0.3">
      <c r="AB398" s="265"/>
    </row>
    <row r="399" spans="28:28" ht="15.75" customHeight="1" x14ac:dyDescent="0.3">
      <c r="AB399" s="265"/>
    </row>
    <row r="400" spans="28:28" ht="15.75" customHeight="1" x14ac:dyDescent="0.3">
      <c r="AB400" s="265"/>
    </row>
    <row r="401" spans="28:28" ht="15.75" customHeight="1" x14ac:dyDescent="0.3">
      <c r="AB401" s="265"/>
    </row>
    <row r="402" spans="28:28" ht="15.75" customHeight="1" x14ac:dyDescent="0.3">
      <c r="AB402" s="265"/>
    </row>
    <row r="403" spans="28:28" ht="15.75" customHeight="1" x14ac:dyDescent="0.3">
      <c r="AB403" s="265"/>
    </row>
    <row r="404" spans="28:28" ht="15.75" customHeight="1" x14ac:dyDescent="0.3">
      <c r="AB404" s="265"/>
    </row>
    <row r="405" spans="28:28" ht="15.75" customHeight="1" x14ac:dyDescent="0.3">
      <c r="AB405" s="265"/>
    </row>
    <row r="406" spans="28:28" ht="15.75" customHeight="1" x14ac:dyDescent="0.3">
      <c r="AB406" s="265"/>
    </row>
    <row r="407" spans="28:28" ht="15.75" customHeight="1" x14ac:dyDescent="0.3">
      <c r="AB407" s="265"/>
    </row>
    <row r="408" spans="28:28" ht="15.75" customHeight="1" x14ac:dyDescent="0.3">
      <c r="AB408" s="265"/>
    </row>
    <row r="409" spans="28:28" ht="15.75" customHeight="1" x14ac:dyDescent="0.3">
      <c r="AB409" s="265"/>
    </row>
    <row r="410" spans="28:28" ht="15.75" customHeight="1" x14ac:dyDescent="0.3">
      <c r="AB410" s="265"/>
    </row>
    <row r="411" spans="28:28" ht="15.75" customHeight="1" x14ac:dyDescent="0.3">
      <c r="AB411" s="265"/>
    </row>
    <row r="412" spans="28:28" ht="15.75" customHeight="1" x14ac:dyDescent="0.3">
      <c r="AB412" s="265"/>
    </row>
    <row r="413" spans="28:28" ht="15.75" customHeight="1" x14ac:dyDescent="0.3">
      <c r="AB413" s="265"/>
    </row>
    <row r="414" spans="28:28" ht="15.75" customHeight="1" x14ac:dyDescent="0.3">
      <c r="AB414" s="265"/>
    </row>
    <row r="415" spans="28:28" ht="15.75" customHeight="1" x14ac:dyDescent="0.3">
      <c r="AB415" s="265"/>
    </row>
    <row r="416" spans="28:28" ht="15.75" customHeight="1" x14ac:dyDescent="0.3">
      <c r="AB416" s="265"/>
    </row>
    <row r="417" spans="28:28" ht="15.75" customHeight="1" x14ac:dyDescent="0.3">
      <c r="AB417" s="265"/>
    </row>
    <row r="418" spans="28:28" ht="15.75" customHeight="1" x14ac:dyDescent="0.3">
      <c r="AB418" s="265"/>
    </row>
    <row r="419" spans="28:28" ht="15.75" customHeight="1" x14ac:dyDescent="0.3">
      <c r="AB419" s="265"/>
    </row>
    <row r="420" spans="28:28" ht="15.75" customHeight="1" x14ac:dyDescent="0.3">
      <c r="AB420" s="265"/>
    </row>
    <row r="421" spans="28:28" ht="15.75" customHeight="1" x14ac:dyDescent="0.3">
      <c r="AB421" s="265"/>
    </row>
    <row r="422" spans="28:28" ht="15.75" customHeight="1" x14ac:dyDescent="0.3">
      <c r="AB422" s="265"/>
    </row>
    <row r="423" spans="28:28" ht="15.75" customHeight="1" x14ac:dyDescent="0.3">
      <c r="AB423" s="265"/>
    </row>
    <row r="424" spans="28:28" ht="15.75" customHeight="1" x14ac:dyDescent="0.3">
      <c r="AB424" s="265"/>
    </row>
    <row r="425" spans="28:28" ht="15.75" customHeight="1" x14ac:dyDescent="0.3">
      <c r="AB425" s="265"/>
    </row>
    <row r="426" spans="28:28" ht="15.75" customHeight="1" x14ac:dyDescent="0.3">
      <c r="AB426" s="265"/>
    </row>
    <row r="427" spans="28:28" ht="15.75" customHeight="1" x14ac:dyDescent="0.3">
      <c r="AB427" s="265"/>
    </row>
    <row r="428" spans="28:28" ht="15.75" customHeight="1" x14ac:dyDescent="0.3">
      <c r="AB428" s="265"/>
    </row>
    <row r="429" spans="28:28" ht="15.75" customHeight="1" x14ac:dyDescent="0.3">
      <c r="AB429" s="265"/>
    </row>
    <row r="430" spans="28:28" ht="15.75" customHeight="1" x14ac:dyDescent="0.3">
      <c r="AB430" s="265"/>
    </row>
    <row r="431" spans="28:28" ht="15.75" customHeight="1" x14ac:dyDescent="0.3">
      <c r="AB431" s="265"/>
    </row>
    <row r="432" spans="28:28" ht="15.75" customHeight="1" x14ac:dyDescent="0.3">
      <c r="AB432" s="265"/>
    </row>
    <row r="433" spans="28:28" ht="15.75" customHeight="1" x14ac:dyDescent="0.3">
      <c r="AB433" s="265"/>
    </row>
    <row r="434" spans="28:28" ht="15.75" customHeight="1" x14ac:dyDescent="0.3">
      <c r="AB434" s="265"/>
    </row>
    <row r="435" spans="28:28" ht="15.75" customHeight="1" x14ac:dyDescent="0.3">
      <c r="AB435" s="265"/>
    </row>
    <row r="436" spans="28:28" ht="15.75" customHeight="1" x14ac:dyDescent="0.3">
      <c r="AB436" s="265"/>
    </row>
    <row r="437" spans="28:28" ht="15.75" customHeight="1" x14ac:dyDescent="0.3">
      <c r="AB437" s="265"/>
    </row>
    <row r="438" spans="28:28" ht="15.75" customHeight="1" x14ac:dyDescent="0.3">
      <c r="AB438" s="265"/>
    </row>
    <row r="439" spans="28:28" ht="15.75" customHeight="1" x14ac:dyDescent="0.3">
      <c r="AB439" s="265"/>
    </row>
    <row r="440" spans="28:28" ht="15.75" customHeight="1" x14ac:dyDescent="0.3">
      <c r="AB440" s="265"/>
    </row>
    <row r="441" spans="28:28" ht="15.75" customHeight="1" x14ac:dyDescent="0.3">
      <c r="AB441" s="265"/>
    </row>
    <row r="442" spans="28:28" ht="15.75" customHeight="1" x14ac:dyDescent="0.3">
      <c r="AB442" s="265"/>
    </row>
    <row r="443" spans="28:28" ht="15.75" customHeight="1" x14ac:dyDescent="0.3">
      <c r="AB443" s="265"/>
    </row>
    <row r="444" spans="28:28" ht="15.75" customHeight="1" x14ac:dyDescent="0.3">
      <c r="AB444" s="265"/>
    </row>
    <row r="445" spans="28:28" ht="15.75" customHeight="1" x14ac:dyDescent="0.3">
      <c r="AB445" s="265"/>
    </row>
    <row r="446" spans="28:28" ht="15.75" customHeight="1" x14ac:dyDescent="0.3">
      <c r="AB446" s="265"/>
    </row>
    <row r="447" spans="28:28" ht="15.75" customHeight="1" x14ac:dyDescent="0.3">
      <c r="AB447" s="265"/>
    </row>
    <row r="448" spans="28:28" ht="15.75" customHeight="1" x14ac:dyDescent="0.3">
      <c r="AB448" s="265"/>
    </row>
    <row r="449" spans="28:28" ht="15.75" customHeight="1" x14ac:dyDescent="0.3">
      <c r="AB449" s="265"/>
    </row>
    <row r="450" spans="28:28" ht="15.75" customHeight="1" x14ac:dyDescent="0.3">
      <c r="AB450" s="265"/>
    </row>
    <row r="451" spans="28:28" ht="15.75" customHeight="1" x14ac:dyDescent="0.3">
      <c r="AB451" s="265"/>
    </row>
    <row r="452" spans="28:28" ht="15.75" customHeight="1" x14ac:dyDescent="0.3">
      <c r="AB452" s="265"/>
    </row>
    <row r="453" spans="28:28" ht="15.75" customHeight="1" x14ac:dyDescent="0.3">
      <c r="AB453" s="265"/>
    </row>
    <row r="454" spans="28:28" ht="15.75" customHeight="1" x14ac:dyDescent="0.3">
      <c r="AB454" s="265"/>
    </row>
    <row r="455" spans="28:28" ht="15.75" customHeight="1" x14ac:dyDescent="0.3">
      <c r="AB455" s="265"/>
    </row>
    <row r="456" spans="28:28" ht="15.75" customHeight="1" x14ac:dyDescent="0.3">
      <c r="AB456" s="265"/>
    </row>
    <row r="457" spans="28:28" ht="15.75" customHeight="1" x14ac:dyDescent="0.3">
      <c r="AB457" s="265"/>
    </row>
    <row r="458" spans="28:28" ht="15.75" customHeight="1" x14ac:dyDescent="0.3">
      <c r="AB458" s="265"/>
    </row>
    <row r="459" spans="28:28" ht="15.75" customHeight="1" x14ac:dyDescent="0.3">
      <c r="AB459" s="265"/>
    </row>
    <row r="460" spans="28:28" ht="15.75" customHeight="1" x14ac:dyDescent="0.3">
      <c r="AB460" s="265"/>
    </row>
    <row r="461" spans="28:28" ht="15.75" customHeight="1" x14ac:dyDescent="0.3">
      <c r="AB461" s="265"/>
    </row>
    <row r="462" spans="28:28" ht="15.75" customHeight="1" x14ac:dyDescent="0.3">
      <c r="AB462" s="265"/>
    </row>
    <row r="463" spans="28:28" ht="15.75" customHeight="1" x14ac:dyDescent="0.3">
      <c r="AB463" s="265"/>
    </row>
    <row r="464" spans="28:28" ht="15.75" customHeight="1" x14ac:dyDescent="0.3">
      <c r="AB464" s="265"/>
    </row>
    <row r="465" spans="28:28" ht="15.75" customHeight="1" x14ac:dyDescent="0.3">
      <c r="AB465" s="265"/>
    </row>
    <row r="466" spans="28:28" ht="15.75" customHeight="1" x14ac:dyDescent="0.3">
      <c r="AB466" s="265"/>
    </row>
    <row r="467" spans="28:28" ht="15.75" customHeight="1" x14ac:dyDescent="0.3">
      <c r="AB467" s="265"/>
    </row>
    <row r="468" spans="28:28" ht="15.75" customHeight="1" x14ac:dyDescent="0.3">
      <c r="AB468" s="265"/>
    </row>
    <row r="469" spans="28:28" ht="15.75" customHeight="1" x14ac:dyDescent="0.3">
      <c r="AB469" s="265"/>
    </row>
    <row r="470" spans="28:28" ht="15.75" customHeight="1" x14ac:dyDescent="0.3">
      <c r="AB470" s="265"/>
    </row>
    <row r="471" spans="28:28" ht="15.75" customHeight="1" x14ac:dyDescent="0.3">
      <c r="AB471" s="265"/>
    </row>
    <row r="472" spans="28:28" ht="15.75" customHeight="1" x14ac:dyDescent="0.3">
      <c r="AB472" s="265"/>
    </row>
    <row r="473" spans="28:28" ht="15.75" customHeight="1" x14ac:dyDescent="0.3">
      <c r="AB473" s="265"/>
    </row>
    <row r="474" spans="28:28" ht="15.75" customHeight="1" x14ac:dyDescent="0.3">
      <c r="AB474" s="265"/>
    </row>
    <row r="475" spans="28:28" ht="15.75" customHeight="1" x14ac:dyDescent="0.3">
      <c r="AB475" s="265"/>
    </row>
    <row r="476" spans="28:28" ht="15.75" customHeight="1" x14ac:dyDescent="0.3">
      <c r="AB476" s="265"/>
    </row>
    <row r="477" spans="28:28" ht="15.75" customHeight="1" x14ac:dyDescent="0.3">
      <c r="AB477" s="265"/>
    </row>
    <row r="478" spans="28:28" ht="15.75" customHeight="1" x14ac:dyDescent="0.3">
      <c r="AB478" s="265"/>
    </row>
    <row r="479" spans="28:28" ht="15.75" customHeight="1" x14ac:dyDescent="0.3">
      <c r="AB479" s="265"/>
    </row>
    <row r="480" spans="28:28" ht="15.75" customHeight="1" x14ac:dyDescent="0.3">
      <c r="AB480" s="265"/>
    </row>
    <row r="481" spans="28:28" ht="15.75" customHeight="1" x14ac:dyDescent="0.3">
      <c r="AB481" s="265"/>
    </row>
    <row r="482" spans="28:28" ht="15.75" customHeight="1" x14ac:dyDescent="0.3">
      <c r="AB482" s="265"/>
    </row>
    <row r="483" spans="28:28" ht="15.75" customHeight="1" x14ac:dyDescent="0.3">
      <c r="AB483" s="265"/>
    </row>
    <row r="484" spans="28:28" ht="15.75" customHeight="1" x14ac:dyDescent="0.3">
      <c r="AB484" s="265"/>
    </row>
    <row r="485" spans="28:28" ht="15.75" customHeight="1" x14ac:dyDescent="0.3">
      <c r="AB485" s="265"/>
    </row>
    <row r="486" spans="28:28" ht="15.75" customHeight="1" x14ac:dyDescent="0.3">
      <c r="AB486" s="265"/>
    </row>
    <row r="487" spans="28:28" ht="15.75" customHeight="1" x14ac:dyDescent="0.3">
      <c r="AB487" s="265"/>
    </row>
    <row r="488" spans="28:28" ht="15.75" customHeight="1" x14ac:dyDescent="0.3">
      <c r="AB488" s="265"/>
    </row>
    <row r="489" spans="28:28" ht="15.75" customHeight="1" x14ac:dyDescent="0.3">
      <c r="AB489" s="265"/>
    </row>
    <row r="490" spans="28:28" ht="15.75" customHeight="1" x14ac:dyDescent="0.3">
      <c r="AB490" s="265"/>
    </row>
    <row r="491" spans="28:28" ht="15.75" customHeight="1" x14ac:dyDescent="0.3">
      <c r="AB491" s="265"/>
    </row>
    <row r="492" spans="28:28" ht="15.75" customHeight="1" x14ac:dyDescent="0.3">
      <c r="AB492" s="265"/>
    </row>
    <row r="493" spans="28:28" ht="15.75" customHeight="1" x14ac:dyDescent="0.3">
      <c r="AB493" s="265"/>
    </row>
    <row r="494" spans="28:28" ht="15.75" customHeight="1" x14ac:dyDescent="0.3">
      <c r="AB494" s="265"/>
    </row>
    <row r="495" spans="28:28" ht="15.75" customHeight="1" x14ac:dyDescent="0.3">
      <c r="AB495" s="265"/>
    </row>
    <row r="496" spans="28:28" ht="15.75" customHeight="1" x14ac:dyDescent="0.3">
      <c r="AB496" s="265"/>
    </row>
    <row r="497" spans="28:28" ht="15.75" customHeight="1" x14ac:dyDescent="0.3">
      <c r="AB497" s="265"/>
    </row>
    <row r="498" spans="28:28" ht="15.75" customHeight="1" x14ac:dyDescent="0.3">
      <c r="AB498" s="265"/>
    </row>
    <row r="499" spans="28:28" ht="15.75" customHeight="1" x14ac:dyDescent="0.3">
      <c r="AB499" s="265"/>
    </row>
    <row r="500" spans="28:28" ht="15.75" customHeight="1" x14ac:dyDescent="0.3">
      <c r="AB500" s="265"/>
    </row>
    <row r="501" spans="28:28" ht="15.75" customHeight="1" x14ac:dyDescent="0.3">
      <c r="AB501" s="265"/>
    </row>
    <row r="502" spans="28:28" ht="15.75" customHeight="1" x14ac:dyDescent="0.3">
      <c r="AB502" s="265"/>
    </row>
    <row r="503" spans="28:28" ht="15.75" customHeight="1" x14ac:dyDescent="0.3">
      <c r="AB503" s="265"/>
    </row>
    <row r="504" spans="28:28" ht="15.75" customHeight="1" x14ac:dyDescent="0.3">
      <c r="AB504" s="265"/>
    </row>
    <row r="505" spans="28:28" ht="15.75" customHeight="1" x14ac:dyDescent="0.3">
      <c r="AB505" s="265"/>
    </row>
    <row r="506" spans="28:28" ht="15.75" customHeight="1" x14ac:dyDescent="0.3">
      <c r="AB506" s="265"/>
    </row>
    <row r="507" spans="28:28" ht="15.75" customHeight="1" x14ac:dyDescent="0.3">
      <c r="AB507" s="265"/>
    </row>
    <row r="508" spans="28:28" ht="15.75" customHeight="1" x14ac:dyDescent="0.3">
      <c r="AB508" s="265"/>
    </row>
    <row r="509" spans="28:28" ht="15.75" customHeight="1" x14ac:dyDescent="0.3">
      <c r="AB509" s="265"/>
    </row>
    <row r="510" spans="28:28" ht="15.75" customHeight="1" x14ac:dyDescent="0.3">
      <c r="AB510" s="265"/>
    </row>
    <row r="511" spans="28:28" ht="15.75" customHeight="1" x14ac:dyDescent="0.3">
      <c r="AB511" s="265"/>
    </row>
    <row r="512" spans="28:28" ht="15.75" customHeight="1" x14ac:dyDescent="0.3">
      <c r="AB512" s="265"/>
    </row>
    <row r="513" spans="28:28" ht="15.75" customHeight="1" x14ac:dyDescent="0.3">
      <c r="AB513" s="265"/>
    </row>
    <row r="514" spans="28:28" ht="15.75" customHeight="1" x14ac:dyDescent="0.3">
      <c r="AB514" s="265"/>
    </row>
    <row r="515" spans="28:28" ht="15.75" customHeight="1" x14ac:dyDescent="0.3">
      <c r="AB515" s="265"/>
    </row>
    <row r="516" spans="28:28" ht="15.75" customHeight="1" x14ac:dyDescent="0.3">
      <c r="AB516" s="265"/>
    </row>
    <row r="517" spans="28:28" ht="15.75" customHeight="1" x14ac:dyDescent="0.3">
      <c r="AB517" s="265"/>
    </row>
    <row r="518" spans="28:28" ht="15.75" customHeight="1" x14ac:dyDescent="0.3">
      <c r="AB518" s="265"/>
    </row>
    <row r="519" spans="28:28" ht="15.75" customHeight="1" x14ac:dyDescent="0.3">
      <c r="AB519" s="265"/>
    </row>
    <row r="520" spans="28:28" ht="15.75" customHeight="1" x14ac:dyDescent="0.3">
      <c r="AB520" s="265"/>
    </row>
    <row r="521" spans="28:28" ht="15.75" customHeight="1" x14ac:dyDescent="0.3">
      <c r="AB521" s="265"/>
    </row>
    <row r="522" spans="28:28" ht="15.75" customHeight="1" x14ac:dyDescent="0.3">
      <c r="AB522" s="265"/>
    </row>
    <row r="523" spans="28:28" ht="15.75" customHeight="1" x14ac:dyDescent="0.3">
      <c r="AB523" s="265"/>
    </row>
    <row r="524" spans="28:28" ht="15.75" customHeight="1" x14ac:dyDescent="0.3">
      <c r="AB524" s="265"/>
    </row>
    <row r="525" spans="28:28" ht="15.75" customHeight="1" x14ac:dyDescent="0.3">
      <c r="AB525" s="265"/>
    </row>
    <row r="526" spans="28:28" ht="15.75" customHeight="1" x14ac:dyDescent="0.3">
      <c r="AB526" s="265"/>
    </row>
    <row r="527" spans="28:28" ht="15.75" customHeight="1" x14ac:dyDescent="0.3">
      <c r="AB527" s="265"/>
    </row>
    <row r="528" spans="28:28" ht="15.75" customHeight="1" x14ac:dyDescent="0.3">
      <c r="AB528" s="265"/>
    </row>
    <row r="529" spans="28:28" ht="15.75" customHeight="1" x14ac:dyDescent="0.3">
      <c r="AB529" s="265"/>
    </row>
    <row r="530" spans="28:28" ht="15.75" customHeight="1" x14ac:dyDescent="0.3">
      <c r="AB530" s="265"/>
    </row>
    <row r="531" spans="28:28" ht="15.75" customHeight="1" x14ac:dyDescent="0.3">
      <c r="AB531" s="265"/>
    </row>
    <row r="532" spans="28:28" ht="15.75" customHeight="1" x14ac:dyDescent="0.3">
      <c r="AB532" s="265"/>
    </row>
    <row r="533" spans="28:28" ht="15.75" customHeight="1" x14ac:dyDescent="0.3">
      <c r="AB533" s="265"/>
    </row>
    <row r="534" spans="28:28" ht="15.75" customHeight="1" x14ac:dyDescent="0.3">
      <c r="AB534" s="265"/>
    </row>
    <row r="535" spans="28:28" ht="15.75" customHeight="1" x14ac:dyDescent="0.3">
      <c r="AB535" s="265"/>
    </row>
    <row r="536" spans="28:28" ht="15.75" customHeight="1" x14ac:dyDescent="0.3">
      <c r="AB536" s="265"/>
    </row>
    <row r="537" spans="28:28" ht="15.75" customHeight="1" x14ac:dyDescent="0.3">
      <c r="AB537" s="265"/>
    </row>
    <row r="538" spans="28:28" ht="15.75" customHeight="1" x14ac:dyDescent="0.3">
      <c r="AB538" s="265"/>
    </row>
    <row r="539" spans="28:28" ht="15.75" customHeight="1" x14ac:dyDescent="0.3">
      <c r="AB539" s="265"/>
    </row>
    <row r="540" spans="28:28" ht="15.75" customHeight="1" x14ac:dyDescent="0.3">
      <c r="AB540" s="265"/>
    </row>
    <row r="541" spans="28:28" ht="15.75" customHeight="1" x14ac:dyDescent="0.3">
      <c r="AB541" s="265"/>
    </row>
    <row r="542" spans="28:28" ht="15.75" customHeight="1" x14ac:dyDescent="0.3">
      <c r="AB542" s="265"/>
    </row>
    <row r="543" spans="28:28" ht="15.75" customHeight="1" x14ac:dyDescent="0.3">
      <c r="AB543" s="265"/>
    </row>
    <row r="544" spans="28:28" ht="15.75" customHeight="1" x14ac:dyDescent="0.3">
      <c r="AB544" s="265"/>
    </row>
    <row r="545" spans="28:28" ht="15.75" customHeight="1" x14ac:dyDescent="0.3">
      <c r="AB545" s="265"/>
    </row>
    <row r="546" spans="28:28" ht="15.75" customHeight="1" x14ac:dyDescent="0.3">
      <c r="AB546" s="265"/>
    </row>
    <row r="547" spans="28:28" ht="15.75" customHeight="1" x14ac:dyDescent="0.3">
      <c r="AB547" s="265"/>
    </row>
    <row r="548" spans="28:28" ht="15.75" customHeight="1" x14ac:dyDescent="0.3">
      <c r="AB548" s="265"/>
    </row>
    <row r="549" spans="28:28" ht="15.75" customHeight="1" x14ac:dyDescent="0.3">
      <c r="AB549" s="265"/>
    </row>
    <row r="550" spans="28:28" ht="15.75" customHeight="1" x14ac:dyDescent="0.3">
      <c r="AB550" s="265"/>
    </row>
    <row r="551" spans="28:28" ht="15.75" customHeight="1" x14ac:dyDescent="0.3">
      <c r="AB551" s="265"/>
    </row>
    <row r="552" spans="28:28" ht="15.75" customHeight="1" x14ac:dyDescent="0.3">
      <c r="AB552" s="265"/>
    </row>
    <row r="553" spans="28:28" ht="15.75" customHeight="1" x14ac:dyDescent="0.3">
      <c r="AB553" s="265"/>
    </row>
    <row r="554" spans="28:28" ht="15.75" customHeight="1" x14ac:dyDescent="0.3">
      <c r="AB554" s="265"/>
    </row>
    <row r="555" spans="28:28" ht="15.75" customHeight="1" x14ac:dyDescent="0.3">
      <c r="AB555" s="265"/>
    </row>
    <row r="556" spans="28:28" ht="15.75" customHeight="1" x14ac:dyDescent="0.3">
      <c r="AB556" s="265"/>
    </row>
    <row r="557" spans="28:28" ht="15.75" customHeight="1" x14ac:dyDescent="0.3">
      <c r="AB557" s="265"/>
    </row>
    <row r="558" spans="28:28" ht="15.75" customHeight="1" x14ac:dyDescent="0.3">
      <c r="AB558" s="265"/>
    </row>
    <row r="559" spans="28:28" ht="15.75" customHeight="1" x14ac:dyDescent="0.3">
      <c r="AB559" s="265"/>
    </row>
    <row r="560" spans="28:28" ht="15.75" customHeight="1" x14ac:dyDescent="0.3">
      <c r="AB560" s="265"/>
    </row>
    <row r="561" spans="28:28" ht="15.75" customHeight="1" x14ac:dyDescent="0.3">
      <c r="AB561" s="265"/>
    </row>
    <row r="562" spans="28:28" ht="15.75" customHeight="1" x14ac:dyDescent="0.3">
      <c r="AB562" s="265"/>
    </row>
    <row r="563" spans="28:28" ht="15.75" customHeight="1" x14ac:dyDescent="0.3">
      <c r="AB563" s="265"/>
    </row>
    <row r="564" spans="28:28" ht="15.75" customHeight="1" x14ac:dyDescent="0.3">
      <c r="AB564" s="265"/>
    </row>
    <row r="565" spans="28:28" ht="15.75" customHeight="1" x14ac:dyDescent="0.3">
      <c r="AB565" s="265"/>
    </row>
    <row r="566" spans="28:28" ht="15.75" customHeight="1" x14ac:dyDescent="0.3">
      <c r="AB566" s="265"/>
    </row>
    <row r="567" spans="28:28" ht="15.75" customHeight="1" x14ac:dyDescent="0.3">
      <c r="AB567" s="265"/>
    </row>
    <row r="568" spans="28:28" ht="15.75" customHeight="1" x14ac:dyDescent="0.3">
      <c r="AB568" s="265"/>
    </row>
    <row r="569" spans="28:28" ht="15.75" customHeight="1" x14ac:dyDescent="0.3">
      <c r="AB569" s="265"/>
    </row>
    <row r="570" spans="28:28" ht="15.75" customHeight="1" x14ac:dyDescent="0.3">
      <c r="AB570" s="265"/>
    </row>
    <row r="571" spans="28:28" ht="15.75" customHeight="1" x14ac:dyDescent="0.3">
      <c r="AB571" s="265"/>
    </row>
    <row r="572" spans="28:28" ht="15.75" customHeight="1" x14ac:dyDescent="0.3">
      <c r="AB572" s="265"/>
    </row>
    <row r="573" spans="28:28" ht="15.75" customHeight="1" x14ac:dyDescent="0.3">
      <c r="AB573" s="265"/>
    </row>
    <row r="574" spans="28:28" ht="15.75" customHeight="1" x14ac:dyDescent="0.3">
      <c r="AB574" s="265"/>
    </row>
    <row r="575" spans="28:28" ht="15.75" customHeight="1" x14ac:dyDescent="0.3">
      <c r="AB575" s="265"/>
    </row>
    <row r="576" spans="28:28" ht="15.75" customHeight="1" x14ac:dyDescent="0.3">
      <c r="AB576" s="265"/>
    </row>
    <row r="577" spans="28:28" ht="15.75" customHeight="1" x14ac:dyDescent="0.3">
      <c r="AB577" s="265"/>
    </row>
    <row r="578" spans="28:28" ht="15.75" customHeight="1" x14ac:dyDescent="0.3">
      <c r="AB578" s="265"/>
    </row>
    <row r="579" spans="28:28" ht="15.75" customHeight="1" x14ac:dyDescent="0.3">
      <c r="AB579" s="265"/>
    </row>
    <row r="580" spans="28:28" ht="15.75" customHeight="1" x14ac:dyDescent="0.3">
      <c r="AB580" s="265"/>
    </row>
    <row r="581" spans="28:28" ht="15.75" customHeight="1" x14ac:dyDescent="0.3">
      <c r="AB581" s="265"/>
    </row>
    <row r="582" spans="28:28" ht="15.75" customHeight="1" x14ac:dyDescent="0.3">
      <c r="AB582" s="265"/>
    </row>
    <row r="583" spans="28:28" ht="15.75" customHeight="1" x14ac:dyDescent="0.3">
      <c r="AB583" s="265"/>
    </row>
    <row r="584" spans="28:28" ht="15.75" customHeight="1" x14ac:dyDescent="0.3">
      <c r="AB584" s="265"/>
    </row>
    <row r="585" spans="28:28" ht="15.75" customHeight="1" x14ac:dyDescent="0.3">
      <c r="AB585" s="265"/>
    </row>
    <row r="586" spans="28:28" ht="15.75" customHeight="1" x14ac:dyDescent="0.3">
      <c r="AB586" s="265"/>
    </row>
    <row r="587" spans="28:28" ht="15.75" customHeight="1" x14ac:dyDescent="0.3">
      <c r="AB587" s="265"/>
    </row>
    <row r="588" spans="28:28" ht="15.75" customHeight="1" x14ac:dyDescent="0.3">
      <c r="AB588" s="265"/>
    </row>
    <row r="589" spans="28:28" ht="15.75" customHeight="1" x14ac:dyDescent="0.3">
      <c r="AB589" s="265"/>
    </row>
    <row r="590" spans="28:28" ht="15.75" customHeight="1" x14ac:dyDescent="0.3">
      <c r="AB590" s="265"/>
    </row>
    <row r="591" spans="28:28" ht="15.75" customHeight="1" x14ac:dyDescent="0.3">
      <c r="AB591" s="265"/>
    </row>
    <row r="592" spans="28:28" ht="15.75" customHeight="1" x14ac:dyDescent="0.3">
      <c r="AB592" s="265"/>
    </row>
    <row r="593" spans="28:28" ht="15.75" customHeight="1" x14ac:dyDescent="0.3">
      <c r="AB593" s="265"/>
    </row>
    <row r="594" spans="28:28" ht="15.75" customHeight="1" x14ac:dyDescent="0.3">
      <c r="AB594" s="265"/>
    </row>
    <row r="595" spans="28:28" ht="15.75" customHeight="1" x14ac:dyDescent="0.3">
      <c r="AB595" s="265"/>
    </row>
    <row r="596" spans="28:28" ht="15.75" customHeight="1" x14ac:dyDescent="0.3">
      <c r="AB596" s="265"/>
    </row>
    <row r="597" spans="28:28" ht="15.75" customHeight="1" x14ac:dyDescent="0.3">
      <c r="AB597" s="265"/>
    </row>
    <row r="598" spans="28:28" ht="15.75" customHeight="1" x14ac:dyDescent="0.3">
      <c r="AB598" s="265"/>
    </row>
    <row r="599" spans="28:28" ht="15.75" customHeight="1" x14ac:dyDescent="0.3">
      <c r="AB599" s="265"/>
    </row>
    <row r="600" spans="28:28" ht="15.75" customHeight="1" x14ac:dyDescent="0.3">
      <c r="AB600" s="265"/>
    </row>
    <row r="601" spans="28:28" ht="15.75" customHeight="1" x14ac:dyDescent="0.3">
      <c r="AB601" s="265"/>
    </row>
    <row r="602" spans="28:28" ht="15.75" customHeight="1" x14ac:dyDescent="0.3">
      <c r="AB602" s="265"/>
    </row>
    <row r="603" spans="28:28" ht="15.75" customHeight="1" x14ac:dyDescent="0.3">
      <c r="AB603" s="265"/>
    </row>
    <row r="604" spans="28:28" ht="15.75" customHeight="1" x14ac:dyDescent="0.3">
      <c r="AB604" s="265"/>
    </row>
    <row r="605" spans="28:28" ht="15.75" customHeight="1" x14ac:dyDescent="0.3">
      <c r="AB605" s="265"/>
    </row>
    <row r="606" spans="28:28" ht="15.75" customHeight="1" x14ac:dyDescent="0.3">
      <c r="AB606" s="265"/>
    </row>
    <row r="607" spans="28:28" ht="15.75" customHeight="1" x14ac:dyDescent="0.3">
      <c r="AB607" s="265"/>
    </row>
    <row r="608" spans="28:28" ht="15.75" customHeight="1" x14ac:dyDescent="0.3">
      <c r="AB608" s="265"/>
    </row>
    <row r="609" spans="28:28" ht="15.75" customHeight="1" x14ac:dyDescent="0.3">
      <c r="AB609" s="265"/>
    </row>
    <row r="610" spans="28:28" ht="15.75" customHeight="1" x14ac:dyDescent="0.3">
      <c r="AB610" s="265"/>
    </row>
    <row r="611" spans="28:28" ht="15.75" customHeight="1" x14ac:dyDescent="0.3">
      <c r="AB611" s="265"/>
    </row>
    <row r="612" spans="28:28" ht="15.75" customHeight="1" x14ac:dyDescent="0.3">
      <c r="AB612" s="265"/>
    </row>
    <row r="613" spans="28:28" ht="15.75" customHeight="1" x14ac:dyDescent="0.3">
      <c r="AB613" s="265"/>
    </row>
    <row r="614" spans="28:28" ht="15.75" customHeight="1" x14ac:dyDescent="0.3">
      <c r="AB614" s="265"/>
    </row>
    <row r="615" spans="28:28" ht="15.75" customHeight="1" x14ac:dyDescent="0.3">
      <c r="AB615" s="265"/>
    </row>
    <row r="616" spans="28:28" ht="15.75" customHeight="1" x14ac:dyDescent="0.3">
      <c r="AB616" s="265"/>
    </row>
    <row r="617" spans="28:28" ht="15.75" customHeight="1" x14ac:dyDescent="0.3">
      <c r="AB617" s="265"/>
    </row>
    <row r="618" spans="28:28" ht="15.75" customHeight="1" x14ac:dyDescent="0.3">
      <c r="AB618" s="265"/>
    </row>
    <row r="619" spans="28:28" ht="15.75" customHeight="1" x14ac:dyDescent="0.3">
      <c r="AB619" s="265"/>
    </row>
    <row r="620" spans="28:28" ht="15.75" customHeight="1" x14ac:dyDescent="0.3">
      <c r="AB620" s="265"/>
    </row>
    <row r="621" spans="28:28" ht="15.75" customHeight="1" x14ac:dyDescent="0.3">
      <c r="AB621" s="265"/>
    </row>
    <row r="622" spans="28:28" ht="15.75" customHeight="1" x14ac:dyDescent="0.3">
      <c r="AB622" s="265"/>
    </row>
    <row r="623" spans="28:28" ht="15.75" customHeight="1" x14ac:dyDescent="0.3">
      <c r="AB623" s="265"/>
    </row>
    <row r="624" spans="28:28" ht="15.75" customHeight="1" x14ac:dyDescent="0.3">
      <c r="AB624" s="265"/>
    </row>
    <row r="625" spans="28:28" ht="15.75" customHeight="1" x14ac:dyDescent="0.3">
      <c r="AB625" s="265"/>
    </row>
    <row r="626" spans="28:28" ht="15.75" customHeight="1" x14ac:dyDescent="0.3">
      <c r="AB626" s="265"/>
    </row>
    <row r="627" spans="28:28" ht="15.75" customHeight="1" x14ac:dyDescent="0.3">
      <c r="AB627" s="265"/>
    </row>
    <row r="628" spans="28:28" ht="15.75" customHeight="1" x14ac:dyDescent="0.3">
      <c r="AB628" s="265"/>
    </row>
    <row r="629" spans="28:28" ht="15.75" customHeight="1" x14ac:dyDescent="0.3">
      <c r="AB629" s="265"/>
    </row>
    <row r="630" spans="28:28" ht="15.75" customHeight="1" x14ac:dyDescent="0.3">
      <c r="AB630" s="265"/>
    </row>
    <row r="631" spans="28:28" ht="15.75" customHeight="1" x14ac:dyDescent="0.3">
      <c r="AB631" s="265"/>
    </row>
    <row r="632" spans="28:28" ht="15.75" customHeight="1" x14ac:dyDescent="0.3">
      <c r="AB632" s="265"/>
    </row>
    <row r="633" spans="28:28" ht="15.75" customHeight="1" x14ac:dyDescent="0.3">
      <c r="AB633" s="265"/>
    </row>
    <row r="634" spans="28:28" ht="15.75" customHeight="1" x14ac:dyDescent="0.3">
      <c r="AB634" s="265"/>
    </row>
    <row r="635" spans="28:28" ht="15.75" customHeight="1" x14ac:dyDescent="0.3">
      <c r="AB635" s="265"/>
    </row>
    <row r="636" spans="28:28" ht="15.75" customHeight="1" x14ac:dyDescent="0.3">
      <c r="AB636" s="265"/>
    </row>
    <row r="637" spans="28:28" ht="15.75" customHeight="1" x14ac:dyDescent="0.3">
      <c r="AB637" s="265"/>
    </row>
    <row r="638" spans="28:28" ht="15.75" customHeight="1" x14ac:dyDescent="0.3">
      <c r="AB638" s="265"/>
    </row>
    <row r="639" spans="28:28" ht="15.75" customHeight="1" x14ac:dyDescent="0.3">
      <c r="AB639" s="265"/>
    </row>
    <row r="640" spans="28:28" ht="15.75" customHeight="1" x14ac:dyDescent="0.3">
      <c r="AB640" s="265"/>
    </row>
    <row r="641" spans="28:28" ht="15.75" customHeight="1" x14ac:dyDescent="0.3">
      <c r="AB641" s="265"/>
    </row>
    <row r="642" spans="28:28" ht="15.75" customHeight="1" x14ac:dyDescent="0.3">
      <c r="AB642" s="265"/>
    </row>
    <row r="643" spans="28:28" ht="15.75" customHeight="1" x14ac:dyDescent="0.3">
      <c r="AB643" s="265"/>
    </row>
    <row r="644" spans="28:28" ht="15.75" customHeight="1" x14ac:dyDescent="0.3">
      <c r="AB644" s="265"/>
    </row>
    <row r="645" spans="28:28" ht="15.75" customHeight="1" x14ac:dyDescent="0.3">
      <c r="AB645" s="265"/>
    </row>
    <row r="646" spans="28:28" ht="15.75" customHeight="1" x14ac:dyDescent="0.3">
      <c r="AB646" s="265"/>
    </row>
    <row r="647" spans="28:28" ht="15.75" customHeight="1" x14ac:dyDescent="0.3">
      <c r="AB647" s="265"/>
    </row>
    <row r="648" spans="28:28" ht="15.75" customHeight="1" x14ac:dyDescent="0.3">
      <c r="AB648" s="265"/>
    </row>
    <row r="649" spans="28:28" ht="15.75" customHeight="1" x14ac:dyDescent="0.3">
      <c r="AB649" s="265"/>
    </row>
    <row r="650" spans="28:28" ht="15.75" customHeight="1" x14ac:dyDescent="0.3">
      <c r="AB650" s="265"/>
    </row>
    <row r="651" spans="28:28" ht="15.75" customHeight="1" x14ac:dyDescent="0.3">
      <c r="AB651" s="265"/>
    </row>
    <row r="652" spans="28:28" ht="15.75" customHeight="1" x14ac:dyDescent="0.3">
      <c r="AB652" s="265"/>
    </row>
    <row r="653" spans="28:28" ht="15.75" customHeight="1" x14ac:dyDescent="0.3">
      <c r="AB653" s="265"/>
    </row>
    <row r="654" spans="28:28" ht="15.75" customHeight="1" x14ac:dyDescent="0.3">
      <c r="AB654" s="265"/>
    </row>
    <row r="655" spans="28:28" ht="15.75" customHeight="1" x14ac:dyDescent="0.3">
      <c r="AB655" s="265"/>
    </row>
    <row r="656" spans="28:28" ht="15.75" customHeight="1" x14ac:dyDescent="0.3">
      <c r="AB656" s="265"/>
    </row>
    <row r="657" spans="28:28" ht="15.75" customHeight="1" x14ac:dyDescent="0.3">
      <c r="AB657" s="265"/>
    </row>
    <row r="658" spans="28:28" ht="15.75" customHeight="1" x14ac:dyDescent="0.3">
      <c r="AB658" s="265"/>
    </row>
    <row r="659" spans="28:28" ht="15.75" customHeight="1" x14ac:dyDescent="0.3">
      <c r="AB659" s="265"/>
    </row>
    <row r="660" spans="28:28" ht="15.75" customHeight="1" x14ac:dyDescent="0.3">
      <c r="AB660" s="265"/>
    </row>
    <row r="661" spans="28:28" ht="15.75" customHeight="1" x14ac:dyDescent="0.3">
      <c r="AB661" s="265"/>
    </row>
    <row r="662" spans="28:28" ht="15.75" customHeight="1" x14ac:dyDescent="0.3">
      <c r="AB662" s="265"/>
    </row>
    <row r="663" spans="28:28" ht="15.75" customHeight="1" x14ac:dyDescent="0.3">
      <c r="AB663" s="265"/>
    </row>
    <row r="664" spans="28:28" ht="15.75" customHeight="1" x14ac:dyDescent="0.3">
      <c r="AB664" s="265"/>
    </row>
    <row r="665" spans="28:28" ht="15.75" customHeight="1" x14ac:dyDescent="0.3">
      <c r="AB665" s="265"/>
    </row>
    <row r="666" spans="28:28" ht="15.75" customHeight="1" x14ac:dyDescent="0.3">
      <c r="AB666" s="265"/>
    </row>
    <row r="667" spans="28:28" ht="15.75" customHeight="1" x14ac:dyDescent="0.3">
      <c r="AB667" s="265"/>
    </row>
    <row r="668" spans="28:28" ht="15.75" customHeight="1" x14ac:dyDescent="0.3">
      <c r="AB668" s="265"/>
    </row>
    <row r="669" spans="28:28" ht="15.75" customHeight="1" x14ac:dyDescent="0.3">
      <c r="AB669" s="265"/>
    </row>
    <row r="670" spans="28:28" ht="15.75" customHeight="1" x14ac:dyDescent="0.3">
      <c r="AB670" s="265"/>
    </row>
    <row r="671" spans="28:28" ht="15.75" customHeight="1" x14ac:dyDescent="0.3">
      <c r="AB671" s="265"/>
    </row>
    <row r="672" spans="28:28" ht="15.75" customHeight="1" x14ac:dyDescent="0.3">
      <c r="AB672" s="265"/>
    </row>
    <row r="673" spans="28:28" ht="15.75" customHeight="1" x14ac:dyDescent="0.3">
      <c r="AB673" s="265"/>
    </row>
    <row r="674" spans="28:28" ht="15.75" customHeight="1" x14ac:dyDescent="0.3">
      <c r="AB674" s="265"/>
    </row>
    <row r="675" spans="28:28" ht="15.75" customHeight="1" x14ac:dyDescent="0.3">
      <c r="AB675" s="265"/>
    </row>
    <row r="676" spans="28:28" ht="15.75" customHeight="1" x14ac:dyDescent="0.3">
      <c r="AB676" s="265"/>
    </row>
    <row r="677" spans="28:28" ht="15.75" customHeight="1" x14ac:dyDescent="0.3">
      <c r="AB677" s="265"/>
    </row>
    <row r="678" spans="28:28" ht="15.75" customHeight="1" x14ac:dyDescent="0.3">
      <c r="AB678" s="265"/>
    </row>
    <row r="679" spans="28:28" ht="15.75" customHeight="1" x14ac:dyDescent="0.3">
      <c r="AB679" s="265"/>
    </row>
    <row r="680" spans="28:28" ht="15.75" customHeight="1" x14ac:dyDescent="0.3">
      <c r="AB680" s="265"/>
    </row>
    <row r="681" spans="28:28" ht="15.75" customHeight="1" x14ac:dyDescent="0.3">
      <c r="AB681" s="265"/>
    </row>
    <row r="682" spans="28:28" ht="15.75" customHeight="1" x14ac:dyDescent="0.3">
      <c r="AB682" s="265"/>
    </row>
    <row r="683" spans="28:28" ht="15.75" customHeight="1" x14ac:dyDescent="0.3">
      <c r="AB683" s="265"/>
    </row>
    <row r="684" spans="28:28" ht="15.75" customHeight="1" x14ac:dyDescent="0.3">
      <c r="AB684" s="265"/>
    </row>
    <row r="685" spans="28:28" ht="15.75" customHeight="1" x14ac:dyDescent="0.3">
      <c r="AB685" s="265"/>
    </row>
    <row r="686" spans="28:28" ht="15.75" customHeight="1" x14ac:dyDescent="0.3">
      <c r="AB686" s="265"/>
    </row>
    <row r="687" spans="28:28" ht="15.75" customHeight="1" x14ac:dyDescent="0.3">
      <c r="AB687" s="265"/>
    </row>
    <row r="688" spans="28:28" ht="15.75" customHeight="1" x14ac:dyDescent="0.3">
      <c r="AB688" s="265"/>
    </row>
    <row r="689" spans="28:28" ht="15.75" customHeight="1" x14ac:dyDescent="0.3">
      <c r="AB689" s="265"/>
    </row>
    <row r="690" spans="28:28" ht="15.75" customHeight="1" x14ac:dyDescent="0.3">
      <c r="AB690" s="265"/>
    </row>
    <row r="691" spans="28:28" ht="15.75" customHeight="1" x14ac:dyDescent="0.3">
      <c r="AB691" s="265"/>
    </row>
    <row r="692" spans="28:28" ht="15.75" customHeight="1" x14ac:dyDescent="0.3">
      <c r="AB692" s="265"/>
    </row>
    <row r="693" spans="28:28" ht="15.75" customHeight="1" x14ac:dyDescent="0.3">
      <c r="AB693" s="265"/>
    </row>
    <row r="694" spans="28:28" ht="15.75" customHeight="1" x14ac:dyDescent="0.3">
      <c r="AB694" s="265"/>
    </row>
    <row r="695" spans="28:28" ht="15.75" customHeight="1" x14ac:dyDescent="0.3">
      <c r="AB695" s="265"/>
    </row>
    <row r="696" spans="28:28" ht="15.75" customHeight="1" x14ac:dyDescent="0.3">
      <c r="AB696" s="265"/>
    </row>
    <row r="697" spans="28:28" ht="15.75" customHeight="1" x14ac:dyDescent="0.3">
      <c r="AB697" s="265"/>
    </row>
    <row r="698" spans="28:28" ht="15.75" customHeight="1" x14ac:dyDescent="0.3">
      <c r="AB698" s="265"/>
    </row>
    <row r="699" spans="28:28" ht="15.75" customHeight="1" x14ac:dyDescent="0.3">
      <c r="AB699" s="265"/>
    </row>
    <row r="700" spans="28:28" ht="15.75" customHeight="1" x14ac:dyDescent="0.3">
      <c r="AB700" s="265"/>
    </row>
    <row r="701" spans="28:28" ht="15.75" customHeight="1" x14ac:dyDescent="0.3">
      <c r="AB701" s="265"/>
    </row>
    <row r="702" spans="28:28" ht="15.75" customHeight="1" x14ac:dyDescent="0.3">
      <c r="AB702" s="265"/>
    </row>
    <row r="703" spans="28:28" ht="15.75" customHeight="1" x14ac:dyDescent="0.3">
      <c r="AB703" s="265"/>
    </row>
    <row r="704" spans="28:28" ht="15.75" customHeight="1" x14ac:dyDescent="0.3">
      <c r="AB704" s="265"/>
    </row>
    <row r="705" spans="28:28" ht="15.75" customHeight="1" x14ac:dyDescent="0.3">
      <c r="AB705" s="265"/>
    </row>
    <row r="706" spans="28:28" ht="15.75" customHeight="1" x14ac:dyDescent="0.3">
      <c r="AB706" s="265"/>
    </row>
    <row r="707" spans="28:28" ht="15.75" customHeight="1" x14ac:dyDescent="0.3">
      <c r="AB707" s="265"/>
    </row>
    <row r="708" spans="28:28" ht="15.75" customHeight="1" x14ac:dyDescent="0.3">
      <c r="AB708" s="265"/>
    </row>
    <row r="709" spans="28:28" ht="15.75" customHeight="1" x14ac:dyDescent="0.3">
      <c r="AB709" s="265"/>
    </row>
    <row r="710" spans="28:28" ht="15.75" customHeight="1" x14ac:dyDescent="0.3">
      <c r="AB710" s="265"/>
    </row>
    <row r="711" spans="28:28" ht="15.75" customHeight="1" x14ac:dyDescent="0.3">
      <c r="AB711" s="265"/>
    </row>
    <row r="712" spans="28:28" ht="15.75" customHeight="1" x14ac:dyDescent="0.3">
      <c r="AB712" s="265"/>
    </row>
    <row r="713" spans="28:28" ht="15.75" customHeight="1" x14ac:dyDescent="0.3">
      <c r="AB713" s="265"/>
    </row>
    <row r="714" spans="28:28" ht="15.75" customHeight="1" x14ac:dyDescent="0.3">
      <c r="AB714" s="265"/>
    </row>
    <row r="715" spans="28:28" ht="15.75" customHeight="1" x14ac:dyDescent="0.3">
      <c r="AB715" s="265"/>
    </row>
    <row r="716" spans="28:28" ht="15.75" customHeight="1" x14ac:dyDescent="0.3">
      <c r="AB716" s="265"/>
    </row>
    <row r="717" spans="28:28" ht="15.75" customHeight="1" x14ac:dyDescent="0.3">
      <c r="AB717" s="265"/>
    </row>
    <row r="718" spans="28:28" ht="15.75" customHeight="1" x14ac:dyDescent="0.3">
      <c r="AB718" s="265"/>
    </row>
    <row r="719" spans="28:28" ht="15.75" customHeight="1" x14ac:dyDescent="0.3">
      <c r="AB719" s="265"/>
    </row>
    <row r="720" spans="28:28" ht="15.75" customHeight="1" x14ac:dyDescent="0.3">
      <c r="AB720" s="265"/>
    </row>
    <row r="721" spans="28:28" ht="15.75" customHeight="1" x14ac:dyDescent="0.3">
      <c r="AB721" s="265"/>
    </row>
    <row r="722" spans="28:28" ht="15.75" customHeight="1" x14ac:dyDescent="0.3">
      <c r="AB722" s="265"/>
    </row>
    <row r="723" spans="28:28" ht="15.75" customHeight="1" x14ac:dyDescent="0.3">
      <c r="AB723" s="265"/>
    </row>
    <row r="724" spans="28:28" ht="15.75" customHeight="1" x14ac:dyDescent="0.3">
      <c r="AB724" s="265"/>
    </row>
    <row r="725" spans="28:28" ht="15.75" customHeight="1" x14ac:dyDescent="0.3">
      <c r="AB725" s="265"/>
    </row>
    <row r="726" spans="28:28" ht="15.75" customHeight="1" x14ac:dyDescent="0.3">
      <c r="AB726" s="265"/>
    </row>
    <row r="727" spans="28:28" ht="15.75" customHeight="1" x14ac:dyDescent="0.3">
      <c r="AB727" s="265"/>
    </row>
    <row r="728" spans="28:28" ht="15.75" customHeight="1" x14ac:dyDescent="0.3">
      <c r="AB728" s="265"/>
    </row>
    <row r="729" spans="28:28" ht="15.75" customHeight="1" x14ac:dyDescent="0.3">
      <c r="AB729" s="265"/>
    </row>
    <row r="730" spans="28:28" ht="15.75" customHeight="1" x14ac:dyDescent="0.3">
      <c r="AB730" s="265"/>
    </row>
    <row r="731" spans="28:28" ht="15.75" customHeight="1" x14ac:dyDescent="0.3">
      <c r="AB731" s="265"/>
    </row>
    <row r="732" spans="28:28" ht="15.75" customHeight="1" x14ac:dyDescent="0.3">
      <c r="AB732" s="265"/>
    </row>
    <row r="733" spans="28:28" ht="15.75" customHeight="1" x14ac:dyDescent="0.3">
      <c r="AB733" s="265"/>
    </row>
    <row r="734" spans="28:28" ht="15.75" customHeight="1" x14ac:dyDescent="0.3">
      <c r="AB734" s="265"/>
    </row>
    <row r="735" spans="28:28" ht="15.75" customHeight="1" x14ac:dyDescent="0.3">
      <c r="AB735" s="265"/>
    </row>
    <row r="736" spans="28:28" ht="15.75" customHeight="1" x14ac:dyDescent="0.3">
      <c r="AB736" s="265"/>
    </row>
    <row r="737" spans="28:28" ht="15.75" customHeight="1" x14ac:dyDescent="0.3">
      <c r="AB737" s="265"/>
    </row>
    <row r="738" spans="28:28" ht="15.75" customHeight="1" x14ac:dyDescent="0.3">
      <c r="AB738" s="265"/>
    </row>
    <row r="739" spans="28:28" ht="15.75" customHeight="1" x14ac:dyDescent="0.3">
      <c r="AB739" s="265"/>
    </row>
    <row r="740" spans="28:28" ht="15.75" customHeight="1" x14ac:dyDescent="0.3">
      <c r="AB740" s="265"/>
    </row>
    <row r="741" spans="28:28" ht="15.75" customHeight="1" x14ac:dyDescent="0.3">
      <c r="AB741" s="265"/>
    </row>
    <row r="742" spans="28:28" ht="15.75" customHeight="1" x14ac:dyDescent="0.3">
      <c r="AB742" s="265"/>
    </row>
    <row r="743" spans="28:28" ht="15.75" customHeight="1" x14ac:dyDescent="0.3">
      <c r="AB743" s="265"/>
    </row>
    <row r="744" spans="28:28" ht="15.75" customHeight="1" x14ac:dyDescent="0.3">
      <c r="AB744" s="265"/>
    </row>
    <row r="745" spans="28:28" ht="15.75" customHeight="1" x14ac:dyDescent="0.3">
      <c r="AB745" s="265"/>
    </row>
    <row r="746" spans="28:28" ht="15.75" customHeight="1" x14ac:dyDescent="0.3">
      <c r="AB746" s="265"/>
    </row>
    <row r="747" spans="28:28" ht="15.75" customHeight="1" x14ac:dyDescent="0.3">
      <c r="AB747" s="265"/>
    </row>
    <row r="748" spans="28:28" ht="15.75" customHeight="1" x14ac:dyDescent="0.3">
      <c r="AB748" s="265"/>
    </row>
    <row r="749" spans="28:28" ht="15.75" customHeight="1" x14ac:dyDescent="0.3">
      <c r="AB749" s="265"/>
    </row>
    <row r="750" spans="28:28" ht="15.75" customHeight="1" x14ac:dyDescent="0.3">
      <c r="AB750" s="265"/>
    </row>
    <row r="751" spans="28:28" ht="15.75" customHeight="1" x14ac:dyDescent="0.3">
      <c r="AB751" s="265"/>
    </row>
    <row r="752" spans="28:28" ht="15.75" customHeight="1" x14ac:dyDescent="0.3">
      <c r="AB752" s="265"/>
    </row>
    <row r="753" spans="28:28" ht="15.75" customHeight="1" x14ac:dyDescent="0.3">
      <c r="AB753" s="265"/>
    </row>
    <row r="754" spans="28:28" ht="15.75" customHeight="1" x14ac:dyDescent="0.3">
      <c r="AB754" s="265"/>
    </row>
    <row r="755" spans="28:28" ht="15.75" customHeight="1" x14ac:dyDescent="0.3">
      <c r="AB755" s="265"/>
    </row>
    <row r="756" spans="28:28" ht="15.75" customHeight="1" x14ac:dyDescent="0.3">
      <c r="AB756" s="265"/>
    </row>
    <row r="757" spans="28:28" ht="15.75" customHeight="1" x14ac:dyDescent="0.3">
      <c r="AB757" s="265"/>
    </row>
    <row r="758" spans="28:28" ht="15.75" customHeight="1" x14ac:dyDescent="0.3">
      <c r="AB758" s="265"/>
    </row>
    <row r="759" spans="28:28" ht="15.75" customHeight="1" x14ac:dyDescent="0.3">
      <c r="AB759" s="265"/>
    </row>
    <row r="760" spans="28:28" ht="15.75" customHeight="1" x14ac:dyDescent="0.3">
      <c r="AB760" s="265"/>
    </row>
    <row r="761" spans="28:28" ht="15.75" customHeight="1" x14ac:dyDescent="0.3">
      <c r="AB761" s="265"/>
    </row>
    <row r="762" spans="28:28" ht="15.75" customHeight="1" x14ac:dyDescent="0.3">
      <c r="AB762" s="265"/>
    </row>
    <row r="763" spans="28:28" ht="15.75" customHeight="1" x14ac:dyDescent="0.3">
      <c r="AB763" s="265"/>
    </row>
    <row r="764" spans="28:28" ht="15.75" customHeight="1" x14ac:dyDescent="0.3">
      <c r="AB764" s="265"/>
    </row>
    <row r="765" spans="28:28" ht="15.75" customHeight="1" x14ac:dyDescent="0.3">
      <c r="AB765" s="265"/>
    </row>
    <row r="766" spans="28:28" ht="15.75" customHeight="1" x14ac:dyDescent="0.3">
      <c r="AB766" s="265"/>
    </row>
    <row r="767" spans="28:28" ht="15.75" customHeight="1" x14ac:dyDescent="0.3">
      <c r="AB767" s="265"/>
    </row>
    <row r="768" spans="28:28" ht="15.75" customHeight="1" x14ac:dyDescent="0.3">
      <c r="AB768" s="265"/>
    </row>
    <row r="769" spans="28:28" ht="15.75" customHeight="1" x14ac:dyDescent="0.3">
      <c r="AB769" s="265"/>
    </row>
    <row r="770" spans="28:28" ht="15.75" customHeight="1" x14ac:dyDescent="0.3">
      <c r="AB770" s="265"/>
    </row>
    <row r="771" spans="28:28" ht="15.75" customHeight="1" x14ac:dyDescent="0.3">
      <c r="AB771" s="265"/>
    </row>
    <row r="772" spans="28:28" ht="15.75" customHeight="1" x14ac:dyDescent="0.3">
      <c r="AB772" s="265"/>
    </row>
    <row r="773" spans="28:28" ht="15.75" customHeight="1" x14ac:dyDescent="0.3">
      <c r="AB773" s="265"/>
    </row>
    <row r="774" spans="28:28" ht="15.75" customHeight="1" x14ac:dyDescent="0.3">
      <c r="AB774" s="265"/>
    </row>
    <row r="775" spans="28:28" ht="15.75" customHeight="1" x14ac:dyDescent="0.3">
      <c r="AB775" s="265"/>
    </row>
    <row r="776" spans="28:28" ht="15.75" customHeight="1" x14ac:dyDescent="0.3">
      <c r="AB776" s="265"/>
    </row>
    <row r="777" spans="28:28" ht="15.75" customHeight="1" x14ac:dyDescent="0.3">
      <c r="AB777" s="265"/>
    </row>
    <row r="778" spans="28:28" ht="15.75" customHeight="1" x14ac:dyDescent="0.3">
      <c r="AB778" s="265"/>
    </row>
    <row r="779" spans="28:28" ht="15.75" customHeight="1" x14ac:dyDescent="0.3">
      <c r="AB779" s="265"/>
    </row>
    <row r="780" spans="28:28" ht="15.75" customHeight="1" x14ac:dyDescent="0.3">
      <c r="AB780" s="265"/>
    </row>
    <row r="781" spans="28:28" ht="15.75" customHeight="1" x14ac:dyDescent="0.3">
      <c r="AB781" s="265"/>
    </row>
    <row r="782" spans="28:28" ht="15.75" customHeight="1" x14ac:dyDescent="0.3">
      <c r="AB782" s="265"/>
    </row>
    <row r="783" spans="28:28" ht="15.75" customHeight="1" x14ac:dyDescent="0.3">
      <c r="AB783" s="265"/>
    </row>
    <row r="784" spans="28:28" ht="15.75" customHeight="1" x14ac:dyDescent="0.3">
      <c r="AB784" s="265"/>
    </row>
    <row r="785" spans="28:28" ht="15.75" customHeight="1" x14ac:dyDescent="0.3">
      <c r="AB785" s="265"/>
    </row>
    <row r="786" spans="28:28" ht="15.75" customHeight="1" x14ac:dyDescent="0.3">
      <c r="AB786" s="265"/>
    </row>
    <row r="787" spans="28:28" ht="15.75" customHeight="1" x14ac:dyDescent="0.3">
      <c r="AB787" s="265"/>
    </row>
    <row r="788" spans="28:28" ht="15.75" customHeight="1" x14ac:dyDescent="0.3">
      <c r="AB788" s="265"/>
    </row>
    <row r="789" spans="28:28" ht="15.75" customHeight="1" x14ac:dyDescent="0.3">
      <c r="AB789" s="265"/>
    </row>
    <row r="790" spans="28:28" ht="15.75" customHeight="1" x14ac:dyDescent="0.3">
      <c r="AB790" s="265"/>
    </row>
    <row r="791" spans="28:28" ht="15.75" customHeight="1" x14ac:dyDescent="0.3">
      <c r="AB791" s="265"/>
    </row>
    <row r="792" spans="28:28" ht="15.75" customHeight="1" x14ac:dyDescent="0.3">
      <c r="AB792" s="265"/>
    </row>
    <row r="793" spans="28:28" ht="15.75" customHeight="1" x14ac:dyDescent="0.3">
      <c r="AB793" s="265"/>
    </row>
    <row r="794" spans="28:28" ht="15.75" customHeight="1" x14ac:dyDescent="0.3">
      <c r="AB794" s="265"/>
    </row>
    <row r="795" spans="28:28" ht="15.75" customHeight="1" x14ac:dyDescent="0.3">
      <c r="AB795" s="265"/>
    </row>
    <row r="796" spans="28:28" ht="15.75" customHeight="1" x14ac:dyDescent="0.3">
      <c r="AB796" s="265"/>
    </row>
    <row r="797" spans="28:28" ht="15.75" customHeight="1" x14ac:dyDescent="0.3">
      <c r="AB797" s="265"/>
    </row>
    <row r="798" spans="28:28" ht="15.75" customHeight="1" x14ac:dyDescent="0.3">
      <c r="AB798" s="265"/>
    </row>
    <row r="799" spans="28:28" ht="15.75" customHeight="1" x14ac:dyDescent="0.3">
      <c r="AB799" s="265"/>
    </row>
    <row r="800" spans="28:28" ht="15.75" customHeight="1" x14ac:dyDescent="0.3">
      <c r="AB800" s="265"/>
    </row>
    <row r="801" spans="28:28" ht="15.75" customHeight="1" x14ac:dyDescent="0.3">
      <c r="AB801" s="265"/>
    </row>
    <row r="802" spans="28:28" ht="15.75" customHeight="1" x14ac:dyDescent="0.3">
      <c r="AB802" s="265"/>
    </row>
    <row r="803" spans="28:28" ht="15.75" customHeight="1" x14ac:dyDescent="0.3">
      <c r="AB803" s="265"/>
    </row>
    <row r="804" spans="28:28" ht="15.75" customHeight="1" x14ac:dyDescent="0.3">
      <c r="AB804" s="265"/>
    </row>
    <row r="805" spans="28:28" ht="15.75" customHeight="1" x14ac:dyDescent="0.3">
      <c r="AB805" s="265"/>
    </row>
    <row r="806" spans="28:28" ht="15.75" customHeight="1" x14ac:dyDescent="0.3">
      <c r="AB806" s="265"/>
    </row>
    <row r="807" spans="28:28" ht="15.75" customHeight="1" x14ac:dyDescent="0.3">
      <c r="AB807" s="265"/>
    </row>
    <row r="808" spans="28:28" ht="15.75" customHeight="1" x14ac:dyDescent="0.3">
      <c r="AB808" s="265"/>
    </row>
    <row r="809" spans="28:28" ht="15.75" customHeight="1" x14ac:dyDescent="0.3">
      <c r="AB809" s="265"/>
    </row>
    <row r="810" spans="28:28" ht="15.75" customHeight="1" x14ac:dyDescent="0.3">
      <c r="AB810" s="265"/>
    </row>
    <row r="811" spans="28:28" ht="15.75" customHeight="1" x14ac:dyDescent="0.3">
      <c r="AB811" s="265"/>
    </row>
    <row r="812" spans="28:28" ht="15.75" customHeight="1" x14ac:dyDescent="0.3">
      <c r="AB812" s="265"/>
    </row>
    <row r="813" spans="28:28" ht="15.75" customHeight="1" x14ac:dyDescent="0.3">
      <c r="AB813" s="265"/>
    </row>
    <row r="814" spans="28:28" ht="15.75" customHeight="1" x14ac:dyDescent="0.3">
      <c r="AB814" s="265"/>
    </row>
    <row r="815" spans="28:28" ht="15.75" customHeight="1" x14ac:dyDescent="0.3">
      <c r="AB815" s="265"/>
    </row>
    <row r="816" spans="28:28" ht="15.75" customHeight="1" x14ac:dyDescent="0.3">
      <c r="AB816" s="265"/>
    </row>
    <row r="817" spans="28:28" ht="15.75" customHeight="1" x14ac:dyDescent="0.3">
      <c r="AB817" s="265"/>
    </row>
    <row r="818" spans="28:28" ht="15.75" customHeight="1" x14ac:dyDescent="0.3">
      <c r="AB818" s="265"/>
    </row>
    <row r="819" spans="28:28" ht="15.75" customHeight="1" x14ac:dyDescent="0.3">
      <c r="AB819" s="265"/>
    </row>
    <row r="820" spans="28:28" ht="15.75" customHeight="1" x14ac:dyDescent="0.3">
      <c r="AB820" s="265"/>
    </row>
    <row r="821" spans="28:28" ht="15.75" customHeight="1" x14ac:dyDescent="0.3">
      <c r="AB821" s="265"/>
    </row>
    <row r="822" spans="28:28" ht="15.75" customHeight="1" x14ac:dyDescent="0.3">
      <c r="AB822" s="265"/>
    </row>
    <row r="823" spans="28:28" ht="15.75" customHeight="1" x14ac:dyDescent="0.3">
      <c r="AB823" s="265"/>
    </row>
    <row r="824" spans="28:28" ht="15.75" customHeight="1" x14ac:dyDescent="0.3">
      <c r="AB824" s="265"/>
    </row>
    <row r="825" spans="28:28" ht="15.75" customHeight="1" x14ac:dyDescent="0.3">
      <c r="AB825" s="265"/>
    </row>
    <row r="826" spans="28:28" ht="15.75" customHeight="1" x14ac:dyDescent="0.3">
      <c r="AB826" s="265"/>
    </row>
    <row r="827" spans="28:28" ht="15.75" customHeight="1" x14ac:dyDescent="0.3">
      <c r="AB827" s="265"/>
    </row>
    <row r="828" spans="28:28" ht="15.75" customHeight="1" x14ac:dyDescent="0.3">
      <c r="AB828" s="265"/>
    </row>
    <row r="829" spans="28:28" ht="15.75" customHeight="1" x14ac:dyDescent="0.3">
      <c r="AB829" s="265"/>
    </row>
    <row r="830" spans="28:28" ht="15.75" customHeight="1" x14ac:dyDescent="0.3">
      <c r="AB830" s="265"/>
    </row>
    <row r="831" spans="28:28" ht="15.75" customHeight="1" x14ac:dyDescent="0.3">
      <c r="AB831" s="265"/>
    </row>
    <row r="832" spans="28:28" ht="15.75" customHeight="1" x14ac:dyDescent="0.3">
      <c r="AB832" s="265"/>
    </row>
    <row r="833" spans="28:28" ht="15.75" customHeight="1" x14ac:dyDescent="0.3">
      <c r="AB833" s="265"/>
    </row>
    <row r="834" spans="28:28" ht="15.75" customHeight="1" x14ac:dyDescent="0.3">
      <c r="AB834" s="265"/>
    </row>
    <row r="835" spans="28:28" ht="15.75" customHeight="1" x14ac:dyDescent="0.3">
      <c r="AB835" s="265"/>
    </row>
    <row r="836" spans="28:28" ht="15.75" customHeight="1" x14ac:dyDescent="0.3">
      <c r="AB836" s="265"/>
    </row>
    <row r="837" spans="28:28" ht="15.75" customHeight="1" x14ac:dyDescent="0.3">
      <c r="AB837" s="265"/>
    </row>
    <row r="838" spans="28:28" ht="15.75" customHeight="1" x14ac:dyDescent="0.3">
      <c r="AB838" s="265"/>
    </row>
    <row r="839" spans="28:28" ht="15.75" customHeight="1" x14ac:dyDescent="0.3">
      <c r="AB839" s="265"/>
    </row>
    <row r="840" spans="28:28" ht="15.75" customHeight="1" x14ac:dyDescent="0.3">
      <c r="AB840" s="265"/>
    </row>
    <row r="841" spans="28:28" ht="15.75" customHeight="1" x14ac:dyDescent="0.3">
      <c r="AB841" s="265"/>
    </row>
    <row r="842" spans="28:28" ht="15.75" customHeight="1" x14ac:dyDescent="0.3">
      <c r="AB842" s="265"/>
    </row>
    <row r="843" spans="28:28" ht="15.75" customHeight="1" x14ac:dyDescent="0.3">
      <c r="AB843" s="265"/>
    </row>
    <row r="844" spans="28:28" ht="15.75" customHeight="1" x14ac:dyDescent="0.3">
      <c r="AB844" s="265"/>
    </row>
    <row r="845" spans="28:28" ht="15.75" customHeight="1" x14ac:dyDescent="0.3">
      <c r="AB845" s="265"/>
    </row>
    <row r="846" spans="28:28" ht="15.75" customHeight="1" x14ac:dyDescent="0.3">
      <c r="AB846" s="265"/>
    </row>
    <row r="847" spans="28:28" ht="15.75" customHeight="1" x14ac:dyDescent="0.3">
      <c r="AB847" s="265"/>
    </row>
    <row r="848" spans="28:28" ht="15.75" customHeight="1" x14ac:dyDescent="0.3">
      <c r="AB848" s="265"/>
    </row>
    <row r="849" spans="28:28" ht="15.75" customHeight="1" x14ac:dyDescent="0.3">
      <c r="AB849" s="265"/>
    </row>
    <row r="850" spans="28:28" ht="15.75" customHeight="1" x14ac:dyDescent="0.3">
      <c r="AB850" s="265"/>
    </row>
    <row r="851" spans="28:28" ht="15.75" customHeight="1" x14ac:dyDescent="0.3">
      <c r="AB851" s="265"/>
    </row>
    <row r="852" spans="28:28" ht="15.75" customHeight="1" x14ac:dyDescent="0.3">
      <c r="AB852" s="265"/>
    </row>
    <row r="853" spans="28:28" ht="15.75" customHeight="1" x14ac:dyDescent="0.3">
      <c r="AB853" s="265"/>
    </row>
    <row r="854" spans="28:28" ht="15.75" customHeight="1" x14ac:dyDescent="0.3">
      <c r="AB854" s="265"/>
    </row>
    <row r="855" spans="28:28" ht="15.75" customHeight="1" x14ac:dyDescent="0.3">
      <c r="AB855" s="265"/>
    </row>
    <row r="856" spans="28:28" ht="15.75" customHeight="1" x14ac:dyDescent="0.3">
      <c r="AB856" s="265"/>
    </row>
    <row r="857" spans="28:28" ht="15.75" customHeight="1" x14ac:dyDescent="0.3">
      <c r="AB857" s="265"/>
    </row>
    <row r="858" spans="28:28" ht="15.75" customHeight="1" x14ac:dyDescent="0.3">
      <c r="AB858" s="265"/>
    </row>
    <row r="859" spans="28:28" ht="15.75" customHeight="1" x14ac:dyDescent="0.3">
      <c r="AB859" s="265"/>
    </row>
    <row r="860" spans="28:28" ht="15.75" customHeight="1" x14ac:dyDescent="0.3">
      <c r="AB860" s="265"/>
    </row>
    <row r="861" spans="28:28" ht="15.75" customHeight="1" x14ac:dyDescent="0.3">
      <c r="AB861" s="265"/>
    </row>
    <row r="862" spans="28:28" ht="15.75" customHeight="1" x14ac:dyDescent="0.3">
      <c r="AB862" s="265"/>
    </row>
    <row r="863" spans="28:28" ht="15.75" customHeight="1" x14ac:dyDescent="0.3">
      <c r="AB863" s="265"/>
    </row>
    <row r="864" spans="28:28" ht="15.75" customHeight="1" x14ac:dyDescent="0.3">
      <c r="AB864" s="265"/>
    </row>
    <row r="865" spans="28:28" ht="15.75" customHeight="1" x14ac:dyDescent="0.3">
      <c r="AB865" s="265"/>
    </row>
    <row r="866" spans="28:28" ht="15.75" customHeight="1" x14ac:dyDescent="0.3">
      <c r="AB866" s="265"/>
    </row>
    <row r="867" spans="28:28" ht="15.75" customHeight="1" x14ac:dyDescent="0.3">
      <c r="AB867" s="265"/>
    </row>
    <row r="868" spans="28:28" ht="15.75" customHeight="1" x14ac:dyDescent="0.3">
      <c r="AB868" s="265"/>
    </row>
    <row r="869" spans="28:28" ht="15.75" customHeight="1" x14ac:dyDescent="0.3">
      <c r="AB869" s="265"/>
    </row>
    <row r="870" spans="28:28" ht="15.75" customHeight="1" x14ac:dyDescent="0.3">
      <c r="AB870" s="265"/>
    </row>
    <row r="871" spans="28:28" ht="15.75" customHeight="1" x14ac:dyDescent="0.3">
      <c r="AB871" s="265"/>
    </row>
    <row r="872" spans="28:28" ht="15.75" customHeight="1" x14ac:dyDescent="0.3">
      <c r="AB872" s="265"/>
    </row>
    <row r="873" spans="28:28" ht="15.75" customHeight="1" x14ac:dyDescent="0.3">
      <c r="AB873" s="265"/>
    </row>
    <row r="874" spans="28:28" ht="15.75" customHeight="1" x14ac:dyDescent="0.3">
      <c r="AB874" s="265"/>
    </row>
    <row r="875" spans="28:28" ht="15.75" customHeight="1" x14ac:dyDescent="0.3">
      <c r="AB875" s="265"/>
    </row>
    <row r="876" spans="28:28" ht="15.75" customHeight="1" x14ac:dyDescent="0.3">
      <c r="AB876" s="265"/>
    </row>
    <row r="877" spans="28:28" ht="15.75" customHeight="1" x14ac:dyDescent="0.3">
      <c r="AB877" s="265"/>
    </row>
    <row r="878" spans="28:28" ht="15.75" customHeight="1" x14ac:dyDescent="0.3">
      <c r="AB878" s="265"/>
    </row>
    <row r="879" spans="28:28" ht="15.75" customHeight="1" x14ac:dyDescent="0.3">
      <c r="AB879" s="265"/>
    </row>
    <row r="880" spans="28:28" ht="15.75" customHeight="1" x14ac:dyDescent="0.3">
      <c r="AB880" s="265"/>
    </row>
    <row r="881" spans="28:28" ht="15.75" customHeight="1" x14ac:dyDescent="0.3">
      <c r="AB881" s="265"/>
    </row>
    <row r="882" spans="28:28" ht="15.75" customHeight="1" x14ac:dyDescent="0.3">
      <c r="AB882" s="265"/>
    </row>
    <row r="883" spans="28:28" ht="15.75" customHeight="1" x14ac:dyDescent="0.3">
      <c r="AB883" s="265"/>
    </row>
    <row r="884" spans="28:28" ht="15.75" customHeight="1" x14ac:dyDescent="0.3">
      <c r="AB884" s="265"/>
    </row>
    <row r="885" spans="28:28" ht="15.75" customHeight="1" x14ac:dyDescent="0.3">
      <c r="AB885" s="265"/>
    </row>
    <row r="886" spans="28:28" ht="15.75" customHeight="1" x14ac:dyDescent="0.3">
      <c r="AB886" s="265"/>
    </row>
    <row r="887" spans="28:28" ht="15.75" customHeight="1" x14ac:dyDescent="0.3">
      <c r="AB887" s="265"/>
    </row>
    <row r="888" spans="28:28" ht="15.75" customHeight="1" x14ac:dyDescent="0.3">
      <c r="AB888" s="265"/>
    </row>
    <row r="889" spans="28:28" ht="15.75" customHeight="1" x14ac:dyDescent="0.3">
      <c r="AB889" s="265"/>
    </row>
    <row r="890" spans="28:28" ht="15.75" customHeight="1" x14ac:dyDescent="0.3">
      <c r="AB890" s="265"/>
    </row>
    <row r="891" spans="28:28" ht="15.75" customHeight="1" x14ac:dyDescent="0.3">
      <c r="AB891" s="265"/>
    </row>
    <row r="892" spans="28:28" ht="15.75" customHeight="1" x14ac:dyDescent="0.3">
      <c r="AB892" s="265"/>
    </row>
    <row r="893" spans="28:28" ht="15.75" customHeight="1" x14ac:dyDescent="0.3">
      <c r="AB893" s="265"/>
    </row>
    <row r="894" spans="28:28" ht="15.75" customHeight="1" x14ac:dyDescent="0.3">
      <c r="AB894" s="265"/>
    </row>
    <row r="895" spans="28:28" ht="15.75" customHeight="1" x14ac:dyDescent="0.3">
      <c r="AB895" s="265"/>
    </row>
    <row r="896" spans="28:28" ht="15.75" customHeight="1" x14ac:dyDescent="0.3">
      <c r="AB896" s="265"/>
    </row>
    <row r="897" spans="28:28" ht="15.75" customHeight="1" x14ac:dyDescent="0.3">
      <c r="AB897" s="265"/>
    </row>
    <row r="898" spans="28:28" ht="15.75" customHeight="1" x14ac:dyDescent="0.3">
      <c r="AB898" s="265"/>
    </row>
    <row r="899" spans="28:28" ht="15.75" customHeight="1" x14ac:dyDescent="0.3">
      <c r="AB899" s="265"/>
    </row>
    <row r="900" spans="28:28" ht="15.75" customHeight="1" x14ac:dyDescent="0.3">
      <c r="AB900" s="265"/>
    </row>
    <row r="901" spans="28:28" ht="15.75" customHeight="1" x14ac:dyDescent="0.3">
      <c r="AB901" s="265"/>
    </row>
    <row r="902" spans="28:28" ht="15.75" customHeight="1" x14ac:dyDescent="0.3">
      <c r="AB902" s="265"/>
    </row>
    <row r="903" spans="28:28" ht="15.75" customHeight="1" x14ac:dyDescent="0.3">
      <c r="AB903" s="265"/>
    </row>
    <row r="904" spans="28:28" ht="15.75" customHeight="1" x14ac:dyDescent="0.3">
      <c r="AB904" s="265"/>
    </row>
    <row r="905" spans="28:28" ht="15.75" customHeight="1" x14ac:dyDescent="0.3">
      <c r="AB905" s="265"/>
    </row>
    <row r="906" spans="28:28" ht="15.75" customHeight="1" x14ac:dyDescent="0.3">
      <c r="AB906" s="265"/>
    </row>
    <row r="907" spans="28:28" ht="15.75" customHeight="1" x14ac:dyDescent="0.3">
      <c r="AB907" s="265"/>
    </row>
    <row r="908" spans="28:28" ht="15.75" customHeight="1" x14ac:dyDescent="0.3">
      <c r="AB908" s="265"/>
    </row>
    <row r="909" spans="28:28" ht="15.75" customHeight="1" x14ac:dyDescent="0.3">
      <c r="AB909" s="265"/>
    </row>
    <row r="910" spans="28:28" ht="15.75" customHeight="1" x14ac:dyDescent="0.3">
      <c r="AB910" s="265"/>
    </row>
    <row r="911" spans="28:28" ht="15.75" customHeight="1" x14ac:dyDescent="0.3">
      <c r="AB911" s="265"/>
    </row>
    <row r="912" spans="28:28" ht="15.75" customHeight="1" x14ac:dyDescent="0.3">
      <c r="AB912" s="265"/>
    </row>
    <row r="913" spans="28:28" ht="15.75" customHeight="1" x14ac:dyDescent="0.3">
      <c r="AB913" s="265"/>
    </row>
    <row r="914" spans="28:28" ht="15.75" customHeight="1" x14ac:dyDescent="0.3">
      <c r="AB914" s="265"/>
    </row>
    <row r="915" spans="28:28" ht="15.75" customHeight="1" x14ac:dyDescent="0.3">
      <c r="AB915" s="265"/>
    </row>
    <row r="916" spans="28:28" ht="15.75" customHeight="1" x14ac:dyDescent="0.3">
      <c r="AB916" s="265"/>
    </row>
    <row r="917" spans="28:28" ht="15.75" customHeight="1" x14ac:dyDescent="0.3">
      <c r="AB917" s="265"/>
    </row>
    <row r="918" spans="28:28" ht="15.75" customHeight="1" x14ac:dyDescent="0.3">
      <c r="AB918" s="265"/>
    </row>
    <row r="919" spans="28:28" ht="15.75" customHeight="1" x14ac:dyDescent="0.3">
      <c r="AB919" s="265"/>
    </row>
    <row r="920" spans="28:28" ht="15.75" customHeight="1" x14ac:dyDescent="0.3">
      <c r="AB920" s="265"/>
    </row>
    <row r="921" spans="28:28" ht="15.75" customHeight="1" x14ac:dyDescent="0.3">
      <c r="AB921" s="265"/>
    </row>
    <row r="922" spans="28:28" ht="15.75" customHeight="1" x14ac:dyDescent="0.3">
      <c r="AB922" s="265"/>
    </row>
    <row r="923" spans="28:28" ht="15.75" customHeight="1" x14ac:dyDescent="0.3">
      <c r="AB923" s="265"/>
    </row>
    <row r="924" spans="28:28" ht="15.75" customHeight="1" x14ac:dyDescent="0.3">
      <c r="AB924" s="265"/>
    </row>
    <row r="925" spans="28:28" ht="15.75" customHeight="1" x14ac:dyDescent="0.3">
      <c r="AB925" s="265"/>
    </row>
    <row r="926" spans="28:28" ht="15.75" customHeight="1" x14ac:dyDescent="0.3">
      <c r="AB926" s="265"/>
    </row>
    <row r="927" spans="28:28" ht="15.75" customHeight="1" x14ac:dyDescent="0.3">
      <c r="AB927" s="265"/>
    </row>
    <row r="928" spans="28:28" ht="15.75" customHeight="1" x14ac:dyDescent="0.3">
      <c r="AB928" s="265"/>
    </row>
    <row r="929" spans="28:28" ht="15.75" customHeight="1" x14ac:dyDescent="0.3">
      <c r="AB929" s="265"/>
    </row>
    <row r="930" spans="28:28" ht="15.75" customHeight="1" x14ac:dyDescent="0.3">
      <c r="AB930" s="265"/>
    </row>
    <row r="931" spans="28:28" ht="15.75" customHeight="1" x14ac:dyDescent="0.3">
      <c r="AB931" s="265"/>
    </row>
    <row r="932" spans="28:28" ht="15.75" customHeight="1" x14ac:dyDescent="0.3">
      <c r="AB932" s="265"/>
    </row>
    <row r="933" spans="28:28" ht="15.75" customHeight="1" x14ac:dyDescent="0.3">
      <c r="AB933" s="265"/>
    </row>
    <row r="934" spans="28:28" ht="15.75" customHeight="1" x14ac:dyDescent="0.3">
      <c r="AB934" s="265"/>
    </row>
    <row r="935" spans="28:28" ht="15.75" customHeight="1" x14ac:dyDescent="0.3">
      <c r="AB935" s="265"/>
    </row>
    <row r="936" spans="28:28" ht="15.75" customHeight="1" x14ac:dyDescent="0.3">
      <c r="AB936" s="265"/>
    </row>
    <row r="937" spans="28:28" ht="15.75" customHeight="1" x14ac:dyDescent="0.3">
      <c r="AB937" s="265"/>
    </row>
    <row r="938" spans="28:28" ht="15.75" customHeight="1" x14ac:dyDescent="0.3">
      <c r="AB938" s="265"/>
    </row>
    <row r="939" spans="28:28" ht="15.75" customHeight="1" x14ac:dyDescent="0.3">
      <c r="AB939" s="265"/>
    </row>
    <row r="940" spans="28:28" ht="15.75" customHeight="1" x14ac:dyDescent="0.3">
      <c r="AB940" s="265"/>
    </row>
    <row r="941" spans="28:28" ht="15.75" customHeight="1" x14ac:dyDescent="0.3">
      <c r="AB941" s="265"/>
    </row>
    <row r="942" spans="28:28" ht="15.75" customHeight="1" x14ac:dyDescent="0.3">
      <c r="AB942" s="265"/>
    </row>
    <row r="943" spans="28:28" ht="15.75" customHeight="1" x14ac:dyDescent="0.3">
      <c r="AB943" s="265"/>
    </row>
    <row r="944" spans="28:28" ht="15.75" customHeight="1" x14ac:dyDescent="0.3">
      <c r="AB944" s="265"/>
    </row>
    <row r="945" spans="28:28" ht="15.75" customHeight="1" x14ac:dyDescent="0.3">
      <c r="AB945" s="265"/>
    </row>
    <row r="946" spans="28:28" ht="15.75" customHeight="1" x14ac:dyDescent="0.3">
      <c r="AB946" s="265"/>
    </row>
    <row r="947" spans="28:28" ht="15.75" customHeight="1" x14ac:dyDescent="0.3">
      <c r="AB947" s="265"/>
    </row>
    <row r="948" spans="28:28" ht="15.75" customHeight="1" x14ac:dyDescent="0.3">
      <c r="AB948" s="265"/>
    </row>
    <row r="949" spans="28:28" ht="15.75" customHeight="1" x14ac:dyDescent="0.3">
      <c r="AB949" s="265"/>
    </row>
    <row r="950" spans="28:28" ht="15.75" customHeight="1" x14ac:dyDescent="0.3">
      <c r="AB950" s="265"/>
    </row>
    <row r="951" spans="28:28" ht="15.75" customHeight="1" x14ac:dyDescent="0.3">
      <c r="AB951" s="265"/>
    </row>
    <row r="952" spans="28:28" ht="15.75" customHeight="1" x14ac:dyDescent="0.3">
      <c r="AB952" s="265"/>
    </row>
    <row r="953" spans="28:28" ht="15.75" customHeight="1" x14ac:dyDescent="0.3">
      <c r="AB953" s="265"/>
    </row>
    <row r="954" spans="28:28" ht="15.75" customHeight="1" x14ac:dyDescent="0.3">
      <c r="AB954" s="265"/>
    </row>
    <row r="955" spans="28:28" ht="15.75" customHeight="1" x14ac:dyDescent="0.3">
      <c r="AB955" s="265"/>
    </row>
    <row r="956" spans="28:28" ht="15.75" customHeight="1" x14ac:dyDescent="0.3">
      <c r="AB956" s="265"/>
    </row>
    <row r="957" spans="28:28" ht="15.75" customHeight="1" x14ac:dyDescent="0.3">
      <c r="AB957" s="265"/>
    </row>
    <row r="958" spans="28:28" ht="15.75" customHeight="1" x14ac:dyDescent="0.3">
      <c r="AB958" s="265"/>
    </row>
    <row r="959" spans="28:28" ht="15.75" customHeight="1" x14ac:dyDescent="0.3">
      <c r="AB959" s="265"/>
    </row>
    <row r="960" spans="28:28" ht="15.75" customHeight="1" x14ac:dyDescent="0.3">
      <c r="AB960" s="265"/>
    </row>
    <row r="961" spans="28:28" ht="15.75" customHeight="1" x14ac:dyDescent="0.3">
      <c r="AB961" s="265"/>
    </row>
    <row r="962" spans="28:28" ht="15.75" customHeight="1" x14ac:dyDescent="0.3">
      <c r="AB962" s="265"/>
    </row>
    <row r="963" spans="28:28" ht="15.75" customHeight="1" x14ac:dyDescent="0.3">
      <c r="AB963" s="265"/>
    </row>
    <row r="964" spans="28:28" ht="15.75" customHeight="1" x14ac:dyDescent="0.3">
      <c r="AB964" s="265"/>
    </row>
    <row r="965" spans="28:28" ht="15.75" customHeight="1" x14ac:dyDescent="0.3">
      <c r="AB965" s="265"/>
    </row>
    <row r="966" spans="28:28" ht="15.75" customHeight="1" x14ac:dyDescent="0.3">
      <c r="AB966" s="265"/>
    </row>
    <row r="967" spans="28:28" ht="15.75" customHeight="1" x14ac:dyDescent="0.3">
      <c r="AB967" s="265"/>
    </row>
    <row r="968" spans="28:28" ht="15.75" customHeight="1" x14ac:dyDescent="0.3">
      <c r="AB968" s="265"/>
    </row>
    <row r="969" spans="28:28" ht="15.75" customHeight="1" x14ac:dyDescent="0.3">
      <c r="AB969" s="265"/>
    </row>
    <row r="970" spans="28:28" ht="15.75" customHeight="1" x14ac:dyDescent="0.3">
      <c r="AB970" s="265"/>
    </row>
    <row r="971" spans="28:28" ht="15.75" customHeight="1" x14ac:dyDescent="0.3">
      <c r="AB971" s="265"/>
    </row>
    <row r="972" spans="28:28" ht="15.75" customHeight="1" x14ac:dyDescent="0.3">
      <c r="AB972" s="265"/>
    </row>
    <row r="973" spans="28:28" ht="15.75" customHeight="1" x14ac:dyDescent="0.3">
      <c r="AB973" s="265"/>
    </row>
    <row r="974" spans="28:28" ht="15.75" customHeight="1" x14ac:dyDescent="0.3">
      <c r="AB974" s="265"/>
    </row>
    <row r="975" spans="28:28" ht="15.75" customHeight="1" x14ac:dyDescent="0.3">
      <c r="AB975" s="265"/>
    </row>
    <row r="976" spans="28:28" ht="15.75" customHeight="1" x14ac:dyDescent="0.3">
      <c r="AB976" s="265"/>
    </row>
    <row r="977" spans="28:28" ht="15.75" customHeight="1" x14ac:dyDescent="0.3">
      <c r="AB977" s="265"/>
    </row>
    <row r="978" spans="28:28" ht="15.75" customHeight="1" x14ac:dyDescent="0.3">
      <c r="AB978" s="265"/>
    </row>
    <row r="979" spans="28:28" ht="15.75" customHeight="1" x14ac:dyDescent="0.3">
      <c r="AB979" s="265"/>
    </row>
    <row r="980" spans="28:28" ht="15.75" customHeight="1" x14ac:dyDescent="0.3">
      <c r="AB980" s="265"/>
    </row>
    <row r="981" spans="28:28" ht="15.75" customHeight="1" x14ac:dyDescent="0.3">
      <c r="AB981" s="265"/>
    </row>
    <row r="982" spans="28:28" ht="15.75" customHeight="1" x14ac:dyDescent="0.3">
      <c r="AB982" s="265"/>
    </row>
    <row r="983" spans="28:28" ht="15.75" customHeight="1" x14ac:dyDescent="0.3">
      <c r="AB983" s="265"/>
    </row>
    <row r="984" spans="28:28" ht="15.75" customHeight="1" x14ac:dyDescent="0.3">
      <c r="AB984" s="265"/>
    </row>
    <row r="985" spans="28:28" ht="15.75" customHeight="1" x14ac:dyDescent="0.3">
      <c r="AB985" s="265"/>
    </row>
    <row r="986" spans="28:28" ht="15.75" customHeight="1" x14ac:dyDescent="0.3">
      <c r="AB986" s="265"/>
    </row>
    <row r="987" spans="28:28" ht="15.75" customHeight="1" x14ac:dyDescent="0.3">
      <c r="AB987" s="265"/>
    </row>
    <row r="988" spans="28:28" ht="15.75" customHeight="1" x14ac:dyDescent="0.3">
      <c r="AB988" s="265"/>
    </row>
    <row r="989" spans="28:28" ht="15.75" customHeight="1" x14ac:dyDescent="0.3">
      <c r="AB989" s="265"/>
    </row>
  </sheetData>
  <mergeCells count="77">
    <mergeCell ref="BB7:BC7"/>
    <mergeCell ref="BD7:BL7"/>
    <mergeCell ref="BM7:BN7"/>
    <mergeCell ref="W8:Y8"/>
    <mergeCell ref="Z8:AB8"/>
    <mergeCell ref="AC8:AE8"/>
    <mergeCell ref="AF8:AG8"/>
    <mergeCell ref="AH8:AJ8"/>
    <mergeCell ref="AK8:AM8"/>
    <mergeCell ref="AN8:AP8"/>
    <mergeCell ref="AQ8:AR8"/>
    <mergeCell ref="AY8:BA8"/>
    <mergeCell ref="BB8:BC8"/>
    <mergeCell ref="BJ8:BL8"/>
    <mergeCell ref="BM8:BN8"/>
    <mergeCell ref="W7:AE7"/>
    <mergeCell ref="AF7:AG7"/>
    <mergeCell ref="AH7:AP7"/>
    <mergeCell ref="AQ7:AR7"/>
    <mergeCell ref="AS7:BA7"/>
    <mergeCell ref="C17:C22"/>
    <mergeCell ref="F10:F12"/>
    <mergeCell ref="G10:G12"/>
    <mergeCell ref="H10:H12"/>
    <mergeCell ref="AS8:AU8"/>
    <mergeCell ref="AV8:AX8"/>
    <mergeCell ref="A1:A3"/>
    <mergeCell ref="B1:V3"/>
    <mergeCell ref="A7:D8"/>
    <mergeCell ref="E7:J8"/>
    <mergeCell ref="K7:V7"/>
    <mergeCell ref="Q8:S8"/>
    <mergeCell ref="T8:V8"/>
    <mergeCell ref="K8:M8"/>
    <mergeCell ref="N8:P8"/>
    <mergeCell ref="A5:V5"/>
    <mergeCell ref="BD8:BF8"/>
    <mergeCell ref="BG8:BI8"/>
    <mergeCell ref="F26:F27"/>
    <mergeCell ref="E26:E27"/>
    <mergeCell ref="G26:G27"/>
    <mergeCell ref="H26:H27"/>
    <mergeCell ref="G13:G15"/>
    <mergeCell ref="F23:F25"/>
    <mergeCell ref="G23:G25"/>
    <mergeCell ref="H23:H25"/>
    <mergeCell ref="E20:E22"/>
    <mergeCell ref="F20:F22"/>
    <mergeCell ref="G20:G22"/>
    <mergeCell ref="H20:H22"/>
    <mergeCell ref="E23:E25"/>
    <mergeCell ref="E10:E12"/>
    <mergeCell ref="D32:F32"/>
    <mergeCell ref="A30:F30"/>
    <mergeCell ref="D31:F31"/>
    <mergeCell ref="A10:A27"/>
    <mergeCell ref="D10:D16"/>
    <mergeCell ref="D26:D27"/>
    <mergeCell ref="C26:C27"/>
    <mergeCell ref="B26:B27"/>
    <mergeCell ref="F13:F15"/>
    <mergeCell ref="D17:D19"/>
    <mergeCell ref="D20:D22"/>
    <mergeCell ref="B10:B22"/>
    <mergeCell ref="D23:D25"/>
    <mergeCell ref="C23:C25"/>
    <mergeCell ref="B23:B25"/>
    <mergeCell ref="W1:X1"/>
    <mergeCell ref="W2:X2"/>
    <mergeCell ref="W3:X3"/>
    <mergeCell ref="C10:C16"/>
    <mergeCell ref="G17:G19"/>
    <mergeCell ref="E17:E19"/>
    <mergeCell ref="F17:F19"/>
    <mergeCell ref="H17:H19"/>
    <mergeCell ref="E13:E15"/>
    <mergeCell ref="H13:H15"/>
  </mergeCell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A946A-35BD-4961-8917-E8CAC2E175A4}">
  <dimension ref="A1:BN981"/>
  <sheetViews>
    <sheetView zoomScale="80" zoomScaleNormal="80" workbookViewId="0">
      <pane ySplit="8" topLeftCell="A9" activePane="bottomLeft" state="frozen"/>
      <selection pane="bottomLeft" activeCell="A10" sqref="A10:A19"/>
    </sheetView>
  </sheetViews>
  <sheetFormatPr baseColWidth="10" defaultColWidth="14.42578125" defaultRowHeight="15" customHeight="1" x14ac:dyDescent="0.3"/>
  <cols>
    <col min="1" max="1" width="21.42578125" style="245" customWidth="1"/>
    <col min="2" max="2" width="24.7109375" style="245" customWidth="1"/>
    <col min="3" max="3" width="31.7109375" style="245" customWidth="1"/>
    <col min="4" max="4" width="24.28515625" style="245" customWidth="1"/>
    <col min="5" max="5" width="14.28515625" style="245" customWidth="1"/>
    <col min="6" max="6" width="29.85546875" style="245" customWidth="1"/>
    <col min="7" max="7" width="7.42578125" style="245" customWidth="1"/>
    <col min="8" max="8" width="13.28515625" style="245" customWidth="1"/>
    <col min="9" max="9" width="14.140625" style="245" customWidth="1"/>
    <col min="10" max="10" width="74.140625" style="245" customWidth="1"/>
    <col min="11" max="13" width="7.28515625" style="245" customWidth="1"/>
    <col min="14" max="14" width="7.140625" style="245" customWidth="1"/>
    <col min="15" max="18" width="7.28515625" style="245" customWidth="1"/>
    <col min="19" max="19" width="7.7109375" style="245" customWidth="1"/>
    <col min="20" max="20" width="6.7109375" style="245" customWidth="1"/>
    <col min="21" max="22" width="7.7109375" style="245" customWidth="1"/>
    <col min="23" max="23" width="12.7109375" style="245" customWidth="1"/>
    <col min="24" max="24" width="20.7109375" style="245" customWidth="1"/>
    <col min="25" max="25" width="13.28515625" style="245" customWidth="1"/>
    <col min="26" max="26" width="27.5703125" style="245" customWidth="1"/>
    <col min="27" max="27" width="14" style="245" customWidth="1"/>
    <col min="28" max="28" width="28.140625" style="245" customWidth="1"/>
    <col min="29" max="29" width="11.85546875" style="245" customWidth="1"/>
    <col min="30" max="30" width="17.7109375" style="245" customWidth="1"/>
    <col min="31" max="31" width="10.7109375" style="245" customWidth="1"/>
    <col min="32" max="32" width="20.7109375" style="245" customWidth="1"/>
    <col min="33" max="33" width="25.28515625" style="245" customWidth="1"/>
    <col min="34" max="34" width="10.7109375" style="245" customWidth="1"/>
    <col min="35" max="35" width="20.7109375" style="245" customWidth="1"/>
    <col min="36" max="36" width="25.28515625" style="245" customWidth="1"/>
    <col min="37" max="37" width="10.7109375" style="245" customWidth="1"/>
    <col min="38" max="38" width="20.7109375" style="245" customWidth="1"/>
    <col min="39" max="39" width="27.5703125" style="245" customWidth="1"/>
    <col min="40" max="40" width="15" style="245" customWidth="1"/>
    <col min="41" max="41" width="24.140625" style="245" customWidth="1"/>
    <col min="42" max="42" width="10.7109375" style="245" customWidth="1"/>
    <col min="43" max="44" width="20.7109375" style="245" customWidth="1"/>
    <col min="45" max="45" width="10.7109375" style="245" customWidth="1"/>
    <col min="46" max="47" width="20.7109375" style="245" customWidth="1"/>
    <col min="48" max="48" width="10.7109375" style="245" customWidth="1"/>
    <col min="49" max="50" width="20.7109375" style="245" customWidth="1"/>
    <col min="51" max="51" width="15" style="245" customWidth="1"/>
    <col min="52" max="52" width="19" style="245" customWidth="1"/>
    <col min="53" max="61" width="14.28515625" style="245" customWidth="1"/>
    <col min="62" max="62" width="14.7109375" style="245" customWidth="1"/>
    <col min="63" max="63" width="20.42578125" style="245" customWidth="1"/>
    <col min="64" max="16384" width="14.42578125" style="245"/>
  </cols>
  <sheetData>
    <row r="1" spans="1:66" ht="27.75" customHeight="1" x14ac:dyDescent="0.3">
      <c r="A1" s="1031"/>
      <c r="B1" s="1034" t="s">
        <v>723</v>
      </c>
      <c r="C1" s="1035"/>
      <c r="D1" s="1036"/>
      <c r="E1" s="1036"/>
      <c r="F1" s="1036"/>
      <c r="G1" s="1036"/>
      <c r="H1" s="1036"/>
      <c r="I1" s="1036"/>
      <c r="J1" s="1036"/>
      <c r="K1" s="1036"/>
      <c r="L1" s="1036"/>
      <c r="M1" s="1036"/>
      <c r="N1" s="1036"/>
      <c r="O1" s="1036"/>
      <c r="P1" s="1036"/>
      <c r="Q1" s="1036"/>
      <c r="R1" s="1036"/>
      <c r="S1" s="1036"/>
      <c r="T1" s="1036"/>
      <c r="U1" s="1036"/>
      <c r="V1" s="1037"/>
      <c r="W1" s="1044" t="s">
        <v>743</v>
      </c>
      <c r="X1" s="1045"/>
      <c r="Y1" s="242"/>
      <c r="Z1" s="242"/>
      <c r="AA1" s="242"/>
      <c r="AB1" s="243"/>
      <c r="AC1" s="244"/>
      <c r="AD1" s="244"/>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row>
    <row r="2" spans="1:66" ht="27.75" customHeight="1" x14ac:dyDescent="0.3">
      <c r="A2" s="1032"/>
      <c r="B2" s="1038"/>
      <c r="C2" s="868"/>
      <c r="D2" s="1039"/>
      <c r="E2" s="1039"/>
      <c r="F2" s="1039"/>
      <c r="G2" s="1039"/>
      <c r="H2" s="1039"/>
      <c r="I2" s="1039"/>
      <c r="J2" s="1039"/>
      <c r="K2" s="1039"/>
      <c r="L2" s="1039"/>
      <c r="M2" s="1039"/>
      <c r="N2" s="1039"/>
      <c r="O2" s="1039"/>
      <c r="P2" s="1039"/>
      <c r="Q2" s="1039"/>
      <c r="R2" s="1039"/>
      <c r="S2" s="1039"/>
      <c r="T2" s="1039"/>
      <c r="U2" s="1039"/>
      <c r="V2" s="1040"/>
      <c r="W2" s="754" t="s">
        <v>999</v>
      </c>
      <c r="X2" s="755"/>
      <c r="Y2" s="242"/>
      <c r="Z2" s="242"/>
      <c r="AA2" s="242"/>
      <c r="AB2" s="243"/>
      <c r="AC2" s="244"/>
      <c r="AD2" s="244"/>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row>
    <row r="3" spans="1:66" ht="27.75" customHeight="1" thickBot="1" x14ac:dyDescent="0.35">
      <c r="A3" s="1033"/>
      <c r="B3" s="1041"/>
      <c r="C3" s="1042"/>
      <c r="D3" s="1042"/>
      <c r="E3" s="1042"/>
      <c r="F3" s="1042"/>
      <c r="G3" s="1042"/>
      <c r="H3" s="1042"/>
      <c r="I3" s="1042"/>
      <c r="J3" s="1042"/>
      <c r="K3" s="1042"/>
      <c r="L3" s="1042"/>
      <c r="M3" s="1042"/>
      <c r="N3" s="1042"/>
      <c r="O3" s="1042"/>
      <c r="P3" s="1042"/>
      <c r="Q3" s="1042"/>
      <c r="R3" s="1042"/>
      <c r="S3" s="1042"/>
      <c r="T3" s="1042"/>
      <c r="U3" s="1042"/>
      <c r="V3" s="1043"/>
      <c r="W3" s="756" t="s">
        <v>998</v>
      </c>
      <c r="X3" s="757"/>
      <c r="Y3" s="242"/>
      <c r="Z3" s="242"/>
      <c r="AA3" s="242"/>
      <c r="AB3" s="243"/>
      <c r="AC3" s="244"/>
      <c r="AD3" s="244"/>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row>
    <row r="4" spans="1:66" ht="14.45" customHeight="1" thickBot="1" x14ac:dyDescent="0.35">
      <c r="A4" s="242"/>
      <c r="B4" s="242"/>
      <c r="C4" s="242"/>
      <c r="D4" s="242"/>
      <c r="E4" s="242"/>
      <c r="F4" s="242"/>
      <c r="G4" s="246"/>
      <c r="H4" s="246"/>
      <c r="I4" s="246"/>
      <c r="J4" s="246"/>
      <c r="K4" s="242"/>
      <c r="L4" s="242"/>
      <c r="M4" s="242"/>
      <c r="N4" s="242"/>
      <c r="O4" s="242"/>
      <c r="P4" s="242"/>
      <c r="Q4" s="242"/>
      <c r="R4" s="242"/>
      <c r="S4" s="242"/>
      <c r="T4" s="242"/>
      <c r="U4" s="242"/>
      <c r="V4" s="242"/>
      <c r="W4" s="242"/>
      <c r="X4" s="242"/>
      <c r="Y4" s="242"/>
      <c r="Z4" s="242"/>
      <c r="AA4" s="242"/>
      <c r="AB4" s="243"/>
      <c r="AC4" s="244"/>
      <c r="AD4" s="244"/>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row>
    <row r="5" spans="1:66" ht="46.5" customHeight="1" thickBot="1" x14ac:dyDescent="0.35">
      <c r="A5" s="1046" t="s">
        <v>943</v>
      </c>
      <c r="B5" s="892"/>
      <c r="C5" s="892"/>
      <c r="D5" s="892"/>
      <c r="E5" s="892"/>
      <c r="F5" s="892"/>
      <c r="G5" s="892"/>
      <c r="H5" s="892"/>
      <c r="I5" s="892"/>
      <c r="J5" s="892"/>
      <c r="K5" s="892"/>
      <c r="L5" s="892"/>
      <c r="M5" s="892"/>
      <c r="N5" s="892"/>
      <c r="O5" s="892"/>
      <c r="P5" s="892"/>
      <c r="Q5" s="892"/>
      <c r="R5" s="892"/>
      <c r="S5" s="892"/>
      <c r="T5" s="892"/>
      <c r="U5" s="892"/>
      <c r="V5" s="893"/>
      <c r="W5" s="242"/>
      <c r="X5" s="242"/>
      <c r="Y5" s="242"/>
      <c r="Z5" s="242"/>
      <c r="AA5" s="242"/>
      <c r="AB5" s="243"/>
      <c r="AC5" s="244"/>
      <c r="AD5" s="244"/>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row>
    <row r="6" spans="1:66" ht="15" customHeight="1" thickBot="1" x14ac:dyDescent="0.35">
      <c r="A6" s="242"/>
      <c r="B6" s="242"/>
      <c r="C6" s="242"/>
      <c r="D6" s="242"/>
      <c r="E6" s="242"/>
      <c r="F6" s="242"/>
      <c r="G6" s="246"/>
      <c r="H6" s="246"/>
      <c r="I6" s="246"/>
      <c r="J6" s="246"/>
      <c r="K6" s="242"/>
      <c r="L6" s="242"/>
      <c r="M6" s="242"/>
      <c r="N6" s="242"/>
      <c r="O6" s="242"/>
      <c r="P6" s="242"/>
      <c r="Q6" s="242"/>
      <c r="R6" s="242"/>
      <c r="S6" s="242"/>
      <c r="T6" s="242"/>
      <c r="U6" s="242"/>
      <c r="V6" s="242"/>
      <c r="W6" s="242"/>
      <c r="X6" s="242"/>
      <c r="Y6" s="242"/>
      <c r="Z6" s="242"/>
      <c r="AA6" s="242"/>
      <c r="AB6" s="243"/>
      <c r="AC6" s="244"/>
      <c r="AD6" s="244"/>
      <c r="AE6" s="242"/>
      <c r="AF6" s="242"/>
      <c r="AG6" s="242"/>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row>
    <row r="7" spans="1:66" s="424" customFormat="1" ht="40.5" customHeight="1" thickBot="1" x14ac:dyDescent="0.4">
      <c r="A7" s="872" t="s">
        <v>728</v>
      </c>
      <c r="B7" s="873"/>
      <c r="C7" s="873"/>
      <c r="D7" s="874"/>
      <c r="E7" s="878" t="s">
        <v>729</v>
      </c>
      <c r="F7" s="879"/>
      <c r="G7" s="879"/>
      <c r="H7" s="879"/>
      <c r="I7" s="879"/>
      <c r="J7" s="880"/>
      <c r="K7" s="884" t="s">
        <v>111</v>
      </c>
      <c r="L7" s="885"/>
      <c r="M7" s="885"/>
      <c r="N7" s="885"/>
      <c r="O7" s="885"/>
      <c r="P7" s="885"/>
      <c r="Q7" s="885"/>
      <c r="R7" s="885"/>
      <c r="S7" s="885"/>
      <c r="T7" s="885"/>
      <c r="U7" s="885"/>
      <c r="V7" s="886"/>
      <c r="W7" s="897" t="s">
        <v>112</v>
      </c>
      <c r="X7" s="896"/>
      <c r="Y7" s="896"/>
      <c r="Z7" s="896"/>
      <c r="AA7" s="896"/>
      <c r="AB7" s="896"/>
      <c r="AC7" s="896"/>
      <c r="AD7" s="896"/>
      <c r="AE7" s="933"/>
      <c r="AF7" s="894" t="s">
        <v>730</v>
      </c>
      <c r="AG7" s="895"/>
      <c r="AH7" s="897" t="s">
        <v>112</v>
      </c>
      <c r="AI7" s="896"/>
      <c r="AJ7" s="896"/>
      <c r="AK7" s="896"/>
      <c r="AL7" s="896"/>
      <c r="AM7" s="896"/>
      <c r="AN7" s="896"/>
      <c r="AO7" s="896"/>
      <c r="AP7" s="896"/>
      <c r="AQ7" s="894" t="s">
        <v>730</v>
      </c>
      <c r="AR7" s="895"/>
      <c r="AS7" s="897" t="s">
        <v>112</v>
      </c>
      <c r="AT7" s="896"/>
      <c r="AU7" s="896"/>
      <c r="AV7" s="896"/>
      <c r="AW7" s="896"/>
      <c r="AX7" s="896"/>
      <c r="AY7" s="896"/>
      <c r="AZ7" s="896"/>
      <c r="BA7" s="896"/>
      <c r="BB7" s="894" t="s">
        <v>730</v>
      </c>
      <c r="BC7" s="895"/>
      <c r="BD7" s="897" t="s">
        <v>112</v>
      </c>
      <c r="BE7" s="896"/>
      <c r="BF7" s="896"/>
      <c r="BG7" s="896"/>
      <c r="BH7" s="896"/>
      <c r="BI7" s="896"/>
      <c r="BJ7" s="896"/>
      <c r="BK7" s="896"/>
      <c r="BL7" s="896"/>
      <c r="BM7" s="894" t="s">
        <v>730</v>
      </c>
      <c r="BN7" s="895"/>
    </row>
    <row r="8" spans="1:66" s="424" customFormat="1" ht="15" customHeight="1" thickBot="1" x14ac:dyDescent="0.4">
      <c r="A8" s="875"/>
      <c r="B8" s="876"/>
      <c r="C8" s="876"/>
      <c r="D8" s="877"/>
      <c r="E8" s="881"/>
      <c r="F8" s="882"/>
      <c r="G8" s="882"/>
      <c r="H8" s="882"/>
      <c r="I8" s="882"/>
      <c r="J8" s="883"/>
      <c r="K8" s="887" t="s">
        <v>113</v>
      </c>
      <c r="L8" s="888"/>
      <c r="M8" s="889"/>
      <c r="N8" s="887" t="s">
        <v>114</v>
      </c>
      <c r="O8" s="888"/>
      <c r="P8" s="889"/>
      <c r="Q8" s="887" t="s">
        <v>115</v>
      </c>
      <c r="R8" s="888"/>
      <c r="S8" s="889"/>
      <c r="T8" s="890" t="s">
        <v>116</v>
      </c>
      <c r="U8" s="888"/>
      <c r="V8" s="889"/>
      <c r="W8" s="843" t="s">
        <v>117</v>
      </c>
      <c r="X8" s="844"/>
      <c r="Y8" s="845"/>
      <c r="Z8" s="843" t="s">
        <v>118</v>
      </c>
      <c r="AA8" s="844"/>
      <c r="AB8" s="845"/>
      <c r="AC8" s="843" t="s">
        <v>119</v>
      </c>
      <c r="AD8" s="844"/>
      <c r="AE8" s="845"/>
      <c r="AF8" s="905" t="s">
        <v>907</v>
      </c>
      <c r="AG8" s="906"/>
      <c r="AH8" s="843" t="s">
        <v>121</v>
      </c>
      <c r="AI8" s="844"/>
      <c r="AJ8" s="845"/>
      <c r="AK8" s="843" t="s">
        <v>122</v>
      </c>
      <c r="AL8" s="844"/>
      <c r="AM8" s="845"/>
      <c r="AN8" s="843" t="s">
        <v>123</v>
      </c>
      <c r="AO8" s="844"/>
      <c r="AP8" s="845"/>
      <c r="AQ8" s="907" t="s">
        <v>908</v>
      </c>
      <c r="AR8" s="908"/>
      <c r="AS8" s="902" t="s">
        <v>124</v>
      </c>
      <c r="AT8" s="903"/>
      <c r="AU8" s="904"/>
      <c r="AV8" s="902" t="s">
        <v>125</v>
      </c>
      <c r="AW8" s="903"/>
      <c r="AX8" s="904"/>
      <c r="AY8" s="902" t="s">
        <v>126</v>
      </c>
      <c r="AZ8" s="903"/>
      <c r="BA8" s="904"/>
      <c r="BB8" s="909" t="s">
        <v>909</v>
      </c>
      <c r="BC8" s="910"/>
      <c r="BD8" s="843" t="s">
        <v>127</v>
      </c>
      <c r="BE8" s="844"/>
      <c r="BF8" s="845"/>
      <c r="BG8" s="843" t="s">
        <v>128</v>
      </c>
      <c r="BH8" s="844"/>
      <c r="BI8" s="845"/>
      <c r="BJ8" s="843" t="s">
        <v>129</v>
      </c>
      <c r="BK8" s="844"/>
      <c r="BL8" s="845"/>
      <c r="BM8" s="907" t="s">
        <v>910</v>
      </c>
      <c r="BN8" s="908"/>
    </row>
    <row r="9" spans="1:66" ht="39" thickBot="1" x14ac:dyDescent="0.35">
      <c r="A9" s="247" t="s">
        <v>810</v>
      </c>
      <c r="B9" s="248" t="s">
        <v>725</v>
      </c>
      <c r="C9" s="249" t="s">
        <v>726</v>
      </c>
      <c r="D9" s="249" t="s">
        <v>742</v>
      </c>
      <c r="E9" s="292" t="s">
        <v>133</v>
      </c>
      <c r="F9" s="293" t="s">
        <v>0</v>
      </c>
      <c r="G9" s="293" t="s">
        <v>134</v>
      </c>
      <c r="H9" s="293" t="s">
        <v>1</v>
      </c>
      <c r="I9" s="293" t="s">
        <v>135</v>
      </c>
      <c r="J9" s="296" t="s">
        <v>136</v>
      </c>
      <c r="K9" s="425" t="s">
        <v>137</v>
      </c>
      <c r="L9" s="426" t="s">
        <v>138</v>
      </c>
      <c r="M9" s="426" t="s">
        <v>139</v>
      </c>
      <c r="N9" s="426" t="s">
        <v>140</v>
      </c>
      <c r="O9" s="426" t="s">
        <v>141</v>
      </c>
      <c r="P9" s="426" t="s">
        <v>142</v>
      </c>
      <c r="Q9" s="426" t="s">
        <v>143</v>
      </c>
      <c r="R9" s="426" t="s">
        <v>144</v>
      </c>
      <c r="S9" s="426" t="s">
        <v>145</v>
      </c>
      <c r="T9" s="426" t="s">
        <v>146</v>
      </c>
      <c r="U9" s="426" t="s">
        <v>147</v>
      </c>
      <c r="V9" s="427" t="s">
        <v>148</v>
      </c>
      <c r="W9" s="445" t="s">
        <v>149</v>
      </c>
      <c r="X9" s="430" t="s">
        <v>150</v>
      </c>
      <c r="Y9" s="446" t="s">
        <v>153</v>
      </c>
      <c r="Z9" s="445" t="s">
        <v>744</v>
      </c>
      <c r="AA9" s="430" t="s">
        <v>150</v>
      </c>
      <c r="AB9" s="446" t="s">
        <v>153</v>
      </c>
      <c r="AC9" s="445" t="s">
        <v>744</v>
      </c>
      <c r="AD9" s="446" t="s">
        <v>150</v>
      </c>
      <c r="AE9" s="446" t="s">
        <v>153</v>
      </c>
      <c r="AF9" s="447" t="s">
        <v>151</v>
      </c>
      <c r="AG9" s="448" t="s">
        <v>152</v>
      </c>
      <c r="AH9" s="449" t="s">
        <v>149</v>
      </c>
      <c r="AI9" s="450" t="s">
        <v>150</v>
      </c>
      <c r="AJ9" s="451" t="s">
        <v>153</v>
      </c>
      <c r="AK9" s="449" t="s">
        <v>744</v>
      </c>
      <c r="AL9" s="450" t="s">
        <v>150</v>
      </c>
      <c r="AM9" s="451" t="s">
        <v>153</v>
      </c>
      <c r="AN9" s="449" t="s">
        <v>744</v>
      </c>
      <c r="AO9" s="450" t="s">
        <v>150</v>
      </c>
      <c r="AP9" s="451" t="s">
        <v>153</v>
      </c>
      <c r="AQ9" s="452" t="s">
        <v>154</v>
      </c>
      <c r="AR9" s="453" t="s">
        <v>155</v>
      </c>
      <c r="AS9" s="449" t="s">
        <v>149</v>
      </c>
      <c r="AT9" s="450" t="s">
        <v>150</v>
      </c>
      <c r="AU9" s="451" t="s">
        <v>153</v>
      </c>
      <c r="AV9" s="449" t="s">
        <v>744</v>
      </c>
      <c r="AW9" s="450" t="s">
        <v>150</v>
      </c>
      <c r="AX9" s="451" t="s">
        <v>153</v>
      </c>
      <c r="AY9" s="449" t="s">
        <v>744</v>
      </c>
      <c r="AZ9" s="450" t="s">
        <v>150</v>
      </c>
      <c r="BA9" s="451" t="s">
        <v>153</v>
      </c>
      <c r="BB9" s="455" t="s">
        <v>154</v>
      </c>
      <c r="BC9" s="456" t="s">
        <v>157</v>
      </c>
      <c r="BD9" s="449" t="s">
        <v>149</v>
      </c>
      <c r="BE9" s="450" t="s">
        <v>150</v>
      </c>
      <c r="BF9" s="451" t="s">
        <v>153</v>
      </c>
      <c r="BG9" s="449" t="s">
        <v>744</v>
      </c>
      <c r="BH9" s="450" t="s">
        <v>150</v>
      </c>
      <c r="BI9" s="451" t="s">
        <v>153</v>
      </c>
      <c r="BJ9" s="449" t="s">
        <v>744</v>
      </c>
      <c r="BK9" s="450" t="s">
        <v>150</v>
      </c>
      <c r="BL9" s="451" t="s">
        <v>153</v>
      </c>
      <c r="BM9" s="452" t="s">
        <v>154</v>
      </c>
      <c r="BN9" s="453" t="s">
        <v>159</v>
      </c>
    </row>
    <row r="10" spans="1:66" ht="31.9" customHeight="1" x14ac:dyDescent="0.3">
      <c r="A10" s="922" t="s">
        <v>817</v>
      </c>
      <c r="B10" s="840" t="s">
        <v>763</v>
      </c>
      <c r="C10" s="803" t="s">
        <v>820</v>
      </c>
      <c r="D10" s="930" t="s">
        <v>759</v>
      </c>
      <c r="E10" s="806">
        <v>0.3</v>
      </c>
      <c r="F10" s="803" t="s">
        <v>796</v>
      </c>
      <c r="G10" s="797">
        <v>1</v>
      </c>
      <c r="H10" s="797" t="s">
        <v>735</v>
      </c>
      <c r="I10" s="300">
        <v>0.1</v>
      </c>
      <c r="J10" s="301" t="s">
        <v>797</v>
      </c>
      <c r="K10" s="457"/>
      <c r="L10" s="325"/>
      <c r="M10" s="325">
        <v>1</v>
      </c>
      <c r="N10" s="325"/>
      <c r="O10" s="325"/>
      <c r="P10" s="325"/>
      <c r="Q10" s="326"/>
      <c r="R10" s="326"/>
      <c r="S10" s="326"/>
      <c r="T10" s="325"/>
      <c r="U10" s="325"/>
      <c r="V10" s="327"/>
      <c r="W10" s="505"/>
      <c r="X10" s="490"/>
      <c r="Y10" s="489"/>
      <c r="Z10" s="491"/>
      <c r="AA10" s="492"/>
      <c r="AB10" s="493"/>
      <c r="AC10" s="494"/>
      <c r="AD10" s="494"/>
      <c r="AE10" s="490"/>
      <c r="AF10" s="495"/>
      <c r="AG10" s="496"/>
      <c r="AH10" s="496"/>
      <c r="AI10" s="497"/>
      <c r="AJ10" s="490"/>
      <c r="AK10" s="490"/>
      <c r="AL10" s="490"/>
      <c r="AM10" s="496"/>
      <c r="AN10" s="498">
        <f>MAX(W10,Y10,AA10,AE10,AH10,AK10)*I10</f>
        <v>0</v>
      </c>
      <c r="AO10" s="498"/>
      <c r="AP10" s="490"/>
      <c r="AQ10" s="495"/>
      <c r="AR10" s="495"/>
      <c r="AS10" s="496"/>
      <c r="AT10" s="497"/>
      <c r="AU10" s="497"/>
      <c r="AV10" s="490"/>
      <c r="AW10" s="490"/>
      <c r="AX10" s="490"/>
      <c r="AY10" s="498">
        <f>MAX(W10,Y10,AA10,AE10,AH10,AK10,AP10,AS10,AV10)*I10</f>
        <v>0</v>
      </c>
      <c r="AZ10" s="498"/>
      <c r="BA10" s="490"/>
      <c r="BB10" s="495"/>
      <c r="BC10" s="495"/>
      <c r="BD10" s="496"/>
      <c r="BE10" s="497"/>
      <c r="BF10" s="497"/>
      <c r="BG10" s="490"/>
      <c r="BH10" s="490"/>
      <c r="BI10" s="490"/>
      <c r="BJ10" s="498">
        <f>MAX(W10,Y10,AA10,AE10,AH10,AK10,AP10,AS10,AV10,BA10,BD10,BG10)*I10</f>
        <v>0</v>
      </c>
      <c r="BK10" s="498"/>
      <c r="BL10" s="499"/>
      <c r="BM10" s="499"/>
      <c r="BN10" s="499"/>
    </row>
    <row r="11" spans="1:66" ht="36" customHeight="1" x14ac:dyDescent="0.3">
      <c r="A11" s="923"/>
      <c r="B11" s="841"/>
      <c r="C11" s="804"/>
      <c r="D11" s="926"/>
      <c r="E11" s="931"/>
      <c r="F11" s="932"/>
      <c r="G11" s="921"/>
      <c r="H11" s="921"/>
      <c r="I11" s="256">
        <v>0.1</v>
      </c>
      <c r="J11" s="282" t="s">
        <v>818</v>
      </c>
      <c r="K11" s="461"/>
      <c r="L11" s="294"/>
      <c r="M11" s="294"/>
      <c r="N11" s="294">
        <v>0.5</v>
      </c>
      <c r="O11" s="294">
        <v>0.5</v>
      </c>
      <c r="P11" s="294"/>
      <c r="Q11" s="257"/>
      <c r="R11" s="257"/>
      <c r="S11" s="257"/>
      <c r="T11" s="294"/>
      <c r="U11" s="294"/>
      <c r="V11" s="334"/>
      <c r="W11" s="506"/>
      <c r="X11" s="495"/>
      <c r="Y11" s="500"/>
      <c r="Z11" s="497"/>
      <c r="AA11" s="489"/>
      <c r="AB11" s="501"/>
      <c r="AC11" s="494"/>
      <c r="AD11" s="494"/>
      <c r="AE11" s="490"/>
      <c r="AF11" s="495"/>
      <c r="AG11" s="496"/>
      <c r="AH11" s="496"/>
      <c r="AI11" s="497"/>
      <c r="AJ11" s="490"/>
      <c r="AK11" s="490"/>
      <c r="AL11" s="490"/>
      <c r="AM11" s="496"/>
      <c r="AN11" s="498">
        <f>MAX(W11,Y11,AA11,AE11,AH11,AK11)*I11</f>
        <v>0</v>
      </c>
      <c r="AO11" s="498"/>
      <c r="AP11" s="490"/>
      <c r="AQ11" s="495"/>
      <c r="AR11" s="495"/>
      <c r="AS11" s="496"/>
      <c r="AT11" s="497"/>
      <c r="AU11" s="497"/>
      <c r="AV11" s="490"/>
      <c r="AW11" s="490"/>
      <c r="AX11" s="490"/>
      <c r="AY11" s="498">
        <f>MAX(W11,Y11,AA11,AE11,AH11,AK11,AP11,AS11,AV11)*I11</f>
        <v>0</v>
      </c>
      <c r="AZ11" s="498"/>
      <c r="BA11" s="490"/>
      <c r="BB11" s="495"/>
      <c r="BC11" s="495"/>
      <c r="BD11" s="496"/>
      <c r="BE11" s="497"/>
      <c r="BF11" s="497"/>
      <c r="BG11" s="490"/>
      <c r="BH11" s="490"/>
      <c r="BI11" s="490"/>
      <c r="BJ11" s="498">
        <f>MAX(W11,Y11,AA11,AE11,AH11,AK11,AP11,AS11,AV11,BA11,BD11,BG11)*I11</f>
        <v>0</v>
      </c>
      <c r="BK11" s="498"/>
      <c r="BL11" s="499"/>
      <c r="BM11" s="499"/>
      <c r="BN11" s="499"/>
    </row>
    <row r="12" spans="1:66" ht="39.6" customHeight="1" x14ac:dyDescent="0.3">
      <c r="A12" s="923"/>
      <c r="B12" s="841"/>
      <c r="C12" s="804"/>
      <c r="D12" s="926"/>
      <c r="E12" s="931"/>
      <c r="F12" s="932"/>
      <c r="G12" s="921"/>
      <c r="H12" s="921"/>
      <c r="I12" s="256">
        <v>0.1</v>
      </c>
      <c r="J12" s="282" t="s">
        <v>819</v>
      </c>
      <c r="K12" s="461"/>
      <c r="L12" s="294"/>
      <c r="M12" s="294"/>
      <c r="N12" s="294"/>
      <c r="O12" s="294"/>
      <c r="P12" s="294">
        <v>0.5</v>
      </c>
      <c r="Q12" s="257">
        <v>0.5</v>
      </c>
      <c r="R12" s="295"/>
      <c r="S12" s="295"/>
      <c r="T12" s="295"/>
      <c r="U12" s="295"/>
      <c r="V12" s="334"/>
      <c r="W12" s="506"/>
      <c r="X12" s="495"/>
      <c r="Y12" s="500"/>
      <c r="Z12" s="497"/>
      <c r="AA12" s="298"/>
      <c r="AB12" s="299"/>
      <c r="AC12" s="494"/>
      <c r="AD12" s="494"/>
      <c r="AE12" s="490"/>
      <c r="AF12" s="495"/>
      <c r="AG12" s="496"/>
      <c r="AH12" s="496"/>
      <c r="AI12" s="497"/>
      <c r="AJ12" s="490"/>
      <c r="AK12" s="490"/>
      <c r="AL12" s="490"/>
      <c r="AM12" s="496"/>
      <c r="AN12" s="498">
        <f>MAX(W12,Y12,AA12,AE12,AH12,AK12)*I12</f>
        <v>0</v>
      </c>
      <c r="AO12" s="498"/>
      <c r="AP12" s="490"/>
      <c r="AQ12" s="495"/>
      <c r="AR12" s="495"/>
      <c r="AS12" s="496"/>
      <c r="AT12" s="497"/>
      <c r="AU12" s="497"/>
      <c r="AV12" s="490"/>
      <c r="AW12" s="490"/>
      <c r="AX12" s="490"/>
      <c r="AY12" s="498">
        <f>MAX(W12,Y12,AA12,AE12,AH12,AK12,AP12,AS12,AV12)*I12</f>
        <v>0</v>
      </c>
      <c r="AZ12" s="498"/>
      <c r="BA12" s="490"/>
      <c r="BB12" s="495"/>
      <c r="BC12" s="495"/>
      <c r="BD12" s="496"/>
      <c r="BE12" s="497"/>
      <c r="BF12" s="497"/>
      <c r="BG12" s="490"/>
      <c r="BH12" s="490"/>
      <c r="BI12" s="490"/>
      <c r="BJ12" s="498">
        <f>MAX(W12,Y12,AA12,AE12,AH12,AK12,AP12,AS12,AV12,BA12,BD12,BG12)*I12</f>
        <v>0</v>
      </c>
      <c r="BK12" s="498"/>
      <c r="BL12" s="499"/>
      <c r="BM12" s="499"/>
      <c r="BN12" s="499"/>
    </row>
    <row r="13" spans="1:66" ht="58.15" customHeight="1" x14ac:dyDescent="0.3">
      <c r="A13" s="923"/>
      <c r="B13" s="841"/>
      <c r="C13" s="804" t="s">
        <v>900</v>
      </c>
      <c r="D13" s="926" t="s">
        <v>759</v>
      </c>
      <c r="E13" s="928">
        <v>0.3</v>
      </c>
      <c r="F13" s="919" t="s">
        <v>901</v>
      </c>
      <c r="G13" s="911">
        <v>1</v>
      </c>
      <c r="H13" s="911" t="s">
        <v>758</v>
      </c>
      <c r="I13" s="256">
        <v>0.15</v>
      </c>
      <c r="J13" s="282" t="s">
        <v>902</v>
      </c>
      <c r="K13" s="461"/>
      <c r="L13" s="294"/>
      <c r="M13" s="294"/>
      <c r="N13" s="294">
        <v>1</v>
      </c>
      <c r="O13" s="294"/>
      <c r="P13" s="294"/>
      <c r="Q13" s="257"/>
      <c r="R13" s="295"/>
      <c r="S13" s="295"/>
      <c r="T13" s="295"/>
      <c r="U13" s="295"/>
      <c r="V13" s="334"/>
      <c r="W13" s="506"/>
      <c r="X13" s="495"/>
      <c r="Y13" s="500"/>
      <c r="Z13" s="497"/>
      <c r="AA13" s="298"/>
      <c r="AB13" s="299"/>
      <c r="AC13" s="494"/>
      <c r="AD13" s="494"/>
      <c r="AE13" s="490"/>
      <c r="AF13" s="495"/>
      <c r="AG13" s="496"/>
      <c r="AH13" s="496"/>
      <c r="AI13" s="497"/>
      <c r="AJ13" s="490"/>
      <c r="AK13" s="490"/>
      <c r="AL13" s="490"/>
      <c r="AM13" s="496"/>
      <c r="AN13" s="498"/>
      <c r="AO13" s="498"/>
      <c r="AP13" s="490"/>
      <c r="AQ13" s="495"/>
      <c r="AR13" s="495"/>
      <c r="AS13" s="496"/>
      <c r="AT13" s="497"/>
      <c r="AU13" s="497"/>
      <c r="AV13" s="490"/>
      <c r="AW13" s="490"/>
      <c r="AX13" s="490"/>
      <c r="AY13" s="498"/>
      <c r="AZ13" s="498"/>
      <c r="BA13" s="490"/>
      <c r="BB13" s="495"/>
      <c r="BC13" s="495"/>
      <c r="BD13" s="496"/>
      <c r="BE13" s="497"/>
      <c r="BF13" s="497"/>
      <c r="BG13" s="490"/>
      <c r="BH13" s="490"/>
      <c r="BI13" s="490"/>
      <c r="BJ13" s="498"/>
      <c r="BK13" s="498"/>
      <c r="BL13" s="499"/>
      <c r="BM13" s="499"/>
      <c r="BN13" s="499"/>
    </row>
    <row r="14" spans="1:66" ht="57" customHeight="1" thickBot="1" x14ac:dyDescent="0.35">
      <c r="A14" s="923"/>
      <c r="B14" s="842"/>
      <c r="C14" s="805"/>
      <c r="D14" s="927"/>
      <c r="E14" s="929"/>
      <c r="F14" s="829"/>
      <c r="G14" s="850"/>
      <c r="H14" s="850"/>
      <c r="I14" s="277">
        <v>0.15</v>
      </c>
      <c r="J14" s="278" t="s">
        <v>903</v>
      </c>
      <c r="K14" s="462"/>
      <c r="L14" s="333"/>
      <c r="M14" s="333"/>
      <c r="N14" s="333"/>
      <c r="O14" s="333">
        <v>0.5</v>
      </c>
      <c r="P14" s="333">
        <v>0.5</v>
      </c>
      <c r="Q14" s="335"/>
      <c r="R14" s="337"/>
      <c r="S14" s="337"/>
      <c r="T14" s="337"/>
      <c r="U14" s="337"/>
      <c r="V14" s="336"/>
      <c r="W14" s="506"/>
      <c r="X14" s="495"/>
      <c r="Y14" s="500"/>
      <c r="Z14" s="497"/>
      <c r="AA14" s="298"/>
      <c r="AB14" s="299"/>
      <c r="AC14" s="494"/>
      <c r="AD14" s="494"/>
      <c r="AE14" s="490"/>
      <c r="AF14" s="495"/>
      <c r="AG14" s="496"/>
      <c r="AH14" s="496"/>
      <c r="AI14" s="497"/>
      <c r="AJ14" s="490"/>
      <c r="AK14" s="490"/>
      <c r="AL14" s="490"/>
      <c r="AM14" s="496"/>
      <c r="AN14" s="498"/>
      <c r="AO14" s="498"/>
      <c r="AP14" s="490"/>
      <c r="AQ14" s="495"/>
      <c r="AR14" s="495"/>
      <c r="AS14" s="496"/>
      <c r="AT14" s="497"/>
      <c r="AU14" s="497"/>
      <c r="AV14" s="490"/>
      <c r="AW14" s="490"/>
      <c r="AX14" s="490"/>
      <c r="AY14" s="498"/>
      <c r="AZ14" s="498"/>
      <c r="BA14" s="490"/>
      <c r="BB14" s="495"/>
      <c r="BC14" s="495"/>
      <c r="BD14" s="496"/>
      <c r="BE14" s="497"/>
      <c r="BF14" s="497"/>
      <c r="BG14" s="490"/>
      <c r="BH14" s="490"/>
      <c r="BI14" s="490"/>
      <c r="BJ14" s="498"/>
      <c r="BK14" s="498"/>
      <c r="BL14" s="499"/>
      <c r="BM14" s="499"/>
      <c r="BN14" s="499"/>
    </row>
    <row r="15" spans="1:66" ht="51.6" customHeight="1" x14ac:dyDescent="0.3">
      <c r="A15" s="923"/>
      <c r="B15" s="840" t="s">
        <v>764</v>
      </c>
      <c r="C15" s="803" t="s">
        <v>821</v>
      </c>
      <c r="D15" s="823" t="s">
        <v>759</v>
      </c>
      <c r="E15" s="806">
        <v>0.3</v>
      </c>
      <c r="F15" s="803" t="s">
        <v>798</v>
      </c>
      <c r="G15" s="797">
        <v>1</v>
      </c>
      <c r="H15" s="797" t="s">
        <v>735</v>
      </c>
      <c r="I15" s="300">
        <v>0.1</v>
      </c>
      <c r="J15" s="478" t="s">
        <v>822</v>
      </c>
      <c r="K15" s="457"/>
      <c r="L15" s="325"/>
      <c r="M15" s="325"/>
      <c r="N15" s="325"/>
      <c r="O15" s="325"/>
      <c r="P15" s="325"/>
      <c r="Q15" s="326">
        <v>1</v>
      </c>
      <c r="R15" s="326"/>
      <c r="S15" s="326"/>
      <c r="T15" s="325"/>
      <c r="U15" s="325"/>
      <c r="V15" s="327"/>
      <c r="W15" s="506"/>
      <c r="X15" s="490"/>
      <c r="Y15" s="489"/>
      <c r="Z15" s="503"/>
      <c r="AA15" s="492"/>
      <c r="AB15" s="493"/>
      <c r="AC15" s="494"/>
      <c r="AD15" s="494"/>
      <c r="AE15" s="490"/>
      <c r="AF15" s="490"/>
      <c r="AG15" s="490"/>
      <c r="AH15" s="490"/>
      <c r="AI15" s="490"/>
      <c r="AJ15" s="490"/>
      <c r="AK15" s="490"/>
      <c r="AL15" s="490"/>
      <c r="AM15" s="490"/>
      <c r="AN15" s="498"/>
      <c r="AO15" s="498"/>
      <c r="AP15" s="490"/>
      <c r="AQ15" s="490"/>
      <c r="AR15" s="490"/>
      <c r="AS15" s="490"/>
      <c r="AT15" s="490"/>
      <c r="AU15" s="490"/>
      <c r="AV15" s="490"/>
      <c r="AW15" s="490"/>
      <c r="AX15" s="490"/>
      <c r="AY15" s="498"/>
      <c r="AZ15" s="498"/>
      <c r="BA15" s="490"/>
      <c r="BB15" s="490"/>
      <c r="BC15" s="490"/>
      <c r="BD15" s="490"/>
      <c r="BE15" s="490"/>
      <c r="BF15" s="490"/>
      <c r="BG15" s="490"/>
      <c r="BH15" s="490"/>
      <c r="BI15" s="490"/>
      <c r="BJ15" s="498"/>
      <c r="BK15" s="498"/>
      <c r="BL15" s="499"/>
      <c r="BM15" s="499"/>
      <c r="BN15" s="499"/>
    </row>
    <row r="16" spans="1:66" ht="47.45" customHeight="1" x14ac:dyDescent="0.3">
      <c r="A16" s="923"/>
      <c r="B16" s="841"/>
      <c r="C16" s="804"/>
      <c r="D16" s="824"/>
      <c r="E16" s="807"/>
      <c r="F16" s="804"/>
      <c r="G16" s="798"/>
      <c r="H16" s="798"/>
      <c r="I16" s="256">
        <v>0.1</v>
      </c>
      <c r="J16" s="479" t="s">
        <v>823</v>
      </c>
      <c r="K16" s="461"/>
      <c r="L16" s="294"/>
      <c r="M16" s="294"/>
      <c r="N16" s="294"/>
      <c r="O16" s="294"/>
      <c r="P16" s="294"/>
      <c r="Q16" s="257"/>
      <c r="R16" s="257">
        <v>0.5</v>
      </c>
      <c r="S16" s="257">
        <v>0.5</v>
      </c>
      <c r="T16" s="294"/>
      <c r="U16" s="294"/>
      <c r="V16" s="334"/>
      <c r="W16" s="506"/>
      <c r="X16" s="490"/>
      <c r="Y16" s="489"/>
      <c r="Z16" s="503"/>
      <c r="AA16" s="492"/>
      <c r="AB16" s="493"/>
      <c r="AC16" s="494"/>
      <c r="AD16" s="494"/>
      <c r="AE16" s="490"/>
      <c r="AF16" s="490"/>
      <c r="AG16" s="490"/>
      <c r="AH16" s="490"/>
      <c r="AI16" s="490"/>
      <c r="AJ16" s="490"/>
      <c r="AK16" s="490"/>
      <c r="AL16" s="490"/>
      <c r="AM16" s="490"/>
      <c r="AN16" s="498"/>
      <c r="AO16" s="498"/>
      <c r="AP16" s="490"/>
      <c r="AQ16" s="490"/>
      <c r="AR16" s="490"/>
      <c r="AS16" s="490"/>
      <c r="AT16" s="490"/>
      <c r="AU16" s="490"/>
      <c r="AV16" s="490"/>
      <c r="AW16" s="490"/>
      <c r="AX16" s="490"/>
      <c r="AY16" s="498"/>
      <c r="AZ16" s="498"/>
      <c r="BA16" s="490"/>
      <c r="BB16" s="490"/>
      <c r="BC16" s="490"/>
      <c r="BD16" s="490"/>
      <c r="BE16" s="490"/>
      <c r="BF16" s="490"/>
      <c r="BG16" s="490"/>
      <c r="BH16" s="490"/>
      <c r="BI16" s="490"/>
      <c r="BJ16" s="498"/>
      <c r="BK16" s="498"/>
      <c r="BL16" s="499"/>
      <c r="BM16" s="499"/>
      <c r="BN16" s="499"/>
    </row>
    <row r="17" spans="1:66" ht="46.9" customHeight="1" thickBot="1" x14ac:dyDescent="0.35">
      <c r="A17" s="923"/>
      <c r="B17" s="920"/>
      <c r="C17" s="919"/>
      <c r="D17" s="914"/>
      <c r="E17" s="918"/>
      <c r="F17" s="919"/>
      <c r="G17" s="911"/>
      <c r="H17" s="911"/>
      <c r="I17" s="468">
        <v>0.1</v>
      </c>
      <c r="J17" s="523" t="s">
        <v>824</v>
      </c>
      <c r="K17" s="462"/>
      <c r="L17" s="333"/>
      <c r="M17" s="333"/>
      <c r="N17" s="333"/>
      <c r="O17" s="333"/>
      <c r="P17" s="333"/>
      <c r="Q17" s="335"/>
      <c r="R17" s="335"/>
      <c r="S17" s="335"/>
      <c r="T17" s="333">
        <v>0.5</v>
      </c>
      <c r="U17" s="333">
        <v>0.5</v>
      </c>
      <c r="V17" s="336"/>
      <c r="W17" s="524"/>
      <c r="X17" s="515"/>
      <c r="Y17" s="516"/>
      <c r="Z17" s="517"/>
      <c r="AA17" s="514"/>
      <c r="AB17" s="518"/>
      <c r="AC17" s="519"/>
      <c r="AD17" s="519"/>
      <c r="AE17" s="515"/>
      <c r="AF17" s="515"/>
      <c r="AG17" s="515"/>
      <c r="AH17" s="515"/>
      <c r="AI17" s="515"/>
      <c r="AJ17" s="515"/>
      <c r="AK17" s="515"/>
      <c r="AL17" s="515"/>
      <c r="AM17" s="515"/>
      <c r="AN17" s="520"/>
      <c r="AO17" s="520"/>
      <c r="AP17" s="515"/>
      <c r="AQ17" s="515"/>
      <c r="AR17" s="515"/>
      <c r="AS17" s="515"/>
      <c r="AT17" s="515"/>
      <c r="AU17" s="515"/>
      <c r="AV17" s="515"/>
      <c r="AW17" s="515"/>
      <c r="AX17" s="515"/>
      <c r="AY17" s="520"/>
      <c r="AZ17" s="520"/>
      <c r="BA17" s="515"/>
      <c r="BB17" s="515"/>
      <c r="BC17" s="515"/>
      <c r="BD17" s="515"/>
      <c r="BE17" s="515"/>
      <c r="BF17" s="515"/>
      <c r="BG17" s="515"/>
      <c r="BH17" s="515"/>
      <c r="BI17" s="515"/>
      <c r="BJ17" s="520"/>
      <c r="BK17" s="520"/>
      <c r="BL17" s="521"/>
      <c r="BM17" s="521"/>
      <c r="BN17" s="521"/>
    </row>
    <row r="18" spans="1:66" ht="69.599999999999994" customHeight="1" x14ac:dyDescent="0.3">
      <c r="A18" s="924"/>
      <c r="B18" s="912" t="s">
        <v>799</v>
      </c>
      <c r="C18" s="803" t="s">
        <v>878</v>
      </c>
      <c r="D18" s="915" t="s">
        <v>825</v>
      </c>
      <c r="E18" s="917">
        <v>0.1</v>
      </c>
      <c r="F18" s="803" t="s">
        <v>879</v>
      </c>
      <c r="G18" s="797">
        <v>1</v>
      </c>
      <c r="H18" s="797" t="s">
        <v>355</v>
      </c>
      <c r="I18" s="300">
        <v>0.05</v>
      </c>
      <c r="J18" s="301" t="s">
        <v>880</v>
      </c>
      <c r="K18" s="461"/>
      <c r="L18" s="294"/>
      <c r="M18" s="294"/>
      <c r="N18" s="294"/>
      <c r="O18" s="294"/>
      <c r="P18" s="294"/>
      <c r="Q18" s="257"/>
      <c r="R18" s="257">
        <v>0.5</v>
      </c>
      <c r="S18" s="257">
        <v>0.5</v>
      </c>
      <c r="T18" s="294"/>
      <c r="U18" s="294"/>
      <c r="V18" s="334"/>
      <c r="W18" s="506"/>
      <c r="X18" s="490"/>
      <c r="Y18" s="489"/>
      <c r="Z18" s="503"/>
      <c r="AA18" s="492"/>
      <c r="AB18" s="493"/>
      <c r="AC18" s="494"/>
      <c r="AD18" s="494"/>
      <c r="AE18" s="490"/>
      <c r="AF18" s="490"/>
      <c r="AG18" s="490"/>
      <c r="AH18" s="490"/>
      <c r="AI18" s="490"/>
      <c r="AJ18" s="490"/>
      <c r="AK18" s="490"/>
      <c r="AL18" s="490"/>
      <c r="AM18" s="490"/>
      <c r="AN18" s="498"/>
      <c r="AO18" s="498"/>
      <c r="AP18" s="490"/>
      <c r="AQ18" s="490"/>
      <c r="AR18" s="490"/>
      <c r="AS18" s="490"/>
      <c r="AT18" s="490"/>
      <c r="AU18" s="490"/>
      <c r="AV18" s="490"/>
      <c r="AW18" s="490"/>
      <c r="AX18" s="490"/>
      <c r="AY18" s="498"/>
      <c r="AZ18" s="498"/>
      <c r="BA18" s="490"/>
      <c r="BB18" s="490"/>
      <c r="BC18" s="490"/>
      <c r="BD18" s="490"/>
      <c r="BE18" s="490"/>
      <c r="BF18" s="490"/>
      <c r="BG18" s="490"/>
      <c r="BH18" s="490"/>
      <c r="BI18" s="490"/>
      <c r="BJ18" s="498"/>
      <c r="BK18" s="498"/>
      <c r="BL18" s="499"/>
      <c r="BM18" s="499"/>
      <c r="BN18" s="499"/>
    </row>
    <row r="19" spans="1:66" s="377" customFormat="1" ht="64.900000000000006" customHeight="1" thickBot="1" x14ac:dyDescent="0.35">
      <c r="A19" s="925"/>
      <c r="B19" s="913"/>
      <c r="C19" s="805"/>
      <c r="D19" s="916"/>
      <c r="E19" s="799"/>
      <c r="F19" s="805"/>
      <c r="G19" s="799"/>
      <c r="H19" s="799"/>
      <c r="I19" s="277">
        <v>0.05</v>
      </c>
      <c r="J19" s="278" t="s">
        <v>881</v>
      </c>
      <c r="K19" s="276"/>
      <c r="L19" s="328"/>
      <c r="M19" s="328"/>
      <c r="N19" s="328"/>
      <c r="O19" s="328"/>
      <c r="P19" s="328"/>
      <c r="Q19" s="329"/>
      <c r="R19" s="329"/>
      <c r="S19" s="329"/>
      <c r="T19" s="328"/>
      <c r="U19" s="328"/>
      <c r="V19" s="330">
        <v>1</v>
      </c>
      <c r="W19" s="506"/>
      <c r="X19" s="490"/>
      <c r="Y19" s="489"/>
      <c r="Z19" s="503"/>
      <c r="AA19" s="492"/>
      <c r="AB19" s="493"/>
      <c r="AC19" s="494"/>
      <c r="AD19" s="494"/>
      <c r="AE19" s="490"/>
      <c r="AF19" s="490"/>
      <c r="AG19" s="490"/>
      <c r="AH19" s="490"/>
      <c r="AI19" s="490"/>
      <c r="AJ19" s="490"/>
      <c r="AK19" s="490"/>
      <c r="AL19" s="490"/>
      <c r="AM19" s="490"/>
      <c r="AN19" s="498"/>
      <c r="AO19" s="498"/>
      <c r="AP19" s="490"/>
      <c r="AQ19" s="490"/>
      <c r="AR19" s="490"/>
      <c r="AS19" s="490"/>
      <c r="AT19" s="490"/>
      <c r="AU19" s="490"/>
      <c r="AV19" s="490"/>
      <c r="AW19" s="490"/>
      <c r="AX19" s="490"/>
      <c r="AY19" s="498"/>
      <c r="AZ19" s="498"/>
      <c r="BA19" s="490"/>
      <c r="BB19" s="490"/>
      <c r="BC19" s="490"/>
      <c r="BD19" s="490"/>
      <c r="BE19" s="490"/>
      <c r="BF19" s="490"/>
      <c r="BG19" s="490"/>
      <c r="BH19" s="490"/>
      <c r="BI19" s="490"/>
      <c r="BJ19" s="498"/>
      <c r="BK19" s="498"/>
      <c r="BL19" s="499"/>
      <c r="BM19" s="499"/>
      <c r="BN19" s="499"/>
    </row>
    <row r="20" spans="1:66" s="377" customFormat="1" ht="22.15" customHeight="1" x14ac:dyDescent="0.3">
      <c r="A20" s="283"/>
      <c r="B20" s="258"/>
      <c r="C20" s="284"/>
      <c r="D20" s="259"/>
      <c r="E20" s="285"/>
      <c r="F20" s="286"/>
      <c r="G20" s="287"/>
      <c r="H20" s="287"/>
      <c r="I20" s="288"/>
      <c r="J20" s="289"/>
      <c r="K20" s="260"/>
      <c r="L20" s="260"/>
      <c r="M20" s="260"/>
      <c r="N20" s="260"/>
      <c r="O20" s="260"/>
      <c r="P20" s="260"/>
      <c r="Q20" s="263"/>
      <c r="R20" s="263"/>
      <c r="S20" s="263"/>
      <c r="T20" s="260"/>
      <c r="U20" s="260"/>
      <c r="V20" s="260"/>
      <c r="W20" s="511"/>
      <c r="X20" s="508"/>
      <c r="Y20" s="509"/>
      <c r="Z20" s="510"/>
      <c r="AA20" s="511"/>
      <c r="AB20" s="512"/>
      <c r="AC20" s="513"/>
      <c r="AD20" s="513"/>
      <c r="AE20" s="508"/>
      <c r="AF20" s="508"/>
      <c r="AG20" s="508"/>
      <c r="AH20" s="508"/>
      <c r="AI20" s="508"/>
      <c r="AJ20" s="508"/>
      <c r="AK20" s="508"/>
      <c r="AL20" s="508"/>
      <c r="AM20" s="508"/>
      <c r="AN20" s="507"/>
      <c r="AO20" s="507"/>
      <c r="AP20" s="508"/>
      <c r="AQ20" s="508"/>
      <c r="AR20" s="508"/>
      <c r="AS20" s="508"/>
      <c r="AT20" s="508"/>
      <c r="AU20" s="508"/>
      <c r="AV20" s="508"/>
      <c r="AW20" s="508"/>
      <c r="AX20" s="508"/>
      <c r="AY20" s="507"/>
      <c r="AZ20" s="507"/>
      <c r="BA20" s="508"/>
      <c r="BB20" s="508"/>
      <c r="BC20" s="508"/>
      <c r="BD20" s="508"/>
      <c r="BE20" s="508"/>
      <c r="BF20" s="508"/>
      <c r="BG20" s="508"/>
      <c r="BH20" s="508"/>
      <c r="BI20" s="508"/>
      <c r="BJ20" s="507"/>
      <c r="BK20" s="507"/>
      <c r="BL20" s="522"/>
      <c r="BM20" s="522"/>
      <c r="BN20" s="522"/>
    </row>
    <row r="21" spans="1:66" ht="20.45" customHeight="1" thickBot="1" x14ac:dyDescent="0.35">
      <c r="A21" s="264"/>
      <c r="B21" s="264"/>
      <c r="C21" s="264"/>
      <c r="D21" s="264"/>
      <c r="E21" s="264"/>
      <c r="F21" s="264"/>
      <c r="G21" s="264"/>
      <c r="H21" s="264"/>
      <c r="I21" s="264"/>
      <c r="J21" s="264"/>
      <c r="K21" s="264"/>
      <c r="L21" s="264"/>
      <c r="M21" s="264"/>
      <c r="N21" s="264"/>
      <c r="O21" s="264"/>
      <c r="P21" s="264"/>
      <c r="Q21" s="264"/>
      <c r="R21" s="264"/>
      <c r="S21" s="264"/>
      <c r="T21" s="264"/>
      <c r="U21" s="264"/>
      <c r="V21" s="264"/>
      <c r="AB21" s="265"/>
      <c r="AC21" s="266"/>
      <c r="AD21" s="266"/>
    </row>
    <row r="22" spans="1:66" ht="15.75" customHeight="1" thickBot="1" x14ac:dyDescent="0.35">
      <c r="A22" s="815" t="s">
        <v>575</v>
      </c>
      <c r="B22" s="816"/>
      <c r="C22" s="817"/>
      <c r="D22" s="816"/>
      <c r="E22" s="816"/>
      <c r="F22" s="818"/>
      <c r="H22" s="245">
        <v>4</v>
      </c>
      <c r="AB22" s="265"/>
      <c r="AC22" s="266"/>
      <c r="AD22" s="266"/>
    </row>
    <row r="23" spans="1:66" ht="15.75" customHeight="1" thickBot="1" x14ac:dyDescent="0.35">
      <c r="A23" s="267" t="s">
        <v>576</v>
      </c>
      <c r="B23" s="268" t="s">
        <v>577</v>
      </c>
      <c r="C23" s="269"/>
      <c r="D23" s="819" t="s">
        <v>578</v>
      </c>
      <c r="E23" s="816"/>
      <c r="F23" s="818"/>
      <c r="AB23" s="265"/>
      <c r="AC23" s="266"/>
      <c r="AD23" s="266"/>
    </row>
    <row r="24" spans="1:66" ht="17.45" customHeight="1" x14ac:dyDescent="0.3">
      <c r="A24" s="270"/>
      <c r="B24" s="271"/>
      <c r="C24" s="272"/>
      <c r="D24" s="812"/>
      <c r="E24" s="813"/>
      <c r="F24" s="814"/>
      <c r="AB24" s="265"/>
      <c r="AC24" s="266"/>
      <c r="AD24" s="266"/>
    </row>
    <row r="25" spans="1:66" ht="15.75" customHeight="1" x14ac:dyDescent="0.3">
      <c r="AB25" s="265"/>
      <c r="AC25" s="266"/>
      <c r="AD25" s="266"/>
    </row>
    <row r="26" spans="1:66" ht="15.75" customHeight="1" x14ac:dyDescent="0.3">
      <c r="AB26" s="265"/>
      <c r="AC26" s="266"/>
      <c r="AD26" s="266"/>
    </row>
    <row r="27" spans="1:66" ht="15.75" customHeight="1" x14ac:dyDescent="0.3">
      <c r="AB27" s="265"/>
      <c r="AC27" s="266"/>
      <c r="AD27" s="266"/>
    </row>
    <row r="28" spans="1:66" ht="15.75" customHeight="1" x14ac:dyDescent="0.3">
      <c r="AB28" s="265"/>
      <c r="AC28" s="266"/>
      <c r="AD28" s="266"/>
    </row>
    <row r="29" spans="1:66" ht="15.75" customHeight="1" x14ac:dyDescent="0.3">
      <c r="AB29" s="265"/>
      <c r="AC29" s="266"/>
      <c r="AD29" s="266"/>
    </row>
    <row r="30" spans="1:66" ht="15.75" customHeight="1" x14ac:dyDescent="0.3">
      <c r="AB30" s="265"/>
      <c r="AC30" s="266"/>
      <c r="AD30" s="266"/>
    </row>
    <row r="31" spans="1:66" ht="15.75" customHeight="1" x14ac:dyDescent="0.3">
      <c r="AB31" s="265"/>
      <c r="AC31" s="266"/>
      <c r="AD31" s="266"/>
    </row>
    <row r="32" spans="1:66" ht="15.75" customHeight="1" x14ac:dyDescent="0.3">
      <c r="AB32" s="265"/>
      <c r="AC32" s="266"/>
      <c r="AD32" s="266"/>
    </row>
    <row r="33" spans="28:30" ht="15.75" customHeight="1" x14ac:dyDescent="0.3">
      <c r="AB33" s="265"/>
      <c r="AC33" s="266"/>
      <c r="AD33" s="266"/>
    </row>
    <row r="34" spans="28:30" ht="15.75" customHeight="1" x14ac:dyDescent="0.3">
      <c r="AB34" s="265"/>
      <c r="AC34" s="266"/>
      <c r="AD34" s="266"/>
    </row>
    <row r="35" spans="28:30" ht="15.75" customHeight="1" x14ac:dyDescent="0.3">
      <c r="AB35" s="265"/>
      <c r="AC35" s="266"/>
      <c r="AD35" s="266"/>
    </row>
    <row r="36" spans="28:30" ht="15.75" customHeight="1" x14ac:dyDescent="0.3">
      <c r="AB36" s="265"/>
      <c r="AC36" s="266"/>
      <c r="AD36" s="266"/>
    </row>
    <row r="37" spans="28:30" ht="15.75" customHeight="1" x14ac:dyDescent="0.3">
      <c r="AB37" s="265"/>
      <c r="AC37" s="266"/>
      <c r="AD37" s="266"/>
    </row>
    <row r="38" spans="28:30" ht="15.75" customHeight="1" x14ac:dyDescent="0.3">
      <c r="AB38" s="265"/>
      <c r="AC38" s="266"/>
      <c r="AD38" s="266"/>
    </row>
    <row r="39" spans="28:30" ht="15.75" customHeight="1" x14ac:dyDescent="0.3">
      <c r="AB39" s="265"/>
      <c r="AC39" s="266"/>
      <c r="AD39" s="266"/>
    </row>
    <row r="40" spans="28:30" ht="15.75" customHeight="1" x14ac:dyDescent="0.3">
      <c r="AB40" s="265"/>
      <c r="AC40" s="266"/>
      <c r="AD40" s="266"/>
    </row>
    <row r="41" spans="28:30" ht="15.75" customHeight="1" x14ac:dyDescent="0.3">
      <c r="AB41" s="265"/>
      <c r="AC41" s="266"/>
      <c r="AD41" s="266"/>
    </row>
    <row r="42" spans="28:30" ht="15.75" customHeight="1" x14ac:dyDescent="0.3">
      <c r="AB42" s="265"/>
      <c r="AC42" s="266"/>
      <c r="AD42" s="266"/>
    </row>
    <row r="43" spans="28:30" ht="15.75" customHeight="1" x14ac:dyDescent="0.3">
      <c r="AB43" s="265"/>
      <c r="AC43" s="266"/>
      <c r="AD43" s="266"/>
    </row>
    <row r="44" spans="28:30" ht="15.75" customHeight="1" x14ac:dyDescent="0.3">
      <c r="AB44" s="265"/>
      <c r="AC44" s="266"/>
      <c r="AD44" s="266"/>
    </row>
    <row r="45" spans="28:30" ht="15.75" customHeight="1" x14ac:dyDescent="0.3">
      <c r="AB45" s="265"/>
      <c r="AC45" s="266"/>
      <c r="AD45" s="266"/>
    </row>
    <row r="46" spans="28:30" ht="15.75" customHeight="1" x14ac:dyDescent="0.3">
      <c r="AB46" s="265"/>
      <c r="AC46" s="266"/>
      <c r="AD46" s="266"/>
    </row>
    <row r="47" spans="28:30" ht="15.75" customHeight="1" x14ac:dyDescent="0.3">
      <c r="AB47" s="265"/>
      <c r="AC47" s="266"/>
      <c r="AD47" s="266"/>
    </row>
    <row r="48" spans="28:30" ht="15.75" customHeight="1" x14ac:dyDescent="0.3">
      <c r="AB48" s="265"/>
      <c r="AC48" s="266"/>
      <c r="AD48" s="266"/>
    </row>
    <row r="49" spans="28:30" ht="15.75" customHeight="1" x14ac:dyDescent="0.3">
      <c r="AB49" s="265"/>
      <c r="AC49" s="266"/>
      <c r="AD49" s="266"/>
    </row>
    <row r="50" spans="28:30" ht="15.75" customHeight="1" x14ac:dyDescent="0.3">
      <c r="AB50" s="265"/>
      <c r="AC50" s="266"/>
      <c r="AD50" s="266"/>
    </row>
    <row r="51" spans="28:30" ht="15.75" customHeight="1" x14ac:dyDescent="0.3">
      <c r="AB51" s="265"/>
      <c r="AC51" s="266"/>
      <c r="AD51" s="266"/>
    </row>
    <row r="52" spans="28:30" ht="15.75" customHeight="1" x14ac:dyDescent="0.3">
      <c r="AB52" s="265"/>
      <c r="AC52" s="266"/>
      <c r="AD52" s="266"/>
    </row>
    <row r="53" spans="28:30" ht="15.75" customHeight="1" x14ac:dyDescent="0.3">
      <c r="AB53" s="265"/>
      <c r="AC53" s="266"/>
      <c r="AD53" s="266"/>
    </row>
    <row r="54" spans="28:30" ht="15.75" customHeight="1" x14ac:dyDescent="0.3">
      <c r="AB54" s="265"/>
      <c r="AC54" s="266"/>
      <c r="AD54" s="266"/>
    </row>
    <row r="55" spans="28:30" ht="15.75" customHeight="1" x14ac:dyDescent="0.3">
      <c r="AB55" s="265"/>
      <c r="AC55" s="266"/>
      <c r="AD55" s="266"/>
    </row>
    <row r="56" spans="28:30" ht="15.75" customHeight="1" x14ac:dyDescent="0.3">
      <c r="AB56" s="265"/>
      <c r="AC56" s="266"/>
      <c r="AD56" s="266"/>
    </row>
    <row r="57" spans="28:30" ht="15.75" customHeight="1" x14ac:dyDescent="0.3">
      <c r="AB57" s="265"/>
      <c r="AC57" s="266"/>
      <c r="AD57" s="266"/>
    </row>
    <row r="58" spans="28:30" ht="15.75" customHeight="1" x14ac:dyDescent="0.3">
      <c r="AB58" s="265"/>
      <c r="AC58" s="266"/>
      <c r="AD58" s="266"/>
    </row>
    <row r="59" spans="28:30" ht="15.75" customHeight="1" x14ac:dyDescent="0.3">
      <c r="AB59" s="265"/>
      <c r="AC59" s="266"/>
      <c r="AD59" s="266"/>
    </row>
    <row r="60" spans="28:30" ht="15.75" customHeight="1" x14ac:dyDescent="0.3">
      <c r="AB60" s="265"/>
      <c r="AC60" s="266"/>
      <c r="AD60" s="266"/>
    </row>
    <row r="61" spans="28:30" ht="15.75" customHeight="1" x14ac:dyDescent="0.3">
      <c r="AB61" s="265"/>
      <c r="AC61" s="266"/>
      <c r="AD61" s="266"/>
    </row>
    <row r="62" spans="28:30" ht="15.75" customHeight="1" x14ac:dyDescent="0.3">
      <c r="AB62" s="265"/>
      <c r="AC62" s="266"/>
      <c r="AD62" s="266"/>
    </row>
    <row r="63" spans="28:30" ht="15.75" customHeight="1" x14ac:dyDescent="0.3">
      <c r="AB63" s="265"/>
      <c r="AC63" s="266"/>
      <c r="AD63" s="266"/>
    </row>
    <row r="64" spans="28:30" ht="15.75" customHeight="1" x14ac:dyDescent="0.3">
      <c r="AB64" s="265"/>
      <c r="AC64" s="266"/>
      <c r="AD64" s="266"/>
    </row>
    <row r="65" spans="28:30" ht="15.75" customHeight="1" x14ac:dyDescent="0.3">
      <c r="AB65" s="265"/>
      <c r="AC65" s="266"/>
      <c r="AD65" s="266"/>
    </row>
    <row r="66" spans="28:30" ht="15.75" customHeight="1" x14ac:dyDescent="0.3">
      <c r="AB66" s="265"/>
      <c r="AC66" s="266"/>
      <c r="AD66" s="266"/>
    </row>
    <row r="67" spans="28:30" ht="15.75" customHeight="1" x14ac:dyDescent="0.3">
      <c r="AB67" s="265"/>
      <c r="AC67" s="266"/>
      <c r="AD67" s="266"/>
    </row>
    <row r="68" spans="28:30" ht="15.75" customHeight="1" x14ac:dyDescent="0.3">
      <c r="AB68" s="265"/>
      <c r="AC68" s="266"/>
      <c r="AD68" s="266"/>
    </row>
    <row r="69" spans="28:30" ht="15.75" customHeight="1" x14ac:dyDescent="0.3">
      <c r="AB69" s="265"/>
      <c r="AC69" s="266"/>
      <c r="AD69" s="266"/>
    </row>
    <row r="70" spans="28:30" ht="15.75" customHeight="1" x14ac:dyDescent="0.3">
      <c r="AB70" s="265"/>
      <c r="AC70" s="266"/>
      <c r="AD70" s="266"/>
    </row>
    <row r="71" spans="28:30" ht="15.75" customHeight="1" x14ac:dyDescent="0.3">
      <c r="AB71" s="265"/>
      <c r="AC71" s="266"/>
      <c r="AD71" s="266"/>
    </row>
    <row r="72" spans="28:30" ht="15.75" customHeight="1" x14ac:dyDescent="0.3">
      <c r="AB72" s="265"/>
      <c r="AC72" s="266"/>
      <c r="AD72" s="266"/>
    </row>
    <row r="73" spans="28:30" ht="15.75" customHeight="1" x14ac:dyDescent="0.3">
      <c r="AB73" s="265"/>
      <c r="AC73" s="266"/>
      <c r="AD73" s="266"/>
    </row>
    <row r="74" spans="28:30" ht="15.75" customHeight="1" x14ac:dyDescent="0.3">
      <c r="AB74" s="265"/>
      <c r="AC74" s="266"/>
      <c r="AD74" s="266"/>
    </row>
    <row r="75" spans="28:30" ht="15.75" customHeight="1" x14ac:dyDescent="0.3">
      <c r="AB75" s="265"/>
      <c r="AC75" s="266"/>
      <c r="AD75" s="266"/>
    </row>
    <row r="76" spans="28:30" ht="15.75" customHeight="1" x14ac:dyDescent="0.3">
      <c r="AB76" s="265"/>
      <c r="AC76" s="266"/>
      <c r="AD76" s="266"/>
    </row>
    <row r="77" spans="28:30" ht="15.75" customHeight="1" x14ac:dyDescent="0.3">
      <c r="AB77" s="265"/>
      <c r="AC77" s="266"/>
      <c r="AD77" s="266"/>
    </row>
    <row r="78" spans="28:30" ht="15.75" customHeight="1" x14ac:dyDescent="0.3">
      <c r="AB78" s="265"/>
      <c r="AC78" s="266"/>
      <c r="AD78" s="266"/>
    </row>
    <row r="79" spans="28:30" ht="15.75" customHeight="1" x14ac:dyDescent="0.3">
      <c r="AB79" s="265"/>
      <c r="AC79" s="266"/>
      <c r="AD79" s="266"/>
    </row>
    <row r="80" spans="28:30" ht="15.75" customHeight="1" x14ac:dyDescent="0.3">
      <c r="AB80" s="265"/>
      <c r="AC80" s="266"/>
      <c r="AD80" s="266"/>
    </row>
    <row r="81" spans="28:30" ht="15.75" customHeight="1" x14ac:dyDescent="0.3">
      <c r="AB81" s="265"/>
      <c r="AC81" s="266"/>
      <c r="AD81" s="266"/>
    </row>
    <row r="82" spans="28:30" ht="15.75" customHeight="1" x14ac:dyDescent="0.3">
      <c r="AB82" s="265"/>
      <c r="AC82" s="266"/>
      <c r="AD82" s="266"/>
    </row>
    <row r="83" spans="28:30" ht="15.75" customHeight="1" x14ac:dyDescent="0.3">
      <c r="AB83" s="265"/>
      <c r="AC83" s="266"/>
      <c r="AD83" s="266"/>
    </row>
    <row r="84" spans="28:30" ht="15.75" customHeight="1" x14ac:dyDescent="0.3">
      <c r="AB84" s="265"/>
      <c r="AC84" s="266"/>
      <c r="AD84" s="266"/>
    </row>
    <row r="85" spans="28:30" ht="15.75" customHeight="1" x14ac:dyDescent="0.3">
      <c r="AB85" s="265"/>
      <c r="AC85" s="266"/>
      <c r="AD85" s="266"/>
    </row>
    <row r="86" spans="28:30" ht="15.75" customHeight="1" x14ac:dyDescent="0.3">
      <c r="AB86" s="265"/>
      <c r="AC86" s="266"/>
      <c r="AD86" s="266"/>
    </row>
    <row r="87" spans="28:30" ht="15.75" customHeight="1" x14ac:dyDescent="0.3">
      <c r="AB87" s="265"/>
      <c r="AC87" s="266"/>
      <c r="AD87" s="266"/>
    </row>
    <row r="88" spans="28:30" ht="15.75" customHeight="1" x14ac:dyDescent="0.3">
      <c r="AB88" s="265"/>
      <c r="AC88" s="266"/>
      <c r="AD88" s="266"/>
    </row>
    <row r="89" spans="28:30" ht="15.75" customHeight="1" x14ac:dyDescent="0.3">
      <c r="AB89" s="265"/>
      <c r="AC89" s="266"/>
      <c r="AD89" s="266"/>
    </row>
    <row r="90" spans="28:30" ht="15.75" customHeight="1" x14ac:dyDescent="0.3">
      <c r="AB90" s="265"/>
      <c r="AC90" s="266"/>
      <c r="AD90" s="266"/>
    </row>
    <row r="91" spans="28:30" ht="15.75" customHeight="1" x14ac:dyDescent="0.3">
      <c r="AB91" s="265"/>
      <c r="AC91" s="266"/>
      <c r="AD91" s="266"/>
    </row>
    <row r="92" spans="28:30" ht="15.75" customHeight="1" x14ac:dyDescent="0.3">
      <c r="AB92" s="265"/>
      <c r="AC92" s="266"/>
      <c r="AD92" s="266"/>
    </row>
    <row r="93" spans="28:30" ht="15.75" customHeight="1" x14ac:dyDescent="0.3">
      <c r="AB93" s="265"/>
      <c r="AC93" s="266"/>
      <c r="AD93" s="266"/>
    </row>
    <row r="94" spans="28:30" ht="15.75" customHeight="1" x14ac:dyDescent="0.3">
      <c r="AB94" s="265"/>
      <c r="AC94" s="266"/>
      <c r="AD94" s="266"/>
    </row>
    <row r="95" spans="28:30" ht="15.75" customHeight="1" x14ac:dyDescent="0.3">
      <c r="AB95" s="265"/>
      <c r="AC95" s="266"/>
      <c r="AD95" s="266"/>
    </row>
    <row r="96" spans="28:30" ht="15.75" customHeight="1" x14ac:dyDescent="0.3">
      <c r="AB96" s="265"/>
      <c r="AC96" s="266"/>
      <c r="AD96" s="266"/>
    </row>
    <row r="97" spans="28:30" ht="15.75" customHeight="1" x14ac:dyDescent="0.3">
      <c r="AB97" s="265"/>
      <c r="AC97" s="266"/>
      <c r="AD97" s="266"/>
    </row>
    <row r="98" spans="28:30" ht="15.75" customHeight="1" x14ac:dyDescent="0.3">
      <c r="AB98" s="265"/>
      <c r="AC98" s="266"/>
      <c r="AD98" s="266"/>
    </row>
    <row r="99" spans="28:30" ht="15.75" customHeight="1" x14ac:dyDescent="0.3">
      <c r="AB99" s="265"/>
      <c r="AC99" s="266"/>
      <c r="AD99" s="266"/>
    </row>
    <row r="100" spans="28:30" ht="15.75" customHeight="1" x14ac:dyDescent="0.3">
      <c r="AB100" s="265"/>
      <c r="AC100" s="266"/>
      <c r="AD100" s="266"/>
    </row>
    <row r="101" spans="28:30" ht="15.75" customHeight="1" x14ac:dyDescent="0.3">
      <c r="AB101" s="265"/>
      <c r="AC101" s="266"/>
      <c r="AD101" s="266"/>
    </row>
    <row r="102" spans="28:30" ht="15.75" customHeight="1" x14ac:dyDescent="0.3">
      <c r="AB102" s="265"/>
      <c r="AC102" s="266"/>
      <c r="AD102" s="266"/>
    </row>
    <row r="103" spans="28:30" ht="15.75" customHeight="1" x14ac:dyDescent="0.3">
      <c r="AB103" s="265"/>
      <c r="AC103" s="266"/>
      <c r="AD103" s="266"/>
    </row>
    <row r="104" spans="28:30" ht="15.75" customHeight="1" x14ac:dyDescent="0.3">
      <c r="AB104" s="265"/>
      <c r="AC104" s="266"/>
      <c r="AD104" s="266"/>
    </row>
    <row r="105" spans="28:30" ht="15.75" customHeight="1" x14ac:dyDescent="0.3">
      <c r="AB105" s="265"/>
      <c r="AC105" s="266"/>
      <c r="AD105" s="266"/>
    </row>
    <row r="106" spans="28:30" ht="15.75" customHeight="1" x14ac:dyDescent="0.3">
      <c r="AB106" s="265"/>
      <c r="AC106" s="266"/>
      <c r="AD106" s="266"/>
    </row>
    <row r="107" spans="28:30" ht="15.75" customHeight="1" x14ac:dyDescent="0.3">
      <c r="AB107" s="265"/>
      <c r="AC107" s="266"/>
      <c r="AD107" s="266"/>
    </row>
    <row r="108" spans="28:30" ht="15.75" customHeight="1" x14ac:dyDescent="0.3">
      <c r="AB108" s="265"/>
      <c r="AC108" s="266"/>
      <c r="AD108" s="266"/>
    </row>
    <row r="109" spans="28:30" ht="15.75" customHeight="1" x14ac:dyDescent="0.3">
      <c r="AB109" s="265"/>
      <c r="AC109" s="266"/>
      <c r="AD109" s="266"/>
    </row>
    <row r="110" spans="28:30" ht="15.75" customHeight="1" x14ac:dyDescent="0.3">
      <c r="AB110" s="265"/>
      <c r="AC110" s="266"/>
      <c r="AD110" s="266"/>
    </row>
    <row r="111" spans="28:30" ht="15.75" customHeight="1" x14ac:dyDescent="0.3">
      <c r="AB111" s="265"/>
      <c r="AC111" s="266"/>
      <c r="AD111" s="266"/>
    </row>
    <row r="112" spans="28:30" ht="15.75" customHeight="1" x14ac:dyDescent="0.3">
      <c r="AB112" s="265"/>
      <c r="AC112" s="266"/>
      <c r="AD112" s="266"/>
    </row>
    <row r="113" spans="28:30" ht="15.75" customHeight="1" x14ac:dyDescent="0.3">
      <c r="AB113" s="265"/>
      <c r="AC113" s="266"/>
      <c r="AD113" s="266"/>
    </row>
    <row r="114" spans="28:30" ht="15.75" customHeight="1" x14ac:dyDescent="0.3">
      <c r="AB114" s="265"/>
      <c r="AC114" s="266"/>
      <c r="AD114" s="266"/>
    </row>
    <row r="115" spans="28:30" ht="15.75" customHeight="1" x14ac:dyDescent="0.3">
      <c r="AB115" s="265"/>
      <c r="AC115" s="266"/>
      <c r="AD115" s="266"/>
    </row>
    <row r="116" spans="28:30" ht="15.75" customHeight="1" x14ac:dyDescent="0.3">
      <c r="AB116" s="265"/>
      <c r="AC116" s="266"/>
      <c r="AD116" s="266"/>
    </row>
    <row r="117" spans="28:30" ht="15.75" customHeight="1" x14ac:dyDescent="0.3">
      <c r="AB117" s="265"/>
      <c r="AC117" s="266"/>
      <c r="AD117" s="266"/>
    </row>
    <row r="118" spans="28:30" ht="15.75" customHeight="1" x14ac:dyDescent="0.3">
      <c r="AB118" s="265"/>
      <c r="AC118" s="266"/>
      <c r="AD118" s="266"/>
    </row>
    <row r="119" spans="28:30" ht="15.75" customHeight="1" x14ac:dyDescent="0.3">
      <c r="AB119" s="265"/>
      <c r="AC119" s="266"/>
      <c r="AD119" s="266"/>
    </row>
    <row r="120" spans="28:30" ht="15.75" customHeight="1" x14ac:dyDescent="0.3">
      <c r="AB120" s="265"/>
      <c r="AC120" s="266"/>
      <c r="AD120" s="266"/>
    </row>
    <row r="121" spans="28:30" ht="15.75" customHeight="1" x14ac:dyDescent="0.3">
      <c r="AB121" s="265"/>
      <c r="AC121" s="266"/>
      <c r="AD121" s="266"/>
    </row>
    <row r="122" spans="28:30" ht="15.75" customHeight="1" x14ac:dyDescent="0.3">
      <c r="AB122" s="265"/>
      <c r="AC122" s="266"/>
      <c r="AD122" s="266"/>
    </row>
    <row r="123" spans="28:30" ht="15.75" customHeight="1" x14ac:dyDescent="0.3">
      <c r="AB123" s="265"/>
      <c r="AC123" s="266"/>
      <c r="AD123" s="266"/>
    </row>
    <row r="124" spans="28:30" ht="15.75" customHeight="1" x14ac:dyDescent="0.3">
      <c r="AB124" s="265"/>
      <c r="AC124" s="266"/>
      <c r="AD124" s="266"/>
    </row>
    <row r="125" spans="28:30" ht="15.75" customHeight="1" x14ac:dyDescent="0.3">
      <c r="AB125" s="265"/>
      <c r="AC125" s="266"/>
      <c r="AD125" s="266"/>
    </row>
    <row r="126" spans="28:30" ht="15.75" customHeight="1" x14ac:dyDescent="0.3">
      <c r="AB126" s="265"/>
      <c r="AC126" s="266"/>
      <c r="AD126" s="266"/>
    </row>
    <row r="127" spans="28:30" ht="15.75" customHeight="1" x14ac:dyDescent="0.3">
      <c r="AB127" s="265"/>
      <c r="AC127" s="266"/>
      <c r="AD127" s="266"/>
    </row>
    <row r="128" spans="28:30" ht="15.75" customHeight="1" x14ac:dyDescent="0.3">
      <c r="AB128" s="265"/>
      <c r="AC128" s="266"/>
      <c r="AD128" s="266"/>
    </row>
    <row r="129" spans="28:30" ht="15.75" customHeight="1" x14ac:dyDescent="0.3">
      <c r="AB129" s="265"/>
      <c r="AC129" s="266"/>
      <c r="AD129" s="266"/>
    </row>
    <row r="130" spans="28:30" ht="15.75" customHeight="1" x14ac:dyDescent="0.3">
      <c r="AB130" s="265"/>
      <c r="AC130" s="266"/>
      <c r="AD130" s="266"/>
    </row>
    <row r="131" spans="28:30" ht="15.75" customHeight="1" x14ac:dyDescent="0.3">
      <c r="AB131" s="265"/>
      <c r="AC131" s="266"/>
      <c r="AD131" s="266"/>
    </row>
    <row r="132" spans="28:30" ht="15.75" customHeight="1" x14ac:dyDescent="0.3">
      <c r="AB132" s="265"/>
      <c r="AC132" s="266"/>
      <c r="AD132" s="266"/>
    </row>
    <row r="133" spans="28:30" ht="15.75" customHeight="1" x14ac:dyDescent="0.3">
      <c r="AB133" s="265"/>
      <c r="AC133" s="266"/>
      <c r="AD133" s="266"/>
    </row>
    <row r="134" spans="28:30" ht="15.75" customHeight="1" x14ac:dyDescent="0.3">
      <c r="AB134" s="265"/>
      <c r="AC134" s="266"/>
      <c r="AD134" s="266"/>
    </row>
    <row r="135" spans="28:30" ht="15.75" customHeight="1" x14ac:dyDescent="0.3">
      <c r="AB135" s="265"/>
      <c r="AC135" s="266"/>
      <c r="AD135" s="266"/>
    </row>
    <row r="136" spans="28:30" ht="15.75" customHeight="1" x14ac:dyDescent="0.3">
      <c r="AB136" s="265"/>
      <c r="AC136" s="266"/>
      <c r="AD136" s="266"/>
    </row>
    <row r="137" spans="28:30" ht="15.75" customHeight="1" x14ac:dyDescent="0.3">
      <c r="AB137" s="265"/>
      <c r="AC137" s="266"/>
      <c r="AD137" s="266"/>
    </row>
    <row r="138" spans="28:30" ht="15.75" customHeight="1" x14ac:dyDescent="0.3">
      <c r="AB138" s="265"/>
      <c r="AC138" s="266"/>
      <c r="AD138" s="266"/>
    </row>
    <row r="139" spans="28:30" ht="15.75" customHeight="1" x14ac:dyDescent="0.3">
      <c r="AB139" s="265"/>
      <c r="AC139" s="266"/>
      <c r="AD139" s="266"/>
    </row>
    <row r="140" spans="28:30" ht="15.75" customHeight="1" x14ac:dyDescent="0.3">
      <c r="AB140" s="265"/>
      <c r="AC140" s="266"/>
      <c r="AD140" s="266"/>
    </row>
    <row r="141" spans="28:30" ht="15.75" customHeight="1" x14ac:dyDescent="0.3">
      <c r="AB141" s="265"/>
      <c r="AC141" s="266"/>
      <c r="AD141" s="266"/>
    </row>
    <row r="142" spans="28:30" ht="15.75" customHeight="1" x14ac:dyDescent="0.3">
      <c r="AB142" s="265"/>
      <c r="AC142" s="266"/>
      <c r="AD142" s="266"/>
    </row>
    <row r="143" spans="28:30" ht="15.75" customHeight="1" x14ac:dyDescent="0.3">
      <c r="AB143" s="265"/>
      <c r="AC143" s="266"/>
      <c r="AD143" s="266"/>
    </row>
    <row r="144" spans="28:30" ht="15.75" customHeight="1" x14ac:dyDescent="0.3">
      <c r="AB144" s="265"/>
      <c r="AC144" s="266"/>
      <c r="AD144" s="266"/>
    </row>
    <row r="145" spans="28:30" ht="15.75" customHeight="1" x14ac:dyDescent="0.3">
      <c r="AB145" s="265"/>
      <c r="AC145" s="266"/>
      <c r="AD145" s="266"/>
    </row>
    <row r="146" spans="28:30" ht="15.75" customHeight="1" x14ac:dyDescent="0.3">
      <c r="AB146" s="265"/>
      <c r="AC146" s="266"/>
      <c r="AD146" s="266"/>
    </row>
    <row r="147" spans="28:30" ht="15.75" customHeight="1" x14ac:dyDescent="0.3">
      <c r="AB147" s="265"/>
      <c r="AC147" s="266"/>
      <c r="AD147" s="266"/>
    </row>
    <row r="148" spans="28:30" ht="15.75" customHeight="1" x14ac:dyDescent="0.3">
      <c r="AB148" s="265"/>
      <c r="AC148" s="266"/>
      <c r="AD148" s="266"/>
    </row>
    <row r="149" spans="28:30" ht="15.75" customHeight="1" x14ac:dyDescent="0.3">
      <c r="AB149" s="265"/>
      <c r="AC149" s="266"/>
      <c r="AD149" s="266"/>
    </row>
    <row r="150" spans="28:30" ht="15.75" customHeight="1" x14ac:dyDescent="0.3">
      <c r="AB150" s="265"/>
      <c r="AC150" s="266"/>
      <c r="AD150" s="266"/>
    </row>
    <row r="151" spans="28:30" ht="15.75" customHeight="1" x14ac:dyDescent="0.3">
      <c r="AB151" s="265"/>
      <c r="AC151" s="266"/>
      <c r="AD151" s="266"/>
    </row>
    <row r="152" spans="28:30" ht="15.75" customHeight="1" x14ac:dyDescent="0.3">
      <c r="AB152" s="265"/>
      <c r="AC152" s="266"/>
      <c r="AD152" s="266"/>
    </row>
    <row r="153" spans="28:30" ht="15.75" customHeight="1" x14ac:dyDescent="0.3">
      <c r="AB153" s="265"/>
      <c r="AC153" s="266"/>
      <c r="AD153" s="266"/>
    </row>
    <row r="154" spans="28:30" ht="15.75" customHeight="1" x14ac:dyDescent="0.3">
      <c r="AB154" s="265"/>
      <c r="AC154" s="266"/>
      <c r="AD154" s="266"/>
    </row>
    <row r="155" spans="28:30" ht="15.75" customHeight="1" x14ac:dyDescent="0.3">
      <c r="AB155" s="265"/>
      <c r="AC155" s="266"/>
      <c r="AD155" s="266"/>
    </row>
    <row r="156" spans="28:30" ht="15.75" customHeight="1" x14ac:dyDescent="0.3">
      <c r="AB156" s="265"/>
      <c r="AC156" s="266"/>
      <c r="AD156" s="266"/>
    </row>
    <row r="157" spans="28:30" ht="15.75" customHeight="1" x14ac:dyDescent="0.3">
      <c r="AB157" s="265"/>
      <c r="AC157" s="266"/>
      <c r="AD157" s="266"/>
    </row>
    <row r="158" spans="28:30" ht="15.75" customHeight="1" x14ac:dyDescent="0.3">
      <c r="AB158" s="265"/>
      <c r="AC158" s="266"/>
      <c r="AD158" s="266"/>
    </row>
    <row r="159" spans="28:30" ht="15.75" customHeight="1" x14ac:dyDescent="0.3">
      <c r="AB159" s="265"/>
      <c r="AC159" s="266"/>
      <c r="AD159" s="266"/>
    </row>
    <row r="160" spans="28:30" ht="15.75" customHeight="1" x14ac:dyDescent="0.3">
      <c r="AB160" s="265"/>
      <c r="AC160" s="266"/>
      <c r="AD160" s="266"/>
    </row>
    <row r="161" spans="28:30" ht="15.75" customHeight="1" x14ac:dyDescent="0.3">
      <c r="AB161" s="265"/>
      <c r="AC161" s="266"/>
      <c r="AD161" s="266"/>
    </row>
    <row r="162" spans="28:30" ht="15.75" customHeight="1" x14ac:dyDescent="0.3">
      <c r="AB162" s="265"/>
      <c r="AC162" s="266"/>
      <c r="AD162" s="266"/>
    </row>
    <row r="163" spans="28:30" ht="15.75" customHeight="1" x14ac:dyDescent="0.3">
      <c r="AB163" s="265"/>
      <c r="AC163" s="266"/>
      <c r="AD163" s="266"/>
    </row>
    <row r="164" spans="28:30" ht="15.75" customHeight="1" x14ac:dyDescent="0.3">
      <c r="AB164" s="265"/>
      <c r="AC164" s="266"/>
      <c r="AD164" s="266"/>
    </row>
    <row r="165" spans="28:30" ht="15.75" customHeight="1" x14ac:dyDescent="0.3">
      <c r="AB165" s="265"/>
      <c r="AC165" s="266"/>
      <c r="AD165" s="266"/>
    </row>
    <row r="166" spans="28:30" ht="15.75" customHeight="1" x14ac:dyDescent="0.3">
      <c r="AB166" s="265"/>
      <c r="AC166" s="266"/>
      <c r="AD166" s="266"/>
    </row>
    <row r="167" spans="28:30" ht="15.75" customHeight="1" x14ac:dyDescent="0.3">
      <c r="AB167" s="265"/>
      <c r="AC167" s="266"/>
      <c r="AD167" s="266"/>
    </row>
    <row r="168" spans="28:30" ht="15.75" customHeight="1" x14ac:dyDescent="0.3">
      <c r="AB168" s="265"/>
      <c r="AC168" s="266"/>
      <c r="AD168" s="266"/>
    </row>
    <row r="169" spans="28:30" ht="15.75" customHeight="1" x14ac:dyDescent="0.3">
      <c r="AB169" s="265"/>
      <c r="AC169" s="266"/>
      <c r="AD169" s="266"/>
    </row>
    <row r="170" spans="28:30" ht="15.75" customHeight="1" x14ac:dyDescent="0.3">
      <c r="AB170" s="265"/>
      <c r="AC170" s="266"/>
      <c r="AD170" s="266"/>
    </row>
    <row r="171" spans="28:30" ht="15.75" customHeight="1" x14ac:dyDescent="0.3">
      <c r="AB171" s="265"/>
      <c r="AC171" s="266"/>
      <c r="AD171" s="266"/>
    </row>
    <row r="172" spans="28:30" ht="15.75" customHeight="1" x14ac:dyDescent="0.3">
      <c r="AB172" s="265"/>
      <c r="AC172" s="266"/>
      <c r="AD172" s="266"/>
    </row>
    <row r="173" spans="28:30" ht="15.75" customHeight="1" x14ac:dyDescent="0.3">
      <c r="AB173" s="265"/>
      <c r="AC173" s="266"/>
      <c r="AD173" s="266"/>
    </row>
    <row r="174" spans="28:30" ht="15.75" customHeight="1" x14ac:dyDescent="0.3">
      <c r="AB174" s="265"/>
      <c r="AC174" s="266"/>
      <c r="AD174" s="266"/>
    </row>
    <row r="175" spans="28:30" ht="15.75" customHeight="1" x14ac:dyDescent="0.3">
      <c r="AB175" s="265"/>
      <c r="AC175" s="266"/>
      <c r="AD175" s="266"/>
    </row>
    <row r="176" spans="28:30" ht="15.75" customHeight="1" x14ac:dyDescent="0.3">
      <c r="AB176" s="265"/>
      <c r="AC176" s="266"/>
      <c r="AD176" s="266"/>
    </row>
    <row r="177" spans="28:30" ht="15.75" customHeight="1" x14ac:dyDescent="0.3">
      <c r="AB177" s="265"/>
      <c r="AC177" s="266"/>
      <c r="AD177" s="266"/>
    </row>
    <row r="178" spans="28:30" ht="15.75" customHeight="1" x14ac:dyDescent="0.3">
      <c r="AB178" s="265"/>
      <c r="AC178" s="266"/>
      <c r="AD178" s="266"/>
    </row>
    <row r="179" spans="28:30" ht="15.75" customHeight="1" x14ac:dyDescent="0.3">
      <c r="AB179" s="265"/>
      <c r="AC179" s="266"/>
      <c r="AD179" s="266"/>
    </row>
    <row r="180" spans="28:30" ht="15.75" customHeight="1" x14ac:dyDescent="0.3">
      <c r="AB180" s="265"/>
      <c r="AC180" s="266"/>
      <c r="AD180" s="266"/>
    </row>
    <row r="181" spans="28:30" ht="15.75" customHeight="1" x14ac:dyDescent="0.3">
      <c r="AB181" s="265"/>
      <c r="AC181" s="266"/>
      <c r="AD181" s="266"/>
    </row>
    <row r="182" spans="28:30" ht="15.75" customHeight="1" x14ac:dyDescent="0.3">
      <c r="AB182" s="265"/>
      <c r="AC182" s="266"/>
      <c r="AD182" s="266"/>
    </row>
    <row r="183" spans="28:30" ht="15.75" customHeight="1" x14ac:dyDescent="0.3">
      <c r="AB183" s="265"/>
      <c r="AC183" s="266"/>
      <c r="AD183" s="266"/>
    </row>
    <row r="184" spans="28:30" ht="15.75" customHeight="1" x14ac:dyDescent="0.3">
      <c r="AB184" s="265"/>
      <c r="AC184" s="266"/>
      <c r="AD184" s="266"/>
    </row>
    <row r="185" spans="28:30" ht="15.75" customHeight="1" x14ac:dyDescent="0.3">
      <c r="AB185" s="265"/>
      <c r="AC185" s="266"/>
      <c r="AD185" s="266"/>
    </row>
    <row r="186" spans="28:30" ht="15.75" customHeight="1" x14ac:dyDescent="0.3">
      <c r="AB186" s="265"/>
      <c r="AC186" s="266"/>
      <c r="AD186" s="266"/>
    </row>
    <row r="187" spans="28:30" ht="15.75" customHeight="1" x14ac:dyDescent="0.3">
      <c r="AB187" s="265"/>
      <c r="AC187" s="266"/>
      <c r="AD187" s="266"/>
    </row>
    <row r="188" spans="28:30" ht="15.75" customHeight="1" x14ac:dyDescent="0.3">
      <c r="AB188" s="265"/>
      <c r="AC188" s="266"/>
      <c r="AD188" s="266"/>
    </row>
    <row r="189" spans="28:30" ht="15.75" customHeight="1" x14ac:dyDescent="0.3">
      <c r="AB189" s="265"/>
      <c r="AC189" s="266"/>
      <c r="AD189" s="266"/>
    </row>
    <row r="190" spans="28:30" ht="15.75" customHeight="1" x14ac:dyDescent="0.3">
      <c r="AB190" s="265"/>
      <c r="AC190" s="266"/>
      <c r="AD190" s="266"/>
    </row>
    <row r="191" spans="28:30" ht="15.75" customHeight="1" x14ac:dyDescent="0.3">
      <c r="AB191" s="265"/>
      <c r="AC191" s="266"/>
      <c r="AD191" s="266"/>
    </row>
    <row r="192" spans="28:30" ht="15.75" customHeight="1" x14ac:dyDescent="0.3">
      <c r="AB192" s="265"/>
      <c r="AC192" s="266"/>
      <c r="AD192" s="266"/>
    </row>
    <row r="193" spans="28:30" ht="15.75" customHeight="1" x14ac:dyDescent="0.3">
      <c r="AB193" s="265"/>
      <c r="AC193" s="266"/>
      <c r="AD193" s="266"/>
    </row>
    <row r="194" spans="28:30" ht="15.75" customHeight="1" x14ac:dyDescent="0.3">
      <c r="AB194" s="265"/>
      <c r="AC194" s="266"/>
      <c r="AD194" s="266"/>
    </row>
    <row r="195" spans="28:30" ht="15.75" customHeight="1" x14ac:dyDescent="0.3">
      <c r="AB195" s="265"/>
      <c r="AC195" s="266"/>
      <c r="AD195" s="266"/>
    </row>
    <row r="196" spans="28:30" ht="15.75" customHeight="1" x14ac:dyDescent="0.3">
      <c r="AB196" s="265"/>
      <c r="AC196" s="266"/>
      <c r="AD196" s="266"/>
    </row>
    <row r="197" spans="28:30" ht="15.75" customHeight="1" x14ac:dyDescent="0.3">
      <c r="AB197" s="265"/>
      <c r="AC197" s="266"/>
      <c r="AD197" s="266"/>
    </row>
    <row r="198" spans="28:30" ht="15.75" customHeight="1" x14ac:dyDescent="0.3">
      <c r="AB198" s="265"/>
      <c r="AC198" s="266"/>
      <c r="AD198" s="266"/>
    </row>
    <row r="199" spans="28:30" ht="15.75" customHeight="1" x14ac:dyDescent="0.3">
      <c r="AB199" s="265"/>
      <c r="AC199" s="266"/>
      <c r="AD199" s="266"/>
    </row>
    <row r="200" spans="28:30" ht="15.75" customHeight="1" x14ac:dyDescent="0.3">
      <c r="AB200" s="265"/>
      <c r="AC200" s="266"/>
      <c r="AD200" s="266"/>
    </row>
    <row r="201" spans="28:30" ht="15.75" customHeight="1" x14ac:dyDescent="0.3">
      <c r="AB201" s="265"/>
      <c r="AC201" s="266"/>
      <c r="AD201" s="266"/>
    </row>
    <row r="202" spans="28:30" ht="15.75" customHeight="1" x14ac:dyDescent="0.3">
      <c r="AB202" s="265"/>
      <c r="AC202" s="266"/>
      <c r="AD202" s="266"/>
    </row>
    <row r="203" spans="28:30" ht="15.75" customHeight="1" x14ac:dyDescent="0.3">
      <c r="AB203" s="265"/>
      <c r="AC203" s="266"/>
      <c r="AD203" s="266"/>
    </row>
    <row r="204" spans="28:30" ht="15.75" customHeight="1" x14ac:dyDescent="0.3">
      <c r="AB204" s="265"/>
      <c r="AC204" s="266"/>
      <c r="AD204" s="266"/>
    </row>
    <row r="205" spans="28:30" ht="15.75" customHeight="1" x14ac:dyDescent="0.3">
      <c r="AB205" s="265"/>
      <c r="AC205" s="266"/>
      <c r="AD205" s="266"/>
    </row>
    <row r="206" spans="28:30" ht="15.75" customHeight="1" x14ac:dyDescent="0.3">
      <c r="AB206" s="265"/>
      <c r="AC206" s="266"/>
      <c r="AD206" s="266"/>
    </row>
    <row r="207" spans="28:30" ht="15.75" customHeight="1" x14ac:dyDescent="0.3">
      <c r="AB207" s="265"/>
      <c r="AC207" s="266"/>
      <c r="AD207" s="266"/>
    </row>
    <row r="208" spans="28:30" ht="15.75" customHeight="1" x14ac:dyDescent="0.3">
      <c r="AB208" s="265"/>
      <c r="AC208" s="266"/>
      <c r="AD208" s="266"/>
    </row>
    <row r="209" spans="28:30" ht="15.75" customHeight="1" x14ac:dyDescent="0.3">
      <c r="AB209" s="265"/>
      <c r="AC209" s="266"/>
      <c r="AD209" s="266"/>
    </row>
    <row r="210" spans="28:30" ht="15.75" customHeight="1" x14ac:dyDescent="0.3">
      <c r="AB210" s="265"/>
      <c r="AC210" s="266"/>
      <c r="AD210" s="266"/>
    </row>
    <row r="211" spans="28:30" ht="15.75" customHeight="1" x14ac:dyDescent="0.3">
      <c r="AB211" s="265"/>
      <c r="AC211" s="266"/>
      <c r="AD211" s="266"/>
    </row>
    <row r="212" spans="28:30" ht="15.75" customHeight="1" x14ac:dyDescent="0.3">
      <c r="AB212" s="265"/>
      <c r="AC212" s="266"/>
      <c r="AD212" s="266"/>
    </row>
    <row r="213" spans="28:30" ht="15.75" customHeight="1" x14ac:dyDescent="0.3">
      <c r="AB213" s="265"/>
      <c r="AC213" s="266"/>
      <c r="AD213" s="266"/>
    </row>
    <row r="214" spans="28:30" ht="15.75" customHeight="1" x14ac:dyDescent="0.3">
      <c r="AB214" s="265"/>
      <c r="AC214" s="266"/>
      <c r="AD214" s="266"/>
    </row>
    <row r="215" spans="28:30" ht="15.75" customHeight="1" x14ac:dyDescent="0.3">
      <c r="AB215" s="265"/>
      <c r="AC215" s="266"/>
      <c r="AD215" s="266"/>
    </row>
    <row r="216" spans="28:30" ht="15.75" customHeight="1" x14ac:dyDescent="0.3">
      <c r="AB216" s="265"/>
      <c r="AC216" s="266"/>
      <c r="AD216" s="266"/>
    </row>
    <row r="217" spans="28:30" ht="15.75" customHeight="1" x14ac:dyDescent="0.3">
      <c r="AB217" s="265"/>
      <c r="AC217" s="266"/>
      <c r="AD217" s="266"/>
    </row>
    <row r="218" spans="28:30" ht="15.75" customHeight="1" x14ac:dyDescent="0.3">
      <c r="AB218" s="265"/>
      <c r="AC218" s="266"/>
      <c r="AD218" s="266"/>
    </row>
    <row r="219" spans="28:30" ht="15.75" customHeight="1" x14ac:dyDescent="0.3">
      <c r="AB219" s="265"/>
      <c r="AC219" s="266"/>
      <c r="AD219" s="266"/>
    </row>
    <row r="220" spans="28:30" ht="15.75" customHeight="1" x14ac:dyDescent="0.3">
      <c r="AB220" s="265"/>
      <c r="AC220" s="266"/>
      <c r="AD220" s="266"/>
    </row>
    <row r="221" spans="28:30" ht="15.75" customHeight="1" x14ac:dyDescent="0.3">
      <c r="AB221" s="265"/>
      <c r="AC221" s="266"/>
      <c r="AD221" s="266"/>
    </row>
    <row r="222" spans="28:30" ht="15.75" customHeight="1" x14ac:dyDescent="0.3">
      <c r="AB222" s="265"/>
      <c r="AC222" s="266"/>
      <c r="AD222" s="266"/>
    </row>
    <row r="223" spans="28:30" ht="15.75" customHeight="1" x14ac:dyDescent="0.3">
      <c r="AB223" s="265"/>
      <c r="AC223" s="266"/>
      <c r="AD223" s="266"/>
    </row>
    <row r="224" spans="28:30" ht="15.75" customHeight="1" x14ac:dyDescent="0.3">
      <c r="AB224" s="265"/>
      <c r="AC224" s="266"/>
      <c r="AD224" s="266"/>
    </row>
    <row r="225" spans="28:28" ht="15.75" customHeight="1" x14ac:dyDescent="0.3">
      <c r="AB225" s="265"/>
    </row>
    <row r="226" spans="28:28" ht="15.75" customHeight="1" x14ac:dyDescent="0.3">
      <c r="AB226" s="265"/>
    </row>
    <row r="227" spans="28:28" ht="15.75" customHeight="1" x14ac:dyDescent="0.3">
      <c r="AB227" s="265"/>
    </row>
    <row r="228" spans="28:28" ht="15.75" customHeight="1" x14ac:dyDescent="0.3">
      <c r="AB228" s="265"/>
    </row>
    <row r="229" spans="28:28" ht="15.75" customHeight="1" x14ac:dyDescent="0.3">
      <c r="AB229" s="265"/>
    </row>
    <row r="230" spans="28:28" ht="15.75" customHeight="1" x14ac:dyDescent="0.3">
      <c r="AB230" s="265"/>
    </row>
    <row r="231" spans="28:28" ht="15.75" customHeight="1" x14ac:dyDescent="0.3">
      <c r="AB231" s="265"/>
    </row>
    <row r="232" spans="28:28" ht="15.75" customHeight="1" x14ac:dyDescent="0.3">
      <c r="AB232" s="265"/>
    </row>
    <row r="233" spans="28:28" ht="15.75" customHeight="1" x14ac:dyDescent="0.3">
      <c r="AB233" s="265"/>
    </row>
    <row r="234" spans="28:28" ht="15.75" customHeight="1" x14ac:dyDescent="0.3">
      <c r="AB234" s="265"/>
    </row>
    <row r="235" spans="28:28" ht="15.75" customHeight="1" x14ac:dyDescent="0.3">
      <c r="AB235" s="265"/>
    </row>
    <row r="236" spans="28:28" ht="15.75" customHeight="1" x14ac:dyDescent="0.3">
      <c r="AB236" s="265"/>
    </row>
    <row r="237" spans="28:28" ht="15.75" customHeight="1" x14ac:dyDescent="0.3">
      <c r="AB237" s="265"/>
    </row>
    <row r="238" spans="28:28" ht="15.75" customHeight="1" x14ac:dyDescent="0.3">
      <c r="AB238" s="265"/>
    </row>
    <row r="239" spans="28:28" ht="15.75" customHeight="1" x14ac:dyDescent="0.3">
      <c r="AB239" s="265"/>
    </row>
    <row r="240" spans="28:28" ht="15.75" customHeight="1" x14ac:dyDescent="0.3">
      <c r="AB240" s="265"/>
    </row>
    <row r="241" spans="28:28" ht="15.75" customHeight="1" x14ac:dyDescent="0.3">
      <c r="AB241" s="265"/>
    </row>
    <row r="242" spans="28:28" ht="15.75" customHeight="1" x14ac:dyDescent="0.3">
      <c r="AB242" s="265"/>
    </row>
    <row r="243" spans="28:28" ht="15.75" customHeight="1" x14ac:dyDescent="0.3">
      <c r="AB243" s="265"/>
    </row>
    <row r="244" spans="28:28" ht="15.75" customHeight="1" x14ac:dyDescent="0.3">
      <c r="AB244" s="265"/>
    </row>
    <row r="245" spans="28:28" ht="15.75" customHeight="1" x14ac:dyDescent="0.3">
      <c r="AB245" s="265"/>
    </row>
    <row r="246" spans="28:28" ht="15.75" customHeight="1" x14ac:dyDescent="0.3">
      <c r="AB246" s="265"/>
    </row>
    <row r="247" spans="28:28" ht="15.75" customHeight="1" x14ac:dyDescent="0.3">
      <c r="AB247" s="265"/>
    </row>
    <row r="248" spans="28:28" ht="15.75" customHeight="1" x14ac:dyDescent="0.3">
      <c r="AB248" s="265"/>
    </row>
    <row r="249" spans="28:28" ht="15.75" customHeight="1" x14ac:dyDescent="0.3">
      <c r="AB249" s="265"/>
    </row>
    <row r="250" spans="28:28" ht="15.75" customHeight="1" x14ac:dyDescent="0.3">
      <c r="AB250" s="265"/>
    </row>
    <row r="251" spans="28:28" ht="15.75" customHeight="1" x14ac:dyDescent="0.3">
      <c r="AB251" s="265"/>
    </row>
    <row r="252" spans="28:28" ht="15.75" customHeight="1" x14ac:dyDescent="0.3">
      <c r="AB252" s="265"/>
    </row>
    <row r="253" spans="28:28" ht="15.75" customHeight="1" x14ac:dyDescent="0.3">
      <c r="AB253" s="265"/>
    </row>
    <row r="254" spans="28:28" ht="15.75" customHeight="1" x14ac:dyDescent="0.3">
      <c r="AB254" s="265"/>
    </row>
    <row r="255" spans="28:28" ht="15.75" customHeight="1" x14ac:dyDescent="0.3">
      <c r="AB255" s="265"/>
    </row>
    <row r="256" spans="28:28" ht="15.75" customHeight="1" x14ac:dyDescent="0.3">
      <c r="AB256" s="265"/>
    </row>
    <row r="257" spans="28:28" ht="15.75" customHeight="1" x14ac:dyDescent="0.3">
      <c r="AB257" s="265"/>
    </row>
    <row r="258" spans="28:28" ht="15.75" customHeight="1" x14ac:dyDescent="0.3">
      <c r="AB258" s="265"/>
    </row>
    <row r="259" spans="28:28" ht="15.75" customHeight="1" x14ac:dyDescent="0.3">
      <c r="AB259" s="265"/>
    </row>
    <row r="260" spans="28:28" ht="15.75" customHeight="1" x14ac:dyDescent="0.3">
      <c r="AB260" s="265"/>
    </row>
    <row r="261" spans="28:28" ht="15.75" customHeight="1" x14ac:dyDescent="0.3">
      <c r="AB261" s="265"/>
    </row>
    <row r="262" spans="28:28" ht="15.75" customHeight="1" x14ac:dyDescent="0.3">
      <c r="AB262" s="265"/>
    </row>
    <row r="263" spans="28:28" ht="15.75" customHeight="1" x14ac:dyDescent="0.3">
      <c r="AB263" s="265"/>
    </row>
    <row r="264" spans="28:28" ht="15.75" customHeight="1" x14ac:dyDescent="0.3">
      <c r="AB264" s="265"/>
    </row>
    <row r="265" spans="28:28" ht="15.75" customHeight="1" x14ac:dyDescent="0.3">
      <c r="AB265" s="265"/>
    </row>
    <row r="266" spans="28:28" ht="15.75" customHeight="1" x14ac:dyDescent="0.3">
      <c r="AB266" s="265"/>
    </row>
    <row r="267" spans="28:28" ht="15.75" customHeight="1" x14ac:dyDescent="0.3">
      <c r="AB267" s="265"/>
    </row>
    <row r="268" spans="28:28" ht="15.75" customHeight="1" x14ac:dyDescent="0.3">
      <c r="AB268" s="265"/>
    </row>
    <row r="269" spans="28:28" ht="15.75" customHeight="1" x14ac:dyDescent="0.3">
      <c r="AB269" s="265"/>
    </row>
    <row r="270" spans="28:28" ht="15.75" customHeight="1" x14ac:dyDescent="0.3">
      <c r="AB270" s="265"/>
    </row>
    <row r="271" spans="28:28" ht="15.75" customHeight="1" x14ac:dyDescent="0.3">
      <c r="AB271" s="265"/>
    </row>
    <row r="272" spans="28:28" ht="15.75" customHeight="1" x14ac:dyDescent="0.3">
      <c r="AB272" s="265"/>
    </row>
    <row r="273" spans="28:28" ht="15.75" customHeight="1" x14ac:dyDescent="0.3">
      <c r="AB273" s="265"/>
    </row>
    <row r="274" spans="28:28" ht="15.75" customHeight="1" x14ac:dyDescent="0.3">
      <c r="AB274" s="265"/>
    </row>
    <row r="275" spans="28:28" ht="15.75" customHeight="1" x14ac:dyDescent="0.3">
      <c r="AB275" s="265"/>
    </row>
    <row r="276" spans="28:28" ht="15.75" customHeight="1" x14ac:dyDescent="0.3">
      <c r="AB276" s="265"/>
    </row>
    <row r="277" spans="28:28" ht="15.75" customHeight="1" x14ac:dyDescent="0.3">
      <c r="AB277" s="265"/>
    </row>
    <row r="278" spans="28:28" ht="15.75" customHeight="1" x14ac:dyDescent="0.3">
      <c r="AB278" s="265"/>
    </row>
    <row r="279" spans="28:28" ht="15.75" customHeight="1" x14ac:dyDescent="0.3">
      <c r="AB279" s="265"/>
    </row>
    <row r="280" spans="28:28" ht="15.75" customHeight="1" x14ac:dyDescent="0.3">
      <c r="AB280" s="265"/>
    </row>
    <row r="281" spans="28:28" ht="15.75" customHeight="1" x14ac:dyDescent="0.3">
      <c r="AB281" s="265"/>
    </row>
    <row r="282" spans="28:28" ht="15.75" customHeight="1" x14ac:dyDescent="0.3">
      <c r="AB282" s="265"/>
    </row>
    <row r="283" spans="28:28" ht="15.75" customHeight="1" x14ac:dyDescent="0.3">
      <c r="AB283" s="265"/>
    </row>
    <row r="284" spans="28:28" ht="15.75" customHeight="1" x14ac:dyDescent="0.3">
      <c r="AB284" s="265"/>
    </row>
    <row r="285" spans="28:28" ht="15.75" customHeight="1" x14ac:dyDescent="0.3">
      <c r="AB285" s="265"/>
    </row>
    <row r="286" spans="28:28" ht="15.75" customHeight="1" x14ac:dyDescent="0.3">
      <c r="AB286" s="265"/>
    </row>
    <row r="287" spans="28:28" ht="15.75" customHeight="1" x14ac:dyDescent="0.3">
      <c r="AB287" s="265"/>
    </row>
    <row r="288" spans="28:28" ht="15.75" customHeight="1" x14ac:dyDescent="0.3">
      <c r="AB288" s="265"/>
    </row>
    <row r="289" spans="28:28" ht="15.75" customHeight="1" x14ac:dyDescent="0.3">
      <c r="AB289" s="265"/>
    </row>
    <row r="290" spans="28:28" ht="15.75" customHeight="1" x14ac:dyDescent="0.3">
      <c r="AB290" s="265"/>
    </row>
    <row r="291" spans="28:28" ht="15.75" customHeight="1" x14ac:dyDescent="0.3">
      <c r="AB291" s="265"/>
    </row>
    <row r="292" spans="28:28" ht="15.75" customHeight="1" x14ac:dyDescent="0.3">
      <c r="AB292" s="265"/>
    </row>
    <row r="293" spans="28:28" ht="15.75" customHeight="1" x14ac:dyDescent="0.3">
      <c r="AB293" s="265"/>
    </row>
    <row r="294" spans="28:28" ht="15.75" customHeight="1" x14ac:dyDescent="0.3">
      <c r="AB294" s="265"/>
    </row>
    <row r="295" spans="28:28" ht="15.75" customHeight="1" x14ac:dyDescent="0.3">
      <c r="AB295" s="265"/>
    </row>
    <row r="296" spans="28:28" ht="15.75" customHeight="1" x14ac:dyDescent="0.3">
      <c r="AB296" s="265"/>
    </row>
    <row r="297" spans="28:28" ht="15.75" customHeight="1" x14ac:dyDescent="0.3">
      <c r="AB297" s="265"/>
    </row>
    <row r="298" spans="28:28" ht="15.75" customHeight="1" x14ac:dyDescent="0.3">
      <c r="AB298" s="265"/>
    </row>
    <row r="299" spans="28:28" ht="15.75" customHeight="1" x14ac:dyDescent="0.3">
      <c r="AB299" s="265"/>
    </row>
    <row r="300" spans="28:28" ht="15.75" customHeight="1" x14ac:dyDescent="0.3">
      <c r="AB300" s="265"/>
    </row>
    <row r="301" spans="28:28" ht="15.75" customHeight="1" x14ac:dyDescent="0.3">
      <c r="AB301" s="265"/>
    </row>
    <row r="302" spans="28:28" ht="15.75" customHeight="1" x14ac:dyDescent="0.3">
      <c r="AB302" s="265"/>
    </row>
    <row r="303" spans="28:28" ht="15.75" customHeight="1" x14ac:dyDescent="0.3">
      <c r="AB303" s="265"/>
    </row>
    <row r="304" spans="28:28" ht="15.75" customHeight="1" x14ac:dyDescent="0.3">
      <c r="AB304" s="265"/>
    </row>
    <row r="305" spans="28:28" ht="15.75" customHeight="1" x14ac:dyDescent="0.3">
      <c r="AB305" s="265"/>
    </row>
    <row r="306" spans="28:28" ht="15.75" customHeight="1" x14ac:dyDescent="0.3">
      <c r="AB306" s="265"/>
    </row>
    <row r="307" spans="28:28" ht="15.75" customHeight="1" x14ac:dyDescent="0.3">
      <c r="AB307" s="265"/>
    </row>
    <row r="308" spans="28:28" ht="15.75" customHeight="1" x14ac:dyDescent="0.3">
      <c r="AB308" s="265"/>
    </row>
    <row r="309" spans="28:28" ht="15.75" customHeight="1" x14ac:dyDescent="0.3">
      <c r="AB309" s="265"/>
    </row>
    <row r="310" spans="28:28" ht="15.75" customHeight="1" x14ac:dyDescent="0.3">
      <c r="AB310" s="265"/>
    </row>
    <row r="311" spans="28:28" ht="15.75" customHeight="1" x14ac:dyDescent="0.3">
      <c r="AB311" s="265"/>
    </row>
    <row r="312" spans="28:28" ht="15.75" customHeight="1" x14ac:dyDescent="0.3">
      <c r="AB312" s="265"/>
    </row>
    <row r="313" spans="28:28" ht="15.75" customHeight="1" x14ac:dyDescent="0.3">
      <c r="AB313" s="265"/>
    </row>
    <row r="314" spans="28:28" ht="15.75" customHeight="1" x14ac:dyDescent="0.3">
      <c r="AB314" s="265"/>
    </row>
    <row r="315" spans="28:28" ht="15.75" customHeight="1" x14ac:dyDescent="0.3">
      <c r="AB315" s="265"/>
    </row>
    <row r="316" spans="28:28" ht="15.75" customHeight="1" x14ac:dyDescent="0.3">
      <c r="AB316" s="265"/>
    </row>
    <row r="317" spans="28:28" ht="15.75" customHeight="1" x14ac:dyDescent="0.3">
      <c r="AB317" s="265"/>
    </row>
    <row r="318" spans="28:28" ht="15.75" customHeight="1" x14ac:dyDescent="0.3">
      <c r="AB318" s="265"/>
    </row>
    <row r="319" spans="28:28" ht="15.75" customHeight="1" x14ac:dyDescent="0.3">
      <c r="AB319" s="265"/>
    </row>
    <row r="320" spans="28:28" ht="15.75" customHeight="1" x14ac:dyDescent="0.3">
      <c r="AB320" s="265"/>
    </row>
    <row r="321" spans="28:28" ht="15.75" customHeight="1" x14ac:dyDescent="0.3">
      <c r="AB321" s="265"/>
    </row>
    <row r="322" spans="28:28" ht="15.75" customHeight="1" x14ac:dyDescent="0.3">
      <c r="AB322" s="265"/>
    </row>
    <row r="323" spans="28:28" ht="15.75" customHeight="1" x14ac:dyDescent="0.3">
      <c r="AB323" s="265"/>
    </row>
    <row r="324" spans="28:28" ht="15.75" customHeight="1" x14ac:dyDescent="0.3">
      <c r="AB324" s="265"/>
    </row>
    <row r="325" spans="28:28" ht="15.75" customHeight="1" x14ac:dyDescent="0.3">
      <c r="AB325" s="265"/>
    </row>
    <row r="326" spans="28:28" ht="15.75" customHeight="1" x14ac:dyDescent="0.3">
      <c r="AB326" s="265"/>
    </row>
    <row r="327" spans="28:28" ht="15.75" customHeight="1" x14ac:dyDescent="0.3">
      <c r="AB327" s="265"/>
    </row>
    <row r="328" spans="28:28" ht="15.75" customHeight="1" x14ac:dyDescent="0.3">
      <c r="AB328" s="265"/>
    </row>
    <row r="329" spans="28:28" ht="15.75" customHeight="1" x14ac:dyDescent="0.3">
      <c r="AB329" s="265"/>
    </row>
    <row r="330" spans="28:28" ht="15.75" customHeight="1" x14ac:dyDescent="0.3">
      <c r="AB330" s="265"/>
    </row>
    <row r="331" spans="28:28" ht="15.75" customHeight="1" x14ac:dyDescent="0.3">
      <c r="AB331" s="265"/>
    </row>
    <row r="332" spans="28:28" ht="15.75" customHeight="1" x14ac:dyDescent="0.3">
      <c r="AB332" s="265"/>
    </row>
    <row r="333" spans="28:28" ht="15.75" customHeight="1" x14ac:dyDescent="0.3">
      <c r="AB333" s="265"/>
    </row>
    <row r="334" spans="28:28" ht="15.75" customHeight="1" x14ac:dyDescent="0.3">
      <c r="AB334" s="265"/>
    </row>
    <row r="335" spans="28:28" ht="15.75" customHeight="1" x14ac:dyDescent="0.3">
      <c r="AB335" s="265"/>
    </row>
    <row r="336" spans="28:28" ht="15.75" customHeight="1" x14ac:dyDescent="0.3">
      <c r="AB336" s="265"/>
    </row>
    <row r="337" spans="28:28" ht="15.75" customHeight="1" x14ac:dyDescent="0.3">
      <c r="AB337" s="265"/>
    </row>
    <row r="338" spans="28:28" ht="15.75" customHeight="1" x14ac:dyDescent="0.3">
      <c r="AB338" s="265"/>
    </row>
    <row r="339" spans="28:28" ht="15.75" customHeight="1" x14ac:dyDescent="0.3">
      <c r="AB339" s="265"/>
    </row>
    <row r="340" spans="28:28" ht="15.75" customHeight="1" x14ac:dyDescent="0.3">
      <c r="AB340" s="265"/>
    </row>
    <row r="341" spans="28:28" ht="15.75" customHeight="1" x14ac:dyDescent="0.3">
      <c r="AB341" s="265"/>
    </row>
    <row r="342" spans="28:28" ht="15.75" customHeight="1" x14ac:dyDescent="0.3">
      <c r="AB342" s="265"/>
    </row>
    <row r="343" spans="28:28" ht="15.75" customHeight="1" x14ac:dyDescent="0.3">
      <c r="AB343" s="265"/>
    </row>
    <row r="344" spans="28:28" ht="15.75" customHeight="1" x14ac:dyDescent="0.3">
      <c r="AB344" s="265"/>
    </row>
    <row r="345" spans="28:28" ht="15.75" customHeight="1" x14ac:dyDescent="0.3">
      <c r="AB345" s="265"/>
    </row>
    <row r="346" spans="28:28" ht="15.75" customHeight="1" x14ac:dyDescent="0.3">
      <c r="AB346" s="265"/>
    </row>
    <row r="347" spans="28:28" ht="15.75" customHeight="1" x14ac:dyDescent="0.3">
      <c r="AB347" s="265"/>
    </row>
    <row r="348" spans="28:28" ht="15.75" customHeight="1" x14ac:dyDescent="0.3">
      <c r="AB348" s="265"/>
    </row>
    <row r="349" spans="28:28" ht="15.75" customHeight="1" x14ac:dyDescent="0.3">
      <c r="AB349" s="265"/>
    </row>
    <row r="350" spans="28:28" ht="15.75" customHeight="1" x14ac:dyDescent="0.3">
      <c r="AB350" s="265"/>
    </row>
    <row r="351" spans="28:28" ht="15.75" customHeight="1" x14ac:dyDescent="0.3">
      <c r="AB351" s="265"/>
    </row>
    <row r="352" spans="28:28" ht="15.75" customHeight="1" x14ac:dyDescent="0.3">
      <c r="AB352" s="265"/>
    </row>
    <row r="353" spans="28:28" ht="15.75" customHeight="1" x14ac:dyDescent="0.3">
      <c r="AB353" s="265"/>
    </row>
    <row r="354" spans="28:28" ht="15.75" customHeight="1" x14ac:dyDescent="0.3">
      <c r="AB354" s="265"/>
    </row>
    <row r="355" spans="28:28" ht="15.75" customHeight="1" x14ac:dyDescent="0.3">
      <c r="AB355" s="265"/>
    </row>
    <row r="356" spans="28:28" ht="15.75" customHeight="1" x14ac:dyDescent="0.3">
      <c r="AB356" s="265"/>
    </row>
    <row r="357" spans="28:28" ht="15.75" customHeight="1" x14ac:dyDescent="0.3">
      <c r="AB357" s="265"/>
    </row>
    <row r="358" spans="28:28" ht="15.75" customHeight="1" x14ac:dyDescent="0.3">
      <c r="AB358" s="265"/>
    </row>
    <row r="359" spans="28:28" ht="15.75" customHeight="1" x14ac:dyDescent="0.3">
      <c r="AB359" s="265"/>
    </row>
    <row r="360" spans="28:28" ht="15.75" customHeight="1" x14ac:dyDescent="0.3">
      <c r="AB360" s="265"/>
    </row>
    <row r="361" spans="28:28" ht="15.75" customHeight="1" x14ac:dyDescent="0.3">
      <c r="AB361" s="265"/>
    </row>
    <row r="362" spans="28:28" ht="15.75" customHeight="1" x14ac:dyDescent="0.3">
      <c r="AB362" s="265"/>
    </row>
    <row r="363" spans="28:28" ht="15.75" customHeight="1" x14ac:dyDescent="0.3">
      <c r="AB363" s="265"/>
    </row>
    <row r="364" spans="28:28" ht="15.75" customHeight="1" x14ac:dyDescent="0.3">
      <c r="AB364" s="265"/>
    </row>
    <row r="365" spans="28:28" ht="15.75" customHeight="1" x14ac:dyDescent="0.3">
      <c r="AB365" s="265"/>
    </row>
    <row r="366" spans="28:28" ht="15.75" customHeight="1" x14ac:dyDescent="0.3">
      <c r="AB366" s="265"/>
    </row>
    <row r="367" spans="28:28" ht="15.75" customHeight="1" x14ac:dyDescent="0.3">
      <c r="AB367" s="265"/>
    </row>
    <row r="368" spans="28:28" ht="15.75" customHeight="1" x14ac:dyDescent="0.3">
      <c r="AB368" s="265"/>
    </row>
    <row r="369" spans="28:28" ht="15.75" customHeight="1" x14ac:dyDescent="0.3">
      <c r="AB369" s="265"/>
    </row>
    <row r="370" spans="28:28" ht="15.75" customHeight="1" x14ac:dyDescent="0.3">
      <c r="AB370" s="265"/>
    </row>
    <row r="371" spans="28:28" ht="15.75" customHeight="1" x14ac:dyDescent="0.3">
      <c r="AB371" s="265"/>
    </row>
    <row r="372" spans="28:28" ht="15.75" customHeight="1" x14ac:dyDescent="0.3">
      <c r="AB372" s="265"/>
    </row>
    <row r="373" spans="28:28" ht="15.75" customHeight="1" x14ac:dyDescent="0.3">
      <c r="AB373" s="265"/>
    </row>
    <row r="374" spans="28:28" ht="15.75" customHeight="1" x14ac:dyDescent="0.3">
      <c r="AB374" s="265"/>
    </row>
    <row r="375" spans="28:28" ht="15.75" customHeight="1" x14ac:dyDescent="0.3">
      <c r="AB375" s="265"/>
    </row>
    <row r="376" spans="28:28" ht="15.75" customHeight="1" x14ac:dyDescent="0.3">
      <c r="AB376" s="265"/>
    </row>
    <row r="377" spans="28:28" ht="15.75" customHeight="1" x14ac:dyDescent="0.3">
      <c r="AB377" s="265"/>
    </row>
    <row r="378" spans="28:28" ht="15.75" customHeight="1" x14ac:dyDescent="0.3">
      <c r="AB378" s="265"/>
    </row>
    <row r="379" spans="28:28" ht="15.75" customHeight="1" x14ac:dyDescent="0.3">
      <c r="AB379" s="265"/>
    </row>
    <row r="380" spans="28:28" ht="15.75" customHeight="1" x14ac:dyDescent="0.3">
      <c r="AB380" s="265"/>
    </row>
    <row r="381" spans="28:28" ht="15.75" customHeight="1" x14ac:dyDescent="0.3">
      <c r="AB381" s="265"/>
    </row>
    <row r="382" spans="28:28" ht="15.75" customHeight="1" x14ac:dyDescent="0.3">
      <c r="AB382" s="265"/>
    </row>
    <row r="383" spans="28:28" ht="15.75" customHeight="1" x14ac:dyDescent="0.3">
      <c r="AB383" s="265"/>
    </row>
    <row r="384" spans="28:28" ht="15.75" customHeight="1" x14ac:dyDescent="0.3">
      <c r="AB384" s="265"/>
    </row>
    <row r="385" spans="28:28" ht="15.75" customHeight="1" x14ac:dyDescent="0.3">
      <c r="AB385" s="265"/>
    </row>
    <row r="386" spans="28:28" ht="15.75" customHeight="1" x14ac:dyDescent="0.3">
      <c r="AB386" s="265"/>
    </row>
    <row r="387" spans="28:28" ht="15.75" customHeight="1" x14ac:dyDescent="0.3">
      <c r="AB387" s="265"/>
    </row>
    <row r="388" spans="28:28" ht="15.75" customHeight="1" x14ac:dyDescent="0.3">
      <c r="AB388" s="265"/>
    </row>
    <row r="389" spans="28:28" ht="15.75" customHeight="1" x14ac:dyDescent="0.3">
      <c r="AB389" s="265"/>
    </row>
    <row r="390" spans="28:28" ht="15.75" customHeight="1" x14ac:dyDescent="0.3">
      <c r="AB390" s="265"/>
    </row>
    <row r="391" spans="28:28" ht="15.75" customHeight="1" x14ac:dyDescent="0.3">
      <c r="AB391" s="265"/>
    </row>
    <row r="392" spans="28:28" ht="15.75" customHeight="1" x14ac:dyDescent="0.3">
      <c r="AB392" s="265"/>
    </row>
    <row r="393" spans="28:28" ht="15.75" customHeight="1" x14ac:dyDescent="0.3">
      <c r="AB393" s="265"/>
    </row>
    <row r="394" spans="28:28" ht="15.75" customHeight="1" x14ac:dyDescent="0.3">
      <c r="AB394" s="265"/>
    </row>
    <row r="395" spans="28:28" ht="15.75" customHeight="1" x14ac:dyDescent="0.3">
      <c r="AB395" s="265"/>
    </row>
    <row r="396" spans="28:28" ht="15.75" customHeight="1" x14ac:dyDescent="0.3">
      <c r="AB396" s="265"/>
    </row>
    <row r="397" spans="28:28" ht="15.75" customHeight="1" x14ac:dyDescent="0.3">
      <c r="AB397" s="265"/>
    </row>
    <row r="398" spans="28:28" ht="15.75" customHeight="1" x14ac:dyDescent="0.3">
      <c r="AB398" s="265"/>
    </row>
    <row r="399" spans="28:28" ht="15.75" customHeight="1" x14ac:dyDescent="0.3">
      <c r="AB399" s="265"/>
    </row>
    <row r="400" spans="28:28" ht="15.75" customHeight="1" x14ac:dyDescent="0.3">
      <c r="AB400" s="265"/>
    </row>
    <row r="401" spans="28:28" ht="15.75" customHeight="1" x14ac:dyDescent="0.3">
      <c r="AB401" s="265"/>
    </row>
    <row r="402" spans="28:28" ht="15.75" customHeight="1" x14ac:dyDescent="0.3">
      <c r="AB402" s="265"/>
    </row>
    <row r="403" spans="28:28" ht="15.75" customHeight="1" x14ac:dyDescent="0.3">
      <c r="AB403" s="265"/>
    </row>
    <row r="404" spans="28:28" ht="15.75" customHeight="1" x14ac:dyDescent="0.3">
      <c r="AB404" s="265"/>
    </row>
    <row r="405" spans="28:28" ht="15.75" customHeight="1" x14ac:dyDescent="0.3">
      <c r="AB405" s="265"/>
    </row>
    <row r="406" spans="28:28" ht="15.75" customHeight="1" x14ac:dyDescent="0.3">
      <c r="AB406" s="265"/>
    </row>
    <row r="407" spans="28:28" ht="15.75" customHeight="1" x14ac:dyDescent="0.3">
      <c r="AB407" s="265"/>
    </row>
    <row r="408" spans="28:28" ht="15.75" customHeight="1" x14ac:dyDescent="0.3">
      <c r="AB408" s="265"/>
    </row>
    <row r="409" spans="28:28" ht="15.75" customHeight="1" x14ac:dyDescent="0.3">
      <c r="AB409" s="265"/>
    </row>
    <row r="410" spans="28:28" ht="15.75" customHeight="1" x14ac:dyDescent="0.3">
      <c r="AB410" s="265"/>
    </row>
    <row r="411" spans="28:28" ht="15.75" customHeight="1" x14ac:dyDescent="0.3">
      <c r="AB411" s="265"/>
    </row>
    <row r="412" spans="28:28" ht="15.75" customHeight="1" x14ac:dyDescent="0.3">
      <c r="AB412" s="265"/>
    </row>
    <row r="413" spans="28:28" ht="15.75" customHeight="1" x14ac:dyDescent="0.3">
      <c r="AB413" s="265"/>
    </row>
    <row r="414" spans="28:28" ht="15.75" customHeight="1" x14ac:dyDescent="0.3">
      <c r="AB414" s="265"/>
    </row>
    <row r="415" spans="28:28" ht="15.75" customHeight="1" x14ac:dyDescent="0.3">
      <c r="AB415" s="265"/>
    </row>
    <row r="416" spans="28:28" ht="15.75" customHeight="1" x14ac:dyDescent="0.3">
      <c r="AB416" s="265"/>
    </row>
    <row r="417" spans="28:28" ht="15.75" customHeight="1" x14ac:dyDescent="0.3">
      <c r="AB417" s="265"/>
    </row>
    <row r="418" spans="28:28" ht="15.75" customHeight="1" x14ac:dyDescent="0.3">
      <c r="AB418" s="265"/>
    </row>
    <row r="419" spans="28:28" ht="15.75" customHeight="1" x14ac:dyDescent="0.3">
      <c r="AB419" s="265"/>
    </row>
    <row r="420" spans="28:28" ht="15.75" customHeight="1" x14ac:dyDescent="0.3">
      <c r="AB420" s="265"/>
    </row>
    <row r="421" spans="28:28" ht="15.75" customHeight="1" x14ac:dyDescent="0.3">
      <c r="AB421" s="265"/>
    </row>
    <row r="422" spans="28:28" ht="15.75" customHeight="1" x14ac:dyDescent="0.3">
      <c r="AB422" s="265"/>
    </row>
    <row r="423" spans="28:28" ht="15.75" customHeight="1" x14ac:dyDescent="0.3">
      <c r="AB423" s="265"/>
    </row>
    <row r="424" spans="28:28" ht="15.75" customHeight="1" x14ac:dyDescent="0.3">
      <c r="AB424" s="265"/>
    </row>
    <row r="425" spans="28:28" ht="15.75" customHeight="1" x14ac:dyDescent="0.3">
      <c r="AB425" s="265"/>
    </row>
    <row r="426" spans="28:28" ht="15.75" customHeight="1" x14ac:dyDescent="0.3">
      <c r="AB426" s="265"/>
    </row>
    <row r="427" spans="28:28" ht="15.75" customHeight="1" x14ac:dyDescent="0.3">
      <c r="AB427" s="265"/>
    </row>
    <row r="428" spans="28:28" ht="15.75" customHeight="1" x14ac:dyDescent="0.3">
      <c r="AB428" s="265"/>
    </row>
    <row r="429" spans="28:28" ht="15.75" customHeight="1" x14ac:dyDescent="0.3">
      <c r="AB429" s="265"/>
    </row>
    <row r="430" spans="28:28" ht="15.75" customHeight="1" x14ac:dyDescent="0.3">
      <c r="AB430" s="265"/>
    </row>
    <row r="431" spans="28:28" ht="15.75" customHeight="1" x14ac:dyDescent="0.3">
      <c r="AB431" s="265"/>
    </row>
    <row r="432" spans="28:28" ht="15.75" customHeight="1" x14ac:dyDescent="0.3">
      <c r="AB432" s="265"/>
    </row>
    <row r="433" spans="28:28" ht="15.75" customHeight="1" x14ac:dyDescent="0.3">
      <c r="AB433" s="265"/>
    </row>
    <row r="434" spans="28:28" ht="15.75" customHeight="1" x14ac:dyDescent="0.3">
      <c r="AB434" s="265"/>
    </row>
    <row r="435" spans="28:28" ht="15.75" customHeight="1" x14ac:dyDescent="0.3">
      <c r="AB435" s="265"/>
    </row>
    <row r="436" spans="28:28" ht="15.75" customHeight="1" x14ac:dyDescent="0.3">
      <c r="AB436" s="265"/>
    </row>
    <row r="437" spans="28:28" ht="15.75" customHeight="1" x14ac:dyDescent="0.3">
      <c r="AB437" s="265"/>
    </row>
    <row r="438" spans="28:28" ht="15.75" customHeight="1" x14ac:dyDescent="0.3">
      <c r="AB438" s="265"/>
    </row>
    <row r="439" spans="28:28" ht="15.75" customHeight="1" x14ac:dyDescent="0.3">
      <c r="AB439" s="265"/>
    </row>
    <row r="440" spans="28:28" ht="15.75" customHeight="1" x14ac:dyDescent="0.3">
      <c r="AB440" s="265"/>
    </row>
    <row r="441" spans="28:28" ht="15.75" customHeight="1" x14ac:dyDescent="0.3">
      <c r="AB441" s="265"/>
    </row>
    <row r="442" spans="28:28" ht="15.75" customHeight="1" x14ac:dyDescent="0.3">
      <c r="AB442" s="265"/>
    </row>
    <row r="443" spans="28:28" ht="15.75" customHeight="1" x14ac:dyDescent="0.3">
      <c r="AB443" s="265"/>
    </row>
    <row r="444" spans="28:28" ht="15.75" customHeight="1" x14ac:dyDescent="0.3">
      <c r="AB444" s="265"/>
    </row>
    <row r="445" spans="28:28" ht="15.75" customHeight="1" x14ac:dyDescent="0.3">
      <c r="AB445" s="265"/>
    </row>
    <row r="446" spans="28:28" ht="15.75" customHeight="1" x14ac:dyDescent="0.3">
      <c r="AB446" s="265"/>
    </row>
    <row r="447" spans="28:28" ht="15.75" customHeight="1" x14ac:dyDescent="0.3">
      <c r="AB447" s="265"/>
    </row>
    <row r="448" spans="28:28" ht="15.75" customHeight="1" x14ac:dyDescent="0.3">
      <c r="AB448" s="265"/>
    </row>
    <row r="449" spans="28:28" ht="15.75" customHeight="1" x14ac:dyDescent="0.3">
      <c r="AB449" s="265"/>
    </row>
    <row r="450" spans="28:28" ht="15.75" customHeight="1" x14ac:dyDescent="0.3">
      <c r="AB450" s="265"/>
    </row>
    <row r="451" spans="28:28" ht="15.75" customHeight="1" x14ac:dyDescent="0.3">
      <c r="AB451" s="265"/>
    </row>
    <row r="452" spans="28:28" ht="15.75" customHeight="1" x14ac:dyDescent="0.3">
      <c r="AB452" s="265"/>
    </row>
    <row r="453" spans="28:28" ht="15.75" customHeight="1" x14ac:dyDescent="0.3">
      <c r="AB453" s="265"/>
    </row>
    <row r="454" spans="28:28" ht="15.75" customHeight="1" x14ac:dyDescent="0.3">
      <c r="AB454" s="265"/>
    </row>
    <row r="455" spans="28:28" ht="15.75" customHeight="1" x14ac:dyDescent="0.3">
      <c r="AB455" s="265"/>
    </row>
    <row r="456" spans="28:28" ht="15.75" customHeight="1" x14ac:dyDescent="0.3">
      <c r="AB456" s="265"/>
    </row>
    <row r="457" spans="28:28" ht="15.75" customHeight="1" x14ac:dyDescent="0.3">
      <c r="AB457" s="265"/>
    </row>
    <row r="458" spans="28:28" ht="15.75" customHeight="1" x14ac:dyDescent="0.3">
      <c r="AB458" s="265"/>
    </row>
    <row r="459" spans="28:28" ht="15.75" customHeight="1" x14ac:dyDescent="0.3">
      <c r="AB459" s="265"/>
    </row>
    <row r="460" spans="28:28" ht="15.75" customHeight="1" x14ac:dyDescent="0.3">
      <c r="AB460" s="265"/>
    </row>
    <row r="461" spans="28:28" ht="15.75" customHeight="1" x14ac:dyDescent="0.3">
      <c r="AB461" s="265"/>
    </row>
    <row r="462" spans="28:28" ht="15.75" customHeight="1" x14ac:dyDescent="0.3">
      <c r="AB462" s="265"/>
    </row>
    <row r="463" spans="28:28" ht="15.75" customHeight="1" x14ac:dyDescent="0.3">
      <c r="AB463" s="265"/>
    </row>
    <row r="464" spans="28:28" ht="15.75" customHeight="1" x14ac:dyDescent="0.3">
      <c r="AB464" s="265"/>
    </row>
    <row r="465" spans="28:28" ht="15.75" customHeight="1" x14ac:dyDescent="0.3">
      <c r="AB465" s="265"/>
    </row>
    <row r="466" spans="28:28" ht="15.75" customHeight="1" x14ac:dyDescent="0.3">
      <c r="AB466" s="265"/>
    </row>
    <row r="467" spans="28:28" ht="15.75" customHeight="1" x14ac:dyDescent="0.3">
      <c r="AB467" s="265"/>
    </row>
    <row r="468" spans="28:28" ht="15.75" customHeight="1" x14ac:dyDescent="0.3">
      <c r="AB468" s="265"/>
    </row>
    <row r="469" spans="28:28" ht="15.75" customHeight="1" x14ac:dyDescent="0.3">
      <c r="AB469" s="265"/>
    </row>
    <row r="470" spans="28:28" ht="15.75" customHeight="1" x14ac:dyDescent="0.3">
      <c r="AB470" s="265"/>
    </row>
    <row r="471" spans="28:28" ht="15.75" customHeight="1" x14ac:dyDescent="0.3">
      <c r="AB471" s="265"/>
    </row>
    <row r="472" spans="28:28" ht="15.75" customHeight="1" x14ac:dyDescent="0.3">
      <c r="AB472" s="265"/>
    </row>
    <row r="473" spans="28:28" ht="15.75" customHeight="1" x14ac:dyDescent="0.3">
      <c r="AB473" s="265"/>
    </row>
    <row r="474" spans="28:28" ht="15.75" customHeight="1" x14ac:dyDescent="0.3">
      <c r="AB474" s="265"/>
    </row>
    <row r="475" spans="28:28" ht="15.75" customHeight="1" x14ac:dyDescent="0.3">
      <c r="AB475" s="265"/>
    </row>
    <row r="476" spans="28:28" ht="15.75" customHeight="1" x14ac:dyDescent="0.3">
      <c r="AB476" s="265"/>
    </row>
    <row r="477" spans="28:28" ht="15.75" customHeight="1" x14ac:dyDescent="0.3">
      <c r="AB477" s="265"/>
    </row>
    <row r="478" spans="28:28" ht="15.75" customHeight="1" x14ac:dyDescent="0.3">
      <c r="AB478" s="265"/>
    </row>
    <row r="479" spans="28:28" ht="15.75" customHeight="1" x14ac:dyDescent="0.3">
      <c r="AB479" s="265"/>
    </row>
    <row r="480" spans="28:28" ht="15.75" customHeight="1" x14ac:dyDescent="0.3">
      <c r="AB480" s="265"/>
    </row>
    <row r="481" spans="28:28" ht="15.75" customHeight="1" x14ac:dyDescent="0.3">
      <c r="AB481" s="265"/>
    </row>
    <row r="482" spans="28:28" ht="15.75" customHeight="1" x14ac:dyDescent="0.3">
      <c r="AB482" s="265"/>
    </row>
    <row r="483" spans="28:28" ht="15.75" customHeight="1" x14ac:dyDescent="0.3">
      <c r="AB483" s="265"/>
    </row>
    <row r="484" spans="28:28" ht="15.75" customHeight="1" x14ac:dyDescent="0.3">
      <c r="AB484" s="265"/>
    </row>
    <row r="485" spans="28:28" ht="15.75" customHeight="1" x14ac:dyDescent="0.3">
      <c r="AB485" s="265"/>
    </row>
    <row r="486" spans="28:28" ht="15.75" customHeight="1" x14ac:dyDescent="0.3">
      <c r="AB486" s="265"/>
    </row>
    <row r="487" spans="28:28" ht="15.75" customHeight="1" x14ac:dyDescent="0.3">
      <c r="AB487" s="265"/>
    </row>
    <row r="488" spans="28:28" ht="15.75" customHeight="1" x14ac:dyDescent="0.3">
      <c r="AB488" s="265"/>
    </row>
    <row r="489" spans="28:28" ht="15.75" customHeight="1" x14ac:dyDescent="0.3">
      <c r="AB489" s="265"/>
    </row>
    <row r="490" spans="28:28" ht="15.75" customHeight="1" x14ac:dyDescent="0.3">
      <c r="AB490" s="265"/>
    </row>
    <row r="491" spans="28:28" ht="15.75" customHeight="1" x14ac:dyDescent="0.3">
      <c r="AB491" s="265"/>
    </row>
    <row r="492" spans="28:28" ht="15.75" customHeight="1" x14ac:dyDescent="0.3">
      <c r="AB492" s="265"/>
    </row>
    <row r="493" spans="28:28" ht="15.75" customHeight="1" x14ac:dyDescent="0.3">
      <c r="AB493" s="265"/>
    </row>
    <row r="494" spans="28:28" ht="15.75" customHeight="1" x14ac:dyDescent="0.3">
      <c r="AB494" s="265"/>
    </row>
    <row r="495" spans="28:28" ht="15.75" customHeight="1" x14ac:dyDescent="0.3">
      <c r="AB495" s="265"/>
    </row>
    <row r="496" spans="28:28" ht="15.75" customHeight="1" x14ac:dyDescent="0.3">
      <c r="AB496" s="265"/>
    </row>
    <row r="497" spans="28:28" ht="15.75" customHeight="1" x14ac:dyDescent="0.3">
      <c r="AB497" s="265"/>
    </row>
    <row r="498" spans="28:28" ht="15.75" customHeight="1" x14ac:dyDescent="0.3">
      <c r="AB498" s="265"/>
    </row>
    <row r="499" spans="28:28" ht="15.75" customHeight="1" x14ac:dyDescent="0.3">
      <c r="AB499" s="265"/>
    </row>
    <row r="500" spans="28:28" ht="15.75" customHeight="1" x14ac:dyDescent="0.3">
      <c r="AB500" s="265"/>
    </row>
    <row r="501" spans="28:28" ht="15.75" customHeight="1" x14ac:dyDescent="0.3">
      <c r="AB501" s="265"/>
    </row>
    <row r="502" spans="28:28" ht="15.75" customHeight="1" x14ac:dyDescent="0.3">
      <c r="AB502" s="265"/>
    </row>
    <row r="503" spans="28:28" ht="15.75" customHeight="1" x14ac:dyDescent="0.3">
      <c r="AB503" s="265"/>
    </row>
    <row r="504" spans="28:28" ht="15.75" customHeight="1" x14ac:dyDescent="0.3">
      <c r="AB504" s="265"/>
    </row>
    <row r="505" spans="28:28" ht="15.75" customHeight="1" x14ac:dyDescent="0.3">
      <c r="AB505" s="265"/>
    </row>
    <row r="506" spans="28:28" ht="15.75" customHeight="1" x14ac:dyDescent="0.3">
      <c r="AB506" s="265"/>
    </row>
    <row r="507" spans="28:28" ht="15.75" customHeight="1" x14ac:dyDescent="0.3">
      <c r="AB507" s="265"/>
    </row>
    <row r="508" spans="28:28" ht="15.75" customHeight="1" x14ac:dyDescent="0.3">
      <c r="AB508" s="265"/>
    </row>
    <row r="509" spans="28:28" ht="15.75" customHeight="1" x14ac:dyDescent="0.3">
      <c r="AB509" s="265"/>
    </row>
    <row r="510" spans="28:28" ht="15.75" customHeight="1" x14ac:dyDescent="0.3">
      <c r="AB510" s="265"/>
    </row>
    <row r="511" spans="28:28" ht="15.75" customHeight="1" x14ac:dyDescent="0.3">
      <c r="AB511" s="265"/>
    </row>
    <row r="512" spans="28:28" ht="15.75" customHeight="1" x14ac:dyDescent="0.3">
      <c r="AB512" s="265"/>
    </row>
    <row r="513" spans="28:28" ht="15.75" customHeight="1" x14ac:dyDescent="0.3">
      <c r="AB513" s="265"/>
    </row>
    <row r="514" spans="28:28" ht="15.75" customHeight="1" x14ac:dyDescent="0.3">
      <c r="AB514" s="265"/>
    </row>
    <row r="515" spans="28:28" ht="15.75" customHeight="1" x14ac:dyDescent="0.3">
      <c r="AB515" s="265"/>
    </row>
    <row r="516" spans="28:28" ht="15.75" customHeight="1" x14ac:dyDescent="0.3">
      <c r="AB516" s="265"/>
    </row>
    <row r="517" spans="28:28" ht="15.75" customHeight="1" x14ac:dyDescent="0.3">
      <c r="AB517" s="265"/>
    </row>
    <row r="518" spans="28:28" ht="15.75" customHeight="1" x14ac:dyDescent="0.3">
      <c r="AB518" s="265"/>
    </row>
    <row r="519" spans="28:28" ht="15.75" customHeight="1" x14ac:dyDescent="0.3">
      <c r="AB519" s="265"/>
    </row>
    <row r="520" spans="28:28" ht="15.75" customHeight="1" x14ac:dyDescent="0.3">
      <c r="AB520" s="265"/>
    </row>
    <row r="521" spans="28:28" ht="15.75" customHeight="1" x14ac:dyDescent="0.3">
      <c r="AB521" s="265"/>
    </row>
    <row r="522" spans="28:28" ht="15.75" customHeight="1" x14ac:dyDescent="0.3">
      <c r="AB522" s="265"/>
    </row>
    <row r="523" spans="28:28" ht="15.75" customHeight="1" x14ac:dyDescent="0.3">
      <c r="AB523" s="265"/>
    </row>
    <row r="524" spans="28:28" ht="15.75" customHeight="1" x14ac:dyDescent="0.3">
      <c r="AB524" s="265"/>
    </row>
    <row r="525" spans="28:28" ht="15.75" customHeight="1" x14ac:dyDescent="0.3">
      <c r="AB525" s="265"/>
    </row>
    <row r="526" spans="28:28" ht="15.75" customHeight="1" x14ac:dyDescent="0.3">
      <c r="AB526" s="265"/>
    </row>
    <row r="527" spans="28:28" ht="15.75" customHeight="1" x14ac:dyDescent="0.3">
      <c r="AB527" s="265"/>
    </row>
    <row r="528" spans="28:28" ht="15.75" customHeight="1" x14ac:dyDescent="0.3">
      <c r="AB528" s="265"/>
    </row>
    <row r="529" spans="28:28" ht="15.75" customHeight="1" x14ac:dyDescent="0.3">
      <c r="AB529" s="265"/>
    </row>
    <row r="530" spans="28:28" ht="15.75" customHeight="1" x14ac:dyDescent="0.3">
      <c r="AB530" s="265"/>
    </row>
    <row r="531" spans="28:28" ht="15.75" customHeight="1" x14ac:dyDescent="0.3">
      <c r="AB531" s="265"/>
    </row>
    <row r="532" spans="28:28" ht="15.75" customHeight="1" x14ac:dyDescent="0.3">
      <c r="AB532" s="265"/>
    </row>
    <row r="533" spans="28:28" ht="15.75" customHeight="1" x14ac:dyDescent="0.3">
      <c r="AB533" s="265"/>
    </row>
    <row r="534" spans="28:28" ht="15.75" customHeight="1" x14ac:dyDescent="0.3">
      <c r="AB534" s="265"/>
    </row>
    <row r="535" spans="28:28" ht="15.75" customHeight="1" x14ac:dyDescent="0.3">
      <c r="AB535" s="265"/>
    </row>
    <row r="536" spans="28:28" ht="15.75" customHeight="1" x14ac:dyDescent="0.3">
      <c r="AB536" s="265"/>
    </row>
    <row r="537" spans="28:28" ht="15.75" customHeight="1" x14ac:dyDescent="0.3">
      <c r="AB537" s="265"/>
    </row>
    <row r="538" spans="28:28" ht="15.75" customHeight="1" x14ac:dyDescent="0.3">
      <c r="AB538" s="265"/>
    </row>
    <row r="539" spans="28:28" ht="15.75" customHeight="1" x14ac:dyDescent="0.3">
      <c r="AB539" s="265"/>
    </row>
    <row r="540" spans="28:28" ht="15.75" customHeight="1" x14ac:dyDescent="0.3">
      <c r="AB540" s="265"/>
    </row>
    <row r="541" spans="28:28" ht="15.75" customHeight="1" x14ac:dyDescent="0.3">
      <c r="AB541" s="265"/>
    </row>
    <row r="542" spans="28:28" ht="15.75" customHeight="1" x14ac:dyDescent="0.3">
      <c r="AB542" s="265"/>
    </row>
    <row r="543" spans="28:28" ht="15.75" customHeight="1" x14ac:dyDescent="0.3">
      <c r="AB543" s="265"/>
    </row>
    <row r="544" spans="28:28" ht="15.75" customHeight="1" x14ac:dyDescent="0.3">
      <c r="AB544" s="265"/>
    </row>
    <row r="545" spans="28:28" ht="15.75" customHeight="1" x14ac:dyDescent="0.3">
      <c r="AB545" s="265"/>
    </row>
    <row r="546" spans="28:28" ht="15.75" customHeight="1" x14ac:dyDescent="0.3">
      <c r="AB546" s="265"/>
    </row>
    <row r="547" spans="28:28" ht="15.75" customHeight="1" x14ac:dyDescent="0.3">
      <c r="AB547" s="265"/>
    </row>
    <row r="548" spans="28:28" ht="15.75" customHeight="1" x14ac:dyDescent="0.3">
      <c r="AB548" s="265"/>
    </row>
    <row r="549" spans="28:28" ht="15.75" customHeight="1" x14ac:dyDescent="0.3">
      <c r="AB549" s="265"/>
    </row>
    <row r="550" spans="28:28" ht="15.75" customHeight="1" x14ac:dyDescent="0.3">
      <c r="AB550" s="265"/>
    </row>
    <row r="551" spans="28:28" ht="15.75" customHeight="1" x14ac:dyDescent="0.3">
      <c r="AB551" s="265"/>
    </row>
    <row r="552" spans="28:28" ht="15.75" customHeight="1" x14ac:dyDescent="0.3">
      <c r="AB552" s="265"/>
    </row>
    <row r="553" spans="28:28" ht="15.75" customHeight="1" x14ac:dyDescent="0.3">
      <c r="AB553" s="265"/>
    </row>
    <row r="554" spans="28:28" ht="15.75" customHeight="1" x14ac:dyDescent="0.3">
      <c r="AB554" s="265"/>
    </row>
    <row r="555" spans="28:28" ht="15.75" customHeight="1" x14ac:dyDescent="0.3">
      <c r="AB555" s="265"/>
    </row>
    <row r="556" spans="28:28" ht="15.75" customHeight="1" x14ac:dyDescent="0.3">
      <c r="AB556" s="265"/>
    </row>
    <row r="557" spans="28:28" ht="15.75" customHeight="1" x14ac:dyDescent="0.3">
      <c r="AB557" s="265"/>
    </row>
    <row r="558" spans="28:28" ht="15.75" customHeight="1" x14ac:dyDescent="0.3">
      <c r="AB558" s="265"/>
    </row>
    <row r="559" spans="28:28" ht="15.75" customHeight="1" x14ac:dyDescent="0.3">
      <c r="AB559" s="265"/>
    </row>
    <row r="560" spans="28:28" ht="15.75" customHeight="1" x14ac:dyDescent="0.3">
      <c r="AB560" s="265"/>
    </row>
    <row r="561" spans="28:28" ht="15.75" customHeight="1" x14ac:dyDescent="0.3">
      <c r="AB561" s="265"/>
    </row>
    <row r="562" spans="28:28" ht="15.75" customHeight="1" x14ac:dyDescent="0.3">
      <c r="AB562" s="265"/>
    </row>
    <row r="563" spans="28:28" ht="15.75" customHeight="1" x14ac:dyDescent="0.3">
      <c r="AB563" s="265"/>
    </row>
    <row r="564" spans="28:28" ht="15.75" customHeight="1" x14ac:dyDescent="0.3">
      <c r="AB564" s="265"/>
    </row>
    <row r="565" spans="28:28" ht="15.75" customHeight="1" x14ac:dyDescent="0.3">
      <c r="AB565" s="265"/>
    </row>
    <row r="566" spans="28:28" ht="15.75" customHeight="1" x14ac:dyDescent="0.3">
      <c r="AB566" s="265"/>
    </row>
    <row r="567" spans="28:28" ht="15.75" customHeight="1" x14ac:dyDescent="0.3">
      <c r="AB567" s="265"/>
    </row>
    <row r="568" spans="28:28" ht="15.75" customHeight="1" x14ac:dyDescent="0.3">
      <c r="AB568" s="265"/>
    </row>
    <row r="569" spans="28:28" ht="15.75" customHeight="1" x14ac:dyDescent="0.3">
      <c r="AB569" s="265"/>
    </row>
    <row r="570" spans="28:28" ht="15.75" customHeight="1" x14ac:dyDescent="0.3">
      <c r="AB570" s="265"/>
    </row>
    <row r="571" spans="28:28" ht="15.75" customHeight="1" x14ac:dyDescent="0.3">
      <c r="AB571" s="265"/>
    </row>
    <row r="572" spans="28:28" ht="15.75" customHeight="1" x14ac:dyDescent="0.3">
      <c r="AB572" s="265"/>
    </row>
    <row r="573" spans="28:28" ht="15.75" customHeight="1" x14ac:dyDescent="0.3">
      <c r="AB573" s="265"/>
    </row>
    <row r="574" spans="28:28" ht="15.75" customHeight="1" x14ac:dyDescent="0.3">
      <c r="AB574" s="265"/>
    </row>
    <row r="575" spans="28:28" ht="15.75" customHeight="1" x14ac:dyDescent="0.3">
      <c r="AB575" s="265"/>
    </row>
    <row r="576" spans="28:28" ht="15.75" customHeight="1" x14ac:dyDescent="0.3">
      <c r="AB576" s="265"/>
    </row>
    <row r="577" spans="28:28" ht="15.75" customHeight="1" x14ac:dyDescent="0.3">
      <c r="AB577" s="265"/>
    </row>
    <row r="578" spans="28:28" ht="15.75" customHeight="1" x14ac:dyDescent="0.3">
      <c r="AB578" s="265"/>
    </row>
    <row r="579" spans="28:28" ht="15.75" customHeight="1" x14ac:dyDescent="0.3">
      <c r="AB579" s="265"/>
    </row>
    <row r="580" spans="28:28" ht="15.75" customHeight="1" x14ac:dyDescent="0.3">
      <c r="AB580" s="265"/>
    </row>
    <row r="581" spans="28:28" ht="15.75" customHeight="1" x14ac:dyDescent="0.3">
      <c r="AB581" s="265"/>
    </row>
    <row r="582" spans="28:28" ht="15.75" customHeight="1" x14ac:dyDescent="0.3">
      <c r="AB582" s="265"/>
    </row>
    <row r="583" spans="28:28" ht="15.75" customHeight="1" x14ac:dyDescent="0.3">
      <c r="AB583" s="265"/>
    </row>
    <row r="584" spans="28:28" ht="15.75" customHeight="1" x14ac:dyDescent="0.3">
      <c r="AB584" s="265"/>
    </row>
    <row r="585" spans="28:28" ht="15.75" customHeight="1" x14ac:dyDescent="0.3">
      <c r="AB585" s="265"/>
    </row>
    <row r="586" spans="28:28" ht="15.75" customHeight="1" x14ac:dyDescent="0.3">
      <c r="AB586" s="265"/>
    </row>
    <row r="587" spans="28:28" ht="15.75" customHeight="1" x14ac:dyDescent="0.3">
      <c r="AB587" s="265"/>
    </row>
    <row r="588" spans="28:28" ht="15.75" customHeight="1" x14ac:dyDescent="0.3">
      <c r="AB588" s="265"/>
    </row>
    <row r="589" spans="28:28" ht="15.75" customHeight="1" x14ac:dyDescent="0.3">
      <c r="AB589" s="265"/>
    </row>
    <row r="590" spans="28:28" ht="15.75" customHeight="1" x14ac:dyDescent="0.3">
      <c r="AB590" s="265"/>
    </row>
    <row r="591" spans="28:28" ht="15.75" customHeight="1" x14ac:dyDescent="0.3">
      <c r="AB591" s="265"/>
    </row>
    <row r="592" spans="28:28" ht="15.75" customHeight="1" x14ac:dyDescent="0.3">
      <c r="AB592" s="265"/>
    </row>
    <row r="593" spans="28:28" ht="15.75" customHeight="1" x14ac:dyDescent="0.3">
      <c r="AB593" s="265"/>
    </row>
    <row r="594" spans="28:28" ht="15.75" customHeight="1" x14ac:dyDescent="0.3">
      <c r="AB594" s="265"/>
    </row>
    <row r="595" spans="28:28" ht="15.75" customHeight="1" x14ac:dyDescent="0.3">
      <c r="AB595" s="265"/>
    </row>
    <row r="596" spans="28:28" ht="15.75" customHeight="1" x14ac:dyDescent="0.3">
      <c r="AB596" s="265"/>
    </row>
    <row r="597" spans="28:28" ht="15.75" customHeight="1" x14ac:dyDescent="0.3">
      <c r="AB597" s="265"/>
    </row>
    <row r="598" spans="28:28" ht="15.75" customHeight="1" x14ac:dyDescent="0.3">
      <c r="AB598" s="265"/>
    </row>
    <row r="599" spans="28:28" ht="15.75" customHeight="1" x14ac:dyDescent="0.3">
      <c r="AB599" s="265"/>
    </row>
    <row r="600" spans="28:28" ht="15.75" customHeight="1" x14ac:dyDescent="0.3">
      <c r="AB600" s="265"/>
    </row>
    <row r="601" spans="28:28" ht="15.75" customHeight="1" x14ac:dyDescent="0.3">
      <c r="AB601" s="265"/>
    </row>
    <row r="602" spans="28:28" ht="15.75" customHeight="1" x14ac:dyDescent="0.3">
      <c r="AB602" s="265"/>
    </row>
    <row r="603" spans="28:28" ht="15.75" customHeight="1" x14ac:dyDescent="0.3">
      <c r="AB603" s="265"/>
    </row>
    <row r="604" spans="28:28" ht="15.75" customHeight="1" x14ac:dyDescent="0.3">
      <c r="AB604" s="265"/>
    </row>
    <row r="605" spans="28:28" ht="15.75" customHeight="1" x14ac:dyDescent="0.3">
      <c r="AB605" s="265"/>
    </row>
    <row r="606" spans="28:28" ht="15.75" customHeight="1" x14ac:dyDescent="0.3">
      <c r="AB606" s="265"/>
    </row>
    <row r="607" spans="28:28" ht="15.75" customHeight="1" x14ac:dyDescent="0.3">
      <c r="AB607" s="265"/>
    </row>
    <row r="608" spans="28:28" ht="15.75" customHeight="1" x14ac:dyDescent="0.3">
      <c r="AB608" s="265"/>
    </row>
    <row r="609" spans="28:28" ht="15.75" customHeight="1" x14ac:dyDescent="0.3">
      <c r="AB609" s="265"/>
    </row>
    <row r="610" spans="28:28" ht="15.75" customHeight="1" x14ac:dyDescent="0.3">
      <c r="AB610" s="265"/>
    </row>
    <row r="611" spans="28:28" ht="15.75" customHeight="1" x14ac:dyDescent="0.3">
      <c r="AB611" s="265"/>
    </row>
    <row r="612" spans="28:28" ht="15.75" customHeight="1" x14ac:dyDescent="0.3">
      <c r="AB612" s="265"/>
    </row>
    <row r="613" spans="28:28" ht="15.75" customHeight="1" x14ac:dyDescent="0.3">
      <c r="AB613" s="265"/>
    </row>
    <row r="614" spans="28:28" ht="15.75" customHeight="1" x14ac:dyDescent="0.3">
      <c r="AB614" s="265"/>
    </row>
    <row r="615" spans="28:28" ht="15.75" customHeight="1" x14ac:dyDescent="0.3">
      <c r="AB615" s="265"/>
    </row>
    <row r="616" spans="28:28" ht="15.75" customHeight="1" x14ac:dyDescent="0.3">
      <c r="AB616" s="265"/>
    </row>
    <row r="617" spans="28:28" ht="15.75" customHeight="1" x14ac:dyDescent="0.3">
      <c r="AB617" s="265"/>
    </row>
    <row r="618" spans="28:28" ht="15.75" customHeight="1" x14ac:dyDescent="0.3">
      <c r="AB618" s="265"/>
    </row>
    <row r="619" spans="28:28" ht="15.75" customHeight="1" x14ac:dyDescent="0.3">
      <c r="AB619" s="265"/>
    </row>
    <row r="620" spans="28:28" ht="15.75" customHeight="1" x14ac:dyDescent="0.3">
      <c r="AB620" s="265"/>
    </row>
    <row r="621" spans="28:28" ht="15.75" customHeight="1" x14ac:dyDescent="0.3">
      <c r="AB621" s="265"/>
    </row>
    <row r="622" spans="28:28" ht="15.75" customHeight="1" x14ac:dyDescent="0.3">
      <c r="AB622" s="265"/>
    </row>
    <row r="623" spans="28:28" ht="15.75" customHeight="1" x14ac:dyDescent="0.3">
      <c r="AB623" s="265"/>
    </row>
    <row r="624" spans="28:28" ht="15.75" customHeight="1" x14ac:dyDescent="0.3">
      <c r="AB624" s="265"/>
    </row>
    <row r="625" spans="28:28" ht="15.75" customHeight="1" x14ac:dyDescent="0.3">
      <c r="AB625" s="265"/>
    </row>
    <row r="626" spans="28:28" ht="15.75" customHeight="1" x14ac:dyDescent="0.3">
      <c r="AB626" s="265"/>
    </row>
    <row r="627" spans="28:28" ht="15.75" customHeight="1" x14ac:dyDescent="0.3">
      <c r="AB627" s="265"/>
    </row>
    <row r="628" spans="28:28" ht="15.75" customHeight="1" x14ac:dyDescent="0.3">
      <c r="AB628" s="265"/>
    </row>
    <row r="629" spans="28:28" ht="15.75" customHeight="1" x14ac:dyDescent="0.3">
      <c r="AB629" s="265"/>
    </row>
    <row r="630" spans="28:28" ht="15.75" customHeight="1" x14ac:dyDescent="0.3">
      <c r="AB630" s="265"/>
    </row>
    <row r="631" spans="28:28" ht="15.75" customHeight="1" x14ac:dyDescent="0.3">
      <c r="AB631" s="265"/>
    </row>
    <row r="632" spans="28:28" ht="15.75" customHeight="1" x14ac:dyDescent="0.3">
      <c r="AB632" s="265"/>
    </row>
    <row r="633" spans="28:28" ht="15.75" customHeight="1" x14ac:dyDescent="0.3">
      <c r="AB633" s="265"/>
    </row>
    <row r="634" spans="28:28" ht="15.75" customHeight="1" x14ac:dyDescent="0.3">
      <c r="AB634" s="265"/>
    </row>
    <row r="635" spans="28:28" ht="15.75" customHeight="1" x14ac:dyDescent="0.3">
      <c r="AB635" s="265"/>
    </row>
    <row r="636" spans="28:28" ht="15.75" customHeight="1" x14ac:dyDescent="0.3">
      <c r="AB636" s="265"/>
    </row>
    <row r="637" spans="28:28" ht="15.75" customHeight="1" x14ac:dyDescent="0.3">
      <c r="AB637" s="265"/>
    </row>
    <row r="638" spans="28:28" ht="15.75" customHeight="1" x14ac:dyDescent="0.3">
      <c r="AB638" s="265"/>
    </row>
    <row r="639" spans="28:28" ht="15.75" customHeight="1" x14ac:dyDescent="0.3">
      <c r="AB639" s="265"/>
    </row>
    <row r="640" spans="28:28" ht="15.75" customHeight="1" x14ac:dyDescent="0.3">
      <c r="AB640" s="265"/>
    </row>
    <row r="641" spans="28:28" ht="15.75" customHeight="1" x14ac:dyDescent="0.3">
      <c r="AB641" s="265"/>
    </row>
    <row r="642" spans="28:28" ht="15.75" customHeight="1" x14ac:dyDescent="0.3">
      <c r="AB642" s="265"/>
    </row>
    <row r="643" spans="28:28" ht="15.75" customHeight="1" x14ac:dyDescent="0.3">
      <c r="AB643" s="265"/>
    </row>
    <row r="644" spans="28:28" ht="15.75" customHeight="1" x14ac:dyDescent="0.3">
      <c r="AB644" s="265"/>
    </row>
    <row r="645" spans="28:28" ht="15.75" customHeight="1" x14ac:dyDescent="0.3">
      <c r="AB645" s="265"/>
    </row>
    <row r="646" spans="28:28" ht="15.75" customHeight="1" x14ac:dyDescent="0.3">
      <c r="AB646" s="265"/>
    </row>
    <row r="647" spans="28:28" ht="15.75" customHeight="1" x14ac:dyDescent="0.3">
      <c r="AB647" s="265"/>
    </row>
    <row r="648" spans="28:28" ht="15.75" customHeight="1" x14ac:dyDescent="0.3">
      <c r="AB648" s="265"/>
    </row>
    <row r="649" spans="28:28" ht="15.75" customHeight="1" x14ac:dyDescent="0.3">
      <c r="AB649" s="265"/>
    </row>
    <row r="650" spans="28:28" ht="15.75" customHeight="1" x14ac:dyDescent="0.3">
      <c r="AB650" s="265"/>
    </row>
    <row r="651" spans="28:28" ht="15.75" customHeight="1" x14ac:dyDescent="0.3">
      <c r="AB651" s="265"/>
    </row>
    <row r="652" spans="28:28" ht="15.75" customHeight="1" x14ac:dyDescent="0.3">
      <c r="AB652" s="265"/>
    </row>
    <row r="653" spans="28:28" ht="15.75" customHeight="1" x14ac:dyDescent="0.3">
      <c r="AB653" s="265"/>
    </row>
    <row r="654" spans="28:28" ht="15.75" customHeight="1" x14ac:dyDescent="0.3">
      <c r="AB654" s="265"/>
    </row>
    <row r="655" spans="28:28" ht="15.75" customHeight="1" x14ac:dyDescent="0.3">
      <c r="AB655" s="265"/>
    </row>
    <row r="656" spans="28:28" ht="15.75" customHeight="1" x14ac:dyDescent="0.3">
      <c r="AB656" s="265"/>
    </row>
    <row r="657" spans="28:28" ht="15.75" customHeight="1" x14ac:dyDescent="0.3">
      <c r="AB657" s="265"/>
    </row>
    <row r="658" spans="28:28" ht="15.75" customHeight="1" x14ac:dyDescent="0.3">
      <c r="AB658" s="265"/>
    </row>
    <row r="659" spans="28:28" ht="15.75" customHeight="1" x14ac:dyDescent="0.3">
      <c r="AB659" s="265"/>
    </row>
    <row r="660" spans="28:28" ht="15.75" customHeight="1" x14ac:dyDescent="0.3">
      <c r="AB660" s="265"/>
    </row>
    <row r="661" spans="28:28" ht="15.75" customHeight="1" x14ac:dyDescent="0.3">
      <c r="AB661" s="265"/>
    </row>
    <row r="662" spans="28:28" ht="15.75" customHeight="1" x14ac:dyDescent="0.3">
      <c r="AB662" s="265"/>
    </row>
    <row r="663" spans="28:28" ht="15.75" customHeight="1" x14ac:dyDescent="0.3">
      <c r="AB663" s="265"/>
    </row>
    <row r="664" spans="28:28" ht="15.75" customHeight="1" x14ac:dyDescent="0.3">
      <c r="AB664" s="265"/>
    </row>
    <row r="665" spans="28:28" ht="15.75" customHeight="1" x14ac:dyDescent="0.3">
      <c r="AB665" s="265"/>
    </row>
    <row r="666" spans="28:28" ht="15.75" customHeight="1" x14ac:dyDescent="0.3">
      <c r="AB666" s="265"/>
    </row>
    <row r="667" spans="28:28" ht="15.75" customHeight="1" x14ac:dyDescent="0.3">
      <c r="AB667" s="265"/>
    </row>
    <row r="668" spans="28:28" ht="15.75" customHeight="1" x14ac:dyDescent="0.3">
      <c r="AB668" s="265"/>
    </row>
    <row r="669" spans="28:28" ht="15.75" customHeight="1" x14ac:dyDescent="0.3">
      <c r="AB669" s="265"/>
    </row>
    <row r="670" spans="28:28" ht="15.75" customHeight="1" x14ac:dyDescent="0.3">
      <c r="AB670" s="265"/>
    </row>
    <row r="671" spans="28:28" ht="15.75" customHeight="1" x14ac:dyDescent="0.3">
      <c r="AB671" s="265"/>
    </row>
    <row r="672" spans="28:28" ht="15.75" customHeight="1" x14ac:dyDescent="0.3">
      <c r="AB672" s="265"/>
    </row>
    <row r="673" spans="28:28" ht="15.75" customHeight="1" x14ac:dyDescent="0.3">
      <c r="AB673" s="265"/>
    </row>
    <row r="674" spans="28:28" ht="15.75" customHeight="1" x14ac:dyDescent="0.3">
      <c r="AB674" s="265"/>
    </row>
    <row r="675" spans="28:28" ht="15.75" customHeight="1" x14ac:dyDescent="0.3">
      <c r="AB675" s="265"/>
    </row>
    <row r="676" spans="28:28" ht="15.75" customHeight="1" x14ac:dyDescent="0.3">
      <c r="AB676" s="265"/>
    </row>
    <row r="677" spans="28:28" ht="15.75" customHeight="1" x14ac:dyDescent="0.3">
      <c r="AB677" s="265"/>
    </row>
    <row r="678" spans="28:28" ht="15.75" customHeight="1" x14ac:dyDescent="0.3">
      <c r="AB678" s="265"/>
    </row>
    <row r="679" spans="28:28" ht="15.75" customHeight="1" x14ac:dyDescent="0.3">
      <c r="AB679" s="265"/>
    </row>
    <row r="680" spans="28:28" ht="15.75" customHeight="1" x14ac:dyDescent="0.3">
      <c r="AB680" s="265"/>
    </row>
    <row r="681" spans="28:28" ht="15.75" customHeight="1" x14ac:dyDescent="0.3">
      <c r="AB681" s="265"/>
    </row>
    <row r="682" spans="28:28" ht="15.75" customHeight="1" x14ac:dyDescent="0.3">
      <c r="AB682" s="265"/>
    </row>
    <row r="683" spans="28:28" ht="15.75" customHeight="1" x14ac:dyDescent="0.3">
      <c r="AB683" s="265"/>
    </row>
    <row r="684" spans="28:28" ht="15.75" customHeight="1" x14ac:dyDescent="0.3">
      <c r="AB684" s="265"/>
    </row>
    <row r="685" spans="28:28" ht="15.75" customHeight="1" x14ac:dyDescent="0.3">
      <c r="AB685" s="265"/>
    </row>
    <row r="686" spans="28:28" ht="15.75" customHeight="1" x14ac:dyDescent="0.3">
      <c r="AB686" s="265"/>
    </row>
    <row r="687" spans="28:28" ht="15.75" customHeight="1" x14ac:dyDescent="0.3">
      <c r="AB687" s="265"/>
    </row>
    <row r="688" spans="28:28" ht="15.75" customHeight="1" x14ac:dyDescent="0.3">
      <c r="AB688" s="265"/>
    </row>
    <row r="689" spans="28:28" ht="15.75" customHeight="1" x14ac:dyDescent="0.3">
      <c r="AB689" s="265"/>
    </row>
    <row r="690" spans="28:28" ht="15.75" customHeight="1" x14ac:dyDescent="0.3">
      <c r="AB690" s="265"/>
    </row>
    <row r="691" spans="28:28" ht="15.75" customHeight="1" x14ac:dyDescent="0.3">
      <c r="AB691" s="265"/>
    </row>
    <row r="692" spans="28:28" ht="15.75" customHeight="1" x14ac:dyDescent="0.3">
      <c r="AB692" s="265"/>
    </row>
    <row r="693" spans="28:28" ht="15.75" customHeight="1" x14ac:dyDescent="0.3">
      <c r="AB693" s="265"/>
    </row>
    <row r="694" spans="28:28" ht="15.75" customHeight="1" x14ac:dyDescent="0.3">
      <c r="AB694" s="265"/>
    </row>
    <row r="695" spans="28:28" ht="15.75" customHeight="1" x14ac:dyDescent="0.3">
      <c r="AB695" s="265"/>
    </row>
    <row r="696" spans="28:28" ht="15.75" customHeight="1" x14ac:dyDescent="0.3">
      <c r="AB696" s="265"/>
    </row>
    <row r="697" spans="28:28" ht="15.75" customHeight="1" x14ac:dyDescent="0.3">
      <c r="AB697" s="265"/>
    </row>
    <row r="698" spans="28:28" ht="15.75" customHeight="1" x14ac:dyDescent="0.3">
      <c r="AB698" s="265"/>
    </row>
    <row r="699" spans="28:28" ht="15.75" customHeight="1" x14ac:dyDescent="0.3">
      <c r="AB699" s="265"/>
    </row>
    <row r="700" spans="28:28" ht="15.75" customHeight="1" x14ac:dyDescent="0.3">
      <c r="AB700" s="265"/>
    </row>
    <row r="701" spans="28:28" ht="15.75" customHeight="1" x14ac:dyDescent="0.3">
      <c r="AB701" s="265"/>
    </row>
    <row r="702" spans="28:28" ht="15.75" customHeight="1" x14ac:dyDescent="0.3">
      <c r="AB702" s="265"/>
    </row>
    <row r="703" spans="28:28" ht="15.75" customHeight="1" x14ac:dyDescent="0.3">
      <c r="AB703" s="265"/>
    </row>
    <row r="704" spans="28:28" ht="15.75" customHeight="1" x14ac:dyDescent="0.3">
      <c r="AB704" s="265"/>
    </row>
    <row r="705" spans="28:28" ht="15.75" customHeight="1" x14ac:dyDescent="0.3">
      <c r="AB705" s="265"/>
    </row>
    <row r="706" spans="28:28" ht="15.75" customHeight="1" x14ac:dyDescent="0.3">
      <c r="AB706" s="265"/>
    </row>
    <row r="707" spans="28:28" ht="15.75" customHeight="1" x14ac:dyDescent="0.3">
      <c r="AB707" s="265"/>
    </row>
    <row r="708" spans="28:28" ht="15.75" customHeight="1" x14ac:dyDescent="0.3">
      <c r="AB708" s="265"/>
    </row>
    <row r="709" spans="28:28" ht="15.75" customHeight="1" x14ac:dyDescent="0.3">
      <c r="AB709" s="265"/>
    </row>
    <row r="710" spans="28:28" ht="15.75" customHeight="1" x14ac:dyDescent="0.3">
      <c r="AB710" s="265"/>
    </row>
    <row r="711" spans="28:28" ht="15.75" customHeight="1" x14ac:dyDescent="0.3">
      <c r="AB711" s="265"/>
    </row>
    <row r="712" spans="28:28" ht="15.75" customHeight="1" x14ac:dyDescent="0.3">
      <c r="AB712" s="265"/>
    </row>
    <row r="713" spans="28:28" ht="15.75" customHeight="1" x14ac:dyDescent="0.3">
      <c r="AB713" s="265"/>
    </row>
    <row r="714" spans="28:28" ht="15.75" customHeight="1" x14ac:dyDescent="0.3">
      <c r="AB714" s="265"/>
    </row>
    <row r="715" spans="28:28" ht="15.75" customHeight="1" x14ac:dyDescent="0.3">
      <c r="AB715" s="265"/>
    </row>
    <row r="716" spans="28:28" ht="15.75" customHeight="1" x14ac:dyDescent="0.3">
      <c r="AB716" s="265"/>
    </row>
    <row r="717" spans="28:28" ht="15.75" customHeight="1" x14ac:dyDescent="0.3">
      <c r="AB717" s="265"/>
    </row>
    <row r="718" spans="28:28" ht="15.75" customHeight="1" x14ac:dyDescent="0.3">
      <c r="AB718" s="265"/>
    </row>
    <row r="719" spans="28:28" ht="15.75" customHeight="1" x14ac:dyDescent="0.3">
      <c r="AB719" s="265"/>
    </row>
    <row r="720" spans="28:28" ht="15.75" customHeight="1" x14ac:dyDescent="0.3">
      <c r="AB720" s="265"/>
    </row>
    <row r="721" spans="28:28" ht="15.75" customHeight="1" x14ac:dyDescent="0.3">
      <c r="AB721" s="265"/>
    </row>
    <row r="722" spans="28:28" ht="15.75" customHeight="1" x14ac:dyDescent="0.3">
      <c r="AB722" s="265"/>
    </row>
    <row r="723" spans="28:28" ht="15.75" customHeight="1" x14ac:dyDescent="0.3">
      <c r="AB723" s="265"/>
    </row>
    <row r="724" spans="28:28" ht="15.75" customHeight="1" x14ac:dyDescent="0.3">
      <c r="AB724" s="265"/>
    </row>
    <row r="725" spans="28:28" ht="15.75" customHeight="1" x14ac:dyDescent="0.3">
      <c r="AB725" s="265"/>
    </row>
    <row r="726" spans="28:28" ht="15.75" customHeight="1" x14ac:dyDescent="0.3">
      <c r="AB726" s="265"/>
    </row>
    <row r="727" spans="28:28" ht="15.75" customHeight="1" x14ac:dyDescent="0.3">
      <c r="AB727" s="265"/>
    </row>
    <row r="728" spans="28:28" ht="15.75" customHeight="1" x14ac:dyDescent="0.3">
      <c r="AB728" s="265"/>
    </row>
    <row r="729" spans="28:28" ht="15.75" customHeight="1" x14ac:dyDescent="0.3">
      <c r="AB729" s="265"/>
    </row>
    <row r="730" spans="28:28" ht="15.75" customHeight="1" x14ac:dyDescent="0.3">
      <c r="AB730" s="265"/>
    </row>
    <row r="731" spans="28:28" ht="15.75" customHeight="1" x14ac:dyDescent="0.3">
      <c r="AB731" s="265"/>
    </row>
    <row r="732" spans="28:28" ht="15.75" customHeight="1" x14ac:dyDescent="0.3">
      <c r="AB732" s="265"/>
    </row>
    <row r="733" spans="28:28" ht="15.75" customHeight="1" x14ac:dyDescent="0.3">
      <c r="AB733" s="265"/>
    </row>
    <row r="734" spans="28:28" ht="15.75" customHeight="1" x14ac:dyDescent="0.3">
      <c r="AB734" s="265"/>
    </row>
    <row r="735" spans="28:28" ht="15.75" customHeight="1" x14ac:dyDescent="0.3">
      <c r="AB735" s="265"/>
    </row>
    <row r="736" spans="28:28" ht="15.75" customHeight="1" x14ac:dyDescent="0.3">
      <c r="AB736" s="265"/>
    </row>
    <row r="737" spans="28:28" ht="15.75" customHeight="1" x14ac:dyDescent="0.3">
      <c r="AB737" s="265"/>
    </row>
    <row r="738" spans="28:28" ht="15.75" customHeight="1" x14ac:dyDescent="0.3">
      <c r="AB738" s="265"/>
    </row>
    <row r="739" spans="28:28" ht="15.75" customHeight="1" x14ac:dyDescent="0.3">
      <c r="AB739" s="265"/>
    </row>
    <row r="740" spans="28:28" ht="15.75" customHeight="1" x14ac:dyDescent="0.3">
      <c r="AB740" s="265"/>
    </row>
    <row r="741" spans="28:28" ht="15.75" customHeight="1" x14ac:dyDescent="0.3">
      <c r="AB741" s="265"/>
    </row>
    <row r="742" spans="28:28" ht="15.75" customHeight="1" x14ac:dyDescent="0.3">
      <c r="AB742" s="265"/>
    </row>
    <row r="743" spans="28:28" ht="15.75" customHeight="1" x14ac:dyDescent="0.3">
      <c r="AB743" s="265"/>
    </row>
    <row r="744" spans="28:28" ht="15.75" customHeight="1" x14ac:dyDescent="0.3">
      <c r="AB744" s="265"/>
    </row>
    <row r="745" spans="28:28" ht="15.75" customHeight="1" x14ac:dyDescent="0.3">
      <c r="AB745" s="265"/>
    </row>
    <row r="746" spans="28:28" ht="15.75" customHeight="1" x14ac:dyDescent="0.3">
      <c r="AB746" s="265"/>
    </row>
    <row r="747" spans="28:28" ht="15.75" customHeight="1" x14ac:dyDescent="0.3">
      <c r="AB747" s="265"/>
    </row>
    <row r="748" spans="28:28" ht="15.75" customHeight="1" x14ac:dyDescent="0.3">
      <c r="AB748" s="265"/>
    </row>
    <row r="749" spans="28:28" ht="15.75" customHeight="1" x14ac:dyDescent="0.3">
      <c r="AB749" s="265"/>
    </row>
    <row r="750" spans="28:28" ht="15.75" customHeight="1" x14ac:dyDescent="0.3">
      <c r="AB750" s="265"/>
    </row>
    <row r="751" spans="28:28" ht="15.75" customHeight="1" x14ac:dyDescent="0.3">
      <c r="AB751" s="265"/>
    </row>
    <row r="752" spans="28:28" ht="15.75" customHeight="1" x14ac:dyDescent="0.3">
      <c r="AB752" s="265"/>
    </row>
    <row r="753" spans="28:28" ht="15.75" customHeight="1" x14ac:dyDescent="0.3">
      <c r="AB753" s="265"/>
    </row>
    <row r="754" spans="28:28" ht="15.75" customHeight="1" x14ac:dyDescent="0.3">
      <c r="AB754" s="265"/>
    </row>
    <row r="755" spans="28:28" ht="15.75" customHeight="1" x14ac:dyDescent="0.3">
      <c r="AB755" s="265"/>
    </row>
    <row r="756" spans="28:28" ht="15.75" customHeight="1" x14ac:dyDescent="0.3">
      <c r="AB756" s="265"/>
    </row>
    <row r="757" spans="28:28" ht="15.75" customHeight="1" x14ac:dyDescent="0.3">
      <c r="AB757" s="265"/>
    </row>
    <row r="758" spans="28:28" ht="15.75" customHeight="1" x14ac:dyDescent="0.3">
      <c r="AB758" s="265"/>
    </row>
    <row r="759" spans="28:28" ht="15.75" customHeight="1" x14ac:dyDescent="0.3">
      <c r="AB759" s="265"/>
    </row>
    <row r="760" spans="28:28" ht="15.75" customHeight="1" x14ac:dyDescent="0.3">
      <c r="AB760" s="265"/>
    </row>
    <row r="761" spans="28:28" ht="15.75" customHeight="1" x14ac:dyDescent="0.3">
      <c r="AB761" s="265"/>
    </row>
    <row r="762" spans="28:28" ht="15.75" customHeight="1" x14ac:dyDescent="0.3">
      <c r="AB762" s="265"/>
    </row>
    <row r="763" spans="28:28" ht="15.75" customHeight="1" x14ac:dyDescent="0.3">
      <c r="AB763" s="265"/>
    </row>
    <row r="764" spans="28:28" ht="15.75" customHeight="1" x14ac:dyDescent="0.3">
      <c r="AB764" s="265"/>
    </row>
    <row r="765" spans="28:28" ht="15.75" customHeight="1" x14ac:dyDescent="0.3">
      <c r="AB765" s="265"/>
    </row>
    <row r="766" spans="28:28" ht="15.75" customHeight="1" x14ac:dyDescent="0.3">
      <c r="AB766" s="265"/>
    </row>
    <row r="767" spans="28:28" ht="15.75" customHeight="1" x14ac:dyDescent="0.3">
      <c r="AB767" s="265"/>
    </row>
    <row r="768" spans="28:28" ht="15.75" customHeight="1" x14ac:dyDescent="0.3">
      <c r="AB768" s="265"/>
    </row>
    <row r="769" spans="28:28" ht="15.75" customHeight="1" x14ac:dyDescent="0.3">
      <c r="AB769" s="265"/>
    </row>
    <row r="770" spans="28:28" ht="15.75" customHeight="1" x14ac:dyDescent="0.3">
      <c r="AB770" s="265"/>
    </row>
    <row r="771" spans="28:28" ht="15.75" customHeight="1" x14ac:dyDescent="0.3">
      <c r="AB771" s="265"/>
    </row>
    <row r="772" spans="28:28" ht="15.75" customHeight="1" x14ac:dyDescent="0.3">
      <c r="AB772" s="265"/>
    </row>
    <row r="773" spans="28:28" ht="15.75" customHeight="1" x14ac:dyDescent="0.3">
      <c r="AB773" s="265"/>
    </row>
    <row r="774" spans="28:28" ht="15.75" customHeight="1" x14ac:dyDescent="0.3">
      <c r="AB774" s="265"/>
    </row>
    <row r="775" spans="28:28" ht="15.75" customHeight="1" x14ac:dyDescent="0.3">
      <c r="AB775" s="265"/>
    </row>
    <row r="776" spans="28:28" ht="15.75" customHeight="1" x14ac:dyDescent="0.3">
      <c r="AB776" s="265"/>
    </row>
    <row r="777" spans="28:28" ht="15.75" customHeight="1" x14ac:dyDescent="0.3">
      <c r="AB777" s="265"/>
    </row>
    <row r="778" spans="28:28" ht="15.75" customHeight="1" x14ac:dyDescent="0.3">
      <c r="AB778" s="265"/>
    </row>
    <row r="779" spans="28:28" ht="15.75" customHeight="1" x14ac:dyDescent="0.3">
      <c r="AB779" s="265"/>
    </row>
    <row r="780" spans="28:28" ht="15.75" customHeight="1" x14ac:dyDescent="0.3">
      <c r="AB780" s="265"/>
    </row>
    <row r="781" spans="28:28" ht="15.75" customHeight="1" x14ac:dyDescent="0.3">
      <c r="AB781" s="265"/>
    </row>
    <row r="782" spans="28:28" ht="15.75" customHeight="1" x14ac:dyDescent="0.3">
      <c r="AB782" s="265"/>
    </row>
    <row r="783" spans="28:28" ht="15.75" customHeight="1" x14ac:dyDescent="0.3">
      <c r="AB783" s="265"/>
    </row>
    <row r="784" spans="28:28" ht="15.75" customHeight="1" x14ac:dyDescent="0.3">
      <c r="AB784" s="265"/>
    </row>
    <row r="785" spans="28:28" ht="15.75" customHeight="1" x14ac:dyDescent="0.3">
      <c r="AB785" s="265"/>
    </row>
    <row r="786" spans="28:28" ht="15.75" customHeight="1" x14ac:dyDescent="0.3">
      <c r="AB786" s="265"/>
    </row>
    <row r="787" spans="28:28" ht="15.75" customHeight="1" x14ac:dyDescent="0.3">
      <c r="AB787" s="265"/>
    </row>
    <row r="788" spans="28:28" ht="15.75" customHeight="1" x14ac:dyDescent="0.3">
      <c r="AB788" s="265"/>
    </row>
    <row r="789" spans="28:28" ht="15.75" customHeight="1" x14ac:dyDescent="0.3">
      <c r="AB789" s="265"/>
    </row>
    <row r="790" spans="28:28" ht="15.75" customHeight="1" x14ac:dyDescent="0.3">
      <c r="AB790" s="265"/>
    </row>
    <row r="791" spans="28:28" ht="15.75" customHeight="1" x14ac:dyDescent="0.3">
      <c r="AB791" s="265"/>
    </row>
    <row r="792" spans="28:28" ht="15.75" customHeight="1" x14ac:dyDescent="0.3">
      <c r="AB792" s="265"/>
    </row>
    <row r="793" spans="28:28" ht="15.75" customHeight="1" x14ac:dyDescent="0.3">
      <c r="AB793" s="265"/>
    </row>
    <row r="794" spans="28:28" ht="15.75" customHeight="1" x14ac:dyDescent="0.3">
      <c r="AB794" s="265"/>
    </row>
    <row r="795" spans="28:28" ht="15.75" customHeight="1" x14ac:dyDescent="0.3">
      <c r="AB795" s="265"/>
    </row>
    <row r="796" spans="28:28" ht="15.75" customHeight="1" x14ac:dyDescent="0.3">
      <c r="AB796" s="265"/>
    </row>
    <row r="797" spans="28:28" ht="15.75" customHeight="1" x14ac:dyDescent="0.3">
      <c r="AB797" s="265"/>
    </row>
    <row r="798" spans="28:28" ht="15.75" customHeight="1" x14ac:dyDescent="0.3">
      <c r="AB798" s="265"/>
    </row>
    <row r="799" spans="28:28" ht="15.75" customHeight="1" x14ac:dyDescent="0.3">
      <c r="AB799" s="265"/>
    </row>
    <row r="800" spans="28:28" ht="15.75" customHeight="1" x14ac:dyDescent="0.3">
      <c r="AB800" s="265"/>
    </row>
    <row r="801" spans="28:28" ht="15.75" customHeight="1" x14ac:dyDescent="0.3">
      <c r="AB801" s="265"/>
    </row>
    <row r="802" spans="28:28" ht="15.75" customHeight="1" x14ac:dyDescent="0.3">
      <c r="AB802" s="265"/>
    </row>
    <row r="803" spans="28:28" ht="15.75" customHeight="1" x14ac:dyDescent="0.3">
      <c r="AB803" s="265"/>
    </row>
    <row r="804" spans="28:28" ht="15.75" customHeight="1" x14ac:dyDescent="0.3">
      <c r="AB804" s="265"/>
    </row>
    <row r="805" spans="28:28" ht="15.75" customHeight="1" x14ac:dyDescent="0.3">
      <c r="AB805" s="265"/>
    </row>
    <row r="806" spans="28:28" ht="15.75" customHeight="1" x14ac:dyDescent="0.3">
      <c r="AB806" s="265"/>
    </row>
    <row r="807" spans="28:28" ht="15.75" customHeight="1" x14ac:dyDescent="0.3">
      <c r="AB807" s="265"/>
    </row>
    <row r="808" spans="28:28" ht="15.75" customHeight="1" x14ac:dyDescent="0.3">
      <c r="AB808" s="265"/>
    </row>
    <row r="809" spans="28:28" ht="15.75" customHeight="1" x14ac:dyDescent="0.3">
      <c r="AB809" s="265"/>
    </row>
    <row r="810" spans="28:28" ht="15.75" customHeight="1" x14ac:dyDescent="0.3">
      <c r="AB810" s="265"/>
    </row>
    <row r="811" spans="28:28" ht="15.75" customHeight="1" x14ac:dyDescent="0.3">
      <c r="AB811" s="265"/>
    </row>
    <row r="812" spans="28:28" ht="15.75" customHeight="1" x14ac:dyDescent="0.3">
      <c r="AB812" s="265"/>
    </row>
    <row r="813" spans="28:28" ht="15.75" customHeight="1" x14ac:dyDescent="0.3">
      <c r="AB813" s="265"/>
    </row>
    <row r="814" spans="28:28" ht="15.75" customHeight="1" x14ac:dyDescent="0.3">
      <c r="AB814" s="265"/>
    </row>
    <row r="815" spans="28:28" ht="15.75" customHeight="1" x14ac:dyDescent="0.3">
      <c r="AB815" s="265"/>
    </row>
    <row r="816" spans="28:28" ht="15.75" customHeight="1" x14ac:dyDescent="0.3">
      <c r="AB816" s="265"/>
    </row>
    <row r="817" spans="28:28" ht="15.75" customHeight="1" x14ac:dyDescent="0.3">
      <c r="AB817" s="265"/>
    </row>
    <row r="818" spans="28:28" ht="15.75" customHeight="1" x14ac:dyDescent="0.3">
      <c r="AB818" s="265"/>
    </row>
    <row r="819" spans="28:28" ht="15.75" customHeight="1" x14ac:dyDescent="0.3">
      <c r="AB819" s="265"/>
    </row>
    <row r="820" spans="28:28" ht="15.75" customHeight="1" x14ac:dyDescent="0.3">
      <c r="AB820" s="265"/>
    </row>
    <row r="821" spans="28:28" ht="15.75" customHeight="1" x14ac:dyDescent="0.3">
      <c r="AB821" s="265"/>
    </row>
    <row r="822" spans="28:28" ht="15.75" customHeight="1" x14ac:dyDescent="0.3">
      <c r="AB822" s="265"/>
    </row>
    <row r="823" spans="28:28" ht="15.75" customHeight="1" x14ac:dyDescent="0.3">
      <c r="AB823" s="265"/>
    </row>
    <row r="824" spans="28:28" ht="15.75" customHeight="1" x14ac:dyDescent="0.3">
      <c r="AB824" s="265"/>
    </row>
    <row r="825" spans="28:28" ht="15.75" customHeight="1" x14ac:dyDescent="0.3">
      <c r="AB825" s="265"/>
    </row>
    <row r="826" spans="28:28" ht="15.75" customHeight="1" x14ac:dyDescent="0.3">
      <c r="AB826" s="265"/>
    </row>
    <row r="827" spans="28:28" ht="15.75" customHeight="1" x14ac:dyDescent="0.3">
      <c r="AB827" s="265"/>
    </row>
    <row r="828" spans="28:28" ht="15.75" customHeight="1" x14ac:dyDescent="0.3">
      <c r="AB828" s="265"/>
    </row>
    <row r="829" spans="28:28" ht="15.75" customHeight="1" x14ac:dyDescent="0.3">
      <c r="AB829" s="265"/>
    </row>
    <row r="830" spans="28:28" ht="15.75" customHeight="1" x14ac:dyDescent="0.3">
      <c r="AB830" s="265"/>
    </row>
    <row r="831" spans="28:28" ht="15.75" customHeight="1" x14ac:dyDescent="0.3">
      <c r="AB831" s="265"/>
    </row>
    <row r="832" spans="28:28" ht="15.75" customHeight="1" x14ac:dyDescent="0.3">
      <c r="AB832" s="265"/>
    </row>
    <row r="833" spans="28:28" ht="15.75" customHeight="1" x14ac:dyDescent="0.3">
      <c r="AB833" s="265"/>
    </row>
    <row r="834" spans="28:28" ht="15.75" customHeight="1" x14ac:dyDescent="0.3">
      <c r="AB834" s="265"/>
    </row>
    <row r="835" spans="28:28" ht="15.75" customHeight="1" x14ac:dyDescent="0.3">
      <c r="AB835" s="265"/>
    </row>
    <row r="836" spans="28:28" ht="15.75" customHeight="1" x14ac:dyDescent="0.3">
      <c r="AB836" s="265"/>
    </row>
    <row r="837" spans="28:28" ht="15.75" customHeight="1" x14ac:dyDescent="0.3">
      <c r="AB837" s="265"/>
    </row>
    <row r="838" spans="28:28" ht="15.75" customHeight="1" x14ac:dyDescent="0.3">
      <c r="AB838" s="265"/>
    </row>
    <row r="839" spans="28:28" ht="15.75" customHeight="1" x14ac:dyDescent="0.3">
      <c r="AB839" s="265"/>
    </row>
    <row r="840" spans="28:28" ht="15.75" customHeight="1" x14ac:dyDescent="0.3">
      <c r="AB840" s="265"/>
    </row>
    <row r="841" spans="28:28" ht="15.75" customHeight="1" x14ac:dyDescent="0.3">
      <c r="AB841" s="265"/>
    </row>
    <row r="842" spans="28:28" ht="15.75" customHeight="1" x14ac:dyDescent="0.3">
      <c r="AB842" s="265"/>
    </row>
    <row r="843" spans="28:28" ht="15.75" customHeight="1" x14ac:dyDescent="0.3">
      <c r="AB843" s="265"/>
    </row>
    <row r="844" spans="28:28" ht="15.75" customHeight="1" x14ac:dyDescent="0.3">
      <c r="AB844" s="265"/>
    </row>
    <row r="845" spans="28:28" ht="15.75" customHeight="1" x14ac:dyDescent="0.3">
      <c r="AB845" s="265"/>
    </row>
    <row r="846" spans="28:28" ht="15.75" customHeight="1" x14ac:dyDescent="0.3">
      <c r="AB846" s="265"/>
    </row>
    <row r="847" spans="28:28" ht="15.75" customHeight="1" x14ac:dyDescent="0.3">
      <c r="AB847" s="265"/>
    </row>
    <row r="848" spans="28:28" ht="15.75" customHeight="1" x14ac:dyDescent="0.3">
      <c r="AB848" s="265"/>
    </row>
    <row r="849" spans="28:28" ht="15.75" customHeight="1" x14ac:dyDescent="0.3">
      <c r="AB849" s="265"/>
    </row>
    <row r="850" spans="28:28" ht="15.75" customHeight="1" x14ac:dyDescent="0.3">
      <c r="AB850" s="265"/>
    </row>
    <row r="851" spans="28:28" ht="15.75" customHeight="1" x14ac:dyDescent="0.3">
      <c r="AB851" s="265"/>
    </row>
    <row r="852" spans="28:28" ht="15.75" customHeight="1" x14ac:dyDescent="0.3">
      <c r="AB852" s="265"/>
    </row>
    <row r="853" spans="28:28" ht="15.75" customHeight="1" x14ac:dyDescent="0.3">
      <c r="AB853" s="265"/>
    </row>
    <row r="854" spans="28:28" ht="15.75" customHeight="1" x14ac:dyDescent="0.3">
      <c r="AB854" s="265"/>
    </row>
    <row r="855" spans="28:28" ht="15.75" customHeight="1" x14ac:dyDescent="0.3">
      <c r="AB855" s="265"/>
    </row>
    <row r="856" spans="28:28" ht="15.75" customHeight="1" x14ac:dyDescent="0.3">
      <c r="AB856" s="265"/>
    </row>
    <row r="857" spans="28:28" ht="15.75" customHeight="1" x14ac:dyDescent="0.3">
      <c r="AB857" s="265"/>
    </row>
    <row r="858" spans="28:28" ht="15.75" customHeight="1" x14ac:dyDescent="0.3">
      <c r="AB858" s="265"/>
    </row>
    <row r="859" spans="28:28" ht="15.75" customHeight="1" x14ac:dyDescent="0.3">
      <c r="AB859" s="265"/>
    </row>
    <row r="860" spans="28:28" ht="15.75" customHeight="1" x14ac:dyDescent="0.3">
      <c r="AB860" s="265"/>
    </row>
    <row r="861" spans="28:28" ht="15.75" customHeight="1" x14ac:dyDescent="0.3">
      <c r="AB861" s="265"/>
    </row>
    <row r="862" spans="28:28" ht="15.75" customHeight="1" x14ac:dyDescent="0.3">
      <c r="AB862" s="265"/>
    </row>
    <row r="863" spans="28:28" ht="15.75" customHeight="1" x14ac:dyDescent="0.3">
      <c r="AB863" s="265"/>
    </row>
    <row r="864" spans="28:28" ht="15.75" customHeight="1" x14ac:dyDescent="0.3">
      <c r="AB864" s="265"/>
    </row>
    <row r="865" spans="28:28" ht="15.75" customHeight="1" x14ac:dyDescent="0.3">
      <c r="AB865" s="265"/>
    </row>
    <row r="866" spans="28:28" ht="15.75" customHeight="1" x14ac:dyDescent="0.3">
      <c r="AB866" s="265"/>
    </row>
    <row r="867" spans="28:28" ht="15.75" customHeight="1" x14ac:dyDescent="0.3">
      <c r="AB867" s="265"/>
    </row>
    <row r="868" spans="28:28" ht="15.75" customHeight="1" x14ac:dyDescent="0.3">
      <c r="AB868" s="265"/>
    </row>
    <row r="869" spans="28:28" ht="15.75" customHeight="1" x14ac:dyDescent="0.3">
      <c r="AB869" s="265"/>
    </row>
    <row r="870" spans="28:28" ht="15.75" customHeight="1" x14ac:dyDescent="0.3">
      <c r="AB870" s="265"/>
    </row>
    <row r="871" spans="28:28" ht="15.75" customHeight="1" x14ac:dyDescent="0.3">
      <c r="AB871" s="265"/>
    </row>
    <row r="872" spans="28:28" ht="15.75" customHeight="1" x14ac:dyDescent="0.3">
      <c r="AB872" s="265"/>
    </row>
    <row r="873" spans="28:28" ht="15.75" customHeight="1" x14ac:dyDescent="0.3">
      <c r="AB873" s="265"/>
    </row>
    <row r="874" spans="28:28" ht="15.75" customHeight="1" x14ac:dyDescent="0.3">
      <c r="AB874" s="265"/>
    </row>
    <row r="875" spans="28:28" ht="15.75" customHeight="1" x14ac:dyDescent="0.3">
      <c r="AB875" s="265"/>
    </row>
    <row r="876" spans="28:28" ht="15.75" customHeight="1" x14ac:dyDescent="0.3">
      <c r="AB876" s="265"/>
    </row>
    <row r="877" spans="28:28" ht="15.75" customHeight="1" x14ac:dyDescent="0.3">
      <c r="AB877" s="265"/>
    </row>
    <row r="878" spans="28:28" ht="15.75" customHeight="1" x14ac:dyDescent="0.3">
      <c r="AB878" s="265"/>
    </row>
    <row r="879" spans="28:28" ht="15.75" customHeight="1" x14ac:dyDescent="0.3">
      <c r="AB879" s="265"/>
    </row>
    <row r="880" spans="28:28" ht="15.75" customHeight="1" x14ac:dyDescent="0.3">
      <c r="AB880" s="265"/>
    </row>
    <row r="881" spans="28:28" ht="15.75" customHeight="1" x14ac:dyDescent="0.3">
      <c r="AB881" s="265"/>
    </row>
    <row r="882" spans="28:28" ht="15.75" customHeight="1" x14ac:dyDescent="0.3">
      <c r="AB882" s="265"/>
    </row>
    <row r="883" spans="28:28" ht="15.75" customHeight="1" x14ac:dyDescent="0.3">
      <c r="AB883" s="265"/>
    </row>
    <row r="884" spans="28:28" ht="15.75" customHeight="1" x14ac:dyDescent="0.3">
      <c r="AB884" s="265"/>
    </row>
    <row r="885" spans="28:28" ht="15.75" customHeight="1" x14ac:dyDescent="0.3">
      <c r="AB885" s="265"/>
    </row>
    <row r="886" spans="28:28" ht="15.75" customHeight="1" x14ac:dyDescent="0.3">
      <c r="AB886" s="265"/>
    </row>
    <row r="887" spans="28:28" ht="15.75" customHeight="1" x14ac:dyDescent="0.3">
      <c r="AB887" s="265"/>
    </row>
    <row r="888" spans="28:28" ht="15.75" customHeight="1" x14ac:dyDescent="0.3">
      <c r="AB888" s="265"/>
    </row>
    <row r="889" spans="28:28" ht="15.75" customHeight="1" x14ac:dyDescent="0.3">
      <c r="AB889" s="265"/>
    </row>
    <row r="890" spans="28:28" ht="15.75" customHeight="1" x14ac:dyDescent="0.3">
      <c r="AB890" s="265"/>
    </row>
    <row r="891" spans="28:28" ht="15.75" customHeight="1" x14ac:dyDescent="0.3">
      <c r="AB891" s="265"/>
    </row>
    <row r="892" spans="28:28" ht="15.75" customHeight="1" x14ac:dyDescent="0.3">
      <c r="AB892" s="265"/>
    </row>
    <row r="893" spans="28:28" ht="15.75" customHeight="1" x14ac:dyDescent="0.3">
      <c r="AB893" s="265"/>
    </row>
    <row r="894" spans="28:28" ht="15.75" customHeight="1" x14ac:dyDescent="0.3">
      <c r="AB894" s="265"/>
    </row>
    <row r="895" spans="28:28" ht="15.75" customHeight="1" x14ac:dyDescent="0.3">
      <c r="AB895" s="265"/>
    </row>
    <row r="896" spans="28:28" ht="15.75" customHeight="1" x14ac:dyDescent="0.3">
      <c r="AB896" s="265"/>
    </row>
    <row r="897" spans="28:28" ht="15.75" customHeight="1" x14ac:dyDescent="0.3">
      <c r="AB897" s="265"/>
    </row>
    <row r="898" spans="28:28" ht="15.75" customHeight="1" x14ac:dyDescent="0.3">
      <c r="AB898" s="265"/>
    </row>
    <row r="899" spans="28:28" ht="15.75" customHeight="1" x14ac:dyDescent="0.3">
      <c r="AB899" s="265"/>
    </row>
    <row r="900" spans="28:28" ht="15.75" customHeight="1" x14ac:dyDescent="0.3">
      <c r="AB900" s="265"/>
    </row>
    <row r="901" spans="28:28" ht="15.75" customHeight="1" x14ac:dyDescent="0.3">
      <c r="AB901" s="265"/>
    </row>
    <row r="902" spans="28:28" ht="15.75" customHeight="1" x14ac:dyDescent="0.3">
      <c r="AB902" s="265"/>
    </row>
    <row r="903" spans="28:28" ht="15.75" customHeight="1" x14ac:dyDescent="0.3">
      <c r="AB903" s="265"/>
    </row>
    <row r="904" spans="28:28" ht="15.75" customHeight="1" x14ac:dyDescent="0.3">
      <c r="AB904" s="265"/>
    </row>
    <row r="905" spans="28:28" ht="15.75" customHeight="1" x14ac:dyDescent="0.3">
      <c r="AB905" s="265"/>
    </row>
    <row r="906" spans="28:28" ht="15.75" customHeight="1" x14ac:dyDescent="0.3">
      <c r="AB906" s="265"/>
    </row>
    <row r="907" spans="28:28" ht="15.75" customHeight="1" x14ac:dyDescent="0.3">
      <c r="AB907" s="265"/>
    </row>
    <row r="908" spans="28:28" ht="15.75" customHeight="1" x14ac:dyDescent="0.3">
      <c r="AB908" s="265"/>
    </row>
    <row r="909" spans="28:28" ht="15.75" customHeight="1" x14ac:dyDescent="0.3">
      <c r="AB909" s="265"/>
    </row>
    <row r="910" spans="28:28" ht="15.75" customHeight="1" x14ac:dyDescent="0.3">
      <c r="AB910" s="265"/>
    </row>
    <row r="911" spans="28:28" ht="15.75" customHeight="1" x14ac:dyDescent="0.3">
      <c r="AB911" s="265"/>
    </row>
    <row r="912" spans="28:28" ht="15.75" customHeight="1" x14ac:dyDescent="0.3">
      <c r="AB912" s="265"/>
    </row>
    <row r="913" spans="28:28" ht="15.75" customHeight="1" x14ac:dyDescent="0.3">
      <c r="AB913" s="265"/>
    </row>
    <row r="914" spans="28:28" ht="15.75" customHeight="1" x14ac:dyDescent="0.3">
      <c r="AB914" s="265"/>
    </row>
    <row r="915" spans="28:28" ht="15.75" customHeight="1" x14ac:dyDescent="0.3">
      <c r="AB915" s="265"/>
    </row>
    <row r="916" spans="28:28" ht="15.75" customHeight="1" x14ac:dyDescent="0.3">
      <c r="AB916" s="265"/>
    </row>
    <row r="917" spans="28:28" ht="15.75" customHeight="1" x14ac:dyDescent="0.3">
      <c r="AB917" s="265"/>
    </row>
    <row r="918" spans="28:28" ht="15.75" customHeight="1" x14ac:dyDescent="0.3">
      <c r="AB918" s="265"/>
    </row>
    <row r="919" spans="28:28" ht="15.75" customHeight="1" x14ac:dyDescent="0.3">
      <c r="AB919" s="265"/>
    </row>
    <row r="920" spans="28:28" ht="15.75" customHeight="1" x14ac:dyDescent="0.3">
      <c r="AB920" s="265"/>
    </row>
    <row r="921" spans="28:28" ht="15.75" customHeight="1" x14ac:dyDescent="0.3">
      <c r="AB921" s="265"/>
    </row>
    <row r="922" spans="28:28" ht="15.75" customHeight="1" x14ac:dyDescent="0.3">
      <c r="AB922" s="265"/>
    </row>
    <row r="923" spans="28:28" ht="15.75" customHeight="1" x14ac:dyDescent="0.3">
      <c r="AB923" s="265"/>
    </row>
    <row r="924" spans="28:28" ht="15.75" customHeight="1" x14ac:dyDescent="0.3">
      <c r="AB924" s="265"/>
    </row>
    <row r="925" spans="28:28" ht="15.75" customHeight="1" x14ac:dyDescent="0.3">
      <c r="AB925" s="265"/>
    </row>
    <row r="926" spans="28:28" ht="15.75" customHeight="1" x14ac:dyDescent="0.3">
      <c r="AB926" s="265"/>
    </row>
    <row r="927" spans="28:28" ht="15.75" customHeight="1" x14ac:dyDescent="0.3">
      <c r="AB927" s="265"/>
    </row>
    <row r="928" spans="28:28" ht="15.75" customHeight="1" x14ac:dyDescent="0.3">
      <c r="AB928" s="265"/>
    </row>
    <row r="929" spans="28:28" ht="15.75" customHeight="1" x14ac:dyDescent="0.3">
      <c r="AB929" s="265"/>
    </row>
    <row r="930" spans="28:28" ht="15.75" customHeight="1" x14ac:dyDescent="0.3">
      <c r="AB930" s="265"/>
    </row>
    <row r="931" spans="28:28" ht="15.75" customHeight="1" x14ac:dyDescent="0.3">
      <c r="AB931" s="265"/>
    </row>
    <row r="932" spans="28:28" ht="15.75" customHeight="1" x14ac:dyDescent="0.3">
      <c r="AB932" s="265"/>
    </row>
    <row r="933" spans="28:28" ht="15.75" customHeight="1" x14ac:dyDescent="0.3">
      <c r="AB933" s="265"/>
    </row>
    <row r="934" spans="28:28" ht="15.75" customHeight="1" x14ac:dyDescent="0.3">
      <c r="AB934" s="265"/>
    </row>
    <row r="935" spans="28:28" ht="15.75" customHeight="1" x14ac:dyDescent="0.3">
      <c r="AB935" s="265"/>
    </row>
    <row r="936" spans="28:28" ht="15.75" customHeight="1" x14ac:dyDescent="0.3">
      <c r="AB936" s="265"/>
    </row>
    <row r="937" spans="28:28" ht="15.75" customHeight="1" x14ac:dyDescent="0.3">
      <c r="AB937" s="265"/>
    </row>
    <row r="938" spans="28:28" ht="15.75" customHeight="1" x14ac:dyDescent="0.3">
      <c r="AB938" s="265"/>
    </row>
    <row r="939" spans="28:28" ht="15.75" customHeight="1" x14ac:dyDescent="0.3">
      <c r="AB939" s="265"/>
    </row>
    <row r="940" spans="28:28" ht="15.75" customHeight="1" x14ac:dyDescent="0.3">
      <c r="AB940" s="265"/>
    </row>
    <row r="941" spans="28:28" ht="15.75" customHeight="1" x14ac:dyDescent="0.3">
      <c r="AB941" s="265"/>
    </row>
    <row r="942" spans="28:28" ht="15.75" customHeight="1" x14ac:dyDescent="0.3">
      <c r="AB942" s="265"/>
    </row>
    <row r="943" spans="28:28" ht="15.75" customHeight="1" x14ac:dyDescent="0.3">
      <c r="AB943" s="265"/>
    </row>
    <row r="944" spans="28:28" ht="15.75" customHeight="1" x14ac:dyDescent="0.3">
      <c r="AB944" s="265"/>
    </row>
    <row r="945" spans="28:28" ht="15.75" customHeight="1" x14ac:dyDescent="0.3">
      <c r="AB945" s="265"/>
    </row>
    <row r="946" spans="28:28" ht="15.75" customHeight="1" x14ac:dyDescent="0.3">
      <c r="AB946" s="265"/>
    </row>
    <row r="947" spans="28:28" ht="15.75" customHeight="1" x14ac:dyDescent="0.3">
      <c r="AB947" s="265"/>
    </row>
    <row r="948" spans="28:28" ht="15.75" customHeight="1" x14ac:dyDescent="0.3">
      <c r="AB948" s="265"/>
    </row>
    <row r="949" spans="28:28" ht="15.75" customHeight="1" x14ac:dyDescent="0.3">
      <c r="AB949" s="265"/>
    </row>
    <row r="950" spans="28:28" ht="15.75" customHeight="1" x14ac:dyDescent="0.3">
      <c r="AB950" s="265"/>
    </row>
    <row r="951" spans="28:28" ht="15.75" customHeight="1" x14ac:dyDescent="0.3">
      <c r="AB951" s="265"/>
    </row>
    <row r="952" spans="28:28" ht="15.75" customHeight="1" x14ac:dyDescent="0.3">
      <c r="AB952" s="265"/>
    </row>
    <row r="953" spans="28:28" ht="15.75" customHeight="1" x14ac:dyDescent="0.3">
      <c r="AB953" s="265"/>
    </row>
    <row r="954" spans="28:28" ht="15.75" customHeight="1" x14ac:dyDescent="0.3">
      <c r="AB954" s="265"/>
    </row>
    <row r="955" spans="28:28" ht="15.75" customHeight="1" x14ac:dyDescent="0.3">
      <c r="AB955" s="265"/>
    </row>
    <row r="956" spans="28:28" ht="15.75" customHeight="1" x14ac:dyDescent="0.3">
      <c r="AB956" s="265"/>
    </row>
    <row r="957" spans="28:28" ht="15.75" customHeight="1" x14ac:dyDescent="0.3">
      <c r="AB957" s="265"/>
    </row>
    <row r="958" spans="28:28" ht="15.75" customHeight="1" x14ac:dyDescent="0.3">
      <c r="AB958" s="265"/>
    </row>
    <row r="959" spans="28:28" ht="15.75" customHeight="1" x14ac:dyDescent="0.3">
      <c r="AB959" s="265"/>
    </row>
    <row r="960" spans="28:28" ht="15.75" customHeight="1" x14ac:dyDescent="0.3">
      <c r="AB960" s="265"/>
    </row>
    <row r="961" spans="28:28" ht="15.75" customHeight="1" x14ac:dyDescent="0.3">
      <c r="AB961" s="265"/>
    </row>
    <row r="962" spans="28:28" ht="15.75" customHeight="1" x14ac:dyDescent="0.3">
      <c r="AB962" s="265"/>
    </row>
    <row r="963" spans="28:28" ht="15.75" customHeight="1" x14ac:dyDescent="0.3">
      <c r="AB963" s="265"/>
    </row>
    <row r="964" spans="28:28" ht="15.75" customHeight="1" x14ac:dyDescent="0.3">
      <c r="AB964" s="265"/>
    </row>
    <row r="965" spans="28:28" ht="15.75" customHeight="1" x14ac:dyDescent="0.3">
      <c r="AB965" s="265"/>
    </row>
    <row r="966" spans="28:28" ht="15.75" customHeight="1" x14ac:dyDescent="0.3">
      <c r="AB966" s="265"/>
    </row>
    <row r="967" spans="28:28" ht="15.75" customHeight="1" x14ac:dyDescent="0.3">
      <c r="AB967" s="265"/>
    </row>
    <row r="968" spans="28:28" ht="15.75" customHeight="1" x14ac:dyDescent="0.3">
      <c r="AB968" s="265"/>
    </row>
    <row r="969" spans="28:28" ht="15.75" customHeight="1" x14ac:dyDescent="0.3">
      <c r="AB969" s="265"/>
    </row>
    <row r="970" spans="28:28" ht="15.75" customHeight="1" x14ac:dyDescent="0.3">
      <c r="AB970" s="265"/>
    </row>
    <row r="971" spans="28:28" ht="15.75" customHeight="1" x14ac:dyDescent="0.3">
      <c r="AB971" s="265"/>
    </row>
    <row r="972" spans="28:28" ht="15.75" customHeight="1" x14ac:dyDescent="0.3">
      <c r="AB972" s="265"/>
    </row>
    <row r="973" spans="28:28" ht="15.75" customHeight="1" x14ac:dyDescent="0.3">
      <c r="AB973" s="265"/>
    </row>
    <row r="974" spans="28:28" ht="15.75" customHeight="1" x14ac:dyDescent="0.3">
      <c r="AB974" s="265"/>
    </row>
    <row r="975" spans="28:28" ht="15.75" customHeight="1" x14ac:dyDescent="0.3">
      <c r="AB975" s="265"/>
    </row>
    <row r="976" spans="28:28" ht="15.75" customHeight="1" x14ac:dyDescent="0.3">
      <c r="AB976" s="265"/>
    </row>
    <row r="977" spans="28:28" ht="15.75" customHeight="1" x14ac:dyDescent="0.3">
      <c r="AB977" s="265"/>
    </row>
    <row r="978" spans="28:28" ht="15.75" customHeight="1" x14ac:dyDescent="0.3">
      <c r="AB978" s="265"/>
    </row>
    <row r="979" spans="28:28" ht="15.75" customHeight="1" x14ac:dyDescent="0.3">
      <c r="AB979" s="265"/>
    </row>
    <row r="980" spans="28:28" ht="15.75" customHeight="1" x14ac:dyDescent="0.3">
      <c r="AB980" s="265"/>
    </row>
    <row r="981" spans="28:28" ht="15.75" customHeight="1" x14ac:dyDescent="0.3">
      <c r="AB981" s="265"/>
    </row>
  </sheetData>
  <mergeCells count="67">
    <mergeCell ref="BB7:BC7"/>
    <mergeCell ref="BD7:BL7"/>
    <mergeCell ref="BM7:BN7"/>
    <mergeCell ref="W8:Y8"/>
    <mergeCell ref="Z8:AB8"/>
    <mergeCell ref="AC8:AE8"/>
    <mergeCell ref="AF8:AG8"/>
    <mergeCell ref="AH8:AJ8"/>
    <mergeCell ref="AK8:AM8"/>
    <mergeCell ref="AN8:AP8"/>
    <mergeCell ref="AQ8:AR8"/>
    <mergeCell ref="AY8:BA8"/>
    <mergeCell ref="BB8:BC8"/>
    <mergeCell ref="BJ8:BL8"/>
    <mergeCell ref="BM8:BN8"/>
    <mergeCell ref="W7:AE7"/>
    <mergeCell ref="AF7:AG7"/>
    <mergeCell ref="AH7:AP7"/>
    <mergeCell ref="AQ7:AR7"/>
    <mergeCell ref="AS7:BA7"/>
    <mergeCell ref="A1:A3"/>
    <mergeCell ref="B1:V3"/>
    <mergeCell ref="A7:D8"/>
    <mergeCell ref="E7:J8"/>
    <mergeCell ref="K7:V7"/>
    <mergeCell ref="A5:V5"/>
    <mergeCell ref="K8:M8"/>
    <mergeCell ref="N8:P8"/>
    <mergeCell ref="Q8:S8"/>
    <mergeCell ref="T8:V8"/>
    <mergeCell ref="W2:X2"/>
    <mergeCell ref="W3:X3"/>
    <mergeCell ref="BD8:BF8"/>
    <mergeCell ref="BG8:BI8"/>
    <mergeCell ref="H10:H12"/>
    <mergeCell ref="C10:C12"/>
    <mergeCell ref="D10:D12"/>
    <mergeCell ref="E10:E12"/>
    <mergeCell ref="F10:F12"/>
    <mergeCell ref="AS8:AU8"/>
    <mergeCell ref="AV8:AX8"/>
    <mergeCell ref="B10:B14"/>
    <mergeCell ref="C15:C17"/>
    <mergeCell ref="A22:F22"/>
    <mergeCell ref="B15:B17"/>
    <mergeCell ref="G10:G12"/>
    <mergeCell ref="F13:F14"/>
    <mergeCell ref="G13:G14"/>
    <mergeCell ref="A10:A19"/>
    <mergeCell ref="D13:D14"/>
    <mergeCell ref="E13:E14"/>
    <mergeCell ref="H13:H14"/>
    <mergeCell ref="D23:F23"/>
    <mergeCell ref="D24:F24"/>
    <mergeCell ref="H18:H19"/>
    <mergeCell ref="B18:B19"/>
    <mergeCell ref="C18:C19"/>
    <mergeCell ref="H15:H17"/>
    <mergeCell ref="D15:D17"/>
    <mergeCell ref="D18:D19"/>
    <mergeCell ref="E18:E19"/>
    <mergeCell ref="F18:F19"/>
    <mergeCell ref="G18:G19"/>
    <mergeCell ref="E15:E17"/>
    <mergeCell ref="F15:F17"/>
    <mergeCell ref="G15:G17"/>
    <mergeCell ref="C13:C14"/>
  </mergeCells>
  <pageMargins left="0.7" right="0.7" top="0.75" bottom="0.75" header="0.3" footer="0.3"/>
  <pageSetup orientation="portrait"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3A943-607A-42DB-B7DF-00EFDE5D8468}">
  <dimension ref="A1:BN55"/>
  <sheetViews>
    <sheetView zoomScale="80" zoomScaleNormal="80" workbookViewId="0">
      <pane ySplit="8" topLeftCell="A9" activePane="bottomLeft" state="frozen"/>
      <selection pane="bottomLeft" activeCell="W2" sqref="W2:X3"/>
    </sheetView>
  </sheetViews>
  <sheetFormatPr baseColWidth="10" defaultRowHeight="15" x14ac:dyDescent="0.25"/>
  <cols>
    <col min="1" max="1" width="19.7109375" customWidth="1"/>
    <col min="2" max="2" width="21" customWidth="1"/>
    <col min="3" max="3" width="26.28515625" customWidth="1"/>
    <col min="4" max="4" width="23.28515625" customWidth="1"/>
    <col min="5" max="5" width="17" customWidth="1"/>
    <col min="6" max="6" width="28.7109375" customWidth="1"/>
    <col min="8" max="8" width="13.85546875" customWidth="1"/>
    <col min="9" max="9" width="15.5703125" customWidth="1"/>
    <col min="10" max="10" width="74.140625" customWidth="1"/>
    <col min="11" max="11" width="6.7109375" customWidth="1"/>
    <col min="12" max="12" width="7.140625" customWidth="1"/>
    <col min="13" max="13" width="7.85546875" customWidth="1"/>
    <col min="14" max="14" width="7.42578125" customWidth="1"/>
    <col min="15" max="15" width="7.28515625" customWidth="1"/>
    <col min="16" max="16" width="8.28515625" customWidth="1"/>
    <col min="17" max="17" width="7.5703125" customWidth="1"/>
    <col min="18" max="18" width="8.85546875" customWidth="1"/>
    <col min="19" max="19" width="8.42578125" customWidth="1"/>
    <col min="20" max="20" width="9" customWidth="1"/>
    <col min="21" max="21" width="8.42578125" customWidth="1"/>
    <col min="22" max="22" width="8.7109375" customWidth="1"/>
  </cols>
  <sheetData>
    <row r="1" spans="1:66" s="245" customFormat="1" ht="27.75" customHeight="1" x14ac:dyDescent="0.3">
      <c r="A1" s="862"/>
      <c r="B1" s="865" t="s">
        <v>723</v>
      </c>
      <c r="C1" s="758"/>
      <c r="D1" s="866"/>
      <c r="E1" s="866"/>
      <c r="F1" s="866"/>
      <c r="G1" s="866"/>
      <c r="H1" s="866"/>
      <c r="I1" s="866"/>
      <c r="J1" s="866"/>
      <c r="K1" s="866"/>
      <c r="L1" s="866"/>
      <c r="M1" s="866"/>
      <c r="N1" s="866"/>
      <c r="O1" s="866"/>
      <c r="P1" s="866"/>
      <c r="Q1" s="866"/>
      <c r="R1" s="866"/>
      <c r="S1" s="866"/>
      <c r="T1" s="866"/>
      <c r="U1" s="866"/>
      <c r="V1" s="866"/>
      <c r="W1" s="752" t="s">
        <v>743</v>
      </c>
      <c r="X1" s="753"/>
      <c r="Y1" s="242"/>
      <c r="Z1" s="242"/>
      <c r="AA1" s="242"/>
      <c r="AB1" s="243"/>
      <c r="AC1" s="244"/>
      <c r="AD1" s="244"/>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row>
    <row r="2" spans="1:66" s="245" customFormat="1" ht="27.75" customHeight="1" x14ac:dyDescent="0.3">
      <c r="A2" s="863"/>
      <c r="B2" s="867"/>
      <c r="C2" s="868"/>
      <c r="D2" s="869"/>
      <c r="E2" s="869"/>
      <c r="F2" s="869"/>
      <c r="G2" s="869"/>
      <c r="H2" s="869"/>
      <c r="I2" s="869"/>
      <c r="J2" s="869"/>
      <c r="K2" s="869"/>
      <c r="L2" s="869"/>
      <c r="M2" s="869"/>
      <c r="N2" s="869"/>
      <c r="O2" s="869"/>
      <c r="P2" s="869"/>
      <c r="Q2" s="869"/>
      <c r="R2" s="869"/>
      <c r="S2" s="869"/>
      <c r="T2" s="869"/>
      <c r="U2" s="869"/>
      <c r="V2" s="868"/>
      <c r="W2" s="754" t="s">
        <v>999</v>
      </c>
      <c r="X2" s="755"/>
      <c r="Y2" s="242"/>
      <c r="Z2" s="242"/>
      <c r="AA2" s="242"/>
      <c r="AB2" s="243"/>
      <c r="AC2" s="244"/>
      <c r="AD2" s="244"/>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row>
    <row r="3" spans="1:66" s="245" customFormat="1" ht="27.75" customHeight="1" thickBot="1" x14ac:dyDescent="0.35">
      <c r="A3" s="864"/>
      <c r="B3" s="870"/>
      <c r="C3" s="871"/>
      <c r="D3" s="871"/>
      <c r="E3" s="871"/>
      <c r="F3" s="871"/>
      <c r="G3" s="871"/>
      <c r="H3" s="871"/>
      <c r="I3" s="871"/>
      <c r="J3" s="871"/>
      <c r="K3" s="871"/>
      <c r="L3" s="871"/>
      <c r="M3" s="871"/>
      <c r="N3" s="871"/>
      <c r="O3" s="871"/>
      <c r="P3" s="871"/>
      <c r="Q3" s="871"/>
      <c r="R3" s="871"/>
      <c r="S3" s="871"/>
      <c r="T3" s="871"/>
      <c r="U3" s="871"/>
      <c r="V3" s="871"/>
      <c r="W3" s="756" t="s">
        <v>998</v>
      </c>
      <c r="X3" s="757"/>
      <c r="Y3" s="242"/>
      <c r="Z3" s="242"/>
      <c r="AA3" s="242"/>
      <c r="AB3" s="243"/>
      <c r="AC3" s="244"/>
      <c r="AD3" s="244"/>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row>
    <row r="4" spans="1:66" s="245" customFormat="1" ht="10.5" customHeight="1" thickBot="1" x14ac:dyDescent="0.35">
      <c r="A4" s="242"/>
      <c r="B4" s="242"/>
      <c r="C4" s="242"/>
      <c r="D4" s="242"/>
      <c r="E4" s="242"/>
      <c r="F4" s="242"/>
      <c r="G4" s="246"/>
      <c r="H4" s="246"/>
      <c r="I4" s="246"/>
      <c r="J4" s="246"/>
      <c r="K4" s="242"/>
      <c r="L4" s="242"/>
      <c r="M4" s="242"/>
      <c r="N4" s="242"/>
      <c r="O4" s="242"/>
      <c r="P4" s="242"/>
      <c r="Q4" s="242"/>
      <c r="R4" s="242"/>
      <c r="S4" s="242"/>
      <c r="T4" s="242"/>
      <c r="U4" s="242"/>
      <c r="V4" s="242"/>
      <c r="W4" s="242"/>
      <c r="X4" s="242"/>
      <c r="Y4" s="242"/>
      <c r="Z4" s="242"/>
      <c r="AA4" s="242"/>
      <c r="AB4" s="243"/>
      <c r="AC4" s="244"/>
      <c r="AD4" s="244"/>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row>
    <row r="5" spans="1:66" s="245" customFormat="1" ht="52.5" customHeight="1" thickBot="1" x14ac:dyDescent="0.35">
      <c r="A5" s="1046" t="s">
        <v>949</v>
      </c>
      <c r="B5" s="892"/>
      <c r="C5" s="892"/>
      <c r="D5" s="892"/>
      <c r="E5" s="892"/>
      <c r="F5" s="892"/>
      <c r="G5" s="892"/>
      <c r="H5" s="892"/>
      <c r="I5" s="892"/>
      <c r="J5" s="892"/>
      <c r="K5" s="892"/>
      <c r="L5" s="892"/>
      <c r="M5" s="892"/>
      <c r="N5" s="892"/>
      <c r="O5" s="892"/>
      <c r="P5" s="892"/>
      <c r="Q5" s="892"/>
      <c r="R5" s="892"/>
      <c r="S5" s="892"/>
      <c r="T5" s="892"/>
      <c r="U5" s="892"/>
      <c r="V5" s="893"/>
      <c r="W5" s="242"/>
      <c r="X5" s="242"/>
      <c r="Y5" s="242"/>
      <c r="Z5" s="242"/>
      <c r="AA5" s="242"/>
      <c r="AB5" s="243"/>
      <c r="AC5" s="244"/>
      <c r="AD5" s="244"/>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row>
    <row r="6" spans="1:66" s="245" customFormat="1" ht="15" customHeight="1" thickBot="1" x14ac:dyDescent="0.35">
      <c r="A6" s="242"/>
      <c r="B6" s="242"/>
      <c r="C6" s="242"/>
      <c r="D6" s="242"/>
      <c r="E6" s="242"/>
      <c r="F6" s="242"/>
      <c r="G6" s="246"/>
      <c r="H6" s="246"/>
      <c r="I6" s="246"/>
      <c r="J6" s="246"/>
      <c r="K6" s="242"/>
      <c r="L6" s="242"/>
      <c r="M6" s="242"/>
      <c r="N6" s="242"/>
      <c r="O6" s="242"/>
      <c r="P6" s="242"/>
      <c r="Q6" s="242"/>
      <c r="R6" s="242"/>
      <c r="S6" s="242"/>
      <c r="T6" s="242"/>
      <c r="U6" s="242"/>
      <c r="V6" s="242"/>
      <c r="W6" s="242"/>
      <c r="X6" s="242"/>
      <c r="Y6" s="242"/>
      <c r="Z6" s="242"/>
      <c r="AA6" s="242"/>
      <c r="AB6" s="243"/>
      <c r="AC6" s="244"/>
      <c r="AD6" s="244"/>
      <c r="AE6" s="242"/>
      <c r="AF6" s="242"/>
      <c r="AG6" s="242"/>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row>
    <row r="7" spans="1:66" s="424" customFormat="1" ht="40.5" customHeight="1" thickBot="1" x14ac:dyDescent="0.4">
      <c r="A7" s="872" t="s">
        <v>728</v>
      </c>
      <c r="B7" s="873"/>
      <c r="C7" s="873"/>
      <c r="D7" s="874"/>
      <c r="E7" s="878" t="s">
        <v>729</v>
      </c>
      <c r="F7" s="879"/>
      <c r="G7" s="879"/>
      <c r="H7" s="879"/>
      <c r="I7" s="879"/>
      <c r="J7" s="880"/>
      <c r="K7" s="884" t="s">
        <v>111</v>
      </c>
      <c r="L7" s="885"/>
      <c r="M7" s="885"/>
      <c r="N7" s="885"/>
      <c r="O7" s="885"/>
      <c r="P7" s="885"/>
      <c r="Q7" s="885"/>
      <c r="R7" s="885"/>
      <c r="S7" s="885"/>
      <c r="T7" s="885"/>
      <c r="U7" s="885"/>
      <c r="V7" s="886"/>
      <c r="W7" s="897" t="s">
        <v>112</v>
      </c>
      <c r="X7" s="896"/>
      <c r="Y7" s="896"/>
      <c r="Z7" s="896"/>
      <c r="AA7" s="896"/>
      <c r="AB7" s="896"/>
      <c r="AC7" s="896"/>
      <c r="AD7" s="896"/>
      <c r="AE7" s="933"/>
      <c r="AF7" s="894" t="s">
        <v>730</v>
      </c>
      <c r="AG7" s="895"/>
      <c r="AH7" s="897" t="s">
        <v>112</v>
      </c>
      <c r="AI7" s="896"/>
      <c r="AJ7" s="896"/>
      <c r="AK7" s="896"/>
      <c r="AL7" s="896"/>
      <c r="AM7" s="896"/>
      <c r="AN7" s="896"/>
      <c r="AO7" s="896"/>
      <c r="AP7" s="896"/>
      <c r="AQ7" s="894" t="s">
        <v>730</v>
      </c>
      <c r="AR7" s="895"/>
      <c r="AS7" s="897" t="s">
        <v>112</v>
      </c>
      <c r="AT7" s="896"/>
      <c r="AU7" s="896"/>
      <c r="AV7" s="896"/>
      <c r="AW7" s="896"/>
      <c r="AX7" s="896"/>
      <c r="AY7" s="896"/>
      <c r="AZ7" s="896"/>
      <c r="BA7" s="896"/>
      <c r="BB7" s="894" t="s">
        <v>730</v>
      </c>
      <c r="BC7" s="895"/>
      <c r="BD7" s="897" t="s">
        <v>112</v>
      </c>
      <c r="BE7" s="896"/>
      <c r="BF7" s="896"/>
      <c r="BG7" s="896"/>
      <c r="BH7" s="896"/>
      <c r="BI7" s="896"/>
      <c r="BJ7" s="896"/>
      <c r="BK7" s="896"/>
      <c r="BL7" s="896"/>
      <c r="BM7" s="894" t="s">
        <v>730</v>
      </c>
      <c r="BN7" s="895"/>
    </row>
    <row r="8" spans="1:66" s="424" customFormat="1" ht="15" customHeight="1" thickBot="1" x14ac:dyDescent="0.4">
      <c r="A8" s="875"/>
      <c r="B8" s="876"/>
      <c r="C8" s="876"/>
      <c r="D8" s="877"/>
      <c r="E8" s="881"/>
      <c r="F8" s="882"/>
      <c r="G8" s="882"/>
      <c r="H8" s="882"/>
      <c r="I8" s="882"/>
      <c r="J8" s="883"/>
      <c r="K8" s="887" t="s">
        <v>113</v>
      </c>
      <c r="L8" s="888"/>
      <c r="M8" s="889"/>
      <c r="N8" s="890" t="s">
        <v>114</v>
      </c>
      <c r="O8" s="888"/>
      <c r="P8" s="889"/>
      <c r="Q8" s="887" t="s">
        <v>115</v>
      </c>
      <c r="R8" s="888"/>
      <c r="S8" s="889"/>
      <c r="T8" s="890" t="s">
        <v>116</v>
      </c>
      <c r="U8" s="888"/>
      <c r="V8" s="889"/>
      <c r="W8" s="843" t="s">
        <v>117</v>
      </c>
      <c r="X8" s="844"/>
      <c r="Y8" s="845"/>
      <c r="Z8" s="843" t="s">
        <v>118</v>
      </c>
      <c r="AA8" s="844"/>
      <c r="AB8" s="845"/>
      <c r="AC8" s="843" t="s">
        <v>119</v>
      </c>
      <c r="AD8" s="844"/>
      <c r="AE8" s="845"/>
      <c r="AF8" s="905" t="s">
        <v>907</v>
      </c>
      <c r="AG8" s="906"/>
      <c r="AH8" s="843" t="s">
        <v>121</v>
      </c>
      <c r="AI8" s="844"/>
      <c r="AJ8" s="845"/>
      <c r="AK8" s="843" t="s">
        <v>122</v>
      </c>
      <c r="AL8" s="844"/>
      <c r="AM8" s="845"/>
      <c r="AN8" s="843" t="s">
        <v>123</v>
      </c>
      <c r="AO8" s="844"/>
      <c r="AP8" s="845"/>
      <c r="AQ8" s="907" t="s">
        <v>908</v>
      </c>
      <c r="AR8" s="908"/>
      <c r="AS8" s="902" t="s">
        <v>124</v>
      </c>
      <c r="AT8" s="903"/>
      <c r="AU8" s="904"/>
      <c r="AV8" s="902" t="s">
        <v>125</v>
      </c>
      <c r="AW8" s="903"/>
      <c r="AX8" s="904"/>
      <c r="AY8" s="902" t="s">
        <v>126</v>
      </c>
      <c r="AZ8" s="903"/>
      <c r="BA8" s="904"/>
      <c r="BB8" s="909" t="s">
        <v>909</v>
      </c>
      <c r="BC8" s="910"/>
      <c r="BD8" s="843" t="s">
        <v>127</v>
      </c>
      <c r="BE8" s="844"/>
      <c r="BF8" s="845"/>
      <c r="BG8" s="843" t="s">
        <v>128</v>
      </c>
      <c r="BH8" s="844"/>
      <c r="BI8" s="845"/>
      <c r="BJ8" s="843" t="s">
        <v>129</v>
      </c>
      <c r="BK8" s="844"/>
      <c r="BL8" s="845"/>
      <c r="BM8" s="907" t="s">
        <v>910</v>
      </c>
      <c r="BN8" s="908"/>
    </row>
    <row r="9" spans="1:66" s="245" customFormat="1" ht="36.75" thickBot="1" x14ac:dyDescent="0.35">
      <c r="A9" s="247" t="s">
        <v>810</v>
      </c>
      <c r="B9" s="248" t="s">
        <v>725</v>
      </c>
      <c r="C9" s="249" t="s">
        <v>726</v>
      </c>
      <c r="D9" s="249" t="s">
        <v>778</v>
      </c>
      <c r="E9" s="279" t="s">
        <v>133</v>
      </c>
      <c r="F9" s="280" t="s">
        <v>0</v>
      </c>
      <c r="G9" s="280" t="s">
        <v>134</v>
      </c>
      <c r="H9" s="280" t="s">
        <v>1</v>
      </c>
      <c r="I9" s="280" t="s">
        <v>135</v>
      </c>
      <c r="J9" s="281" t="s">
        <v>136</v>
      </c>
      <c r="K9" s="642" t="s">
        <v>137</v>
      </c>
      <c r="L9" s="643" t="s">
        <v>138</v>
      </c>
      <c r="M9" s="644" t="s">
        <v>139</v>
      </c>
      <c r="N9" s="645" t="s">
        <v>140</v>
      </c>
      <c r="O9" s="643" t="s">
        <v>141</v>
      </c>
      <c r="P9" s="643" t="s">
        <v>142</v>
      </c>
      <c r="Q9" s="643" t="s">
        <v>143</v>
      </c>
      <c r="R9" s="643" t="s">
        <v>144</v>
      </c>
      <c r="S9" s="643" t="s">
        <v>145</v>
      </c>
      <c r="T9" s="643" t="s">
        <v>146</v>
      </c>
      <c r="U9" s="643" t="s">
        <v>147</v>
      </c>
      <c r="V9" s="644" t="s">
        <v>148</v>
      </c>
      <c r="W9" s="445" t="s">
        <v>149</v>
      </c>
      <c r="X9" s="430" t="s">
        <v>150</v>
      </c>
      <c r="Y9" s="446" t="s">
        <v>153</v>
      </c>
      <c r="Z9" s="445" t="s">
        <v>744</v>
      </c>
      <c r="AA9" s="430" t="s">
        <v>150</v>
      </c>
      <c r="AB9" s="446" t="s">
        <v>153</v>
      </c>
      <c r="AC9" s="445" t="s">
        <v>744</v>
      </c>
      <c r="AD9" s="446" t="s">
        <v>150</v>
      </c>
      <c r="AE9" s="446" t="s">
        <v>153</v>
      </c>
      <c r="AF9" s="447" t="s">
        <v>151</v>
      </c>
      <c r="AG9" s="448" t="s">
        <v>152</v>
      </c>
      <c r="AH9" s="449" t="s">
        <v>149</v>
      </c>
      <c r="AI9" s="450" t="s">
        <v>150</v>
      </c>
      <c r="AJ9" s="451" t="s">
        <v>153</v>
      </c>
      <c r="AK9" s="449" t="s">
        <v>744</v>
      </c>
      <c r="AL9" s="450" t="s">
        <v>150</v>
      </c>
      <c r="AM9" s="451" t="s">
        <v>153</v>
      </c>
      <c r="AN9" s="449" t="s">
        <v>744</v>
      </c>
      <c r="AO9" s="450" t="s">
        <v>150</v>
      </c>
      <c r="AP9" s="451" t="s">
        <v>153</v>
      </c>
      <c r="AQ9" s="452" t="s">
        <v>154</v>
      </c>
      <c r="AR9" s="453" t="s">
        <v>155</v>
      </c>
      <c r="AS9" s="449" t="s">
        <v>149</v>
      </c>
      <c r="AT9" s="450" t="s">
        <v>150</v>
      </c>
      <c r="AU9" s="451" t="s">
        <v>153</v>
      </c>
      <c r="AV9" s="449" t="s">
        <v>744</v>
      </c>
      <c r="AW9" s="450" t="s">
        <v>150</v>
      </c>
      <c r="AX9" s="451" t="s">
        <v>153</v>
      </c>
      <c r="AY9" s="449" t="s">
        <v>744</v>
      </c>
      <c r="AZ9" s="450" t="s">
        <v>150</v>
      </c>
      <c r="BA9" s="451" t="s">
        <v>153</v>
      </c>
      <c r="BB9" s="455" t="s">
        <v>154</v>
      </c>
      <c r="BC9" s="456" t="s">
        <v>157</v>
      </c>
      <c r="BD9" s="449" t="s">
        <v>149</v>
      </c>
      <c r="BE9" s="450" t="s">
        <v>150</v>
      </c>
      <c r="BF9" s="451" t="s">
        <v>153</v>
      </c>
      <c r="BG9" s="449" t="s">
        <v>744</v>
      </c>
      <c r="BH9" s="450" t="s">
        <v>150</v>
      </c>
      <c r="BI9" s="451" t="s">
        <v>153</v>
      </c>
      <c r="BJ9" s="449" t="s">
        <v>744</v>
      </c>
      <c r="BK9" s="450" t="s">
        <v>150</v>
      </c>
      <c r="BL9" s="451" t="s">
        <v>153</v>
      </c>
      <c r="BM9" s="452" t="s">
        <v>154</v>
      </c>
      <c r="BN9" s="453" t="s">
        <v>159</v>
      </c>
    </row>
    <row r="10" spans="1:66" s="245" customFormat="1" ht="58.15" customHeight="1" x14ac:dyDescent="0.3">
      <c r="A10" s="836" t="s">
        <v>860</v>
      </c>
      <c r="B10" s="944" t="s">
        <v>783</v>
      </c>
      <c r="C10" s="803" t="s">
        <v>800</v>
      </c>
      <c r="D10" s="937" t="s">
        <v>768</v>
      </c>
      <c r="E10" s="806">
        <v>0.05</v>
      </c>
      <c r="F10" s="938" t="s">
        <v>801</v>
      </c>
      <c r="G10" s="797">
        <v>1</v>
      </c>
      <c r="H10" s="797" t="s">
        <v>12</v>
      </c>
      <c r="I10" s="300" t="s">
        <v>865</v>
      </c>
      <c r="J10" s="478" t="s">
        <v>951</v>
      </c>
      <c r="K10" s="635"/>
      <c r="L10" s="366"/>
      <c r="M10" s="366"/>
      <c r="N10" s="1028">
        <v>0.5</v>
      </c>
      <c r="O10" s="1029">
        <v>0.5</v>
      </c>
      <c r="P10" s="1030"/>
      <c r="Q10" s="638"/>
      <c r="R10" s="639"/>
      <c r="S10" s="639"/>
      <c r="T10" s="638"/>
      <c r="U10" s="308"/>
      <c r="V10" s="310"/>
      <c r="W10" s="505"/>
      <c r="X10" s="490"/>
      <c r="Y10" s="489"/>
      <c r="Z10" s="491"/>
      <c r="AA10" s="492"/>
      <c r="AB10" s="493"/>
      <c r="AC10" s="494"/>
      <c r="AD10" s="494"/>
      <c r="AE10" s="490"/>
      <c r="AF10" s="495"/>
      <c r="AG10" s="496"/>
      <c r="AH10" s="496"/>
      <c r="AI10" s="497"/>
      <c r="AJ10" s="490"/>
      <c r="AK10" s="490"/>
      <c r="AL10" s="490"/>
      <c r="AM10" s="496"/>
      <c r="AN10" s="498"/>
      <c r="AO10" s="498"/>
      <c r="AP10" s="490"/>
      <c r="AQ10" s="495"/>
      <c r="AR10" s="495"/>
      <c r="AS10" s="496"/>
      <c r="AT10" s="497"/>
      <c r="AU10" s="497"/>
      <c r="AV10" s="490"/>
      <c r="AW10" s="490"/>
      <c r="AX10" s="490"/>
      <c r="AY10" s="498"/>
      <c r="AZ10" s="498"/>
      <c r="BA10" s="490"/>
      <c r="BB10" s="495"/>
      <c r="BC10" s="495"/>
      <c r="BD10" s="496"/>
      <c r="BE10" s="497"/>
      <c r="BF10" s="497"/>
      <c r="BG10" s="490"/>
      <c r="BH10" s="490"/>
      <c r="BI10" s="490"/>
      <c r="BJ10" s="498"/>
      <c r="BK10" s="498"/>
      <c r="BL10" s="499"/>
      <c r="BM10" s="499"/>
      <c r="BN10" s="499"/>
    </row>
    <row r="11" spans="1:66" s="245" customFormat="1" ht="60" customHeight="1" x14ac:dyDescent="0.3">
      <c r="A11" s="837"/>
      <c r="B11" s="945"/>
      <c r="C11" s="804"/>
      <c r="D11" s="936"/>
      <c r="E11" s="860"/>
      <c r="F11" s="939"/>
      <c r="G11" s="939"/>
      <c r="H11" s="939"/>
      <c r="I11" s="256" t="s">
        <v>867</v>
      </c>
      <c r="J11" s="479" t="s">
        <v>830</v>
      </c>
      <c r="K11" s="636"/>
      <c r="L11" s="351"/>
      <c r="M11" s="351"/>
      <c r="N11" s="650"/>
      <c r="O11" s="662"/>
      <c r="P11" s="664">
        <v>1</v>
      </c>
      <c r="Q11" s="640"/>
      <c r="R11" s="641"/>
      <c r="S11" s="648"/>
      <c r="T11" s="640"/>
      <c r="U11" s="251"/>
      <c r="V11" s="311"/>
      <c r="W11" s="506"/>
      <c r="X11" s="495"/>
      <c r="Y11" s="500"/>
      <c r="Z11" s="497"/>
      <c r="AA11" s="492"/>
      <c r="AB11" s="501"/>
      <c r="AC11" s="494"/>
      <c r="AD11" s="494"/>
      <c r="AE11" s="490"/>
      <c r="AF11" s="495"/>
      <c r="AG11" s="496"/>
      <c r="AH11" s="496"/>
      <c r="AI11" s="497"/>
      <c r="AJ11" s="490"/>
      <c r="AK11" s="490"/>
      <c r="AL11" s="490"/>
      <c r="AM11" s="496"/>
      <c r="AN11" s="498"/>
      <c r="AO11" s="498"/>
      <c r="AP11" s="490"/>
      <c r="AQ11" s="495"/>
      <c r="AR11" s="495"/>
      <c r="AS11" s="496"/>
      <c r="AT11" s="497"/>
      <c r="AU11" s="497"/>
      <c r="AV11" s="490"/>
      <c r="AW11" s="490"/>
      <c r="AX11" s="490"/>
      <c r="AY11" s="498"/>
      <c r="AZ11" s="498"/>
      <c r="BA11" s="490"/>
      <c r="BB11" s="495"/>
      <c r="BC11" s="495"/>
      <c r="BD11" s="496"/>
      <c r="BE11" s="497"/>
      <c r="BF11" s="497"/>
      <c r="BG11" s="490"/>
      <c r="BH11" s="490"/>
      <c r="BI11" s="490"/>
      <c r="BJ11" s="498"/>
      <c r="BK11" s="498"/>
      <c r="BL11" s="499"/>
      <c r="BM11" s="499"/>
      <c r="BN11" s="499"/>
    </row>
    <row r="12" spans="1:66" s="245" customFormat="1" ht="39" customHeight="1" x14ac:dyDescent="0.3">
      <c r="A12" s="837"/>
      <c r="B12" s="945"/>
      <c r="C12" s="804"/>
      <c r="D12" s="936"/>
      <c r="E12" s="860"/>
      <c r="F12" s="939"/>
      <c r="G12" s="939"/>
      <c r="H12" s="939"/>
      <c r="I12" s="256" t="s">
        <v>867</v>
      </c>
      <c r="J12" s="479" t="s">
        <v>826</v>
      </c>
      <c r="K12" s="649"/>
      <c r="L12" s="633"/>
      <c r="M12" s="633"/>
      <c r="N12" s="650"/>
      <c r="O12" s="651"/>
      <c r="P12" s="652"/>
      <c r="Q12" s="652">
        <v>1</v>
      </c>
      <c r="R12" s="653"/>
      <c r="S12" s="654"/>
      <c r="T12" s="655"/>
      <c r="U12" s="656"/>
      <c r="V12" s="657"/>
      <c r="W12" s="506"/>
      <c r="X12" s="495"/>
      <c r="Y12" s="500"/>
      <c r="Z12" s="497"/>
      <c r="AA12" s="492"/>
      <c r="AB12" s="299"/>
      <c r="AC12" s="494"/>
      <c r="AD12" s="494"/>
      <c r="AE12" s="490"/>
      <c r="AF12" s="495"/>
      <c r="AG12" s="496"/>
      <c r="AH12" s="496"/>
      <c r="AI12" s="497"/>
      <c r="AJ12" s="490"/>
      <c r="AK12" s="490"/>
      <c r="AL12" s="490"/>
      <c r="AM12" s="496"/>
      <c r="AN12" s="498"/>
      <c r="AO12" s="498"/>
      <c r="AP12" s="490"/>
      <c r="AQ12" s="495"/>
      <c r="AR12" s="495"/>
      <c r="AS12" s="496"/>
      <c r="AT12" s="497"/>
      <c r="AU12" s="497"/>
      <c r="AV12" s="490"/>
      <c r="AW12" s="490"/>
      <c r="AX12" s="490"/>
      <c r="AY12" s="498"/>
      <c r="AZ12" s="498"/>
      <c r="BA12" s="490"/>
      <c r="BB12" s="495"/>
      <c r="BC12" s="495"/>
      <c r="BD12" s="496"/>
      <c r="BE12" s="497"/>
      <c r="BF12" s="497"/>
      <c r="BG12" s="490"/>
      <c r="BH12" s="490"/>
      <c r="BI12" s="490"/>
      <c r="BJ12" s="498"/>
      <c r="BK12" s="498"/>
      <c r="BL12" s="499"/>
      <c r="BM12" s="499"/>
      <c r="BN12" s="499"/>
    </row>
    <row r="13" spans="1:66" s="245" customFormat="1" ht="55.15" customHeight="1" x14ac:dyDescent="0.3">
      <c r="A13" s="837"/>
      <c r="B13" s="945"/>
      <c r="C13" s="804"/>
      <c r="D13" s="936"/>
      <c r="E13" s="807">
        <v>0.05</v>
      </c>
      <c r="F13" s="940" t="s">
        <v>802</v>
      </c>
      <c r="G13" s="798">
        <v>1</v>
      </c>
      <c r="H13" s="798" t="s">
        <v>9</v>
      </c>
      <c r="I13" s="256" t="s">
        <v>865</v>
      </c>
      <c r="J13" s="479" t="s">
        <v>828</v>
      </c>
      <c r="K13" s="658"/>
      <c r="L13" s="659"/>
      <c r="M13" s="633"/>
      <c r="N13" s="633"/>
      <c r="O13" s="633"/>
      <c r="P13" s="633"/>
      <c r="Q13" s="633"/>
      <c r="R13" s="660"/>
      <c r="S13" s="633"/>
      <c r="T13" s="661">
        <v>0.5</v>
      </c>
      <c r="U13" s="662">
        <v>0.5</v>
      </c>
      <c r="V13" s="657"/>
      <c r="W13" s="506"/>
      <c r="X13" s="495"/>
      <c r="Y13" s="500"/>
      <c r="Z13" s="497"/>
      <c r="AA13" s="492"/>
      <c r="AB13" s="299"/>
      <c r="AC13" s="494"/>
      <c r="AD13" s="494"/>
      <c r="AE13" s="490"/>
      <c r="AF13" s="495"/>
      <c r="AG13" s="496"/>
      <c r="AH13" s="496"/>
      <c r="AI13" s="497"/>
      <c r="AJ13" s="490"/>
      <c r="AK13" s="490"/>
      <c r="AL13" s="490"/>
      <c r="AM13" s="496"/>
      <c r="AN13" s="498"/>
      <c r="AO13" s="498"/>
      <c r="AP13" s="490"/>
      <c r="AQ13" s="495"/>
      <c r="AR13" s="495"/>
      <c r="AS13" s="496"/>
      <c r="AT13" s="497"/>
      <c r="AU13" s="497"/>
      <c r="AV13" s="490"/>
      <c r="AW13" s="490"/>
      <c r="AX13" s="490"/>
      <c r="AY13" s="498"/>
      <c r="AZ13" s="498"/>
      <c r="BA13" s="490"/>
      <c r="BB13" s="495"/>
      <c r="BC13" s="495"/>
      <c r="BD13" s="496"/>
      <c r="BE13" s="497"/>
      <c r="BF13" s="497"/>
      <c r="BG13" s="490"/>
      <c r="BH13" s="490"/>
      <c r="BI13" s="490"/>
      <c r="BJ13" s="498"/>
      <c r="BK13" s="498"/>
      <c r="BL13" s="499"/>
      <c r="BM13" s="499"/>
      <c r="BN13" s="499"/>
    </row>
    <row r="14" spans="1:66" s="245" customFormat="1" ht="54.6" customHeight="1" x14ac:dyDescent="0.3">
      <c r="A14" s="837"/>
      <c r="B14" s="945"/>
      <c r="C14" s="804"/>
      <c r="D14" s="936"/>
      <c r="E14" s="807"/>
      <c r="F14" s="940"/>
      <c r="G14" s="798"/>
      <c r="H14" s="798"/>
      <c r="I14" s="256" t="s">
        <v>867</v>
      </c>
      <c r="J14" s="479" t="s">
        <v>829</v>
      </c>
      <c r="K14" s="658"/>
      <c r="L14" s="663"/>
      <c r="M14" s="633"/>
      <c r="N14" s="633"/>
      <c r="O14" s="633"/>
      <c r="P14" s="633"/>
      <c r="Q14" s="633"/>
      <c r="R14" s="633"/>
      <c r="S14" s="650"/>
      <c r="T14" s="662"/>
      <c r="U14" s="664">
        <v>1</v>
      </c>
      <c r="V14" s="657"/>
      <c r="W14" s="506"/>
      <c r="X14" s="495"/>
      <c r="Y14" s="500"/>
      <c r="Z14" s="497"/>
      <c r="AA14" s="492"/>
      <c r="AB14" s="299"/>
      <c r="AC14" s="494"/>
      <c r="AD14" s="494"/>
      <c r="AE14" s="490"/>
      <c r="AF14" s="495"/>
      <c r="AG14" s="496"/>
      <c r="AH14" s="496"/>
      <c r="AI14" s="497"/>
      <c r="AJ14" s="490"/>
      <c r="AK14" s="490"/>
      <c r="AL14" s="490"/>
      <c r="AM14" s="496"/>
      <c r="AN14" s="498"/>
      <c r="AO14" s="498"/>
      <c r="AP14" s="490"/>
      <c r="AQ14" s="495"/>
      <c r="AR14" s="495"/>
      <c r="AS14" s="496"/>
      <c r="AT14" s="497"/>
      <c r="AU14" s="497"/>
      <c r="AV14" s="490"/>
      <c r="AW14" s="490"/>
      <c r="AX14" s="490"/>
      <c r="AY14" s="498"/>
      <c r="AZ14" s="498"/>
      <c r="BA14" s="490"/>
      <c r="BB14" s="495"/>
      <c r="BC14" s="495"/>
      <c r="BD14" s="496"/>
      <c r="BE14" s="497"/>
      <c r="BF14" s="497"/>
      <c r="BG14" s="490"/>
      <c r="BH14" s="490"/>
      <c r="BI14" s="490"/>
      <c r="BJ14" s="498"/>
      <c r="BK14" s="498"/>
      <c r="BL14" s="499"/>
      <c r="BM14" s="499"/>
      <c r="BN14" s="499"/>
    </row>
    <row r="15" spans="1:66" s="245" customFormat="1" ht="53.45" customHeight="1" x14ac:dyDescent="0.3">
      <c r="A15" s="837"/>
      <c r="B15" s="945"/>
      <c r="C15" s="804"/>
      <c r="D15" s="936"/>
      <c r="E15" s="860"/>
      <c r="F15" s="939"/>
      <c r="G15" s="939"/>
      <c r="H15" s="939"/>
      <c r="I15" s="256" t="s">
        <v>867</v>
      </c>
      <c r="J15" s="479" t="s">
        <v>827</v>
      </c>
      <c r="K15" s="665"/>
      <c r="L15" s="666"/>
      <c r="M15" s="633"/>
      <c r="N15" s="633"/>
      <c r="O15" s="633"/>
      <c r="P15" s="633"/>
      <c r="Q15" s="633"/>
      <c r="R15" s="633"/>
      <c r="S15" s="650"/>
      <c r="T15" s="651"/>
      <c r="U15" s="652"/>
      <c r="V15" s="667">
        <v>1</v>
      </c>
      <c r="W15" s="506"/>
      <c r="X15" s="495"/>
      <c r="Y15" s="500"/>
      <c r="Z15" s="497"/>
      <c r="AA15" s="492"/>
      <c r="AB15" s="493"/>
      <c r="AC15" s="494"/>
      <c r="AD15" s="494"/>
      <c r="AE15" s="502"/>
      <c r="AF15" s="503"/>
      <c r="AG15" s="504"/>
      <c r="AH15" s="490"/>
      <c r="AI15" s="497"/>
      <c r="AJ15" s="490"/>
      <c r="AK15" s="490"/>
      <c r="AL15" s="490"/>
      <c r="AM15" s="496"/>
      <c r="AN15" s="498"/>
      <c r="AO15" s="498"/>
      <c r="AP15" s="490"/>
      <c r="AQ15" s="495"/>
      <c r="AR15" s="495"/>
      <c r="AS15" s="496"/>
      <c r="AT15" s="497"/>
      <c r="AU15" s="497"/>
      <c r="AV15" s="490"/>
      <c r="AW15" s="490"/>
      <c r="AX15" s="490"/>
      <c r="AY15" s="498"/>
      <c r="AZ15" s="498"/>
      <c r="BA15" s="490"/>
      <c r="BB15" s="495"/>
      <c r="BC15" s="495"/>
      <c r="BD15" s="496"/>
      <c r="BE15" s="497"/>
      <c r="BF15" s="497"/>
      <c r="BG15" s="490"/>
      <c r="BH15" s="490"/>
      <c r="BI15" s="490"/>
      <c r="BJ15" s="498"/>
      <c r="BK15" s="498"/>
      <c r="BL15" s="499"/>
      <c r="BM15" s="499"/>
      <c r="BN15" s="499"/>
    </row>
    <row r="16" spans="1:66" s="245" customFormat="1" ht="38.450000000000003" customHeight="1" x14ac:dyDescent="0.3">
      <c r="A16" s="837"/>
      <c r="B16" s="945"/>
      <c r="C16" s="804" t="s">
        <v>803</v>
      </c>
      <c r="D16" s="936" t="s">
        <v>54</v>
      </c>
      <c r="E16" s="807">
        <v>0.05</v>
      </c>
      <c r="F16" s="804" t="s">
        <v>804</v>
      </c>
      <c r="G16" s="798">
        <v>1</v>
      </c>
      <c r="H16" s="798" t="s">
        <v>12</v>
      </c>
      <c r="I16" s="256" t="s">
        <v>865</v>
      </c>
      <c r="J16" s="668" t="s">
        <v>989</v>
      </c>
      <c r="K16" s="634"/>
      <c r="L16" s="633"/>
      <c r="M16" s="633"/>
      <c r="N16" s="633"/>
      <c r="O16" s="633"/>
      <c r="P16" s="633"/>
      <c r="Q16" s="669"/>
      <c r="R16" s="670">
        <v>0.25</v>
      </c>
      <c r="S16" s="670">
        <v>0.25</v>
      </c>
      <c r="T16" s="670"/>
      <c r="U16" s="670"/>
      <c r="V16" s="671">
        <v>0.1</v>
      </c>
      <c r="W16" s="631"/>
      <c r="X16" s="499"/>
      <c r="Y16" s="499"/>
      <c r="Z16" s="499"/>
      <c r="AA16" s="499"/>
      <c r="AB16" s="499"/>
      <c r="AC16" s="499"/>
      <c r="AD16" s="499"/>
      <c r="AE16" s="499"/>
      <c r="AF16" s="499"/>
      <c r="AG16" s="499"/>
      <c r="AH16" s="499"/>
      <c r="AI16" s="499"/>
      <c r="AJ16" s="499"/>
      <c r="AK16" s="499"/>
      <c r="AL16" s="499"/>
      <c r="AM16" s="499"/>
      <c r="AN16" s="499"/>
      <c r="AO16" s="499"/>
      <c r="AP16" s="499"/>
      <c r="AQ16" s="499"/>
      <c r="AR16" s="499"/>
      <c r="AS16" s="499"/>
      <c r="AT16" s="499"/>
      <c r="AU16" s="499"/>
      <c r="AV16" s="499"/>
      <c r="AW16" s="499"/>
      <c r="AX16" s="499"/>
      <c r="AY16" s="499"/>
      <c r="AZ16" s="499"/>
      <c r="BA16" s="499"/>
      <c r="BB16" s="499"/>
      <c r="BC16" s="499"/>
      <c r="BD16" s="499"/>
      <c r="BE16" s="499"/>
      <c r="BF16" s="499"/>
      <c r="BG16" s="499"/>
      <c r="BH16" s="499"/>
      <c r="BI16" s="499"/>
      <c r="BJ16" s="499"/>
      <c r="BK16" s="499"/>
      <c r="BL16" s="499"/>
      <c r="BM16" s="499"/>
      <c r="BN16" s="499"/>
    </row>
    <row r="17" spans="1:66" s="245" customFormat="1" ht="48" customHeight="1" x14ac:dyDescent="0.3">
      <c r="A17" s="837"/>
      <c r="B17" s="945"/>
      <c r="C17" s="804"/>
      <c r="D17" s="936"/>
      <c r="E17" s="934"/>
      <c r="F17" s="804"/>
      <c r="G17" s="798"/>
      <c r="H17" s="939"/>
      <c r="I17" s="256" t="s">
        <v>867</v>
      </c>
      <c r="J17" s="479" t="s">
        <v>990</v>
      </c>
      <c r="K17" s="634"/>
      <c r="L17" s="633"/>
      <c r="M17" s="633"/>
      <c r="N17" s="633"/>
      <c r="O17" s="633"/>
      <c r="P17" s="633"/>
      <c r="Q17" s="633"/>
      <c r="R17" s="633"/>
      <c r="S17" s="633"/>
      <c r="T17" s="633"/>
      <c r="U17" s="633"/>
      <c r="V17" s="672"/>
      <c r="W17" s="631"/>
      <c r="X17" s="499"/>
      <c r="Y17" s="499"/>
      <c r="Z17" s="499"/>
      <c r="AA17" s="499"/>
      <c r="AB17" s="499"/>
      <c r="AC17" s="499"/>
      <c r="AD17" s="499"/>
      <c r="AE17" s="499"/>
      <c r="AF17" s="499"/>
      <c r="AG17" s="499"/>
      <c r="AH17" s="499"/>
      <c r="AI17" s="499"/>
      <c r="AJ17" s="499"/>
      <c r="AK17" s="499"/>
      <c r="AL17" s="499"/>
      <c r="AM17" s="499"/>
      <c r="AN17" s="499"/>
      <c r="AO17" s="499"/>
      <c r="AP17" s="499"/>
      <c r="AQ17" s="499"/>
      <c r="AR17" s="499"/>
      <c r="AS17" s="499"/>
      <c r="AT17" s="499"/>
      <c r="AU17" s="499"/>
      <c r="AV17" s="499"/>
      <c r="AW17" s="499"/>
      <c r="AX17" s="499"/>
      <c r="AY17" s="499"/>
      <c r="AZ17" s="499"/>
      <c r="BA17" s="499"/>
      <c r="BB17" s="499"/>
      <c r="BC17" s="499"/>
      <c r="BD17" s="499"/>
      <c r="BE17" s="499"/>
      <c r="BF17" s="499"/>
      <c r="BG17" s="499"/>
      <c r="BH17" s="499"/>
      <c r="BI17" s="499"/>
      <c r="BJ17" s="499"/>
      <c r="BK17" s="499"/>
      <c r="BL17" s="499"/>
      <c r="BM17" s="499"/>
      <c r="BN17" s="499"/>
    </row>
    <row r="18" spans="1:66" s="245" customFormat="1" ht="40.15" customHeight="1" x14ac:dyDescent="0.3">
      <c r="A18" s="837"/>
      <c r="B18" s="945"/>
      <c r="C18" s="804"/>
      <c r="D18" s="936"/>
      <c r="E18" s="934"/>
      <c r="F18" s="804"/>
      <c r="G18" s="798"/>
      <c r="H18" s="939"/>
      <c r="I18" s="256" t="s">
        <v>867</v>
      </c>
      <c r="J18" s="668" t="s">
        <v>991</v>
      </c>
      <c r="K18" s="634"/>
      <c r="L18" s="633"/>
      <c r="M18" s="633"/>
      <c r="N18" s="633"/>
      <c r="O18" s="633"/>
      <c r="P18" s="633"/>
      <c r="Q18" s="633"/>
      <c r="R18" s="633"/>
      <c r="S18" s="633"/>
      <c r="T18" s="633"/>
      <c r="U18" s="633"/>
      <c r="V18" s="672"/>
      <c r="W18" s="631"/>
      <c r="X18" s="499"/>
      <c r="Y18" s="499"/>
      <c r="Z18" s="499"/>
      <c r="AA18" s="499"/>
      <c r="AB18" s="499"/>
      <c r="AC18" s="499"/>
      <c r="AD18" s="499"/>
      <c r="AE18" s="499"/>
      <c r="AF18" s="499"/>
      <c r="AG18" s="499"/>
      <c r="AH18" s="499"/>
      <c r="AI18" s="499"/>
      <c r="AJ18" s="499"/>
      <c r="AK18" s="499"/>
      <c r="AL18" s="499"/>
      <c r="AM18" s="499"/>
      <c r="AN18" s="499"/>
      <c r="AO18" s="499"/>
      <c r="AP18" s="499"/>
      <c r="AQ18" s="499"/>
      <c r="AR18" s="499"/>
      <c r="AS18" s="499"/>
      <c r="AT18" s="499"/>
      <c r="AU18" s="499"/>
      <c r="AV18" s="499"/>
      <c r="AW18" s="499"/>
      <c r="AX18" s="499"/>
      <c r="AY18" s="499"/>
      <c r="AZ18" s="499"/>
      <c r="BA18" s="499"/>
      <c r="BB18" s="499"/>
      <c r="BC18" s="499"/>
      <c r="BD18" s="499"/>
      <c r="BE18" s="499"/>
      <c r="BF18" s="499"/>
      <c r="BG18" s="499"/>
      <c r="BH18" s="499"/>
      <c r="BI18" s="499"/>
      <c r="BJ18" s="499"/>
      <c r="BK18" s="499"/>
      <c r="BL18" s="499"/>
      <c r="BM18" s="499"/>
      <c r="BN18" s="499"/>
    </row>
    <row r="19" spans="1:66" s="245" customFormat="1" ht="57.6" customHeight="1" x14ac:dyDescent="0.3">
      <c r="A19" s="837"/>
      <c r="B19" s="945"/>
      <c r="C19" s="804" t="s">
        <v>805</v>
      </c>
      <c r="D19" s="936" t="s">
        <v>806</v>
      </c>
      <c r="E19" s="807">
        <v>0.05</v>
      </c>
      <c r="F19" s="804" t="s">
        <v>808</v>
      </c>
      <c r="G19" s="798">
        <v>1</v>
      </c>
      <c r="H19" s="798" t="s">
        <v>4</v>
      </c>
      <c r="I19" s="256" t="s">
        <v>865</v>
      </c>
      <c r="J19" s="282" t="s">
        <v>831</v>
      </c>
      <c r="K19" s="438"/>
      <c r="L19" s="351"/>
      <c r="M19" s="351"/>
      <c r="N19" s="351"/>
      <c r="O19" s="351"/>
      <c r="P19" s="351"/>
      <c r="Q19" s="351"/>
      <c r="R19" s="351"/>
      <c r="S19" s="351"/>
      <c r="T19" s="351"/>
      <c r="U19" s="351"/>
      <c r="V19" s="353"/>
      <c r="W19" s="631"/>
      <c r="X19" s="499"/>
      <c r="Y19" s="499"/>
      <c r="Z19" s="499"/>
      <c r="AA19" s="499"/>
      <c r="AB19" s="499"/>
      <c r="AC19" s="499"/>
      <c r="AD19" s="499"/>
      <c r="AE19" s="499"/>
      <c r="AF19" s="499"/>
      <c r="AG19" s="499"/>
      <c r="AH19" s="499"/>
      <c r="AI19" s="499"/>
      <c r="AJ19" s="499"/>
      <c r="AK19" s="499"/>
      <c r="AL19" s="499"/>
      <c r="AM19" s="499"/>
      <c r="AN19" s="499"/>
      <c r="AO19" s="499"/>
      <c r="AP19" s="499"/>
      <c r="AQ19" s="499"/>
      <c r="AR19" s="499"/>
      <c r="AS19" s="499"/>
      <c r="AT19" s="499"/>
      <c r="AU19" s="499"/>
      <c r="AV19" s="499"/>
      <c r="AW19" s="499"/>
      <c r="AX19" s="499"/>
      <c r="AY19" s="499"/>
      <c r="AZ19" s="499"/>
      <c r="BA19" s="499"/>
      <c r="BB19" s="499"/>
      <c r="BC19" s="499"/>
      <c r="BD19" s="499"/>
      <c r="BE19" s="499"/>
      <c r="BF19" s="499"/>
      <c r="BG19" s="499"/>
      <c r="BH19" s="499"/>
      <c r="BI19" s="499"/>
      <c r="BJ19" s="499"/>
      <c r="BK19" s="499"/>
      <c r="BL19" s="499"/>
      <c r="BM19" s="499"/>
      <c r="BN19" s="499"/>
    </row>
    <row r="20" spans="1:66" s="245" customFormat="1" ht="51" customHeight="1" x14ac:dyDescent="0.3">
      <c r="A20" s="837"/>
      <c r="B20" s="945"/>
      <c r="C20" s="804"/>
      <c r="D20" s="936"/>
      <c r="E20" s="934"/>
      <c r="F20" s="804"/>
      <c r="G20" s="798"/>
      <c r="H20" s="798"/>
      <c r="I20" s="256" t="s">
        <v>865</v>
      </c>
      <c r="J20" s="282" t="s">
        <v>832</v>
      </c>
      <c r="K20" s="438"/>
      <c r="L20" s="351"/>
      <c r="M20" s="351"/>
      <c r="N20" s="351"/>
      <c r="O20" s="351"/>
      <c r="P20" s="351"/>
      <c r="Q20" s="351"/>
      <c r="R20" s="351"/>
      <c r="S20" s="351"/>
      <c r="T20" s="351"/>
      <c r="U20" s="351"/>
      <c r="V20" s="353"/>
      <c r="W20" s="631"/>
      <c r="X20" s="499"/>
      <c r="Y20" s="499"/>
      <c r="Z20" s="499"/>
      <c r="AA20" s="499"/>
      <c r="AB20" s="499"/>
      <c r="AC20" s="499"/>
      <c r="AD20" s="499"/>
      <c r="AE20" s="499"/>
      <c r="AF20" s="499"/>
      <c r="AG20" s="499"/>
      <c r="AH20" s="499"/>
      <c r="AI20" s="499"/>
      <c r="AJ20" s="499"/>
      <c r="AK20" s="499"/>
      <c r="AL20" s="499"/>
      <c r="AM20" s="499"/>
      <c r="AN20" s="499"/>
      <c r="AO20" s="499"/>
      <c r="AP20" s="499"/>
      <c r="AQ20" s="499"/>
      <c r="AR20" s="499"/>
      <c r="AS20" s="499"/>
      <c r="AT20" s="499"/>
      <c r="AU20" s="499"/>
      <c r="AV20" s="499"/>
      <c r="AW20" s="499"/>
      <c r="AX20" s="499"/>
      <c r="AY20" s="499"/>
      <c r="AZ20" s="499"/>
      <c r="BA20" s="499"/>
      <c r="BB20" s="499"/>
      <c r="BC20" s="499"/>
      <c r="BD20" s="499"/>
      <c r="BE20" s="499"/>
      <c r="BF20" s="499"/>
      <c r="BG20" s="499"/>
      <c r="BH20" s="499"/>
      <c r="BI20" s="499"/>
      <c r="BJ20" s="499"/>
      <c r="BK20" s="499"/>
      <c r="BL20" s="499"/>
      <c r="BM20" s="499"/>
      <c r="BN20" s="499"/>
    </row>
    <row r="21" spans="1:66" s="245" customFormat="1" ht="55.15" customHeight="1" thickBot="1" x14ac:dyDescent="0.35">
      <c r="A21" s="837"/>
      <c r="B21" s="945"/>
      <c r="C21" s="804"/>
      <c r="D21" s="935" t="s">
        <v>90</v>
      </c>
      <c r="E21" s="807">
        <v>0.05</v>
      </c>
      <c r="F21" s="804" t="s">
        <v>809</v>
      </c>
      <c r="G21" s="798">
        <v>1</v>
      </c>
      <c r="H21" s="798" t="s">
        <v>4</v>
      </c>
      <c r="I21" s="256" t="s">
        <v>865</v>
      </c>
      <c r="J21" s="282" t="s">
        <v>833</v>
      </c>
      <c r="K21" s="439"/>
      <c r="L21" s="440"/>
      <c r="M21" s="440"/>
      <c r="N21" s="440"/>
      <c r="O21" s="440"/>
      <c r="P21" s="440"/>
      <c r="Q21" s="440"/>
      <c r="R21" s="440"/>
      <c r="S21" s="440"/>
      <c r="T21" s="440"/>
      <c r="U21" s="440"/>
      <c r="V21" s="441"/>
      <c r="W21" s="631"/>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499"/>
      <c r="AY21" s="499"/>
      <c r="AZ21" s="499"/>
      <c r="BA21" s="499"/>
      <c r="BB21" s="499"/>
      <c r="BC21" s="499"/>
      <c r="BD21" s="499"/>
      <c r="BE21" s="499"/>
      <c r="BF21" s="499"/>
      <c r="BG21" s="499"/>
      <c r="BH21" s="499"/>
      <c r="BI21" s="499"/>
      <c r="BJ21" s="499"/>
      <c r="BK21" s="499"/>
      <c r="BL21" s="499"/>
      <c r="BM21" s="499"/>
      <c r="BN21" s="499"/>
    </row>
    <row r="22" spans="1:66" s="245" customFormat="1" ht="55.15" customHeight="1" x14ac:dyDescent="0.3">
      <c r="A22" s="837"/>
      <c r="B22" s="945"/>
      <c r="C22" s="804"/>
      <c r="D22" s="935"/>
      <c r="E22" s="934"/>
      <c r="F22" s="804"/>
      <c r="G22" s="798"/>
      <c r="H22" s="798"/>
      <c r="I22" s="256" t="s">
        <v>865</v>
      </c>
      <c r="J22" s="282" t="s">
        <v>834</v>
      </c>
      <c r="K22" s="646"/>
      <c r="L22" s="637"/>
      <c r="M22" s="637"/>
      <c r="N22" s="637"/>
      <c r="O22" s="637"/>
      <c r="P22" s="637"/>
      <c r="Q22" s="637"/>
      <c r="R22" s="637"/>
      <c r="S22" s="637"/>
      <c r="T22" s="637"/>
      <c r="U22" s="637"/>
      <c r="V22" s="647"/>
      <c r="W22" s="631"/>
      <c r="X22" s="499"/>
      <c r="Y22" s="499"/>
      <c r="Z22" s="499"/>
      <c r="AA22" s="499"/>
      <c r="AB22" s="499"/>
      <c r="AC22" s="499"/>
      <c r="AD22" s="499"/>
      <c r="AE22" s="499"/>
      <c r="AF22" s="499"/>
      <c r="AG22" s="499"/>
      <c r="AH22" s="499"/>
      <c r="AI22" s="499"/>
      <c r="AJ22" s="499"/>
      <c r="AK22" s="499"/>
      <c r="AL22" s="499"/>
      <c r="AM22" s="499"/>
      <c r="AN22" s="499"/>
      <c r="AO22" s="499"/>
      <c r="AP22" s="499"/>
      <c r="AQ22" s="499"/>
      <c r="AR22" s="499"/>
      <c r="AS22" s="499"/>
      <c r="AT22" s="499"/>
      <c r="AU22" s="499"/>
      <c r="AV22" s="499"/>
      <c r="AW22" s="499"/>
      <c r="AX22" s="499"/>
      <c r="AY22" s="499"/>
      <c r="AZ22" s="499"/>
      <c r="BA22" s="499"/>
      <c r="BB22" s="499"/>
      <c r="BC22" s="499"/>
      <c r="BD22" s="499"/>
      <c r="BE22" s="499"/>
      <c r="BF22" s="499"/>
      <c r="BG22" s="499"/>
      <c r="BH22" s="499"/>
      <c r="BI22" s="499"/>
      <c r="BJ22" s="499"/>
      <c r="BK22" s="499"/>
      <c r="BL22" s="499"/>
      <c r="BM22" s="499"/>
      <c r="BN22" s="499"/>
    </row>
    <row r="23" spans="1:66" s="245" customFormat="1" ht="60.6" customHeight="1" x14ac:dyDescent="0.3">
      <c r="A23" s="837"/>
      <c r="B23" s="945"/>
      <c r="C23" s="804"/>
      <c r="D23" s="936" t="s">
        <v>54</v>
      </c>
      <c r="E23" s="807">
        <v>0.05</v>
      </c>
      <c r="F23" s="804" t="s">
        <v>807</v>
      </c>
      <c r="G23" s="798">
        <v>1</v>
      </c>
      <c r="H23" s="798" t="s">
        <v>4</v>
      </c>
      <c r="I23" s="256" t="s">
        <v>865</v>
      </c>
      <c r="J23" s="282" t="s">
        <v>835</v>
      </c>
      <c r="K23" s="438"/>
      <c r="L23" s="351"/>
      <c r="M23" s="351"/>
      <c r="N23" s="351"/>
      <c r="O23" s="351"/>
      <c r="P23" s="351"/>
      <c r="Q23" s="351"/>
      <c r="R23" s="351"/>
      <c r="S23" s="351"/>
      <c r="T23" s="351"/>
      <c r="U23" s="351"/>
      <c r="V23" s="353"/>
      <c r="W23" s="631"/>
      <c r="X23" s="499"/>
      <c r="Y23" s="499"/>
      <c r="Z23" s="499"/>
      <c r="AA23" s="499"/>
      <c r="AB23" s="499"/>
      <c r="AC23" s="499"/>
      <c r="AD23" s="499"/>
      <c r="AE23" s="499"/>
      <c r="AF23" s="499"/>
      <c r="AG23" s="499"/>
      <c r="AH23" s="499"/>
      <c r="AI23" s="499"/>
      <c r="AJ23" s="499"/>
      <c r="AK23" s="499"/>
      <c r="AL23" s="499"/>
      <c r="AM23" s="499"/>
      <c r="AN23" s="499"/>
      <c r="AO23" s="499"/>
      <c r="AP23" s="499"/>
      <c r="AQ23" s="499"/>
      <c r="AR23" s="499"/>
      <c r="AS23" s="499"/>
      <c r="AT23" s="499"/>
      <c r="AU23" s="499"/>
      <c r="AV23" s="499"/>
      <c r="AW23" s="499"/>
      <c r="AX23" s="499"/>
      <c r="AY23" s="499"/>
      <c r="AZ23" s="499"/>
      <c r="BA23" s="499"/>
      <c r="BB23" s="499"/>
      <c r="BC23" s="499"/>
      <c r="BD23" s="499"/>
      <c r="BE23" s="499"/>
      <c r="BF23" s="499"/>
      <c r="BG23" s="499"/>
      <c r="BH23" s="499"/>
      <c r="BI23" s="499"/>
      <c r="BJ23" s="499"/>
      <c r="BK23" s="499"/>
      <c r="BL23" s="499"/>
      <c r="BM23" s="499"/>
      <c r="BN23" s="499"/>
    </row>
    <row r="24" spans="1:66" s="245" customFormat="1" ht="50.45" customHeight="1" x14ac:dyDescent="0.3">
      <c r="A24" s="837"/>
      <c r="B24" s="945"/>
      <c r="C24" s="804"/>
      <c r="D24" s="936"/>
      <c r="E24" s="934"/>
      <c r="F24" s="804"/>
      <c r="G24" s="798"/>
      <c r="H24" s="798"/>
      <c r="I24" s="256" t="s">
        <v>865</v>
      </c>
      <c r="J24" s="282" t="s">
        <v>836</v>
      </c>
      <c r="K24" s="438"/>
      <c r="L24" s="351"/>
      <c r="M24" s="351"/>
      <c r="N24" s="351"/>
      <c r="O24" s="351"/>
      <c r="P24" s="351"/>
      <c r="Q24" s="351"/>
      <c r="R24" s="351"/>
      <c r="S24" s="351"/>
      <c r="T24" s="351"/>
      <c r="U24" s="351"/>
      <c r="V24" s="353"/>
      <c r="W24" s="631"/>
      <c r="X24" s="499"/>
      <c r="Y24" s="499"/>
      <c r="Z24" s="499"/>
      <c r="AA24" s="499"/>
      <c r="AB24" s="499"/>
      <c r="AC24" s="499"/>
      <c r="AD24" s="499"/>
      <c r="AE24" s="499"/>
      <c r="AF24" s="499"/>
      <c r="AG24" s="499"/>
      <c r="AH24" s="499"/>
      <c r="AI24" s="499"/>
      <c r="AJ24" s="499"/>
      <c r="AK24" s="499"/>
      <c r="AL24" s="499"/>
      <c r="AM24" s="499"/>
      <c r="AN24" s="499"/>
      <c r="AO24" s="499"/>
      <c r="AP24" s="499"/>
      <c r="AQ24" s="499"/>
      <c r="AR24" s="499"/>
      <c r="AS24" s="499"/>
      <c r="AT24" s="499"/>
      <c r="AU24" s="499"/>
      <c r="AV24" s="499"/>
      <c r="AW24" s="499"/>
      <c r="AX24" s="499"/>
      <c r="AY24" s="499"/>
      <c r="AZ24" s="499"/>
      <c r="BA24" s="499"/>
      <c r="BB24" s="499"/>
      <c r="BC24" s="499"/>
      <c r="BD24" s="499"/>
      <c r="BE24" s="499"/>
      <c r="BF24" s="499"/>
      <c r="BG24" s="499"/>
      <c r="BH24" s="499"/>
      <c r="BI24" s="499"/>
      <c r="BJ24" s="499"/>
      <c r="BK24" s="499"/>
      <c r="BL24" s="499"/>
      <c r="BM24" s="499"/>
      <c r="BN24" s="499"/>
    </row>
    <row r="25" spans="1:66" s="245" customFormat="1" ht="50.45" customHeight="1" x14ac:dyDescent="0.3">
      <c r="A25" s="837"/>
      <c r="B25" s="945"/>
      <c r="C25" s="919" t="s">
        <v>837</v>
      </c>
      <c r="D25" s="936" t="s">
        <v>42</v>
      </c>
      <c r="E25" s="807">
        <v>0.1</v>
      </c>
      <c r="F25" s="919" t="s">
        <v>839</v>
      </c>
      <c r="G25" s="911">
        <v>1</v>
      </c>
      <c r="H25" s="911" t="s">
        <v>355</v>
      </c>
      <c r="I25" s="294">
        <v>0.05</v>
      </c>
      <c r="J25" s="282" t="s">
        <v>912</v>
      </c>
      <c r="K25" s="438"/>
      <c r="L25" s="351"/>
      <c r="M25" s="377"/>
      <c r="N25" s="351"/>
      <c r="O25" s="351"/>
      <c r="P25" s="351"/>
      <c r="Q25" s="360">
        <v>1</v>
      </c>
      <c r="R25" s="377"/>
      <c r="S25" s="351"/>
      <c r="T25" s="351"/>
      <c r="U25" s="351"/>
      <c r="V25" s="353"/>
      <c r="W25" s="631"/>
      <c r="X25" s="499"/>
      <c r="Y25" s="499"/>
      <c r="Z25" s="499"/>
      <c r="AA25" s="499"/>
      <c r="AB25" s="499"/>
      <c r="AC25" s="499"/>
      <c r="AD25" s="499"/>
      <c r="AE25" s="499"/>
      <c r="AF25" s="499"/>
      <c r="AG25" s="499"/>
      <c r="AH25" s="499"/>
      <c r="AI25" s="499"/>
      <c r="AJ25" s="499"/>
      <c r="AK25" s="499"/>
      <c r="AL25" s="499"/>
      <c r="AM25" s="499"/>
      <c r="AN25" s="499"/>
      <c r="AO25" s="499"/>
      <c r="AP25" s="499"/>
      <c r="AQ25" s="499"/>
      <c r="AR25" s="499"/>
      <c r="AS25" s="499"/>
      <c r="AT25" s="499"/>
      <c r="AU25" s="499"/>
      <c r="AV25" s="499"/>
      <c r="AW25" s="499"/>
      <c r="AX25" s="499"/>
      <c r="AY25" s="499"/>
      <c r="AZ25" s="499"/>
      <c r="BA25" s="499"/>
      <c r="BB25" s="499"/>
      <c r="BC25" s="499"/>
      <c r="BD25" s="499"/>
      <c r="BE25" s="499"/>
      <c r="BF25" s="499"/>
      <c r="BG25" s="499"/>
      <c r="BH25" s="499"/>
      <c r="BI25" s="499"/>
      <c r="BJ25" s="499"/>
      <c r="BK25" s="499"/>
      <c r="BL25" s="499"/>
      <c r="BM25" s="499"/>
      <c r="BN25" s="499"/>
    </row>
    <row r="26" spans="1:66" s="245" customFormat="1" ht="45" customHeight="1" x14ac:dyDescent="0.3">
      <c r="A26" s="837"/>
      <c r="B26" s="945"/>
      <c r="C26" s="828"/>
      <c r="D26" s="936"/>
      <c r="E26" s="934"/>
      <c r="F26" s="828"/>
      <c r="G26" s="856"/>
      <c r="H26" s="856"/>
      <c r="I26" s="256" t="s">
        <v>865</v>
      </c>
      <c r="J26" s="282" t="s">
        <v>840</v>
      </c>
      <c r="K26" s="438"/>
      <c r="L26" s="351"/>
      <c r="M26" s="351"/>
      <c r="N26" s="351"/>
      <c r="O26" s="351"/>
      <c r="P26" s="351"/>
      <c r="Q26" s="351"/>
      <c r="R26" s="360">
        <v>0.5</v>
      </c>
      <c r="S26" s="360">
        <v>0.5</v>
      </c>
      <c r="T26" s="351"/>
      <c r="U26" s="351"/>
      <c r="V26" s="353"/>
      <c r="W26" s="631"/>
      <c r="X26" s="499"/>
      <c r="Y26" s="499"/>
      <c r="Z26" s="499"/>
      <c r="AA26" s="499"/>
      <c r="AB26" s="499"/>
      <c r="AC26" s="499"/>
      <c r="AD26" s="499"/>
      <c r="AE26" s="499"/>
      <c r="AF26" s="499"/>
      <c r="AG26" s="499"/>
      <c r="AH26" s="499"/>
      <c r="AI26" s="499"/>
      <c r="AJ26" s="499"/>
      <c r="AK26" s="499"/>
      <c r="AL26" s="499"/>
      <c r="AM26" s="499"/>
      <c r="AN26" s="499"/>
      <c r="AO26" s="499"/>
      <c r="AP26" s="499"/>
      <c r="AQ26" s="499"/>
      <c r="AR26" s="499"/>
      <c r="AS26" s="499"/>
      <c r="AT26" s="499"/>
      <c r="AU26" s="499"/>
      <c r="AV26" s="499"/>
      <c r="AW26" s="499"/>
      <c r="AX26" s="499"/>
      <c r="AY26" s="499"/>
      <c r="AZ26" s="499"/>
      <c r="BA26" s="499"/>
      <c r="BB26" s="499"/>
      <c r="BC26" s="499"/>
      <c r="BD26" s="499"/>
      <c r="BE26" s="499"/>
      <c r="BF26" s="499"/>
      <c r="BG26" s="499"/>
      <c r="BH26" s="499"/>
      <c r="BI26" s="499"/>
      <c r="BJ26" s="499"/>
      <c r="BK26" s="499"/>
      <c r="BL26" s="499"/>
      <c r="BM26" s="499"/>
      <c r="BN26" s="499"/>
    </row>
    <row r="27" spans="1:66" s="245" customFormat="1" ht="46.15" customHeight="1" x14ac:dyDescent="0.3">
      <c r="A27" s="837"/>
      <c r="B27" s="945"/>
      <c r="C27" s="855"/>
      <c r="D27" s="936"/>
      <c r="E27" s="934"/>
      <c r="F27" s="855"/>
      <c r="G27" s="947"/>
      <c r="H27" s="947"/>
      <c r="I27" s="256" t="s">
        <v>865</v>
      </c>
      <c r="J27" s="282" t="s">
        <v>892</v>
      </c>
      <c r="K27" s="438"/>
      <c r="L27" s="351"/>
      <c r="M27" s="351"/>
      <c r="N27" s="351"/>
      <c r="O27" s="351"/>
      <c r="P27" s="351"/>
      <c r="Q27" s="351"/>
      <c r="R27" s="351"/>
      <c r="S27" s="351"/>
      <c r="T27" s="360">
        <v>1</v>
      </c>
      <c r="U27" s="351"/>
      <c r="V27" s="353"/>
      <c r="W27" s="631"/>
      <c r="X27" s="499"/>
      <c r="Y27" s="499"/>
      <c r="Z27" s="499"/>
      <c r="AA27" s="499"/>
      <c r="AB27" s="499"/>
      <c r="AC27" s="499"/>
      <c r="AD27" s="499"/>
      <c r="AE27" s="499"/>
      <c r="AF27" s="499"/>
      <c r="AG27" s="499"/>
      <c r="AH27" s="499"/>
      <c r="AI27" s="499"/>
      <c r="AJ27" s="499"/>
      <c r="AK27" s="499"/>
      <c r="AL27" s="499"/>
      <c r="AM27" s="499"/>
      <c r="AN27" s="499"/>
      <c r="AO27" s="499"/>
      <c r="AP27" s="499"/>
      <c r="AQ27" s="499"/>
      <c r="AR27" s="499"/>
      <c r="AS27" s="499"/>
      <c r="AT27" s="499"/>
      <c r="AU27" s="499"/>
      <c r="AV27" s="499"/>
      <c r="AW27" s="499"/>
      <c r="AX27" s="499"/>
      <c r="AY27" s="499"/>
      <c r="AZ27" s="499"/>
      <c r="BA27" s="499"/>
      <c r="BB27" s="499"/>
      <c r="BC27" s="499"/>
      <c r="BD27" s="499"/>
      <c r="BE27" s="499"/>
      <c r="BF27" s="499"/>
      <c r="BG27" s="499"/>
      <c r="BH27" s="499"/>
      <c r="BI27" s="499"/>
      <c r="BJ27" s="499"/>
      <c r="BK27" s="499"/>
      <c r="BL27" s="499"/>
      <c r="BM27" s="499"/>
      <c r="BN27" s="499"/>
    </row>
    <row r="28" spans="1:66" s="245" customFormat="1" ht="57" customHeight="1" x14ac:dyDescent="0.3">
      <c r="A28" s="837"/>
      <c r="B28" s="945"/>
      <c r="C28" s="919" t="s">
        <v>838</v>
      </c>
      <c r="D28" s="825" t="s">
        <v>769</v>
      </c>
      <c r="E28" s="918">
        <v>0.05</v>
      </c>
      <c r="F28" s="919" t="s">
        <v>893</v>
      </c>
      <c r="G28" s="911">
        <v>1</v>
      </c>
      <c r="H28" s="911" t="s">
        <v>9</v>
      </c>
      <c r="I28" s="338" t="s">
        <v>867</v>
      </c>
      <c r="J28" s="343" t="s">
        <v>894</v>
      </c>
      <c r="K28" s="481"/>
      <c r="L28" s="359"/>
      <c r="M28" s="360">
        <v>1</v>
      </c>
      <c r="N28" s="359"/>
      <c r="O28" s="359"/>
      <c r="P28" s="359"/>
      <c r="Q28" s="359"/>
      <c r="R28" s="359"/>
      <c r="S28" s="359"/>
      <c r="T28" s="359"/>
      <c r="U28" s="359"/>
      <c r="V28" s="361"/>
      <c r="W28" s="631"/>
      <c r="X28" s="499"/>
      <c r="Y28" s="499"/>
      <c r="Z28" s="499"/>
      <c r="AA28" s="499"/>
      <c r="AB28" s="499"/>
      <c r="AC28" s="499"/>
      <c r="AD28" s="499"/>
      <c r="AE28" s="499"/>
      <c r="AF28" s="499"/>
      <c r="AG28" s="499"/>
      <c r="AH28" s="499"/>
      <c r="AI28" s="499"/>
      <c r="AJ28" s="499"/>
      <c r="AK28" s="499"/>
      <c r="AL28" s="499"/>
      <c r="AM28" s="499"/>
      <c r="AN28" s="499"/>
      <c r="AO28" s="499"/>
      <c r="AP28" s="499"/>
      <c r="AQ28" s="499"/>
      <c r="AR28" s="499"/>
      <c r="AS28" s="499"/>
      <c r="AT28" s="499"/>
      <c r="AU28" s="499"/>
      <c r="AV28" s="499"/>
      <c r="AW28" s="499"/>
      <c r="AX28" s="499"/>
      <c r="AY28" s="499"/>
      <c r="AZ28" s="499"/>
      <c r="BA28" s="499"/>
      <c r="BB28" s="499"/>
      <c r="BC28" s="499"/>
      <c r="BD28" s="499"/>
      <c r="BE28" s="499"/>
      <c r="BF28" s="499"/>
      <c r="BG28" s="499"/>
      <c r="BH28" s="499"/>
      <c r="BI28" s="499"/>
      <c r="BJ28" s="499"/>
      <c r="BK28" s="499"/>
      <c r="BL28" s="499"/>
      <c r="BM28" s="499"/>
      <c r="BN28" s="499"/>
    </row>
    <row r="29" spans="1:66" s="245" customFormat="1" ht="58.15" customHeight="1" x14ac:dyDescent="0.3">
      <c r="A29" s="837"/>
      <c r="B29" s="945"/>
      <c r="C29" s="828"/>
      <c r="D29" s="951"/>
      <c r="E29" s="950"/>
      <c r="F29" s="828"/>
      <c r="G29" s="856"/>
      <c r="H29" s="856"/>
      <c r="I29" s="338" t="s">
        <v>867</v>
      </c>
      <c r="J29" s="343" t="s">
        <v>841</v>
      </c>
      <c r="K29" s="481"/>
      <c r="L29" s="359"/>
      <c r="M29" s="359"/>
      <c r="N29" s="360">
        <v>0.5</v>
      </c>
      <c r="O29" s="360">
        <v>0.5</v>
      </c>
      <c r="P29" s="359"/>
      <c r="Q29" s="359"/>
      <c r="R29" s="359"/>
      <c r="S29" s="359"/>
      <c r="T29" s="359"/>
      <c r="U29" s="359"/>
      <c r="V29" s="361"/>
      <c r="W29" s="631"/>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499"/>
      <c r="AU29" s="499"/>
      <c r="AV29" s="499"/>
      <c r="AW29" s="499"/>
      <c r="AX29" s="499"/>
      <c r="AY29" s="499"/>
      <c r="AZ29" s="499"/>
      <c r="BA29" s="499"/>
      <c r="BB29" s="499"/>
      <c r="BC29" s="499"/>
      <c r="BD29" s="499"/>
      <c r="BE29" s="499"/>
      <c r="BF29" s="499"/>
      <c r="BG29" s="499"/>
      <c r="BH29" s="499"/>
      <c r="BI29" s="499"/>
      <c r="BJ29" s="499"/>
      <c r="BK29" s="499"/>
      <c r="BL29" s="499"/>
      <c r="BM29" s="499"/>
      <c r="BN29" s="499"/>
    </row>
    <row r="30" spans="1:66" s="245" customFormat="1" ht="48" customHeight="1" x14ac:dyDescent="0.3">
      <c r="A30" s="837"/>
      <c r="B30" s="945"/>
      <c r="C30" s="855"/>
      <c r="D30" s="952"/>
      <c r="E30" s="953"/>
      <c r="F30" s="855"/>
      <c r="G30" s="947"/>
      <c r="H30" s="947"/>
      <c r="I30" s="338" t="s">
        <v>865</v>
      </c>
      <c r="J30" s="343" t="s">
        <v>842</v>
      </c>
      <c r="K30" s="481"/>
      <c r="L30" s="359"/>
      <c r="M30" s="359"/>
      <c r="N30" s="359"/>
      <c r="O30" s="359"/>
      <c r="P30" s="360"/>
      <c r="Q30" s="359"/>
      <c r="R30" s="359"/>
      <c r="S30" s="359"/>
      <c r="T30" s="359"/>
      <c r="U30" s="359"/>
      <c r="V30" s="367">
        <v>1</v>
      </c>
      <c r="W30" s="631"/>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499"/>
      <c r="BC30" s="499"/>
      <c r="BD30" s="499"/>
      <c r="BE30" s="499"/>
      <c r="BF30" s="499"/>
      <c r="BG30" s="499"/>
      <c r="BH30" s="499"/>
      <c r="BI30" s="499"/>
      <c r="BJ30" s="499"/>
      <c r="BK30" s="499"/>
      <c r="BL30" s="499"/>
      <c r="BM30" s="499"/>
      <c r="BN30" s="499"/>
    </row>
    <row r="31" spans="1:66" s="245" customFormat="1" ht="45" customHeight="1" x14ac:dyDescent="0.3">
      <c r="A31" s="837"/>
      <c r="B31" s="945"/>
      <c r="C31" s="919" t="s">
        <v>843</v>
      </c>
      <c r="D31" s="825" t="s">
        <v>771</v>
      </c>
      <c r="E31" s="918">
        <v>0.05</v>
      </c>
      <c r="F31" s="919" t="s">
        <v>844</v>
      </c>
      <c r="G31" s="911">
        <v>1</v>
      </c>
      <c r="H31" s="941" t="s">
        <v>770</v>
      </c>
      <c r="I31" s="338" t="s">
        <v>865</v>
      </c>
      <c r="J31" s="343" t="s">
        <v>896</v>
      </c>
      <c r="K31" s="438"/>
      <c r="L31" s="351"/>
      <c r="M31" s="360">
        <v>1</v>
      </c>
      <c r="N31" s="351"/>
      <c r="O31" s="351"/>
      <c r="P31" s="351"/>
      <c r="Q31" s="351"/>
      <c r="R31" s="351"/>
      <c r="S31" s="351"/>
      <c r="T31" s="351"/>
      <c r="U31" s="351"/>
      <c r="V31" s="353"/>
      <c r="W31" s="631"/>
      <c r="X31" s="499"/>
      <c r="Y31" s="499"/>
      <c r="Z31" s="499"/>
      <c r="AA31" s="499"/>
      <c r="AB31" s="499"/>
      <c r="AC31" s="499"/>
      <c r="AD31" s="499"/>
      <c r="AE31" s="499"/>
      <c r="AF31" s="499"/>
      <c r="AG31" s="499"/>
      <c r="AH31" s="499"/>
      <c r="AI31" s="499"/>
      <c r="AJ31" s="499"/>
      <c r="AK31" s="499"/>
      <c r="AL31" s="499"/>
      <c r="AM31" s="499"/>
      <c r="AN31" s="499"/>
      <c r="AO31" s="499"/>
      <c r="AP31" s="499"/>
      <c r="AQ31" s="499"/>
      <c r="AR31" s="499"/>
      <c r="AS31" s="499"/>
      <c r="AT31" s="499"/>
      <c r="AU31" s="499"/>
      <c r="AV31" s="499"/>
      <c r="AW31" s="499"/>
      <c r="AX31" s="499"/>
      <c r="AY31" s="499"/>
      <c r="AZ31" s="499"/>
      <c r="BA31" s="499"/>
      <c r="BB31" s="499"/>
      <c r="BC31" s="499"/>
      <c r="BD31" s="499"/>
      <c r="BE31" s="499"/>
      <c r="BF31" s="499"/>
      <c r="BG31" s="499"/>
      <c r="BH31" s="499"/>
      <c r="BI31" s="499"/>
      <c r="BJ31" s="499"/>
      <c r="BK31" s="499"/>
      <c r="BL31" s="499"/>
      <c r="BM31" s="499"/>
      <c r="BN31" s="499"/>
    </row>
    <row r="32" spans="1:66" s="245" customFormat="1" ht="40.9" customHeight="1" x14ac:dyDescent="0.3">
      <c r="A32" s="837"/>
      <c r="B32" s="945"/>
      <c r="C32" s="828"/>
      <c r="D32" s="948"/>
      <c r="E32" s="950"/>
      <c r="F32" s="828"/>
      <c r="G32" s="856"/>
      <c r="H32" s="942"/>
      <c r="I32" s="338" t="s">
        <v>869</v>
      </c>
      <c r="J32" s="343" t="s">
        <v>845</v>
      </c>
      <c r="K32" s="438"/>
      <c r="L32" s="351"/>
      <c r="M32" s="351"/>
      <c r="N32" s="351"/>
      <c r="O32" s="351"/>
      <c r="P32" s="360"/>
      <c r="Q32" s="360"/>
      <c r="R32" s="351"/>
      <c r="S32" s="360">
        <v>0.5</v>
      </c>
      <c r="T32" s="360">
        <v>0.5</v>
      </c>
      <c r="U32" s="351"/>
      <c r="V32" s="353"/>
      <c r="W32" s="631"/>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499"/>
      <c r="AY32" s="499"/>
      <c r="AZ32" s="499"/>
      <c r="BA32" s="499"/>
      <c r="BB32" s="499"/>
      <c r="BC32" s="499"/>
      <c r="BD32" s="499"/>
      <c r="BE32" s="499"/>
      <c r="BF32" s="499"/>
      <c r="BG32" s="499"/>
      <c r="BH32" s="499"/>
      <c r="BI32" s="499"/>
      <c r="BJ32" s="499"/>
      <c r="BK32" s="499"/>
      <c r="BL32" s="499"/>
      <c r="BM32" s="499"/>
      <c r="BN32" s="499"/>
    </row>
    <row r="33" spans="1:66" s="245" customFormat="1" ht="37.15" customHeight="1" thickBot="1" x14ac:dyDescent="0.35">
      <c r="A33" s="837"/>
      <c r="B33" s="946"/>
      <c r="C33" s="829"/>
      <c r="D33" s="949"/>
      <c r="E33" s="848"/>
      <c r="F33" s="829"/>
      <c r="G33" s="850"/>
      <c r="H33" s="943"/>
      <c r="I33" s="339" t="s">
        <v>868</v>
      </c>
      <c r="J33" s="344" t="s">
        <v>846</v>
      </c>
      <c r="K33" s="439"/>
      <c r="L33" s="440"/>
      <c r="M33" s="440"/>
      <c r="N33" s="440"/>
      <c r="O33" s="440"/>
      <c r="P33" s="440"/>
      <c r="Q33" s="440"/>
      <c r="R33" s="440"/>
      <c r="S33" s="440"/>
      <c r="T33" s="440"/>
      <c r="U33" s="483"/>
      <c r="V33" s="365">
        <v>1</v>
      </c>
      <c r="W33" s="631"/>
      <c r="X33" s="499"/>
      <c r="Y33" s="499"/>
      <c r="Z33" s="499"/>
      <c r="AA33" s="499"/>
      <c r="AB33" s="499"/>
      <c r="AC33" s="499"/>
      <c r="AD33" s="499"/>
      <c r="AE33" s="499"/>
      <c r="AF33" s="499"/>
      <c r="AG33" s="499"/>
      <c r="AH33" s="499"/>
      <c r="AI33" s="499"/>
      <c r="AJ33" s="499"/>
      <c r="AK33" s="499"/>
      <c r="AL33" s="499"/>
      <c r="AM33" s="499"/>
      <c r="AN33" s="499"/>
      <c r="AO33" s="499"/>
      <c r="AP33" s="499"/>
      <c r="AQ33" s="499"/>
      <c r="AR33" s="499"/>
      <c r="AS33" s="499"/>
      <c r="AT33" s="499"/>
      <c r="AU33" s="499"/>
      <c r="AV33" s="499"/>
      <c r="AW33" s="499"/>
      <c r="AX33" s="499"/>
      <c r="AY33" s="499"/>
      <c r="AZ33" s="499"/>
      <c r="BA33" s="499"/>
      <c r="BB33" s="499"/>
      <c r="BC33" s="499"/>
      <c r="BD33" s="499"/>
      <c r="BE33" s="499"/>
      <c r="BF33" s="499"/>
      <c r="BG33" s="499"/>
      <c r="BH33" s="499"/>
      <c r="BI33" s="499"/>
      <c r="BJ33" s="499"/>
      <c r="BK33" s="499"/>
      <c r="BL33" s="499"/>
      <c r="BM33" s="499"/>
      <c r="BN33" s="499"/>
    </row>
    <row r="34" spans="1:66" s="245" customFormat="1" ht="45" customHeight="1" x14ac:dyDescent="0.3">
      <c r="A34" s="837"/>
      <c r="B34" s="944" t="s">
        <v>784</v>
      </c>
      <c r="C34" s="846" t="s">
        <v>847</v>
      </c>
      <c r="D34" s="956" t="s">
        <v>772</v>
      </c>
      <c r="E34" s="847">
        <v>0.05</v>
      </c>
      <c r="F34" s="846" t="s">
        <v>849</v>
      </c>
      <c r="G34" s="849">
        <v>1</v>
      </c>
      <c r="H34" s="849" t="s">
        <v>355</v>
      </c>
      <c r="I34" s="340" t="s">
        <v>868</v>
      </c>
      <c r="J34" s="342" t="s">
        <v>851</v>
      </c>
      <c r="K34" s="480"/>
      <c r="L34" s="355">
        <v>1</v>
      </c>
      <c r="M34" s="356"/>
      <c r="N34" s="356"/>
      <c r="O34" s="356"/>
      <c r="P34" s="356"/>
      <c r="Q34" s="356"/>
      <c r="R34" s="356"/>
      <c r="S34" s="356"/>
      <c r="T34" s="356"/>
      <c r="U34" s="356"/>
      <c r="V34" s="357"/>
      <c r="W34" s="631"/>
      <c r="X34" s="499"/>
      <c r="Y34" s="499"/>
      <c r="Z34" s="499"/>
      <c r="AA34" s="499"/>
      <c r="AB34" s="499"/>
      <c r="AC34" s="499"/>
      <c r="AD34" s="499"/>
      <c r="AE34" s="499"/>
      <c r="AF34" s="499"/>
      <c r="AG34" s="499"/>
      <c r="AH34" s="499"/>
      <c r="AI34" s="499"/>
      <c r="AJ34" s="499"/>
      <c r="AK34" s="499"/>
      <c r="AL34" s="499"/>
      <c r="AM34" s="499"/>
      <c r="AN34" s="499"/>
      <c r="AO34" s="499"/>
      <c r="AP34" s="499"/>
      <c r="AQ34" s="499"/>
      <c r="AR34" s="499"/>
      <c r="AS34" s="499"/>
      <c r="AT34" s="499"/>
      <c r="AU34" s="499"/>
      <c r="AV34" s="499"/>
      <c r="AW34" s="499"/>
      <c r="AX34" s="499"/>
      <c r="AY34" s="499"/>
      <c r="AZ34" s="499"/>
      <c r="BA34" s="499"/>
      <c r="BB34" s="499"/>
      <c r="BC34" s="499"/>
      <c r="BD34" s="499"/>
      <c r="BE34" s="499"/>
      <c r="BF34" s="499"/>
      <c r="BG34" s="499"/>
      <c r="BH34" s="499"/>
      <c r="BI34" s="499"/>
      <c r="BJ34" s="499"/>
      <c r="BK34" s="499"/>
      <c r="BL34" s="499"/>
      <c r="BM34" s="499"/>
      <c r="BN34" s="499"/>
    </row>
    <row r="35" spans="1:66" s="245" customFormat="1" ht="42.6" customHeight="1" x14ac:dyDescent="0.3">
      <c r="A35" s="837"/>
      <c r="B35" s="945"/>
      <c r="C35" s="828"/>
      <c r="D35" s="951"/>
      <c r="E35" s="950"/>
      <c r="F35" s="828"/>
      <c r="G35" s="856"/>
      <c r="H35" s="856"/>
      <c r="I35" s="338" t="s">
        <v>868</v>
      </c>
      <c r="J35" s="343" t="s">
        <v>852</v>
      </c>
      <c r="K35" s="481"/>
      <c r="L35" s="359"/>
      <c r="M35" s="360">
        <v>1</v>
      </c>
      <c r="N35" s="359"/>
      <c r="O35" s="359"/>
      <c r="P35" s="359"/>
      <c r="Q35" s="359"/>
      <c r="R35" s="359"/>
      <c r="S35" s="359"/>
      <c r="T35" s="359"/>
      <c r="U35" s="359"/>
      <c r="V35" s="361"/>
      <c r="W35" s="631"/>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499"/>
      <c r="BC35" s="499"/>
      <c r="BD35" s="499"/>
      <c r="BE35" s="499"/>
      <c r="BF35" s="499"/>
      <c r="BG35" s="499"/>
      <c r="BH35" s="499"/>
      <c r="BI35" s="499"/>
      <c r="BJ35" s="499"/>
      <c r="BK35" s="499"/>
      <c r="BL35" s="499"/>
      <c r="BM35" s="499"/>
      <c r="BN35" s="499"/>
    </row>
    <row r="36" spans="1:66" s="245" customFormat="1" ht="69" customHeight="1" x14ac:dyDescent="0.3">
      <c r="A36" s="837"/>
      <c r="B36" s="945"/>
      <c r="C36" s="855"/>
      <c r="D36" s="952"/>
      <c r="E36" s="953"/>
      <c r="F36" s="855"/>
      <c r="G36" s="947"/>
      <c r="H36" s="947"/>
      <c r="I36" s="338" t="s">
        <v>870</v>
      </c>
      <c r="J36" s="343" t="s">
        <v>853</v>
      </c>
      <c r="K36" s="481"/>
      <c r="L36" s="359"/>
      <c r="M36" s="359"/>
      <c r="N36" s="360">
        <v>0.5</v>
      </c>
      <c r="O36" s="360">
        <v>0.5</v>
      </c>
      <c r="P36" s="359"/>
      <c r="Q36" s="359"/>
      <c r="R36" s="359"/>
      <c r="S36" s="359"/>
      <c r="T36" s="359"/>
      <c r="U36" s="359"/>
      <c r="V36" s="361"/>
      <c r="W36" s="631"/>
      <c r="X36" s="499"/>
      <c r="Y36" s="499"/>
      <c r="Z36" s="499"/>
      <c r="AA36" s="499"/>
      <c r="AB36" s="499"/>
      <c r="AC36" s="499"/>
      <c r="AD36" s="499"/>
      <c r="AE36" s="499"/>
      <c r="AF36" s="499"/>
      <c r="AG36" s="499"/>
      <c r="AH36" s="499"/>
      <c r="AI36" s="499"/>
      <c r="AJ36" s="499"/>
      <c r="AK36" s="499"/>
      <c r="AL36" s="499"/>
      <c r="AM36" s="499"/>
      <c r="AN36" s="499"/>
      <c r="AO36" s="499"/>
      <c r="AP36" s="499"/>
      <c r="AQ36" s="499"/>
      <c r="AR36" s="499"/>
      <c r="AS36" s="499"/>
      <c r="AT36" s="499"/>
      <c r="AU36" s="499"/>
      <c r="AV36" s="499"/>
      <c r="AW36" s="499"/>
      <c r="AX36" s="499"/>
      <c r="AY36" s="499"/>
      <c r="AZ36" s="499"/>
      <c r="BA36" s="499"/>
      <c r="BB36" s="499"/>
      <c r="BC36" s="499"/>
      <c r="BD36" s="499"/>
      <c r="BE36" s="499"/>
      <c r="BF36" s="499"/>
      <c r="BG36" s="499"/>
      <c r="BH36" s="499"/>
      <c r="BI36" s="499"/>
      <c r="BJ36" s="499"/>
      <c r="BK36" s="499"/>
      <c r="BL36" s="499"/>
      <c r="BM36" s="499"/>
      <c r="BN36" s="499"/>
    </row>
    <row r="37" spans="1:66" s="245" customFormat="1" ht="54" customHeight="1" x14ac:dyDescent="0.3">
      <c r="A37" s="837"/>
      <c r="B37" s="945"/>
      <c r="C37" s="919" t="s">
        <v>848</v>
      </c>
      <c r="D37" s="825" t="s">
        <v>772</v>
      </c>
      <c r="E37" s="918">
        <v>0.05</v>
      </c>
      <c r="F37" s="919" t="s">
        <v>850</v>
      </c>
      <c r="G37" s="911">
        <v>2</v>
      </c>
      <c r="H37" s="941" t="s">
        <v>773</v>
      </c>
      <c r="I37" s="338" t="s">
        <v>868</v>
      </c>
      <c r="J37" s="343" t="s">
        <v>854</v>
      </c>
      <c r="K37" s="438"/>
      <c r="L37" s="351"/>
      <c r="M37" s="351"/>
      <c r="N37" s="360">
        <v>0.5</v>
      </c>
      <c r="O37" s="351"/>
      <c r="P37" s="351"/>
      <c r="Q37" s="351"/>
      <c r="R37" s="351"/>
      <c r="S37" s="351"/>
      <c r="T37" s="360">
        <v>0.5</v>
      </c>
      <c r="U37" s="351"/>
      <c r="V37" s="353"/>
      <c r="W37" s="631"/>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499"/>
      <c r="BK37" s="499"/>
      <c r="BL37" s="499"/>
      <c r="BM37" s="499"/>
      <c r="BN37" s="499"/>
    </row>
    <row r="38" spans="1:66" s="245" customFormat="1" ht="60.6" customHeight="1" x14ac:dyDescent="0.3">
      <c r="A38" s="837"/>
      <c r="B38" s="945"/>
      <c r="C38" s="828"/>
      <c r="D38" s="951"/>
      <c r="E38" s="950"/>
      <c r="F38" s="828"/>
      <c r="G38" s="856"/>
      <c r="H38" s="942"/>
      <c r="I38" s="338" t="s">
        <v>868</v>
      </c>
      <c r="J38" s="343" t="s">
        <v>855</v>
      </c>
      <c r="K38" s="438"/>
      <c r="L38" s="351"/>
      <c r="M38" s="351"/>
      <c r="N38" s="351"/>
      <c r="O38" s="360">
        <v>0.5</v>
      </c>
      <c r="P38" s="359"/>
      <c r="Q38" s="359"/>
      <c r="R38" s="359"/>
      <c r="S38" s="359"/>
      <c r="T38" s="359"/>
      <c r="U38" s="360">
        <v>0.5</v>
      </c>
      <c r="V38" s="353"/>
      <c r="W38" s="631"/>
      <c r="X38" s="499"/>
      <c r="Y38" s="499"/>
      <c r="Z38" s="499"/>
      <c r="AA38" s="499"/>
      <c r="AB38" s="499"/>
      <c r="AC38" s="499"/>
      <c r="AD38" s="499"/>
      <c r="AE38" s="499"/>
      <c r="AF38" s="499"/>
      <c r="AG38" s="499"/>
      <c r="AH38" s="499"/>
      <c r="AI38" s="499"/>
      <c r="AJ38" s="499"/>
      <c r="AK38" s="499"/>
      <c r="AL38" s="499"/>
      <c r="AM38" s="499"/>
      <c r="AN38" s="499"/>
      <c r="AO38" s="499"/>
      <c r="AP38" s="499"/>
      <c r="AQ38" s="499"/>
      <c r="AR38" s="499"/>
      <c r="AS38" s="499"/>
      <c r="AT38" s="499"/>
      <c r="AU38" s="499"/>
      <c r="AV38" s="499"/>
      <c r="AW38" s="499"/>
      <c r="AX38" s="499"/>
      <c r="AY38" s="499"/>
      <c r="AZ38" s="499"/>
      <c r="BA38" s="499"/>
      <c r="BB38" s="499"/>
      <c r="BC38" s="499"/>
      <c r="BD38" s="499"/>
      <c r="BE38" s="499"/>
      <c r="BF38" s="499"/>
      <c r="BG38" s="499"/>
      <c r="BH38" s="499"/>
      <c r="BI38" s="499"/>
      <c r="BJ38" s="499"/>
      <c r="BK38" s="499"/>
      <c r="BL38" s="499"/>
      <c r="BM38" s="499"/>
      <c r="BN38" s="499"/>
    </row>
    <row r="39" spans="1:66" s="245" customFormat="1" ht="81" customHeight="1" thickBot="1" x14ac:dyDescent="0.35">
      <c r="A39" s="837"/>
      <c r="B39" s="946"/>
      <c r="C39" s="829"/>
      <c r="D39" s="957"/>
      <c r="E39" s="848"/>
      <c r="F39" s="829"/>
      <c r="G39" s="850"/>
      <c r="H39" s="943"/>
      <c r="I39" s="339" t="s">
        <v>870</v>
      </c>
      <c r="J39" s="344" t="s">
        <v>856</v>
      </c>
      <c r="K39" s="482"/>
      <c r="L39" s="363"/>
      <c r="M39" s="363"/>
      <c r="N39" s="363"/>
      <c r="O39" s="363"/>
      <c r="P39" s="364">
        <v>0.5</v>
      </c>
      <c r="Q39" s="363"/>
      <c r="R39" s="363"/>
      <c r="S39" s="363"/>
      <c r="T39" s="363"/>
      <c r="U39" s="363"/>
      <c r="V39" s="365">
        <v>0.5</v>
      </c>
      <c r="W39" s="631"/>
      <c r="X39" s="499"/>
      <c r="Y39" s="499"/>
      <c r="Z39" s="499"/>
      <c r="AA39" s="499"/>
      <c r="AB39" s="499"/>
      <c r="AC39" s="499"/>
      <c r="AD39" s="499"/>
      <c r="AE39" s="499"/>
      <c r="AF39" s="499"/>
      <c r="AG39" s="499"/>
      <c r="AH39" s="499"/>
      <c r="AI39" s="499"/>
      <c r="AJ39" s="499"/>
      <c r="AK39" s="499"/>
      <c r="AL39" s="499"/>
      <c r="AM39" s="499"/>
      <c r="AN39" s="499"/>
      <c r="AO39" s="499"/>
      <c r="AP39" s="499"/>
      <c r="AQ39" s="499"/>
      <c r="AR39" s="499"/>
      <c r="AS39" s="499"/>
      <c r="AT39" s="499"/>
      <c r="AU39" s="499"/>
      <c r="AV39" s="499"/>
      <c r="AW39" s="499"/>
      <c r="AX39" s="499"/>
      <c r="AY39" s="499"/>
      <c r="AZ39" s="499"/>
      <c r="BA39" s="499"/>
      <c r="BB39" s="499"/>
      <c r="BC39" s="499"/>
      <c r="BD39" s="499"/>
      <c r="BE39" s="499"/>
      <c r="BF39" s="499"/>
      <c r="BG39" s="499"/>
      <c r="BH39" s="499"/>
      <c r="BI39" s="499"/>
      <c r="BJ39" s="499"/>
      <c r="BK39" s="499"/>
      <c r="BL39" s="499"/>
      <c r="BM39" s="499"/>
      <c r="BN39" s="499"/>
    </row>
    <row r="40" spans="1:66" s="245" customFormat="1" ht="39" customHeight="1" x14ac:dyDescent="0.3">
      <c r="A40" s="837"/>
      <c r="B40" s="944" t="s">
        <v>785</v>
      </c>
      <c r="C40" s="846" t="s">
        <v>857</v>
      </c>
      <c r="D40" s="956" t="s">
        <v>774</v>
      </c>
      <c r="E40" s="847">
        <v>0.1</v>
      </c>
      <c r="F40" s="846" t="s">
        <v>858</v>
      </c>
      <c r="G40" s="849">
        <v>1</v>
      </c>
      <c r="H40" s="849" t="s">
        <v>12</v>
      </c>
      <c r="I40" s="256" t="s">
        <v>865</v>
      </c>
      <c r="J40" s="301" t="s">
        <v>861</v>
      </c>
      <c r="K40" s="632"/>
      <c r="L40" s="366"/>
      <c r="M40" s="366"/>
      <c r="N40" s="366"/>
      <c r="O40" s="355">
        <v>0.5</v>
      </c>
      <c r="P40" s="355">
        <v>0.5</v>
      </c>
      <c r="Q40" s="356"/>
      <c r="R40" s="356"/>
      <c r="S40" s="356"/>
      <c r="T40" s="356"/>
      <c r="U40" s="356"/>
      <c r="V40" s="357"/>
      <c r="W40" s="631"/>
      <c r="X40" s="499"/>
      <c r="Y40" s="499"/>
      <c r="Z40" s="499"/>
      <c r="AA40" s="499"/>
      <c r="AB40" s="499"/>
      <c r="AC40" s="499"/>
      <c r="AD40" s="499"/>
      <c r="AE40" s="499"/>
      <c r="AF40" s="499"/>
      <c r="AG40" s="499"/>
      <c r="AH40" s="499"/>
      <c r="AI40" s="499"/>
      <c r="AJ40" s="499"/>
      <c r="AK40" s="499"/>
      <c r="AL40" s="499"/>
      <c r="AM40" s="499"/>
      <c r="AN40" s="499"/>
      <c r="AO40" s="499"/>
      <c r="AP40" s="499"/>
      <c r="AQ40" s="499"/>
      <c r="AR40" s="499"/>
      <c r="AS40" s="499"/>
      <c r="AT40" s="499"/>
      <c r="AU40" s="499"/>
      <c r="AV40" s="499"/>
      <c r="AW40" s="499"/>
      <c r="AX40" s="499"/>
      <c r="AY40" s="499"/>
      <c r="AZ40" s="499"/>
      <c r="BA40" s="499"/>
      <c r="BB40" s="499"/>
      <c r="BC40" s="499"/>
      <c r="BD40" s="499"/>
      <c r="BE40" s="499"/>
      <c r="BF40" s="499"/>
      <c r="BG40" s="499"/>
      <c r="BH40" s="499"/>
      <c r="BI40" s="499"/>
      <c r="BJ40" s="499"/>
      <c r="BK40" s="499"/>
      <c r="BL40" s="499"/>
      <c r="BM40" s="499"/>
      <c r="BN40" s="499"/>
    </row>
    <row r="41" spans="1:66" s="245" customFormat="1" ht="41.45" customHeight="1" x14ac:dyDescent="0.3">
      <c r="A41" s="837"/>
      <c r="B41" s="945"/>
      <c r="C41" s="828"/>
      <c r="D41" s="951"/>
      <c r="E41" s="950"/>
      <c r="F41" s="954"/>
      <c r="G41" s="856"/>
      <c r="H41" s="856"/>
      <c r="I41" s="256" t="s">
        <v>865</v>
      </c>
      <c r="J41" s="282" t="s">
        <v>862</v>
      </c>
      <c r="K41" s="438"/>
      <c r="L41" s="351"/>
      <c r="M41" s="351"/>
      <c r="N41" s="351"/>
      <c r="O41" s="359"/>
      <c r="P41" s="359"/>
      <c r="Q41" s="360">
        <v>1</v>
      </c>
      <c r="R41" s="359"/>
      <c r="S41" s="359"/>
      <c r="T41" s="359"/>
      <c r="U41" s="359"/>
      <c r="V41" s="361"/>
      <c r="W41" s="631"/>
      <c r="X41" s="499"/>
      <c r="Y41" s="499"/>
      <c r="Z41" s="499"/>
      <c r="AA41" s="499"/>
      <c r="AB41" s="499"/>
      <c r="AC41" s="499"/>
      <c r="AD41" s="499"/>
      <c r="AE41" s="499"/>
      <c r="AF41" s="499"/>
      <c r="AG41" s="499"/>
      <c r="AH41" s="499"/>
      <c r="AI41" s="499"/>
      <c r="AJ41" s="499"/>
      <c r="AK41" s="499"/>
      <c r="AL41" s="499"/>
      <c r="AM41" s="499"/>
      <c r="AN41" s="499"/>
      <c r="AO41" s="499"/>
      <c r="AP41" s="499"/>
      <c r="AQ41" s="499"/>
      <c r="AR41" s="499"/>
      <c r="AS41" s="499"/>
      <c r="AT41" s="499"/>
      <c r="AU41" s="499"/>
      <c r="AV41" s="499"/>
      <c r="AW41" s="499"/>
      <c r="AX41" s="499"/>
      <c r="AY41" s="499"/>
      <c r="AZ41" s="499"/>
      <c r="BA41" s="499"/>
      <c r="BB41" s="499"/>
      <c r="BC41" s="499"/>
      <c r="BD41" s="499"/>
      <c r="BE41" s="499"/>
      <c r="BF41" s="499"/>
      <c r="BG41" s="499"/>
      <c r="BH41" s="499"/>
      <c r="BI41" s="499"/>
      <c r="BJ41" s="499"/>
      <c r="BK41" s="499"/>
      <c r="BL41" s="499"/>
      <c r="BM41" s="499"/>
      <c r="BN41" s="499"/>
    </row>
    <row r="42" spans="1:66" s="245" customFormat="1" ht="34.15" customHeight="1" x14ac:dyDescent="0.3">
      <c r="A42" s="837"/>
      <c r="B42" s="945"/>
      <c r="C42" s="828"/>
      <c r="D42" s="951"/>
      <c r="E42" s="953"/>
      <c r="F42" s="955"/>
      <c r="G42" s="947"/>
      <c r="H42" s="947"/>
      <c r="I42" s="256" t="s">
        <v>865</v>
      </c>
      <c r="J42" s="282" t="s">
        <v>863</v>
      </c>
      <c r="K42" s="438"/>
      <c r="L42" s="351"/>
      <c r="M42" s="351"/>
      <c r="N42" s="351"/>
      <c r="O42" s="359"/>
      <c r="P42" s="359"/>
      <c r="Q42" s="360">
        <v>1</v>
      </c>
      <c r="R42" s="360"/>
      <c r="S42" s="359"/>
      <c r="T42" s="359"/>
      <c r="U42" s="359"/>
      <c r="V42" s="361"/>
      <c r="W42" s="631"/>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499"/>
      <c r="AY42" s="499"/>
      <c r="AZ42" s="499"/>
      <c r="BA42" s="499"/>
      <c r="BB42" s="499"/>
      <c r="BC42" s="499"/>
      <c r="BD42" s="499"/>
      <c r="BE42" s="499"/>
      <c r="BF42" s="499"/>
      <c r="BG42" s="499"/>
      <c r="BH42" s="499"/>
      <c r="BI42" s="499"/>
      <c r="BJ42" s="499"/>
      <c r="BK42" s="499"/>
      <c r="BL42" s="499"/>
      <c r="BM42" s="499"/>
      <c r="BN42" s="499"/>
    </row>
    <row r="43" spans="1:66" s="245" customFormat="1" ht="52.15" customHeight="1" x14ac:dyDescent="0.3">
      <c r="A43" s="837"/>
      <c r="B43" s="945"/>
      <c r="C43" s="828"/>
      <c r="D43" s="951"/>
      <c r="E43" s="918">
        <v>0.1</v>
      </c>
      <c r="F43" s="919" t="s">
        <v>864</v>
      </c>
      <c r="G43" s="911">
        <v>4</v>
      </c>
      <c r="H43" s="941" t="s">
        <v>897</v>
      </c>
      <c r="I43" s="256" t="s">
        <v>865</v>
      </c>
      <c r="J43" s="282" t="s">
        <v>886</v>
      </c>
      <c r="K43" s="438"/>
      <c r="L43" s="360">
        <v>1</v>
      </c>
      <c r="M43" s="351"/>
      <c r="N43" s="351"/>
      <c r="O43" s="359"/>
      <c r="P43" s="359"/>
      <c r="Q43" s="359"/>
      <c r="R43" s="359"/>
      <c r="S43" s="359"/>
      <c r="T43" s="359"/>
      <c r="U43" s="359"/>
      <c r="V43" s="361"/>
      <c r="W43" s="631"/>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499"/>
      <c r="AY43" s="499"/>
      <c r="AZ43" s="499"/>
      <c r="BA43" s="499"/>
      <c r="BB43" s="499"/>
      <c r="BC43" s="499"/>
      <c r="BD43" s="499"/>
      <c r="BE43" s="499"/>
      <c r="BF43" s="499"/>
      <c r="BG43" s="499"/>
      <c r="BH43" s="499"/>
      <c r="BI43" s="499"/>
      <c r="BJ43" s="499"/>
      <c r="BK43" s="499"/>
      <c r="BL43" s="499"/>
      <c r="BM43" s="499"/>
      <c r="BN43" s="499"/>
    </row>
    <row r="44" spans="1:66" s="245" customFormat="1" ht="53.45" customHeight="1" x14ac:dyDescent="0.3">
      <c r="A44" s="837"/>
      <c r="B44" s="945"/>
      <c r="C44" s="828"/>
      <c r="D44" s="951"/>
      <c r="E44" s="950"/>
      <c r="F44" s="828"/>
      <c r="G44" s="856"/>
      <c r="H44" s="942"/>
      <c r="I44" s="256">
        <v>0.05</v>
      </c>
      <c r="J44" s="282" t="s">
        <v>887</v>
      </c>
      <c r="K44" s="481"/>
      <c r="L44" s="359"/>
      <c r="M44" s="359"/>
      <c r="N44" s="359" t="s">
        <v>866</v>
      </c>
      <c r="O44" s="359"/>
      <c r="P44" s="359"/>
      <c r="Q44" s="359" t="s">
        <v>866</v>
      </c>
      <c r="R44" s="359"/>
      <c r="S44" s="359"/>
      <c r="T44" s="359" t="s">
        <v>866</v>
      </c>
      <c r="U44" s="359"/>
      <c r="V44" s="361"/>
      <c r="W44" s="631"/>
      <c r="X44" s="499"/>
      <c r="Y44" s="499"/>
      <c r="Z44" s="499"/>
      <c r="AA44" s="499"/>
      <c r="AB44" s="499"/>
      <c r="AC44" s="499"/>
      <c r="AD44" s="499"/>
      <c r="AE44" s="499"/>
      <c r="AF44" s="499"/>
      <c r="AG44" s="499"/>
      <c r="AH44" s="499"/>
      <c r="AI44" s="499"/>
      <c r="AJ44" s="499"/>
      <c r="AK44" s="499"/>
      <c r="AL44" s="499"/>
      <c r="AM44" s="499"/>
      <c r="AN44" s="499"/>
      <c r="AO44" s="499"/>
      <c r="AP44" s="499"/>
      <c r="AQ44" s="499"/>
      <c r="AR44" s="499"/>
      <c r="AS44" s="499"/>
      <c r="AT44" s="499"/>
      <c r="AU44" s="499"/>
      <c r="AV44" s="499"/>
      <c r="AW44" s="499"/>
      <c r="AX44" s="499"/>
      <c r="AY44" s="499"/>
      <c r="AZ44" s="499"/>
      <c r="BA44" s="499"/>
      <c r="BB44" s="499"/>
      <c r="BC44" s="499"/>
      <c r="BD44" s="499"/>
      <c r="BE44" s="499"/>
      <c r="BF44" s="499"/>
      <c r="BG44" s="499"/>
      <c r="BH44" s="499"/>
      <c r="BI44" s="499"/>
      <c r="BJ44" s="499"/>
      <c r="BK44" s="499"/>
      <c r="BL44" s="499"/>
      <c r="BM44" s="499"/>
      <c r="BN44" s="499"/>
    </row>
    <row r="45" spans="1:66" s="245" customFormat="1" ht="54.6" customHeight="1" x14ac:dyDescent="0.3">
      <c r="A45" s="837"/>
      <c r="B45" s="945"/>
      <c r="C45" s="828"/>
      <c r="D45" s="951"/>
      <c r="E45" s="953"/>
      <c r="F45" s="855"/>
      <c r="G45" s="947"/>
      <c r="H45" s="958"/>
      <c r="I45" s="256" t="s">
        <v>865</v>
      </c>
      <c r="J45" s="282" t="s">
        <v>888</v>
      </c>
      <c r="K45" s="481"/>
      <c r="L45" s="359"/>
      <c r="M45" s="359"/>
      <c r="N45" s="359"/>
      <c r="O45" s="359"/>
      <c r="P45" s="359"/>
      <c r="Q45" s="359"/>
      <c r="R45" s="359"/>
      <c r="S45" s="359"/>
      <c r="T45" s="359"/>
      <c r="U45" s="359"/>
      <c r="V45" s="367">
        <v>1</v>
      </c>
      <c r="W45" s="631"/>
      <c r="X45" s="499"/>
      <c r="Y45" s="499"/>
      <c r="Z45" s="499"/>
      <c r="AA45" s="499"/>
      <c r="AB45" s="499"/>
      <c r="AC45" s="499"/>
      <c r="AD45" s="499"/>
      <c r="AE45" s="499"/>
      <c r="AF45" s="499"/>
      <c r="AG45" s="499"/>
      <c r="AH45" s="499"/>
      <c r="AI45" s="499"/>
      <c r="AJ45" s="499"/>
      <c r="AK45" s="499"/>
      <c r="AL45" s="499"/>
      <c r="AM45" s="499"/>
      <c r="AN45" s="499"/>
      <c r="AO45" s="499"/>
      <c r="AP45" s="499"/>
      <c r="AQ45" s="499"/>
      <c r="AR45" s="499"/>
      <c r="AS45" s="499"/>
      <c r="AT45" s="499"/>
      <c r="AU45" s="499"/>
      <c r="AV45" s="499"/>
      <c r="AW45" s="499"/>
      <c r="AX45" s="499"/>
      <c r="AY45" s="499"/>
      <c r="AZ45" s="499"/>
      <c r="BA45" s="499"/>
      <c r="BB45" s="499"/>
      <c r="BC45" s="499"/>
      <c r="BD45" s="499"/>
      <c r="BE45" s="499"/>
      <c r="BF45" s="499"/>
      <c r="BG45" s="499"/>
      <c r="BH45" s="499"/>
      <c r="BI45" s="499"/>
      <c r="BJ45" s="499"/>
      <c r="BK45" s="499"/>
      <c r="BL45" s="499"/>
      <c r="BM45" s="499"/>
      <c r="BN45" s="499"/>
    </row>
    <row r="46" spans="1:66" s="245" customFormat="1" ht="47.45" customHeight="1" x14ac:dyDescent="0.3">
      <c r="A46" s="837"/>
      <c r="B46" s="945"/>
      <c r="C46" s="828"/>
      <c r="D46" s="951"/>
      <c r="E46" s="918">
        <v>0.1</v>
      </c>
      <c r="F46" s="919" t="s">
        <v>859</v>
      </c>
      <c r="G46" s="911">
        <v>4</v>
      </c>
      <c r="H46" s="941" t="s">
        <v>897</v>
      </c>
      <c r="I46" s="256" t="s">
        <v>865</v>
      </c>
      <c r="J46" s="282" t="s">
        <v>889</v>
      </c>
      <c r="K46" s="438"/>
      <c r="L46" s="360">
        <v>1</v>
      </c>
      <c r="M46" s="351"/>
      <c r="N46" s="351"/>
      <c r="O46" s="351"/>
      <c r="P46" s="351"/>
      <c r="Q46" s="351"/>
      <c r="R46" s="351"/>
      <c r="S46" s="351"/>
      <c r="T46" s="351"/>
      <c r="U46" s="351"/>
      <c r="V46" s="353"/>
      <c r="W46" s="631"/>
      <c r="X46" s="499"/>
      <c r="Y46" s="499"/>
      <c r="Z46" s="499"/>
      <c r="AA46" s="499"/>
      <c r="AB46" s="499"/>
      <c r="AC46" s="499"/>
      <c r="AD46" s="499"/>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499"/>
      <c r="BC46" s="499"/>
      <c r="BD46" s="499"/>
      <c r="BE46" s="499"/>
      <c r="BF46" s="499"/>
      <c r="BG46" s="499"/>
      <c r="BH46" s="499"/>
      <c r="BI46" s="499"/>
      <c r="BJ46" s="499"/>
      <c r="BK46" s="499"/>
      <c r="BL46" s="499"/>
      <c r="BM46" s="499"/>
      <c r="BN46" s="499"/>
    </row>
    <row r="47" spans="1:66" s="245" customFormat="1" ht="49.15" customHeight="1" x14ac:dyDescent="0.3">
      <c r="A47" s="837"/>
      <c r="B47" s="945"/>
      <c r="C47" s="828"/>
      <c r="D47" s="951"/>
      <c r="E47" s="950"/>
      <c r="F47" s="954"/>
      <c r="G47" s="856"/>
      <c r="H47" s="942"/>
      <c r="I47" s="256">
        <v>0.05</v>
      </c>
      <c r="J47" s="282" t="s">
        <v>890</v>
      </c>
      <c r="K47" s="481"/>
      <c r="L47" s="359"/>
      <c r="M47" s="359"/>
      <c r="N47" s="359" t="s">
        <v>866</v>
      </c>
      <c r="O47" s="359"/>
      <c r="P47" s="359"/>
      <c r="Q47" s="359" t="s">
        <v>866</v>
      </c>
      <c r="R47" s="359"/>
      <c r="S47" s="359"/>
      <c r="T47" s="359" t="s">
        <v>866</v>
      </c>
      <c r="U47" s="359"/>
      <c r="V47" s="361"/>
      <c r="W47" s="631"/>
      <c r="X47" s="499"/>
      <c r="Y47" s="499"/>
      <c r="Z47" s="499"/>
      <c r="AA47" s="499"/>
      <c r="AB47" s="499"/>
      <c r="AC47" s="499"/>
      <c r="AD47" s="499"/>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499"/>
      <c r="BC47" s="499"/>
      <c r="BD47" s="499"/>
      <c r="BE47" s="499"/>
      <c r="BF47" s="499"/>
      <c r="BG47" s="499"/>
      <c r="BH47" s="499"/>
      <c r="BI47" s="499"/>
      <c r="BJ47" s="499"/>
      <c r="BK47" s="499"/>
      <c r="BL47" s="499"/>
      <c r="BM47" s="499"/>
      <c r="BN47" s="499"/>
    </row>
    <row r="48" spans="1:66" s="245" customFormat="1" ht="40.15" customHeight="1" thickBot="1" x14ac:dyDescent="0.35">
      <c r="A48" s="837"/>
      <c r="B48" s="946"/>
      <c r="C48" s="829"/>
      <c r="D48" s="957"/>
      <c r="E48" s="848"/>
      <c r="F48" s="961"/>
      <c r="G48" s="850"/>
      <c r="H48" s="958"/>
      <c r="I48" s="256" t="s">
        <v>865</v>
      </c>
      <c r="J48" s="282" t="s">
        <v>891</v>
      </c>
      <c r="K48" s="481"/>
      <c r="L48" s="359"/>
      <c r="M48" s="359"/>
      <c r="N48" s="359"/>
      <c r="O48" s="359"/>
      <c r="P48" s="359"/>
      <c r="Q48" s="359"/>
      <c r="R48" s="359"/>
      <c r="S48" s="359"/>
      <c r="T48" s="359"/>
      <c r="U48" s="359"/>
      <c r="V48" s="367">
        <v>1</v>
      </c>
      <c r="W48" s="631"/>
      <c r="X48" s="499"/>
      <c r="Y48" s="499"/>
      <c r="Z48" s="499"/>
      <c r="AA48" s="499"/>
      <c r="AB48" s="499"/>
      <c r="AC48" s="499"/>
      <c r="AD48" s="499"/>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499"/>
      <c r="BC48" s="499"/>
      <c r="BD48" s="499"/>
      <c r="BE48" s="499"/>
      <c r="BF48" s="499"/>
      <c r="BG48" s="499"/>
      <c r="BH48" s="499"/>
      <c r="BI48" s="499"/>
      <c r="BJ48" s="499"/>
      <c r="BK48" s="499"/>
      <c r="BL48" s="499"/>
      <c r="BM48" s="499"/>
      <c r="BN48" s="499"/>
    </row>
    <row r="49" spans="1:66" s="245" customFormat="1" ht="45" x14ac:dyDescent="0.3">
      <c r="A49" s="837"/>
      <c r="B49" s="959" t="s">
        <v>799</v>
      </c>
      <c r="C49" s="846" t="s">
        <v>882</v>
      </c>
      <c r="D49" s="937" t="s">
        <v>825</v>
      </c>
      <c r="E49" s="847">
        <v>0.1</v>
      </c>
      <c r="F49" s="846" t="s">
        <v>883</v>
      </c>
      <c r="G49" s="849">
        <v>1</v>
      </c>
      <c r="H49" s="849" t="s">
        <v>355</v>
      </c>
      <c r="I49" s="302">
        <v>0.05</v>
      </c>
      <c r="J49" s="303" t="s">
        <v>884</v>
      </c>
      <c r="K49" s="457"/>
      <c r="L49" s="325"/>
      <c r="M49" s="325"/>
      <c r="N49" s="325"/>
      <c r="O49" s="325"/>
      <c r="P49" s="325"/>
      <c r="Q49" s="326"/>
      <c r="R49" s="326">
        <v>0.5</v>
      </c>
      <c r="S49" s="326">
        <v>0.5</v>
      </c>
      <c r="T49" s="325"/>
      <c r="U49" s="325"/>
      <c r="V49" s="327"/>
      <c r="W49" s="631"/>
      <c r="X49" s="499"/>
      <c r="Y49" s="499"/>
      <c r="Z49" s="499"/>
      <c r="AA49" s="499"/>
      <c r="AB49" s="499"/>
      <c r="AC49" s="499"/>
      <c r="AD49" s="499"/>
      <c r="AE49" s="499"/>
      <c r="AF49" s="499"/>
      <c r="AG49" s="499"/>
      <c r="AH49" s="499"/>
      <c r="AI49" s="499"/>
      <c r="AJ49" s="499"/>
      <c r="AK49" s="499"/>
      <c r="AL49" s="499"/>
      <c r="AM49" s="499"/>
      <c r="AN49" s="499"/>
      <c r="AO49" s="499"/>
      <c r="AP49" s="499"/>
      <c r="AQ49" s="499"/>
      <c r="AR49" s="499"/>
      <c r="AS49" s="499"/>
      <c r="AT49" s="499"/>
      <c r="AU49" s="499"/>
      <c r="AV49" s="499"/>
      <c r="AW49" s="499"/>
      <c r="AX49" s="499"/>
      <c r="AY49" s="499"/>
      <c r="AZ49" s="499"/>
      <c r="BA49" s="499"/>
      <c r="BB49" s="499"/>
      <c r="BC49" s="499"/>
      <c r="BD49" s="499"/>
      <c r="BE49" s="499"/>
      <c r="BF49" s="499"/>
      <c r="BG49" s="499"/>
      <c r="BH49" s="499"/>
      <c r="BI49" s="499"/>
      <c r="BJ49" s="499"/>
      <c r="BK49" s="499"/>
      <c r="BL49" s="499"/>
      <c r="BM49" s="499"/>
      <c r="BN49" s="499"/>
    </row>
    <row r="50" spans="1:66" s="245" customFormat="1" ht="67.150000000000006" customHeight="1" thickBot="1" x14ac:dyDescent="0.35">
      <c r="A50" s="838"/>
      <c r="B50" s="831"/>
      <c r="C50" s="829"/>
      <c r="D50" s="960"/>
      <c r="E50" s="848"/>
      <c r="F50" s="829"/>
      <c r="G50" s="850"/>
      <c r="H50" s="850"/>
      <c r="I50" s="277">
        <v>0.05</v>
      </c>
      <c r="J50" s="278" t="s">
        <v>885</v>
      </c>
      <c r="K50" s="276"/>
      <c r="L50" s="328"/>
      <c r="M50" s="328"/>
      <c r="N50" s="328"/>
      <c r="O50" s="328"/>
      <c r="P50" s="328"/>
      <c r="Q50" s="329"/>
      <c r="R50" s="329"/>
      <c r="S50" s="329"/>
      <c r="T50" s="328"/>
      <c r="U50" s="328"/>
      <c r="V50" s="330">
        <v>1</v>
      </c>
      <c r="W50" s="631"/>
      <c r="X50" s="499"/>
      <c r="Y50" s="499"/>
      <c r="Z50" s="499"/>
      <c r="AA50" s="499"/>
      <c r="AB50" s="499"/>
      <c r="AC50" s="499"/>
      <c r="AD50" s="499"/>
      <c r="AE50" s="499"/>
      <c r="AF50" s="499"/>
      <c r="AG50" s="499"/>
      <c r="AH50" s="499"/>
      <c r="AI50" s="499"/>
      <c r="AJ50" s="499"/>
      <c r="AK50" s="499"/>
      <c r="AL50" s="499"/>
      <c r="AM50" s="499"/>
      <c r="AN50" s="499"/>
      <c r="AO50" s="499"/>
      <c r="AP50" s="499"/>
      <c r="AQ50" s="499"/>
      <c r="AR50" s="499"/>
      <c r="AS50" s="499"/>
      <c r="AT50" s="499"/>
      <c r="AU50" s="499"/>
      <c r="AV50" s="499"/>
      <c r="AW50" s="499"/>
      <c r="AX50" s="499"/>
      <c r="AY50" s="499"/>
      <c r="AZ50" s="499"/>
      <c r="BA50" s="499"/>
      <c r="BB50" s="499"/>
      <c r="BC50" s="499"/>
      <c r="BD50" s="499"/>
      <c r="BE50" s="499"/>
      <c r="BF50" s="499"/>
      <c r="BG50" s="499"/>
      <c r="BH50" s="499"/>
      <c r="BI50" s="499"/>
      <c r="BJ50" s="499"/>
      <c r="BK50" s="499"/>
      <c r="BL50" s="499"/>
      <c r="BM50" s="499"/>
      <c r="BN50" s="499"/>
    </row>
    <row r="52" spans="1:66" ht="15.75" thickBot="1" x14ac:dyDescent="0.3"/>
    <row r="53" spans="1:66" ht="21.75" thickBot="1" x14ac:dyDescent="0.35">
      <c r="A53" s="815" t="s">
        <v>575</v>
      </c>
      <c r="B53" s="816"/>
      <c r="C53" s="817"/>
      <c r="D53" s="816"/>
      <c r="E53" s="816"/>
      <c r="F53" s="818"/>
      <c r="H53">
        <v>15</v>
      </c>
    </row>
    <row r="54" spans="1:66" ht="17.25" thickBot="1" x14ac:dyDescent="0.35">
      <c r="A54" s="267" t="s">
        <v>576</v>
      </c>
      <c r="B54" s="268" t="s">
        <v>577</v>
      </c>
      <c r="C54" s="269"/>
      <c r="D54" s="819" t="s">
        <v>578</v>
      </c>
      <c r="E54" s="816"/>
      <c r="F54" s="818"/>
    </row>
    <row r="55" spans="1:66" ht="16.5" x14ac:dyDescent="0.3">
      <c r="A55" s="270"/>
      <c r="B55" s="271"/>
      <c r="C55" s="272"/>
      <c r="D55" s="812"/>
      <c r="E55" s="813"/>
      <c r="F55" s="814"/>
    </row>
  </sheetData>
  <mergeCells count="127">
    <mergeCell ref="AF7:AG7"/>
    <mergeCell ref="AH7:AP7"/>
    <mergeCell ref="AQ7:AR7"/>
    <mergeCell ref="AS7:BA7"/>
    <mergeCell ref="BB7:BC7"/>
    <mergeCell ref="BD7:BL7"/>
    <mergeCell ref="BM7:BN7"/>
    <mergeCell ref="AF8:AG8"/>
    <mergeCell ref="AH8:AJ8"/>
    <mergeCell ref="AK8:AM8"/>
    <mergeCell ref="AN8:AP8"/>
    <mergeCell ref="AQ8:AR8"/>
    <mergeCell ref="AY8:BA8"/>
    <mergeCell ref="BB8:BC8"/>
    <mergeCell ref="BJ8:BL8"/>
    <mergeCell ref="BM8:BN8"/>
    <mergeCell ref="AS8:AU8"/>
    <mergeCell ref="AV8:AX8"/>
    <mergeCell ref="BD8:BF8"/>
    <mergeCell ref="BG8:BI8"/>
    <mergeCell ref="A53:F53"/>
    <mergeCell ref="D54:F54"/>
    <mergeCell ref="D55:F55"/>
    <mergeCell ref="H43:H45"/>
    <mergeCell ref="H46:H48"/>
    <mergeCell ref="B49:B50"/>
    <mergeCell ref="C49:C50"/>
    <mergeCell ref="D49:D50"/>
    <mergeCell ref="E49:E50"/>
    <mergeCell ref="F49:F50"/>
    <mergeCell ref="G49:G50"/>
    <mergeCell ref="H49:H50"/>
    <mergeCell ref="F43:F45"/>
    <mergeCell ref="E43:E45"/>
    <mergeCell ref="D40:D48"/>
    <mergeCell ref="F46:F48"/>
    <mergeCell ref="C40:C48"/>
    <mergeCell ref="E46:E48"/>
    <mergeCell ref="G37:G39"/>
    <mergeCell ref="H37:H39"/>
    <mergeCell ref="B34:B39"/>
    <mergeCell ref="E40:E42"/>
    <mergeCell ref="F40:F42"/>
    <mergeCell ref="B40:B48"/>
    <mergeCell ref="G40:G42"/>
    <mergeCell ref="G43:G45"/>
    <mergeCell ref="G46:G48"/>
    <mergeCell ref="H40:H42"/>
    <mergeCell ref="C37:C39"/>
    <mergeCell ref="D34:D36"/>
    <mergeCell ref="D37:D39"/>
    <mergeCell ref="E34:E36"/>
    <mergeCell ref="F34:F36"/>
    <mergeCell ref="E37:E39"/>
    <mergeCell ref="F37:F39"/>
    <mergeCell ref="G31:G33"/>
    <mergeCell ref="H31:H33"/>
    <mergeCell ref="B10:B33"/>
    <mergeCell ref="C34:C36"/>
    <mergeCell ref="G34:G36"/>
    <mergeCell ref="H34:H36"/>
    <mergeCell ref="A10:A50"/>
    <mergeCell ref="C31:C33"/>
    <mergeCell ref="D31:D33"/>
    <mergeCell ref="E31:E33"/>
    <mergeCell ref="F31:F33"/>
    <mergeCell ref="G25:G27"/>
    <mergeCell ref="H25:H27"/>
    <mergeCell ref="C28:C30"/>
    <mergeCell ref="F28:F30"/>
    <mergeCell ref="G28:G30"/>
    <mergeCell ref="D28:D30"/>
    <mergeCell ref="E28:E30"/>
    <mergeCell ref="H28:H30"/>
    <mergeCell ref="C25:C27"/>
    <mergeCell ref="F25:F27"/>
    <mergeCell ref="D25:D27"/>
    <mergeCell ref="E25:E27"/>
    <mergeCell ref="H16:H18"/>
    <mergeCell ref="A7:D8"/>
    <mergeCell ref="E7:J8"/>
    <mergeCell ref="K7:V7"/>
    <mergeCell ref="A1:A3"/>
    <mergeCell ref="B1:V3"/>
    <mergeCell ref="W1:X1"/>
    <mergeCell ref="W2:X2"/>
    <mergeCell ref="W3:X3"/>
    <mergeCell ref="A5:V5"/>
    <mergeCell ref="K8:M8"/>
    <mergeCell ref="N8:P8"/>
    <mergeCell ref="Q8:S8"/>
    <mergeCell ref="T8:V8"/>
    <mergeCell ref="W7:AE7"/>
    <mergeCell ref="W8:Y8"/>
    <mergeCell ref="Z8:AB8"/>
    <mergeCell ref="AC8:AE8"/>
    <mergeCell ref="C10:C15"/>
    <mergeCell ref="D10:D15"/>
    <mergeCell ref="E10:E12"/>
    <mergeCell ref="F10:F12"/>
    <mergeCell ref="G10:G12"/>
    <mergeCell ref="H10:H12"/>
    <mergeCell ref="E13:E15"/>
    <mergeCell ref="F13:F15"/>
    <mergeCell ref="G13:G15"/>
    <mergeCell ref="H13:H15"/>
    <mergeCell ref="E21:E22"/>
    <mergeCell ref="D21:D22"/>
    <mergeCell ref="E16:E18"/>
    <mergeCell ref="F16:F18"/>
    <mergeCell ref="G16:G18"/>
    <mergeCell ref="C19:C24"/>
    <mergeCell ref="G19:G20"/>
    <mergeCell ref="H19:H20"/>
    <mergeCell ref="G21:G22"/>
    <mergeCell ref="H21:H22"/>
    <mergeCell ref="D23:D24"/>
    <mergeCell ref="E23:E24"/>
    <mergeCell ref="G23:G24"/>
    <mergeCell ref="H23:H24"/>
    <mergeCell ref="D19:D20"/>
    <mergeCell ref="F19:F20"/>
    <mergeCell ref="F21:F22"/>
    <mergeCell ref="F23:F24"/>
    <mergeCell ref="E19:E20"/>
    <mergeCell ref="C16:C18"/>
    <mergeCell ref="D16:D18"/>
  </mergeCells>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51D53-F6F8-41C2-8D69-C52E06A00CB5}">
  <dimension ref="A1:BN31"/>
  <sheetViews>
    <sheetView zoomScale="80" zoomScaleNormal="80" workbookViewId="0">
      <pane ySplit="8" topLeftCell="A9" activePane="bottomLeft" state="frozen"/>
      <selection pane="bottomLeft" activeCell="A10" sqref="A10:A26"/>
    </sheetView>
  </sheetViews>
  <sheetFormatPr baseColWidth="10" defaultRowHeight="15" x14ac:dyDescent="0.25"/>
  <cols>
    <col min="1" max="1" width="20.28515625" customWidth="1"/>
    <col min="2" max="2" width="22.5703125" customWidth="1"/>
    <col min="3" max="3" width="31.85546875" customWidth="1"/>
    <col min="4" max="4" width="25.28515625" customWidth="1"/>
    <col min="5" max="5" width="18.5703125" customWidth="1"/>
    <col min="6" max="6" width="31.42578125" customWidth="1"/>
    <col min="7" max="7" width="10.140625" customWidth="1"/>
    <col min="8" max="8" width="14.7109375" customWidth="1"/>
    <col min="9" max="9" width="16.7109375" customWidth="1"/>
    <col min="10" max="10" width="54.5703125" customWidth="1"/>
    <col min="11" max="11" width="8.28515625" customWidth="1"/>
    <col min="12" max="12" width="9.5703125" customWidth="1"/>
    <col min="13" max="13" width="8.28515625" customWidth="1"/>
    <col min="14" max="14" width="10.28515625" customWidth="1"/>
    <col min="25" max="25" width="11.5703125"/>
    <col min="28" max="28" width="11.5703125"/>
    <col min="31" max="31" width="11.5703125"/>
    <col min="33" max="33" width="27.28515625" customWidth="1"/>
    <col min="43" max="43" width="15.28515625" customWidth="1"/>
    <col min="44" max="44" width="17.85546875" customWidth="1"/>
    <col min="54" max="54" width="13.7109375" customWidth="1"/>
    <col min="55" max="55" width="14.42578125" customWidth="1"/>
    <col min="65" max="65" width="12.7109375" customWidth="1"/>
    <col min="66" max="66" width="14.5703125" customWidth="1"/>
  </cols>
  <sheetData>
    <row r="1" spans="1:66" s="245" customFormat="1" ht="27.75" customHeight="1" x14ac:dyDescent="0.3">
      <c r="A1" s="862"/>
      <c r="B1" s="997" t="s">
        <v>723</v>
      </c>
      <c r="C1" s="998"/>
      <c r="D1" s="999"/>
      <c r="E1" s="999"/>
      <c r="F1" s="999"/>
      <c r="G1" s="999"/>
      <c r="H1" s="999"/>
      <c r="I1" s="999"/>
      <c r="J1" s="999"/>
      <c r="K1" s="999"/>
      <c r="L1" s="999"/>
      <c r="M1" s="999"/>
      <c r="N1" s="999"/>
      <c r="O1" s="999"/>
      <c r="P1" s="999"/>
      <c r="Q1" s="999"/>
      <c r="R1" s="999"/>
      <c r="S1" s="999"/>
      <c r="T1" s="999"/>
      <c r="U1" s="999"/>
      <c r="V1" s="999"/>
      <c r="W1" s="752" t="s">
        <v>743</v>
      </c>
      <c r="X1" s="753"/>
      <c r="Y1" s="428"/>
      <c r="Z1" s="242"/>
      <c r="AA1" s="242"/>
      <c r="AB1" s="242"/>
      <c r="AC1" s="242"/>
      <c r="AD1" s="243"/>
      <c r="AE1" s="243"/>
      <c r="AF1" s="244"/>
      <c r="AG1" s="244"/>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row>
    <row r="2" spans="1:66" s="245" customFormat="1" ht="27.75" customHeight="1" x14ac:dyDescent="0.3">
      <c r="A2" s="863"/>
      <c r="B2" s="1000"/>
      <c r="C2" s="1001"/>
      <c r="D2" s="1002"/>
      <c r="E2" s="1002"/>
      <c r="F2" s="1002"/>
      <c r="G2" s="1002"/>
      <c r="H2" s="1002"/>
      <c r="I2" s="1002"/>
      <c r="J2" s="1002"/>
      <c r="K2" s="1002"/>
      <c r="L2" s="1002"/>
      <c r="M2" s="1002"/>
      <c r="N2" s="1002"/>
      <c r="O2" s="1002"/>
      <c r="P2" s="1002"/>
      <c r="Q2" s="1002"/>
      <c r="R2" s="1002"/>
      <c r="S2" s="1002"/>
      <c r="T2" s="1002"/>
      <c r="U2" s="1002"/>
      <c r="V2" s="1001"/>
      <c r="W2" s="754" t="s">
        <v>999</v>
      </c>
      <c r="X2" s="755"/>
      <c r="Y2" s="429"/>
      <c r="Z2" s="242"/>
      <c r="AA2" s="242"/>
      <c r="AB2" s="242"/>
      <c r="AC2" s="242"/>
      <c r="AD2" s="243"/>
      <c r="AE2" s="243"/>
      <c r="AF2" s="244"/>
      <c r="AG2" s="244"/>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row>
    <row r="3" spans="1:66" s="245" customFormat="1" ht="27.75" customHeight="1" thickBot="1" x14ac:dyDescent="0.35">
      <c r="A3" s="864"/>
      <c r="B3" s="1003"/>
      <c r="C3" s="1004"/>
      <c r="D3" s="1004"/>
      <c r="E3" s="1004"/>
      <c r="F3" s="1004"/>
      <c r="G3" s="1004"/>
      <c r="H3" s="1004"/>
      <c r="I3" s="1004"/>
      <c r="J3" s="1004"/>
      <c r="K3" s="1004"/>
      <c r="L3" s="1004"/>
      <c r="M3" s="1004"/>
      <c r="N3" s="1004"/>
      <c r="O3" s="1004"/>
      <c r="P3" s="1004"/>
      <c r="Q3" s="1004"/>
      <c r="R3" s="1004"/>
      <c r="S3" s="1004"/>
      <c r="T3" s="1004"/>
      <c r="U3" s="1004"/>
      <c r="V3" s="1004"/>
      <c r="W3" s="756" t="s">
        <v>998</v>
      </c>
      <c r="X3" s="757"/>
      <c r="Y3" s="429"/>
      <c r="Z3" s="242"/>
      <c r="AA3" s="242"/>
      <c r="AB3" s="242"/>
      <c r="AC3" s="242"/>
      <c r="AD3" s="243"/>
      <c r="AE3" s="243"/>
      <c r="AF3" s="244"/>
      <c r="AG3" s="244"/>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row>
    <row r="4" spans="1:66" s="245" customFormat="1" ht="10.5" customHeight="1" thickBot="1" x14ac:dyDescent="0.35">
      <c r="A4" s="242"/>
      <c r="B4" s="242"/>
      <c r="C4" s="242"/>
      <c r="D4" s="242"/>
      <c r="E4" s="242"/>
      <c r="F4" s="242"/>
      <c r="G4" s="246"/>
      <c r="H4" s="246"/>
      <c r="I4" s="246"/>
      <c r="J4" s="246"/>
      <c r="K4" s="242"/>
      <c r="L4" s="242"/>
      <c r="M4" s="242"/>
      <c r="N4" s="242"/>
      <c r="O4" s="242"/>
      <c r="P4" s="242"/>
      <c r="Q4" s="242"/>
      <c r="R4" s="242"/>
      <c r="S4" s="242"/>
      <c r="T4" s="242"/>
      <c r="U4" s="242"/>
      <c r="V4" s="242"/>
      <c r="W4" s="242"/>
      <c r="X4" s="242"/>
      <c r="Y4" s="242"/>
      <c r="Z4" s="242"/>
      <c r="AA4" s="242"/>
      <c r="AB4" s="242"/>
      <c r="AC4" s="242"/>
      <c r="AD4" s="243"/>
      <c r="AE4" s="243"/>
      <c r="AF4" s="244"/>
      <c r="AG4" s="244"/>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row>
    <row r="5" spans="1:66" s="245" customFormat="1" ht="42" customHeight="1" thickBot="1" x14ac:dyDescent="0.35">
      <c r="A5" s="1047" t="s">
        <v>958</v>
      </c>
      <c r="B5" s="892"/>
      <c r="C5" s="892"/>
      <c r="D5" s="892"/>
      <c r="E5" s="892"/>
      <c r="F5" s="892"/>
      <c r="G5" s="892"/>
      <c r="H5" s="892"/>
      <c r="I5" s="892"/>
      <c r="J5" s="892"/>
      <c r="K5" s="892"/>
      <c r="L5" s="892"/>
      <c r="M5" s="892"/>
      <c r="N5" s="892"/>
      <c r="O5" s="892"/>
      <c r="P5" s="892"/>
      <c r="Q5" s="892"/>
      <c r="R5" s="892"/>
      <c r="S5" s="892"/>
      <c r="T5" s="892"/>
      <c r="U5" s="892"/>
      <c r="V5" s="893"/>
      <c r="W5" s="242"/>
      <c r="X5" s="242"/>
      <c r="Y5" s="242"/>
      <c r="Z5" s="242"/>
      <c r="AA5" s="242"/>
      <c r="AB5" s="242"/>
      <c r="AC5" s="242"/>
      <c r="AD5" s="243"/>
      <c r="AE5" s="243"/>
      <c r="AF5" s="244"/>
      <c r="AG5" s="244"/>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row>
    <row r="6" spans="1:66" s="245" customFormat="1" ht="15" customHeight="1" thickBot="1" x14ac:dyDescent="0.35">
      <c r="A6" s="242"/>
      <c r="B6" s="242"/>
      <c r="C6" s="242"/>
      <c r="D6" s="242"/>
      <c r="E6" s="242"/>
      <c r="F6" s="242"/>
      <c r="G6" s="246"/>
      <c r="H6" s="246"/>
      <c r="I6" s="246"/>
      <c r="J6" s="246"/>
      <c r="K6" s="242"/>
      <c r="L6" s="242"/>
      <c r="M6" s="242"/>
      <c r="N6" s="242"/>
      <c r="O6" s="242"/>
      <c r="P6" s="242"/>
      <c r="Q6" s="242"/>
      <c r="R6" s="242"/>
      <c r="S6" s="242"/>
      <c r="T6" s="242"/>
      <c r="U6" s="242"/>
      <c r="V6" s="242"/>
      <c r="W6" s="242"/>
      <c r="X6" s="242"/>
      <c r="Y6" s="242"/>
      <c r="Z6" s="242"/>
      <c r="AA6" s="242"/>
      <c r="AB6" s="242"/>
      <c r="AC6" s="242"/>
      <c r="AD6" s="243"/>
      <c r="AE6" s="243"/>
      <c r="AF6" s="244"/>
      <c r="AG6" s="244"/>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c r="BL6" s="242"/>
      <c r="BM6" s="242"/>
      <c r="BN6" s="242"/>
    </row>
    <row r="7" spans="1:66" s="424" customFormat="1" ht="40.5" customHeight="1" thickBot="1" x14ac:dyDescent="0.4">
      <c r="A7" s="984" t="s">
        <v>728</v>
      </c>
      <c r="B7" s="985"/>
      <c r="C7" s="985"/>
      <c r="D7" s="986"/>
      <c r="E7" s="1005" t="s">
        <v>729</v>
      </c>
      <c r="F7" s="1006"/>
      <c r="G7" s="1006"/>
      <c r="H7" s="1006"/>
      <c r="I7" s="1006"/>
      <c r="J7" s="1007"/>
      <c r="K7" s="884" t="s">
        <v>111</v>
      </c>
      <c r="L7" s="885"/>
      <c r="M7" s="885"/>
      <c r="N7" s="885"/>
      <c r="O7" s="885"/>
      <c r="P7" s="885"/>
      <c r="Q7" s="885"/>
      <c r="R7" s="885"/>
      <c r="S7" s="885"/>
      <c r="T7" s="885"/>
      <c r="U7" s="885"/>
      <c r="V7" s="886"/>
      <c r="W7" s="897" t="s">
        <v>112</v>
      </c>
      <c r="X7" s="896"/>
      <c r="Y7" s="896"/>
      <c r="Z7" s="896"/>
      <c r="AA7" s="896"/>
      <c r="AB7" s="896"/>
      <c r="AC7" s="896"/>
      <c r="AD7" s="896"/>
      <c r="AE7" s="933"/>
      <c r="AF7" s="894" t="s">
        <v>730</v>
      </c>
      <c r="AG7" s="895"/>
      <c r="AH7" s="897" t="s">
        <v>112</v>
      </c>
      <c r="AI7" s="896"/>
      <c r="AJ7" s="896"/>
      <c r="AK7" s="896"/>
      <c r="AL7" s="896"/>
      <c r="AM7" s="896"/>
      <c r="AN7" s="896"/>
      <c r="AO7" s="896"/>
      <c r="AP7" s="896"/>
      <c r="AQ7" s="894" t="s">
        <v>730</v>
      </c>
      <c r="AR7" s="895"/>
      <c r="AS7" s="897" t="s">
        <v>112</v>
      </c>
      <c r="AT7" s="896"/>
      <c r="AU7" s="896"/>
      <c r="AV7" s="896"/>
      <c r="AW7" s="896"/>
      <c r="AX7" s="896"/>
      <c r="AY7" s="896"/>
      <c r="AZ7" s="896"/>
      <c r="BA7" s="896"/>
      <c r="BB7" s="894" t="s">
        <v>730</v>
      </c>
      <c r="BC7" s="895"/>
      <c r="BD7" s="897" t="s">
        <v>112</v>
      </c>
      <c r="BE7" s="896"/>
      <c r="BF7" s="896"/>
      <c r="BG7" s="896"/>
      <c r="BH7" s="896"/>
      <c r="BI7" s="896"/>
      <c r="BJ7" s="896"/>
      <c r="BK7" s="896"/>
      <c r="BL7" s="896"/>
      <c r="BM7" s="894" t="s">
        <v>730</v>
      </c>
      <c r="BN7" s="895"/>
    </row>
    <row r="8" spans="1:66" s="424" customFormat="1" ht="15" customHeight="1" thickBot="1" x14ac:dyDescent="0.4">
      <c r="A8" s="987"/>
      <c r="B8" s="988"/>
      <c r="C8" s="988"/>
      <c r="D8" s="989"/>
      <c r="E8" s="1008"/>
      <c r="F8" s="1009"/>
      <c r="G8" s="1009"/>
      <c r="H8" s="1009"/>
      <c r="I8" s="1009"/>
      <c r="J8" s="1010"/>
      <c r="K8" s="887" t="s">
        <v>113</v>
      </c>
      <c r="L8" s="888"/>
      <c r="M8" s="889"/>
      <c r="N8" s="887" t="s">
        <v>114</v>
      </c>
      <c r="O8" s="888"/>
      <c r="P8" s="889"/>
      <c r="Q8" s="887" t="s">
        <v>115</v>
      </c>
      <c r="R8" s="888"/>
      <c r="S8" s="889"/>
      <c r="T8" s="890" t="s">
        <v>116</v>
      </c>
      <c r="U8" s="888"/>
      <c r="V8" s="889"/>
      <c r="W8" s="843" t="s">
        <v>117</v>
      </c>
      <c r="X8" s="844"/>
      <c r="Y8" s="845"/>
      <c r="Z8" s="843" t="s">
        <v>118</v>
      </c>
      <c r="AA8" s="844"/>
      <c r="AB8" s="845"/>
      <c r="AC8" s="843" t="s">
        <v>119</v>
      </c>
      <c r="AD8" s="844"/>
      <c r="AE8" s="845"/>
      <c r="AF8" s="905" t="s">
        <v>907</v>
      </c>
      <c r="AG8" s="906"/>
      <c r="AH8" s="843" t="s">
        <v>121</v>
      </c>
      <c r="AI8" s="844"/>
      <c r="AJ8" s="845"/>
      <c r="AK8" s="843" t="s">
        <v>122</v>
      </c>
      <c r="AL8" s="844"/>
      <c r="AM8" s="845"/>
      <c r="AN8" s="843" t="s">
        <v>123</v>
      </c>
      <c r="AO8" s="844"/>
      <c r="AP8" s="845"/>
      <c r="AQ8" s="907" t="s">
        <v>908</v>
      </c>
      <c r="AR8" s="908"/>
      <c r="AS8" s="902" t="s">
        <v>124</v>
      </c>
      <c r="AT8" s="903"/>
      <c r="AU8" s="904"/>
      <c r="AV8" s="902" t="s">
        <v>125</v>
      </c>
      <c r="AW8" s="903"/>
      <c r="AX8" s="904"/>
      <c r="AY8" s="902" t="s">
        <v>126</v>
      </c>
      <c r="AZ8" s="903"/>
      <c r="BA8" s="904"/>
      <c r="BB8" s="909" t="s">
        <v>909</v>
      </c>
      <c r="BC8" s="910"/>
      <c r="BD8" s="843" t="s">
        <v>127</v>
      </c>
      <c r="BE8" s="844"/>
      <c r="BF8" s="845"/>
      <c r="BG8" s="843" t="s">
        <v>128</v>
      </c>
      <c r="BH8" s="844"/>
      <c r="BI8" s="845"/>
      <c r="BJ8" s="843" t="s">
        <v>129</v>
      </c>
      <c r="BK8" s="844"/>
      <c r="BL8" s="845"/>
      <c r="BM8" s="907" t="s">
        <v>910</v>
      </c>
      <c r="BN8" s="908"/>
    </row>
    <row r="9" spans="1:66" s="245" customFormat="1" ht="48.6" customHeight="1" thickBot="1" x14ac:dyDescent="0.35">
      <c r="A9" s="373" t="s">
        <v>810</v>
      </c>
      <c r="B9" s="372" t="s">
        <v>725</v>
      </c>
      <c r="C9" s="386" t="s">
        <v>726</v>
      </c>
      <c r="D9" s="375" t="s">
        <v>778</v>
      </c>
      <c r="E9" s="374" t="s">
        <v>133</v>
      </c>
      <c r="F9" s="293" t="s">
        <v>0</v>
      </c>
      <c r="G9" s="293" t="s">
        <v>134</v>
      </c>
      <c r="H9" s="293" t="s">
        <v>1</v>
      </c>
      <c r="I9" s="293" t="s">
        <v>135</v>
      </c>
      <c r="J9" s="296" t="s">
        <v>136</v>
      </c>
      <c r="K9" s="425" t="s">
        <v>137</v>
      </c>
      <c r="L9" s="426" t="s">
        <v>138</v>
      </c>
      <c r="M9" s="426" t="s">
        <v>139</v>
      </c>
      <c r="N9" s="426" t="s">
        <v>140</v>
      </c>
      <c r="O9" s="426" t="s">
        <v>141</v>
      </c>
      <c r="P9" s="426" t="s">
        <v>142</v>
      </c>
      <c r="Q9" s="426" t="s">
        <v>143</v>
      </c>
      <c r="R9" s="426" t="s">
        <v>144</v>
      </c>
      <c r="S9" s="426" t="s">
        <v>145</v>
      </c>
      <c r="T9" s="426" t="s">
        <v>146</v>
      </c>
      <c r="U9" s="426" t="s">
        <v>147</v>
      </c>
      <c r="V9" s="427" t="s">
        <v>148</v>
      </c>
      <c r="W9" s="445" t="s">
        <v>149</v>
      </c>
      <c r="X9" s="430" t="s">
        <v>150</v>
      </c>
      <c r="Y9" s="446" t="s">
        <v>153</v>
      </c>
      <c r="Z9" s="445" t="s">
        <v>744</v>
      </c>
      <c r="AA9" s="430" t="s">
        <v>150</v>
      </c>
      <c r="AB9" s="446" t="s">
        <v>153</v>
      </c>
      <c r="AC9" s="445" t="s">
        <v>744</v>
      </c>
      <c r="AD9" s="446" t="s">
        <v>150</v>
      </c>
      <c r="AE9" s="446" t="s">
        <v>153</v>
      </c>
      <c r="AF9" s="447" t="s">
        <v>151</v>
      </c>
      <c r="AG9" s="448" t="s">
        <v>152</v>
      </c>
      <c r="AH9" s="449" t="s">
        <v>149</v>
      </c>
      <c r="AI9" s="450" t="s">
        <v>150</v>
      </c>
      <c r="AJ9" s="451" t="s">
        <v>153</v>
      </c>
      <c r="AK9" s="449" t="s">
        <v>744</v>
      </c>
      <c r="AL9" s="450" t="s">
        <v>150</v>
      </c>
      <c r="AM9" s="451" t="s">
        <v>153</v>
      </c>
      <c r="AN9" s="449" t="s">
        <v>744</v>
      </c>
      <c r="AO9" s="450" t="s">
        <v>150</v>
      </c>
      <c r="AP9" s="451" t="s">
        <v>153</v>
      </c>
      <c r="AQ9" s="452" t="s">
        <v>154</v>
      </c>
      <c r="AR9" s="453" t="s">
        <v>155</v>
      </c>
      <c r="AS9" s="449" t="s">
        <v>149</v>
      </c>
      <c r="AT9" s="450" t="s">
        <v>150</v>
      </c>
      <c r="AU9" s="451" t="s">
        <v>153</v>
      </c>
      <c r="AV9" s="449" t="s">
        <v>744</v>
      </c>
      <c r="AW9" s="450" t="s">
        <v>150</v>
      </c>
      <c r="AX9" s="451" t="s">
        <v>153</v>
      </c>
      <c r="AY9" s="449" t="s">
        <v>744</v>
      </c>
      <c r="AZ9" s="450" t="s">
        <v>150</v>
      </c>
      <c r="BA9" s="451" t="s">
        <v>153</v>
      </c>
      <c r="BB9" s="455" t="s">
        <v>154</v>
      </c>
      <c r="BC9" s="456" t="s">
        <v>157</v>
      </c>
      <c r="BD9" s="449" t="s">
        <v>149</v>
      </c>
      <c r="BE9" s="450" t="s">
        <v>150</v>
      </c>
      <c r="BF9" s="451" t="s">
        <v>153</v>
      </c>
      <c r="BG9" s="449" t="s">
        <v>744</v>
      </c>
      <c r="BH9" s="450" t="s">
        <v>150</v>
      </c>
      <c r="BI9" s="451" t="s">
        <v>153</v>
      </c>
      <c r="BJ9" s="449" t="s">
        <v>744</v>
      </c>
      <c r="BK9" s="450" t="s">
        <v>150</v>
      </c>
      <c r="BL9" s="451" t="s">
        <v>153</v>
      </c>
      <c r="BM9" s="452" t="s">
        <v>154</v>
      </c>
      <c r="BN9" s="453" t="s">
        <v>159</v>
      </c>
    </row>
    <row r="10" spans="1:66" s="264" customFormat="1" ht="71.45" customHeight="1" x14ac:dyDescent="0.3">
      <c r="A10" s="836" t="s">
        <v>795</v>
      </c>
      <c r="B10" s="991" t="s">
        <v>792</v>
      </c>
      <c r="C10" s="990" t="s">
        <v>871</v>
      </c>
      <c r="D10" s="993" t="s">
        <v>789</v>
      </c>
      <c r="E10" s="994" t="s">
        <v>978</v>
      </c>
      <c r="F10" s="803" t="s">
        <v>872</v>
      </c>
      <c r="G10" s="849">
        <v>1</v>
      </c>
      <c r="H10" s="962" t="s">
        <v>3</v>
      </c>
      <c r="I10" s="325">
        <v>0.05</v>
      </c>
      <c r="J10" s="342" t="s">
        <v>905</v>
      </c>
      <c r="K10" s="378"/>
      <c r="L10" s="325">
        <v>1</v>
      </c>
      <c r="M10" s="340"/>
      <c r="N10" s="340"/>
      <c r="O10" s="340"/>
      <c r="P10" s="340"/>
      <c r="Q10" s="340"/>
      <c r="R10" s="340"/>
      <c r="S10" s="340"/>
      <c r="T10" s="340"/>
      <c r="U10" s="340"/>
      <c r="V10" s="379"/>
      <c r="W10" s="443"/>
      <c r="X10" s="368"/>
      <c r="Y10" s="368"/>
      <c r="Z10" s="368"/>
      <c r="AA10" s="368"/>
      <c r="AB10" s="368"/>
      <c r="AC10" s="368"/>
      <c r="AD10" s="368"/>
      <c r="AE10" s="454"/>
      <c r="AF10" s="443"/>
      <c r="AG10" s="444"/>
      <c r="AH10" s="443"/>
      <c r="AI10" s="368"/>
      <c r="AJ10" s="368"/>
      <c r="AK10" s="368"/>
      <c r="AL10" s="368"/>
      <c r="AM10" s="368"/>
      <c r="AN10" s="368"/>
      <c r="AO10" s="368"/>
      <c r="AP10" s="454"/>
      <c r="AQ10" s="443"/>
      <c r="AR10" s="444"/>
      <c r="AS10" s="443"/>
      <c r="AT10" s="368"/>
      <c r="AU10" s="368"/>
      <c r="AV10" s="368"/>
      <c r="AW10" s="368"/>
      <c r="AX10" s="368"/>
      <c r="AY10" s="368"/>
      <c r="AZ10" s="368"/>
      <c r="BA10" s="454"/>
      <c r="BB10" s="443"/>
      <c r="BC10" s="444"/>
      <c r="BD10" s="443"/>
      <c r="BE10" s="368"/>
      <c r="BF10" s="368"/>
      <c r="BG10" s="368"/>
      <c r="BH10" s="368"/>
      <c r="BI10" s="368"/>
      <c r="BJ10" s="368"/>
      <c r="BK10" s="368"/>
      <c r="BL10" s="454"/>
      <c r="BM10" s="443"/>
      <c r="BN10" s="444"/>
    </row>
    <row r="11" spans="1:66" s="264" customFormat="1" ht="71.45" customHeight="1" x14ac:dyDescent="0.3">
      <c r="A11" s="837"/>
      <c r="B11" s="973"/>
      <c r="C11" s="899"/>
      <c r="D11" s="993"/>
      <c r="E11" s="995"/>
      <c r="F11" s="828"/>
      <c r="G11" s="856"/>
      <c r="H11" s="963"/>
      <c r="I11" s="623">
        <v>0.05</v>
      </c>
      <c r="J11" s="370" t="s">
        <v>906</v>
      </c>
      <c r="K11" s="465"/>
      <c r="L11" s="338"/>
      <c r="M11" s="294">
        <v>1</v>
      </c>
      <c r="N11" s="338"/>
      <c r="O11" s="338"/>
      <c r="P11" s="338"/>
      <c r="Q11" s="338"/>
      <c r="R11" s="338"/>
      <c r="S11" s="338"/>
      <c r="T11" s="338"/>
      <c r="U11" s="338"/>
      <c r="V11" s="380"/>
      <c r="W11" s="435"/>
      <c r="X11" s="352"/>
      <c r="Y11" s="352"/>
      <c r="Z11" s="352"/>
      <c r="AA11" s="352"/>
      <c r="AB11" s="352"/>
      <c r="AC11" s="352"/>
      <c r="AD11" s="352"/>
      <c r="AE11" s="431"/>
      <c r="AF11" s="435"/>
      <c r="AG11" s="434"/>
      <c r="AH11" s="435"/>
      <c r="AI11" s="352"/>
      <c r="AJ11" s="352"/>
      <c r="AK11" s="352"/>
      <c r="AL11" s="352"/>
      <c r="AM11" s="352"/>
      <c r="AN11" s="352"/>
      <c r="AO11" s="352"/>
      <c r="AP11" s="431"/>
      <c r="AQ11" s="435"/>
      <c r="AR11" s="434"/>
      <c r="AS11" s="435"/>
      <c r="AT11" s="352"/>
      <c r="AU11" s="352"/>
      <c r="AV11" s="352"/>
      <c r="AW11" s="352"/>
      <c r="AX11" s="352"/>
      <c r="AY11" s="352"/>
      <c r="AZ11" s="352"/>
      <c r="BA11" s="431"/>
      <c r="BB11" s="435"/>
      <c r="BC11" s="434"/>
      <c r="BD11" s="435"/>
      <c r="BE11" s="352"/>
      <c r="BF11" s="352"/>
      <c r="BG11" s="352"/>
      <c r="BH11" s="352"/>
      <c r="BI11" s="352"/>
      <c r="BJ11" s="352"/>
      <c r="BK11" s="352"/>
      <c r="BL11" s="431"/>
      <c r="BM11" s="435"/>
      <c r="BN11" s="434"/>
    </row>
    <row r="12" spans="1:66" s="264" customFormat="1" ht="76.150000000000006" customHeight="1" thickBot="1" x14ac:dyDescent="0.35">
      <c r="A12" s="837"/>
      <c r="B12" s="992"/>
      <c r="C12" s="796"/>
      <c r="D12" s="993"/>
      <c r="E12" s="995"/>
      <c r="F12" s="919"/>
      <c r="G12" s="850"/>
      <c r="H12" s="964"/>
      <c r="I12" s="333">
        <v>0.1</v>
      </c>
      <c r="J12" s="469" t="s">
        <v>904</v>
      </c>
      <c r="K12" s="381"/>
      <c r="L12" s="339"/>
      <c r="M12" s="339"/>
      <c r="N12" s="339"/>
      <c r="O12" s="339"/>
      <c r="P12" s="339"/>
      <c r="Q12" s="339"/>
      <c r="R12" s="339"/>
      <c r="S12" s="339"/>
      <c r="T12" s="339"/>
      <c r="U12" s="339"/>
      <c r="V12" s="330">
        <v>1</v>
      </c>
      <c r="W12" s="617"/>
      <c r="X12" s="332"/>
      <c r="Y12" s="332"/>
      <c r="Z12" s="332"/>
      <c r="AA12" s="332"/>
      <c r="AB12" s="332"/>
      <c r="AC12" s="332"/>
      <c r="AD12" s="332"/>
      <c r="AE12" s="618"/>
      <c r="AF12" s="617"/>
      <c r="AG12" s="619"/>
      <c r="AH12" s="617"/>
      <c r="AI12" s="332"/>
      <c r="AJ12" s="332"/>
      <c r="AK12" s="332"/>
      <c r="AL12" s="332"/>
      <c r="AM12" s="332"/>
      <c r="AN12" s="332"/>
      <c r="AO12" s="332"/>
      <c r="AP12" s="618"/>
      <c r="AQ12" s="617"/>
      <c r="AR12" s="619"/>
      <c r="AS12" s="617"/>
      <c r="AT12" s="332"/>
      <c r="AU12" s="332"/>
      <c r="AV12" s="332"/>
      <c r="AW12" s="332"/>
      <c r="AX12" s="332"/>
      <c r="AY12" s="332"/>
      <c r="AZ12" s="332"/>
      <c r="BA12" s="618"/>
      <c r="BB12" s="617"/>
      <c r="BC12" s="619"/>
      <c r="BD12" s="617"/>
      <c r="BE12" s="332"/>
      <c r="BF12" s="332"/>
      <c r="BG12" s="332"/>
      <c r="BH12" s="332"/>
      <c r="BI12" s="332"/>
      <c r="BJ12" s="332"/>
      <c r="BK12" s="332"/>
      <c r="BL12" s="618"/>
      <c r="BM12" s="617"/>
      <c r="BN12" s="619"/>
    </row>
    <row r="13" spans="1:66" s="264" customFormat="1" ht="76.150000000000006" customHeight="1" x14ac:dyDescent="0.3">
      <c r="A13" s="837"/>
      <c r="B13" s="972" t="s">
        <v>793</v>
      </c>
      <c r="C13" s="978" t="s">
        <v>929</v>
      </c>
      <c r="D13" s="981" t="s">
        <v>790</v>
      </c>
      <c r="E13" s="994" t="s">
        <v>979</v>
      </c>
      <c r="F13" s="846" t="s">
        <v>964</v>
      </c>
      <c r="G13" s="849">
        <v>1</v>
      </c>
      <c r="H13" s="849" t="s">
        <v>9</v>
      </c>
      <c r="I13" s="325">
        <v>0.1</v>
      </c>
      <c r="J13" s="620" t="s">
        <v>961</v>
      </c>
      <c r="K13" s="378"/>
      <c r="L13" s="340"/>
      <c r="M13" s="340"/>
      <c r="N13" s="325">
        <v>0.5</v>
      </c>
      <c r="O13" s="325">
        <v>0.5</v>
      </c>
      <c r="P13" s="340"/>
      <c r="Q13" s="340"/>
      <c r="R13" s="340"/>
      <c r="S13" s="340"/>
      <c r="T13" s="340"/>
      <c r="U13" s="340"/>
      <c r="V13" s="379"/>
      <c r="W13" s="624"/>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row>
    <row r="14" spans="1:66" s="264" customFormat="1" ht="76.150000000000006" customHeight="1" x14ac:dyDescent="0.3">
      <c r="A14" s="837"/>
      <c r="B14" s="973"/>
      <c r="C14" s="979"/>
      <c r="D14" s="982"/>
      <c r="E14" s="995"/>
      <c r="F14" s="828"/>
      <c r="G14" s="856"/>
      <c r="H14" s="856"/>
      <c r="I14" s="297">
        <v>2.5000000000000001E-2</v>
      </c>
      <c r="J14" s="621" t="s">
        <v>962</v>
      </c>
      <c r="K14" s="465"/>
      <c r="L14" s="338"/>
      <c r="M14" s="338"/>
      <c r="N14" s="338"/>
      <c r="O14" s="338"/>
      <c r="P14" s="294">
        <v>1</v>
      </c>
      <c r="Q14" s="338"/>
      <c r="R14" s="338"/>
      <c r="S14" s="338"/>
      <c r="T14" s="338"/>
      <c r="U14" s="338"/>
      <c r="V14" s="380"/>
      <c r="W14" s="624"/>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row>
    <row r="15" spans="1:66" s="264" customFormat="1" ht="76.150000000000006" customHeight="1" thickBot="1" x14ac:dyDescent="0.35">
      <c r="A15" s="837"/>
      <c r="B15" s="973"/>
      <c r="C15" s="980"/>
      <c r="D15" s="983"/>
      <c r="E15" s="996"/>
      <c r="F15" s="829"/>
      <c r="G15" s="850"/>
      <c r="H15" s="850"/>
      <c r="I15" s="625">
        <v>2.5000000000000001E-2</v>
      </c>
      <c r="J15" s="622" t="s">
        <v>963</v>
      </c>
      <c r="K15" s="381"/>
      <c r="L15" s="339"/>
      <c r="M15" s="339"/>
      <c r="N15" s="339"/>
      <c r="O15" s="339"/>
      <c r="P15" s="339"/>
      <c r="Q15" s="328">
        <v>0.5</v>
      </c>
      <c r="R15" s="328">
        <v>0.5</v>
      </c>
      <c r="S15" s="339"/>
      <c r="T15" s="339"/>
      <c r="U15" s="339"/>
      <c r="V15" s="382"/>
      <c r="W15" s="624"/>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row>
    <row r="16" spans="1:66" s="264" customFormat="1" ht="70.150000000000006" customHeight="1" x14ac:dyDescent="0.3">
      <c r="A16" s="837"/>
      <c r="B16" s="973"/>
      <c r="C16" s="899" t="s">
        <v>930</v>
      </c>
      <c r="D16" s="951" t="s">
        <v>790</v>
      </c>
      <c r="E16" s="847">
        <v>0.15</v>
      </c>
      <c r="F16" s="968" t="s">
        <v>931</v>
      </c>
      <c r="G16" s="849">
        <v>1</v>
      </c>
      <c r="H16" s="962" t="s">
        <v>3</v>
      </c>
      <c r="I16" s="325">
        <v>0.05</v>
      </c>
      <c r="J16" s="627" t="s">
        <v>932</v>
      </c>
      <c r="K16" s="378"/>
      <c r="L16" s="325">
        <v>1</v>
      </c>
      <c r="M16" s="340"/>
      <c r="N16" s="340"/>
      <c r="O16" s="340"/>
      <c r="P16" s="340"/>
      <c r="Q16" s="340"/>
      <c r="R16" s="340"/>
      <c r="S16" s="340"/>
      <c r="T16" s="340"/>
      <c r="U16" s="340"/>
      <c r="V16" s="379"/>
      <c r="W16" s="624"/>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row>
    <row r="17" spans="1:66" s="264" customFormat="1" ht="70.150000000000006" customHeight="1" x14ac:dyDescent="0.3">
      <c r="A17" s="837"/>
      <c r="B17" s="973"/>
      <c r="C17" s="899"/>
      <c r="D17" s="951"/>
      <c r="E17" s="971"/>
      <c r="F17" s="969"/>
      <c r="G17" s="856"/>
      <c r="H17" s="963"/>
      <c r="I17" s="333">
        <v>0.05</v>
      </c>
      <c r="J17" s="371" t="s">
        <v>933</v>
      </c>
      <c r="K17" s="463"/>
      <c r="L17" s="623">
        <v>1</v>
      </c>
      <c r="M17" s="464"/>
      <c r="N17" s="464"/>
      <c r="O17" s="464"/>
      <c r="P17" s="464"/>
      <c r="Q17" s="464"/>
      <c r="R17" s="464"/>
      <c r="S17" s="464"/>
      <c r="T17" s="464"/>
      <c r="U17" s="464"/>
      <c r="V17" s="484"/>
      <c r="W17" s="624"/>
      <c r="X17" s="352"/>
      <c r="Y17" s="352"/>
      <c r="Z17" s="352"/>
      <c r="AA17" s="352"/>
      <c r="AB17" s="352"/>
      <c r="AC17" s="352"/>
      <c r="AD17" s="352"/>
      <c r="AE17" s="431"/>
      <c r="AF17" s="624"/>
      <c r="AG17" s="431"/>
      <c r="AH17" s="624"/>
      <c r="AI17" s="352"/>
      <c r="AJ17" s="352"/>
      <c r="AK17" s="352"/>
      <c r="AL17" s="352"/>
      <c r="AM17" s="352"/>
      <c r="AN17" s="352"/>
      <c r="AO17" s="352"/>
      <c r="AP17" s="431"/>
      <c r="AQ17" s="624"/>
      <c r="AR17" s="431"/>
      <c r="AS17" s="624"/>
      <c r="AT17" s="352"/>
      <c r="AU17" s="352"/>
      <c r="AV17" s="352"/>
      <c r="AW17" s="352"/>
      <c r="AX17" s="352"/>
      <c r="AY17" s="352"/>
      <c r="AZ17" s="352"/>
      <c r="BA17" s="431"/>
      <c r="BB17" s="624"/>
      <c r="BC17" s="431"/>
      <c r="BD17" s="624"/>
      <c r="BE17" s="352"/>
      <c r="BF17" s="352"/>
      <c r="BG17" s="352"/>
      <c r="BH17" s="352"/>
      <c r="BI17" s="352"/>
      <c r="BJ17" s="352"/>
      <c r="BK17" s="352"/>
      <c r="BL17" s="431"/>
      <c r="BM17" s="624"/>
      <c r="BN17" s="431"/>
    </row>
    <row r="18" spans="1:66" s="264" customFormat="1" ht="64.900000000000006" customHeight="1" thickBot="1" x14ac:dyDescent="0.35">
      <c r="A18" s="837"/>
      <c r="B18" s="974"/>
      <c r="C18" s="967"/>
      <c r="D18" s="957"/>
      <c r="E18" s="848"/>
      <c r="F18" s="970"/>
      <c r="G18" s="850"/>
      <c r="H18" s="964"/>
      <c r="I18" s="328">
        <v>0.05</v>
      </c>
      <c r="J18" s="344" t="s">
        <v>980</v>
      </c>
      <c r="K18" s="381"/>
      <c r="L18" s="339"/>
      <c r="M18" s="339"/>
      <c r="N18" s="625">
        <v>0.25</v>
      </c>
      <c r="O18" s="339"/>
      <c r="P18" s="339"/>
      <c r="Q18" s="328">
        <v>0.25</v>
      </c>
      <c r="R18" s="339"/>
      <c r="S18" s="339"/>
      <c r="T18" s="328">
        <v>0.25</v>
      </c>
      <c r="U18" s="339"/>
      <c r="V18" s="330">
        <v>0.25</v>
      </c>
      <c r="W18" s="624"/>
      <c r="X18" s="352"/>
      <c r="Y18" s="352"/>
      <c r="Z18" s="352"/>
      <c r="AA18" s="352"/>
      <c r="AB18" s="352"/>
      <c r="AC18" s="352"/>
      <c r="AD18" s="352"/>
      <c r="AE18" s="431"/>
      <c r="AF18" s="435"/>
      <c r="AG18" s="434"/>
      <c r="AH18" s="435"/>
      <c r="AI18" s="352"/>
      <c r="AJ18" s="352"/>
      <c r="AK18" s="352"/>
      <c r="AL18" s="352"/>
      <c r="AM18" s="352"/>
      <c r="AN18" s="352"/>
      <c r="AO18" s="352"/>
      <c r="AP18" s="431"/>
      <c r="AQ18" s="435"/>
      <c r="AR18" s="434"/>
      <c r="AS18" s="435"/>
      <c r="AT18" s="352"/>
      <c r="AU18" s="352"/>
      <c r="AV18" s="352"/>
      <c r="AW18" s="352"/>
      <c r="AX18" s="352"/>
      <c r="AY18" s="352"/>
      <c r="AZ18" s="352"/>
      <c r="BA18" s="431"/>
      <c r="BB18" s="435"/>
      <c r="BC18" s="434"/>
      <c r="BD18" s="435"/>
      <c r="BE18" s="352"/>
      <c r="BF18" s="352"/>
      <c r="BG18" s="352"/>
      <c r="BH18" s="352"/>
      <c r="BI18" s="352"/>
      <c r="BJ18" s="352"/>
      <c r="BK18" s="352"/>
      <c r="BL18" s="431"/>
      <c r="BM18" s="435"/>
      <c r="BN18" s="434"/>
    </row>
    <row r="19" spans="1:66" s="264" customFormat="1" ht="79.900000000000006" customHeight="1" x14ac:dyDescent="0.3">
      <c r="A19" s="837"/>
      <c r="B19" s="836" t="s">
        <v>794</v>
      </c>
      <c r="C19" s="898" t="s">
        <v>895</v>
      </c>
      <c r="D19" s="956" t="s">
        <v>94</v>
      </c>
      <c r="E19" s="971">
        <v>0.2</v>
      </c>
      <c r="F19" s="828" t="s">
        <v>873</v>
      </c>
      <c r="G19" s="856">
        <v>1</v>
      </c>
      <c r="H19" s="856" t="s">
        <v>13</v>
      </c>
      <c r="I19" s="317">
        <v>0.05</v>
      </c>
      <c r="J19" s="626" t="s">
        <v>874</v>
      </c>
      <c r="K19" s="383"/>
      <c r="L19" s="340"/>
      <c r="M19" s="325"/>
      <c r="N19" s="325">
        <v>0.5</v>
      </c>
      <c r="O19" s="325">
        <v>0.5</v>
      </c>
      <c r="P19" s="340"/>
      <c r="Q19" s="340"/>
      <c r="R19" s="340"/>
      <c r="S19" s="340"/>
      <c r="T19" s="340"/>
      <c r="U19" s="340"/>
      <c r="V19" s="379"/>
      <c r="W19" s="435"/>
      <c r="X19" s="352"/>
      <c r="Y19" s="352"/>
      <c r="Z19" s="352"/>
      <c r="AA19" s="352"/>
      <c r="AB19" s="352"/>
      <c r="AC19" s="352"/>
      <c r="AD19" s="352"/>
      <c r="AE19" s="431"/>
      <c r="AF19" s="435"/>
      <c r="AG19" s="434"/>
      <c r="AH19" s="435"/>
      <c r="AI19" s="352"/>
      <c r="AJ19" s="352"/>
      <c r="AK19" s="352"/>
      <c r="AL19" s="352"/>
      <c r="AM19" s="352"/>
      <c r="AN19" s="352"/>
      <c r="AO19" s="352"/>
      <c r="AP19" s="431"/>
      <c r="AQ19" s="435"/>
      <c r="AR19" s="434"/>
      <c r="AS19" s="435"/>
      <c r="AT19" s="352"/>
      <c r="AU19" s="352"/>
      <c r="AV19" s="352"/>
      <c r="AW19" s="352"/>
      <c r="AX19" s="352"/>
      <c r="AY19" s="352"/>
      <c r="AZ19" s="352"/>
      <c r="BA19" s="431"/>
      <c r="BB19" s="435"/>
      <c r="BC19" s="434"/>
      <c r="BD19" s="435"/>
      <c r="BE19" s="352"/>
      <c r="BF19" s="352"/>
      <c r="BG19" s="352"/>
      <c r="BH19" s="352"/>
      <c r="BI19" s="352"/>
      <c r="BJ19" s="352"/>
      <c r="BK19" s="352"/>
      <c r="BL19" s="431"/>
      <c r="BM19" s="435"/>
      <c r="BN19" s="434"/>
    </row>
    <row r="20" spans="1:66" s="264" customFormat="1" ht="66" customHeight="1" x14ac:dyDescent="0.3">
      <c r="A20" s="837"/>
      <c r="B20" s="837"/>
      <c r="C20" s="899"/>
      <c r="D20" s="951"/>
      <c r="E20" s="950"/>
      <c r="F20" s="828"/>
      <c r="G20" s="856"/>
      <c r="H20" s="856"/>
      <c r="I20" s="294">
        <v>0.05</v>
      </c>
      <c r="J20" s="343" t="s">
        <v>875</v>
      </c>
      <c r="K20" s="384"/>
      <c r="L20" s="338"/>
      <c r="M20" s="338"/>
      <c r="N20" s="338"/>
      <c r="O20" s="338"/>
      <c r="P20" s="294">
        <v>0.5</v>
      </c>
      <c r="Q20" s="294">
        <v>0.5</v>
      </c>
      <c r="R20" s="338"/>
      <c r="S20" s="338"/>
      <c r="T20" s="338"/>
      <c r="U20" s="338"/>
      <c r="V20" s="380"/>
      <c r="W20" s="435"/>
      <c r="X20" s="352"/>
      <c r="Y20" s="352"/>
      <c r="Z20" s="352"/>
      <c r="AA20" s="352"/>
      <c r="AB20" s="352"/>
      <c r="AC20" s="352"/>
      <c r="AD20" s="352"/>
      <c r="AE20" s="431"/>
      <c r="AF20" s="435"/>
      <c r="AG20" s="434"/>
      <c r="AH20" s="435"/>
      <c r="AI20" s="352"/>
      <c r="AJ20" s="352"/>
      <c r="AK20" s="352"/>
      <c r="AL20" s="352"/>
      <c r="AM20" s="352"/>
      <c r="AN20" s="352"/>
      <c r="AO20" s="352"/>
      <c r="AP20" s="431"/>
      <c r="AQ20" s="435"/>
      <c r="AR20" s="434"/>
      <c r="AS20" s="435"/>
      <c r="AT20" s="352"/>
      <c r="AU20" s="352"/>
      <c r="AV20" s="352"/>
      <c r="AW20" s="352"/>
      <c r="AX20" s="352"/>
      <c r="AY20" s="352"/>
      <c r="AZ20" s="352"/>
      <c r="BA20" s="431"/>
      <c r="BB20" s="435"/>
      <c r="BC20" s="434"/>
      <c r="BD20" s="435"/>
      <c r="BE20" s="352"/>
      <c r="BF20" s="352"/>
      <c r="BG20" s="352"/>
      <c r="BH20" s="352"/>
      <c r="BI20" s="352"/>
      <c r="BJ20" s="352"/>
      <c r="BK20" s="352"/>
      <c r="BL20" s="431"/>
      <c r="BM20" s="435"/>
      <c r="BN20" s="434"/>
    </row>
    <row r="21" spans="1:66" s="264" customFormat="1" ht="73.150000000000006" customHeight="1" thickBot="1" x14ac:dyDescent="0.35">
      <c r="A21" s="837"/>
      <c r="B21" s="838"/>
      <c r="C21" s="899"/>
      <c r="D21" s="951"/>
      <c r="E21" s="848"/>
      <c r="F21" s="829"/>
      <c r="G21" s="850"/>
      <c r="H21" s="850"/>
      <c r="I21" s="328">
        <v>0.1</v>
      </c>
      <c r="J21" s="344" t="s">
        <v>876</v>
      </c>
      <c r="K21" s="385"/>
      <c r="L21" s="339"/>
      <c r="M21" s="339"/>
      <c r="N21" s="339"/>
      <c r="O21" s="339"/>
      <c r="P21" s="339"/>
      <c r="Q21" s="339"/>
      <c r="R21" s="339"/>
      <c r="S21" s="339"/>
      <c r="T21" s="339"/>
      <c r="U21" s="339"/>
      <c r="V21" s="330">
        <v>1</v>
      </c>
      <c r="W21" s="435"/>
      <c r="X21" s="352"/>
      <c r="Y21" s="352"/>
      <c r="Z21" s="352"/>
      <c r="AA21" s="352"/>
      <c r="AB21" s="352"/>
      <c r="AC21" s="352"/>
      <c r="AD21" s="352"/>
      <c r="AE21" s="431"/>
      <c r="AF21" s="435"/>
      <c r="AG21" s="434"/>
      <c r="AH21" s="435"/>
      <c r="AI21" s="352"/>
      <c r="AJ21" s="352"/>
      <c r="AK21" s="352"/>
      <c r="AL21" s="352"/>
      <c r="AM21" s="352"/>
      <c r="AN21" s="352"/>
      <c r="AO21" s="352"/>
      <c r="AP21" s="431"/>
      <c r="AQ21" s="435"/>
      <c r="AR21" s="434"/>
      <c r="AS21" s="435"/>
      <c r="AT21" s="352"/>
      <c r="AU21" s="352"/>
      <c r="AV21" s="352"/>
      <c r="AW21" s="352"/>
      <c r="AX21" s="352"/>
      <c r="AY21" s="352"/>
      <c r="AZ21" s="352"/>
      <c r="BA21" s="431"/>
      <c r="BB21" s="435"/>
      <c r="BC21" s="434"/>
      <c r="BD21" s="435"/>
      <c r="BE21" s="352"/>
      <c r="BF21" s="352"/>
      <c r="BG21" s="352"/>
      <c r="BH21" s="352"/>
      <c r="BI21" s="352"/>
      <c r="BJ21" s="352"/>
      <c r="BK21" s="352"/>
      <c r="BL21" s="431"/>
      <c r="BM21" s="435"/>
      <c r="BN21" s="434"/>
    </row>
    <row r="22" spans="1:66" ht="74.45" customHeight="1" x14ac:dyDescent="0.25">
      <c r="A22" s="837"/>
      <c r="B22" s="836" t="s">
        <v>927</v>
      </c>
      <c r="C22" s="975" t="s">
        <v>970</v>
      </c>
      <c r="D22" s="835" t="s">
        <v>972</v>
      </c>
      <c r="E22" s="847">
        <v>0.2</v>
      </c>
      <c r="F22" s="846" t="s">
        <v>973</v>
      </c>
      <c r="G22" s="849">
        <v>1</v>
      </c>
      <c r="H22" s="962" t="s">
        <v>3</v>
      </c>
      <c r="I22" s="325">
        <v>0.05</v>
      </c>
      <c r="J22" s="342" t="s">
        <v>981</v>
      </c>
      <c r="K22" s="354"/>
      <c r="L22" s="628">
        <v>0.5</v>
      </c>
      <c r="M22" s="628">
        <v>0.5</v>
      </c>
      <c r="N22" s="346"/>
      <c r="O22" s="346"/>
      <c r="P22" s="346"/>
      <c r="Q22" s="346"/>
      <c r="R22" s="346"/>
      <c r="S22" s="346"/>
      <c r="T22" s="346"/>
      <c r="U22" s="346"/>
      <c r="V22" s="347"/>
      <c r="W22" s="436"/>
      <c r="X22" s="241"/>
      <c r="Y22" s="241"/>
      <c r="Z22" s="241"/>
      <c r="AA22" s="241"/>
      <c r="AB22" s="241"/>
      <c r="AC22" s="241"/>
      <c r="AD22" s="241"/>
      <c r="AE22" s="432"/>
      <c r="AF22" s="436"/>
      <c r="AG22" s="437"/>
      <c r="AH22" s="436"/>
      <c r="AI22" s="241"/>
      <c r="AJ22" s="241"/>
      <c r="AK22" s="241"/>
      <c r="AL22" s="241"/>
      <c r="AM22" s="241"/>
      <c r="AN22" s="241"/>
      <c r="AO22" s="241"/>
      <c r="AP22" s="432"/>
      <c r="AQ22" s="436"/>
      <c r="AR22" s="437"/>
      <c r="AS22" s="436"/>
      <c r="AT22" s="241"/>
      <c r="AU22" s="241"/>
      <c r="AV22" s="241"/>
      <c r="AW22" s="241"/>
      <c r="AX22" s="241"/>
      <c r="AY22" s="241"/>
      <c r="AZ22" s="241"/>
      <c r="BA22" s="432"/>
      <c r="BB22" s="436"/>
      <c r="BC22" s="437"/>
      <c r="BD22" s="436"/>
      <c r="BE22" s="241"/>
      <c r="BF22" s="241"/>
      <c r="BG22" s="241"/>
      <c r="BH22" s="241"/>
      <c r="BI22" s="241"/>
      <c r="BJ22" s="241"/>
      <c r="BK22" s="241"/>
      <c r="BL22" s="432"/>
      <c r="BM22" s="436"/>
      <c r="BN22" s="437"/>
    </row>
    <row r="23" spans="1:66" ht="91.9" customHeight="1" x14ac:dyDescent="0.25">
      <c r="A23" s="837"/>
      <c r="B23" s="837"/>
      <c r="C23" s="976"/>
      <c r="D23" s="826"/>
      <c r="E23" s="950"/>
      <c r="F23" s="828"/>
      <c r="G23" s="856"/>
      <c r="H23" s="963"/>
      <c r="I23" s="294">
        <v>0.05</v>
      </c>
      <c r="J23" s="343" t="s">
        <v>982</v>
      </c>
      <c r="K23" s="358"/>
      <c r="L23" s="341"/>
      <c r="M23" s="341"/>
      <c r="N23" s="629">
        <v>1</v>
      </c>
      <c r="O23" s="341"/>
      <c r="P23" s="341"/>
      <c r="Q23" s="341"/>
      <c r="R23" s="341"/>
      <c r="S23" s="341"/>
      <c r="T23" s="341"/>
      <c r="U23" s="341"/>
      <c r="V23" s="345"/>
      <c r="W23" s="436"/>
      <c r="X23" s="241"/>
      <c r="Y23" s="241"/>
      <c r="Z23" s="241"/>
      <c r="AA23" s="241"/>
      <c r="AB23" s="241"/>
      <c r="AC23" s="241"/>
      <c r="AD23" s="241"/>
      <c r="AE23" s="432"/>
      <c r="AF23" s="436"/>
      <c r="AG23" s="437"/>
      <c r="AH23" s="436"/>
      <c r="AI23" s="241"/>
      <c r="AJ23" s="241"/>
      <c r="AK23" s="241"/>
      <c r="AL23" s="241"/>
      <c r="AM23" s="241"/>
      <c r="AN23" s="241"/>
      <c r="AO23" s="241"/>
      <c r="AP23" s="432"/>
      <c r="AQ23" s="436"/>
      <c r="AR23" s="437"/>
      <c r="AS23" s="436"/>
      <c r="AT23" s="241"/>
      <c r="AU23" s="241"/>
      <c r="AV23" s="241"/>
      <c r="AW23" s="241"/>
      <c r="AX23" s="241"/>
      <c r="AY23" s="241"/>
      <c r="AZ23" s="241"/>
      <c r="BA23" s="432"/>
      <c r="BB23" s="436"/>
      <c r="BC23" s="437"/>
      <c r="BD23" s="436"/>
      <c r="BE23" s="241"/>
      <c r="BF23" s="241"/>
      <c r="BG23" s="241"/>
      <c r="BH23" s="241"/>
      <c r="BI23" s="241"/>
      <c r="BJ23" s="241"/>
      <c r="BK23" s="241"/>
      <c r="BL23" s="432"/>
      <c r="BM23" s="436"/>
      <c r="BN23" s="437"/>
    </row>
    <row r="24" spans="1:66" ht="82.9" customHeight="1" thickBot="1" x14ac:dyDescent="0.3">
      <c r="A24" s="837"/>
      <c r="B24" s="838"/>
      <c r="C24" s="977"/>
      <c r="D24" s="827"/>
      <c r="E24" s="848"/>
      <c r="F24" s="829"/>
      <c r="G24" s="850"/>
      <c r="H24" s="964"/>
      <c r="I24" s="328">
        <v>0.1</v>
      </c>
      <c r="J24" s="344" t="s">
        <v>983</v>
      </c>
      <c r="K24" s="362"/>
      <c r="L24" s="348"/>
      <c r="M24" s="348"/>
      <c r="N24" s="348"/>
      <c r="O24" s="348"/>
      <c r="P24" s="348"/>
      <c r="Q24" s="348"/>
      <c r="R24" s="348"/>
      <c r="S24" s="348"/>
      <c r="T24" s="348"/>
      <c r="U24" s="348"/>
      <c r="V24" s="630">
        <v>1</v>
      </c>
      <c r="W24" s="436"/>
      <c r="X24" s="241"/>
      <c r="Y24" s="241"/>
      <c r="Z24" s="241"/>
      <c r="AA24" s="241"/>
      <c r="AB24" s="241"/>
      <c r="AC24" s="241"/>
      <c r="AD24" s="241"/>
      <c r="AE24" s="432"/>
      <c r="AF24" s="436"/>
      <c r="AG24" s="437"/>
      <c r="AH24" s="436"/>
      <c r="AI24" s="241"/>
      <c r="AJ24" s="241"/>
      <c r="AK24" s="241"/>
      <c r="AL24" s="241"/>
      <c r="AM24" s="241"/>
      <c r="AN24" s="241"/>
      <c r="AO24" s="241"/>
      <c r="AP24" s="432"/>
      <c r="AQ24" s="436"/>
      <c r="AR24" s="437"/>
      <c r="AS24" s="436"/>
      <c r="AT24" s="241"/>
      <c r="AU24" s="241"/>
      <c r="AV24" s="241"/>
      <c r="AW24" s="241"/>
      <c r="AX24" s="241"/>
      <c r="AY24" s="241"/>
      <c r="AZ24" s="241"/>
      <c r="BA24" s="432"/>
      <c r="BB24" s="436"/>
      <c r="BC24" s="437"/>
      <c r="BD24" s="436"/>
      <c r="BE24" s="241"/>
      <c r="BF24" s="241"/>
      <c r="BG24" s="241"/>
      <c r="BH24" s="241"/>
      <c r="BI24" s="241"/>
      <c r="BJ24" s="241"/>
      <c r="BK24" s="241"/>
      <c r="BL24" s="432"/>
      <c r="BM24" s="436"/>
      <c r="BN24" s="437"/>
    </row>
    <row r="25" spans="1:66" s="245" customFormat="1" ht="75.599999999999994" customHeight="1" x14ac:dyDescent="0.3">
      <c r="A25" s="837"/>
      <c r="B25" s="965" t="s">
        <v>799</v>
      </c>
      <c r="C25" s="898" t="s">
        <v>974</v>
      </c>
      <c r="D25" s="937" t="s">
        <v>825</v>
      </c>
      <c r="E25" s="847">
        <v>0.1</v>
      </c>
      <c r="F25" s="846" t="s">
        <v>975</v>
      </c>
      <c r="G25" s="849">
        <v>1</v>
      </c>
      <c r="H25" s="849" t="s">
        <v>355</v>
      </c>
      <c r="I25" s="302">
        <v>0.05</v>
      </c>
      <c r="J25" s="303" t="s">
        <v>976</v>
      </c>
      <c r="K25" s="349"/>
      <c r="L25" s="325"/>
      <c r="M25" s="325"/>
      <c r="N25" s="325"/>
      <c r="O25" s="325"/>
      <c r="P25" s="325"/>
      <c r="Q25" s="326"/>
      <c r="R25" s="326">
        <v>0.5</v>
      </c>
      <c r="S25" s="326">
        <v>0.5</v>
      </c>
      <c r="T25" s="325"/>
      <c r="U25" s="325"/>
      <c r="V25" s="327"/>
      <c r="W25" s="438"/>
      <c r="X25" s="351"/>
      <c r="Y25" s="351"/>
      <c r="Z25" s="351"/>
      <c r="AA25" s="351"/>
      <c r="AB25" s="351"/>
      <c r="AC25" s="351"/>
      <c r="AD25" s="351"/>
      <c r="AE25" s="433"/>
      <c r="AF25" s="438"/>
      <c r="AG25" s="353"/>
      <c r="AH25" s="438"/>
      <c r="AI25" s="351"/>
      <c r="AJ25" s="351"/>
      <c r="AK25" s="351"/>
      <c r="AL25" s="351"/>
      <c r="AM25" s="351"/>
      <c r="AN25" s="351"/>
      <c r="AO25" s="351"/>
      <c r="AP25" s="433"/>
      <c r="AQ25" s="438"/>
      <c r="AR25" s="353"/>
      <c r="AS25" s="438"/>
      <c r="AT25" s="351"/>
      <c r="AU25" s="351"/>
      <c r="AV25" s="351"/>
      <c r="AW25" s="351"/>
      <c r="AX25" s="351"/>
      <c r="AY25" s="351"/>
      <c r="AZ25" s="351"/>
      <c r="BA25" s="433"/>
      <c r="BB25" s="438"/>
      <c r="BC25" s="353"/>
      <c r="BD25" s="438"/>
      <c r="BE25" s="351"/>
      <c r="BF25" s="351"/>
      <c r="BG25" s="351"/>
      <c r="BH25" s="351"/>
      <c r="BI25" s="351"/>
      <c r="BJ25" s="351"/>
      <c r="BK25" s="351"/>
      <c r="BL25" s="433"/>
      <c r="BM25" s="438"/>
      <c r="BN25" s="353"/>
    </row>
    <row r="26" spans="1:66" s="245" customFormat="1" ht="89.45" customHeight="1" thickBot="1" x14ac:dyDescent="0.35">
      <c r="A26" s="838"/>
      <c r="B26" s="966"/>
      <c r="C26" s="967"/>
      <c r="D26" s="960"/>
      <c r="E26" s="848"/>
      <c r="F26" s="829"/>
      <c r="G26" s="850"/>
      <c r="H26" s="850"/>
      <c r="I26" s="277">
        <v>0.05</v>
      </c>
      <c r="J26" s="278" t="s">
        <v>977</v>
      </c>
      <c r="K26" s="350"/>
      <c r="L26" s="328"/>
      <c r="M26" s="328"/>
      <c r="N26" s="328"/>
      <c r="O26" s="328"/>
      <c r="P26" s="328"/>
      <c r="Q26" s="329"/>
      <c r="R26" s="329"/>
      <c r="S26" s="329"/>
      <c r="T26" s="328"/>
      <c r="U26" s="328"/>
      <c r="V26" s="330">
        <v>1</v>
      </c>
      <c r="W26" s="439"/>
      <c r="X26" s="440"/>
      <c r="Y26" s="440"/>
      <c r="Z26" s="440"/>
      <c r="AA26" s="440"/>
      <c r="AB26" s="440"/>
      <c r="AC26" s="440"/>
      <c r="AD26" s="440"/>
      <c r="AE26" s="442"/>
      <c r="AF26" s="439"/>
      <c r="AG26" s="441"/>
      <c r="AH26" s="439"/>
      <c r="AI26" s="440"/>
      <c r="AJ26" s="440"/>
      <c r="AK26" s="440"/>
      <c r="AL26" s="440"/>
      <c r="AM26" s="440"/>
      <c r="AN26" s="440"/>
      <c r="AO26" s="440"/>
      <c r="AP26" s="442"/>
      <c r="AQ26" s="439"/>
      <c r="AR26" s="441"/>
      <c r="AS26" s="439"/>
      <c r="AT26" s="440"/>
      <c r="AU26" s="440"/>
      <c r="AV26" s="440"/>
      <c r="AW26" s="440"/>
      <c r="AX26" s="440"/>
      <c r="AY26" s="440"/>
      <c r="AZ26" s="440"/>
      <c r="BA26" s="442"/>
      <c r="BB26" s="439"/>
      <c r="BC26" s="441"/>
      <c r="BD26" s="439"/>
      <c r="BE26" s="440"/>
      <c r="BF26" s="440"/>
      <c r="BG26" s="440"/>
      <c r="BH26" s="440"/>
      <c r="BI26" s="440"/>
      <c r="BJ26" s="440"/>
      <c r="BK26" s="440"/>
      <c r="BL26" s="442"/>
      <c r="BM26" s="439"/>
      <c r="BN26" s="441"/>
    </row>
    <row r="27" spans="1:66" s="245" customFormat="1" ht="21.6" customHeight="1" x14ac:dyDescent="0.3">
      <c r="A27" s="283"/>
      <c r="B27" s="376"/>
      <c r="C27" s="284"/>
      <c r="D27" s="259"/>
      <c r="E27" s="258"/>
      <c r="F27" s="284"/>
      <c r="G27" s="258"/>
      <c r="H27" s="258"/>
      <c r="I27" s="262"/>
      <c r="J27" s="261"/>
      <c r="K27" s="260"/>
      <c r="L27" s="260"/>
      <c r="M27" s="260"/>
      <c r="N27" s="260"/>
      <c r="O27" s="260"/>
      <c r="P27" s="260"/>
      <c r="Q27" s="263"/>
      <c r="R27" s="263"/>
      <c r="S27" s="263"/>
      <c r="T27" s="260"/>
      <c r="U27" s="260"/>
      <c r="V27" s="260"/>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c r="AY27" s="377"/>
      <c r="AZ27" s="377"/>
      <c r="BA27" s="377"/>
      <c r="BB27" s="377"/>
      <c r="BC27" s="377"/>
      <c r="BD27" s="377"/>
      <c r="BE27" s="377"/>
      <c r="BF27" s="377"/>
      <c r="BG27" s="377"/>
      <c r="BH27" s="377"/>
      <c r="BI27" s="377"/>
      <c r="BJ27" s="377"/>
      <c r="BK27" s="377"/>
      <c r="BL27" s="377"/>
      <c r="BM27" s="377"/>
      <c r="BN27" s="377"/>
    </row>
    <row r="28" spans="1:66" ht="15.75" thickBot="1" x14ac:dyDescent="0.3"/>
    <row r="29" spans="1:66" ht="21.75" thickBot="1" x14ac:dyDescent="0.35">
      <c r="A29" s="815" t="s">
        <v>575</v>
      </c>
      <c r="B29" s="816"/>
      <c r="C29" s="817"/>
      <c r="D29" s="816"/>
      <c r="E29" s="816"/>
      <c r="F29" s="818"/>
      <c r="H29">
        <v>6</v>
      </c>
    </row>
    <row r="30" spans="1:66" ht="17.25" thickBot="1" x14ac:dyDescent="0.35">
      <c r="A30" s="267" t="s">
        <v>576</v>
      </c>
      <c r="B30" s="268" t="s">
        <v>577</v>
      </c>
      <c r="C30" s="269"/>
      <c r="D30" s="819" t="s">
        <v>578</v>
      </c>
      <c r="E30" s="816"/>
      <c r="F30" s="818"/>
    </row>
    <row r="31" spans="1:66" ht="16.5" x14ac:dyDescent="0.3">
      <c r="A31" s="270"/>
      <c r="B31" s="271"/>
      <c r="C31" s="272"/>
      <c r="D31" s="812"/>
      <c r="E31" s="813"/>
      <c r="F31" s="814"/>
      <c r="J31">
        <f>7+4+15+6</f>
        <v>32</v>
      </c>
    </row>
  </sheetData>
  <mergeCells count="82">
    <mergeCell ref="B19:B21"/>
    <mergeCell ref="B22:B24"/>
    <mergeCell ref="AS7:BA7"/>
    <mergeCell ref="BB7:BC7"/>
    <mergeCell ref="E7:J8"/>
    <mergeCell ref="K7:V7"/>
    <mergeCell ref="G16:G18"/>
    <mergeCell ref="H16:H18"/>
    <mergeCell ref="C19:C21"/>
    <mergeCell ref="G19:G21"/>
    <mergeCell ref="H19:H21"/>
    <mergeCell ref="C16:C18"/>
    <mergeCell ref="D16:D18"/>
    <mergeCell ref="K8:M8"/>
    <mergeCell ref="N8:P8"/>
    <mergeCell ref="F10:F12"/>
    <mergeCell ref="BM7:BN7"/>
    <mergeCell ref="W8:Y8"/>
    <mergeCell ref="Z8:AB8"/>
    <mergeCell ref="AC8:AE8"/>
    <mergeCell ref="W7:AE7"/>
    <mergeCell ref="AH8:AJ8"/>
    <mergeCell ref="AH7:AP7"/>
    <mergeCell ref="AN8:AP8"/>
    <mergeCell ref="AK8:AM8"/>
    <mergeCell ref="AQ8:AR8"/>
    <mergeCell ref="AQ7:AR7"/>
    <mergeCell ref="AF7:AG7"/>
    <mergeCell ref="AS8:AU8"/>
    <mergeCell ref="AF8:AG8"/>
    <mergeCell ref="AV8:AX8"/>
    <mergeCell ref="BM8:BN8"/>
    <mergeCell ref="A1:A3"/>
    <mergeCell ref="B1:V3"/>
    <mergeCell ref="W1:X1"/>
    <mergeCell ref="W2:X2"/>
    <mergeCell ref="W3:X3"/>
    <mergeCell ref="BD7:BL7"/>
    <mergeCell ref="T8:V8"/>
    <mergeCell ref="G13:G15"/>
    <mergeCell ref="F13:F15"/>
    <mergeCell ref="E13:E15"/>
    <mergeCell ref="AY8:BA8"/>
    <mergeCell ref="BB8:BC8"/>
    <mergeCell ref="BD8:BF8"/>
    <mergeCell ref="BG8:BI8"/>
    <mergeCell ref="BJ8:BL8"/>
    <mergeCell ref="G10:G12"/>
    <mergeCell ref="H10:H12"/>
    <mergeCell ref="E10:E12"/>
    <mergeCell ref="A5:V5"/>
    <mergeCell ref="H13:H15"/>
    <mergeCell ref="C22:C24"/>
    <mergeCell ref="D22:D24"/>
    <mergeCell ref="E22:E24"/>
    <mergeCell ref="F22:F24"/>
    <mergeCell ref="Q8:S8"/>
    <mergeCell ref="C13:C15"/>
    <mergeCell ref="D19:D21"/>
    <mergeCell ref="E19:E21"/>
    <mergeCell ref="F19:F21"/>
    <mergeCell ref="D13:D15"/>
    <mergeCell ref="A7:D8"/>
    <mergeCell ref="C10:C12"/>
    <mergeCell ref="B10:B12"/>
    <mergeCell ref="D10:D12"/>
    <mergeCell ref="A29:F29"/>
    <mergeCell ref="D30:F30"/>
    <mergeCell ref="D31:F31"/>
    <mergeCell ref="G22:G24"/>
    <mergeCell ref="H22:H24"/>
    <mergeCell ref="B25:B26"/>
    <mergeCell ref="C25:C26"/>
    <mergeCell ref="D25:D26"/>
    <mergeCell ref="E25:E26"/>
    <mergeCell ref="F25:F26"/>
    <mergeCell ref="G25:G26"/>
    <mergeCell ref="H25:H26"/>
    <mergeCell ref="A10:A26"/>
    <mergeCell ref="F16:F18"/>
    <mergeCell ref="E16:E18"/>
    <mergeCell ref="B13:B18"/>
  </mergeCells>
  <pageMargins left="0.7" right="0.7" top="0.75" bottom="0.75" header="0.3" footer="0.3"/>
  <pageSetup orientation="portrait" horizontalDpi="1200" verticalDpi="1200"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BC141"/>
  <sheetViews>
    <sheetView workbookViewId="0"/>
  </sheetViews>
  <sheetFormatPr baseColWidth="10" defaultColWidth="14.42578125" defaultRowHeight="15" customHeight="1" x14ac:dyDescent="0.25"/>
  <sheetData>
    <row r="1" spans="1:55" x14ac:dyDescent="0.25">
      <c r="A1" s="721"/>
      <c r="B1" s="724" t="s">
        <v>105</v>
      </c>
      <c r="C1" s="725"/>
      <c r="D1" s="725"/>
      <c r="E1" s="725"/>
      <c r="F1" s="725"/>
      <c r="G1" s="725"/>
      <c r="H1" s="725"/>
      <c r="I1" s="725"/>
      <c r="J1" s="725"/>
      <c r="K1" s="725"/>
      <c r="L1" s="725"/>
      <c r="M1" s="725"/>
      <c r="N1" s="725"/>
      <c r="O1" s="725"/>
      <c r="P1" s="725"/>
      <c r="Q1" s="725"/>
      <c r="R1" s="725"/>
      <c r="S1" s="725"/>
      <c r="T1" s="725"/>
      <c r="U1" s="726"/>
      <c r="V1" s="13" t="s">
        <v>579</v>
      </c>
      <c r="W1" s="14"/>
      <c r="X1" s="14"/>
      <c r="Y1" s="14"/>
      <c r="Z1" s="14"/>
      <c r="AA1" s="14"/>
      <c r="AB1" s="15"/>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row>
    <row r="2" spans="1:55" x14ac:dyDescent="0.25">
      <c r="A2" s="722"/>
      <c r="B2" s="727"/>
      <c r="C2" s="728"/>
      <c r="D2" s="728"/>
      <c r="E2" s="728"/>
      <c r="F2" s="728"/>
      <c r="G2" s="728"/>
      <c r="H2" s="728"/>
      <c r="I2" s="728"/>
      <c r="J2" s="728"/>
      <c r="K2" s="728"/>
      <c r="L2" s="728"/>
      <c r="M2" s="728"/>
      <c r="N2" s="728"/>
      <c r="O2" s="728"/>
      <c r="P2" s="728"/>
      <c r="Q2" s="728"/>
      <c r="R2" s="728"/>
      <c r="S2" s="728"/>
      <c r="T2" s="728"/>
      <c r="U2" s="729"/>
      <c r="V2" s="16" t="s">
        <v>106</v>
      </c>
      <c r="W2" s="14"/>
      <c r="X2" s="14"/>
      <c r="Y2" s="14"/>
      <c r="Z2" s="14"/>
      <c r="AA2" s="14"/>
      <c r="AB2" s="15"/>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row>
    <row r="3" spans="1:55" x14ac:dyDescent="0.25">
      <c r="A3" s="723"/>
      <c r="B3" s="730"/>
      <c r="C3" s="731"/>
      <c r="D3" s="731"/>
      <c r="E3" s="731"/>
      <c r="F3" s="731"/>
      <c r="G3" s="731"/>
      <c r="H3" s="731"/>
      <c r="I3" s="731"/>
      <c r="J3" s="731"/>
      <c r="K3" s="731"/>
      <c r="L3" s="731"/>
      <c r="M3" s="731"/>
      <c r="N3" s="731"/>
      <c r="O3" s="731"/>
      <c r="P3" s="731"/>
      <c r="Q3" s="731"/>
      <c r="R3" s="731"/>
      <c r="S3" s="731"/>
      <c r="T3" s="731"/>
      <c r="U3" s="732"/>
      <c r="V3" s="17" t="s">
        <v>107</v>
      </c>
      <c r="W3" s="14"/>
      <c r="X3" s="14"/>
      <c r="Y3" s="14"/>
      <c r="Z3" s="14"/>
      <c r="AA3" s="14"/>
      <c r="AB3" s="15"/>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row>
    <row r="4" spans="1:55" x14ac:dyDescent="0.25">
      <c r="A4" s="14"/>
      <c r="B4" s="14"/>
      <c r="C4" s="14"/>
      <c r="D4" s="14"/>
      <c r="E4" s="14"/>
      <c r="F4" s="18"/>
      <c r="G4" s="18"/>
      <c r="H4" s="18"/>
      <c r="I4" s="19"/>
      <c r="J4" s="14"/>
      <c r="K4" s="14"/>
      <c r="L4" s="14"/>
      <c r="M4" s="14"/>
      <c r="N4" s="14"/>
      <c r="O4" s="14"/>
      <c r="P4" s="14"/>
      <c r="Q4" s="14"/>
      <c r="R4" s="14"/>
      <c r="S4" s="14"/>
      <c r="T4" s="14"/>
      <c r="U4" s="14"/>
      <c r="V4" s="14"/>
      <c r="W4" s="14"/>
      <c r="X4" s="14"/>
      <c r="Y4" s="14"/>
      <c r="Z4" s="14"/>
      <c r="AA4" s="14"/>
      <c r="AB4" s="15"/>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row>
    <row r="5" spans="1:55" x14ac:dyDescent="0.25">
      <c r="A5" s="20" t="s">
        <v>108</v>
      </c>
      <c r="B5" s="733" t="s">
        <v>27</v>
      </c>
      <c r="C5" s="1016"/>
      <c r="D5" s="20"/>
      <c r="E5" s="21"/>
      <c r="F5" s="14"/>
      <c r="G5" s="14"/>
      <c r="H5" s="14"/>
      <c r="I5" s="19"/>
      <c r="J5" s="14"/>
      <c r="K5" s="14"/>
      <c r="L5" s="14"/>
      <c r="M5" s="14"/>
      <c r="N5" s="14"/>
      <c r="O5" s="14"/>
      <c r="P5" s="14"/>
      <c r="Q5" s="14"/>
      <c r="R5" s="14"/>
      <c r="S5" s="14"/>
      <c r="T5" s="14"/>
      <c r="U5" s="14"/>
      <c r="V5" s="14"/>
      <c r="W5" s="14"/>
      <c r="X5" s="22"/>
      <c r="Y5" s="22"/>
      <c r="Z5" s="22"/>
      <c r="AA5" s="22"/>
      <c r="AB5" s="15"/>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row>
    <row r="6" spans="1:55" x14ac:dyDescent="0.25">
      <c r="A6" s="20"/>
      <c r="B6" s="23"/>
      <c r="C6" s="14"/>
      <c r="D6" s="735" t="str">
        <f>IF(B5="","","Inicie la formulación seleccionando la política del MIPG de responsabilidad de la dependencia y para la cual van a formular los entregables y actvidades respectivas.")</f>
        <v>Inicie la formulación seleccionando la política del MIPG de responsabilidad de la dependencia y para la cual van a formular los entregables y actvidades respectivas.</v>
      </c>
      <c r="E6" s="728"/>
      <c r="F6" s="728"/>
      <c r="G6" s="728"/>
      <c r="H6" s="18"/>
      <c r="I6" s="24"/>
      <c r="J6" s="14"/>
      <c r="K6" s="14"/>
      <c r="L6" s="14"/>
      <c r="M6" s="14"/>
      <c r="N6" s="14"/>
      <c r="O6" s="14"/>
      <c r="P6" s="14"/>
      <c r="Q6" s="14"/>
      <c r="R6" s="14"/>
      <c r="S6" s="14"/>
      <c r="T6" s="14"/>
      <c r="U6" s="14"/>
      <c r="V6" s="14"/>
      <c r="W6" s="14"/>
      <c r="X6" s="22"/>
      <c r="Y6" s="22"/>
      <c r="Z6" s="22"/>
      <c r="AA6" s="22"/>
      <c r="AB6" s="15"/>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row>
    <row r="7" spans="1:55" x14ac:dyDescent="0.25">
      <c r="A7" s="14"/>
      <c r="B7" s="14"/>
      <c r="C7" s="14"/>
      <c r="D7" s="14"/>
      <c r="E7" s="14"/>
      <c r="F7" s="18"/>
      <c r="G7" s="18"/>
      <c r="H7" s="18"/>
      <c r="I7" s="19"/>
      <c r="J7" s="14"/>
      <c r="K7" s="14"/>
      <c r="L7" s="14"/>
      <c r="M7" s="14"/>
      <c r="N7" s="14"/>
      <c r="O7" s="14"/>
      <c r="P7" s="14"/>
      <c r="Q7" s="14"/>
      <c r="R7" s="14"/>
      <c r="S7" s="14"/>
      <c r="T7" s="14"/>
      <c r="U7" s="14"/>
      <c r="V7" s="14"/>
      <c r="W7" s="14"/>
      <c r="X7" s="14"/>
      <c r="Y7" s="14"/>
      <c r="Z7" s="14"/>
      <c r="AA7" s="14"/>
      <c r="AB7" s="15"/>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row>
    <row r="8" spans="1:55" x14ac:dyDescent="0.25">
      <c r="A8" s="736" t="s">
        <v>109</v>
      </c>
      <c r="B8" s="737"/>
      <c r="C8" s="738"/>
      <c r="D8" s="736" t="s">
        <v>110</v>
      </c>
      <c r="E8" s="737"/>
      <c r="F8" s="737"/>
      <c r="G8" s="737"/>
      <c r="H8" s="737"/>
      <c r="I8" s="738"/>
      <c r="J8" s="719" t="s">
        <v>111</v>
      </c>
      <c r="K8" s="720"/>
      <c r="L8" s="720"/>
      <c r="M8" s="720"/>
      <c r="N8" s="720"/>
      <c r="O8" s="720"/>
      <c r="P8" s="720"/>
      <c r="Q8" s="720"/>
      <c r="R8" s="720"/>
      <c r="S8" s="720"/>
      <c r="T8" s="720"/>
      <c r="U8" s="718"/>
      <c r="V8" s="719" t="s">
        <v>112</v>
      </c>
      <c r="W8" s="720"/>
      <c r="X8" s="720"/>
      <c r="Y8" s="720"/>
      <c r="Z8" s="720"/>
      <c r="AA8" s="720"/>
      <c r="AB8" s="718"/>
      <c r="AC8" s="25"/>
      <c r="AD8" s="719" t="s">
        <v>112</v>
      </c>
      <c r="AE8" s="720"/>
      <c r="AF8" s="720"/>
      <c r="AG8" s="720"/>
      <c r="AH8" s="720"/>
      <c r="AI8" s="720"/>
      <c r="AJ8" s="720"/>
      <c r="AK8" s="720"/>
      <c r="AL8" s="720"/>
      <c r="AM8" s="718"/>
      <c r="AN8" s="25"/>
      <c r="AO8" s="719" t="s">
        <v>112</v>
      </c>
      <c r="AP8" s="720"/>
      <c r="AQ8" s="720"/>
      <c r="AR8" s="720"/>
      <c r="AS8" s="720"/>
      <c r="AT8" s="720"/>
      <c r="AU8" s="718"/>
      <c r="AV8" s="25"/>
      <c r="AW8" s="719" t="s">
        <v>112</v>
      </c>
      <c r="AX8" s="720"/>
      <c r="AY8" s="720"/>
      <c r="AZ8" s="720"/>
      <c r="BA8" s="720"/>
      <c r="BB8" s="720"/>
      <c r="BC8" s="718"/>
    </row>
    <row r="9" spans="1:55" x14ac:dyDescent="0.25">
      <c r="A9" s="739"/>
      <c r="B9" s="740"/>
      <c r="C9" s="741"/>
      <c r="D9" s="739"/>
      <c r="E9" s="740"/>
      <c r="F9" s="740"/>
      <c r="G9" s="740"/>
      <c r="H9" s="740"/>
      <c r="I9" s="741"/>
      <c r="J9" s="743" t="s">
        <v>113</v>
      </c>
      <c r="K9" s="720"/>
      <c r="L9" s="718"/>
      <c r="M9" s="743" t="s">
        <v>114</v>
      </c>
      <c r="N9" s="720"/>
      <c r="O9" s="718"/>
      <c r="P9" s="743" t="s">
        <v>115</v>
      </c>
      <c r="Q9" s="720"/>
      <c r="R9" s="718"/>
      <c r="S9" s="743" t="s">
        <v>116</v>
      </c>
      <c r="T9" s="720"/>
      <c r="U9" s="718"/>
      <c r="V9" s="717" t="s">
        <v>117</v>
      </c>
      <c r="W9" s="718"/>
      <c r="X9" s="717" t="s">
        <v>118</v>
      </c>
      <c r="Y9" s="718"/>
      <c r="Z9" s="717" t="s">
        <v>119</v>
      </c>
      <c r="AA9" s="718"/>
      <c r="AB9" s="1011" t="s">
        <v>120</v>
      </c>
      <c r="AC9" s="718"/>
      <c r="AD9" s="717" t="s">
        <v>121</v>
      </c>
      <c r="AE9" s="720"/>
      <c r="AF9" s="718"/>
      <c r="AG9" s="717" t="s">
        <v>122</v>
      </c>
      <c r="AH9" s="720"/>
      <c r="AI9" s="718"/>
      <c r="AJ9" s="717" t="s">
        <v>123</v>
      </c>
      <c r="AK9" s="720"/>
      <c r="AL9" s="718"/>
      <c r="AM9" s="1011" t="s">
        <v>120</v>
      </c>
      <c r="AN9" s="718"/>
      <c r="AO9" s="717" t="s">
        <v>124</v>
      </c>
      <c r="AP9" s="718"/>
      <c r="AQ9" s="717" t="s">
        <v>125</v>
      </c>
      <c r="AR9" s="718"/>
      <c r="AS9" s="717" t="s">
        <v>126</v>
      </c>
      <c r="AT9" s="718"/>
      <c r="AU9" s="95" t="s">
        <v>120</v>
      </c>
      <c r="AV9" s="95"/>
      <c r="AW9" s="717" t="s">
        <v>127</v>
      </c>
      <c r="AX9" s="718"/>
      <c r="AY9" s="717" t="s">
        <v>128</v>
      </c>
      <c r="AZ9" s="718"/>
      <c r="BA9" s="717" t="s">
        <v>129</v>
      </c>
      <c r="BB9" s="718"/>
      <c r="BC9" s="95" t="s">
        <v>120</v>
      </c>
    </row>
    <row r="10" spans="1:55" ht="78.75" x14ac:dyDescent="0.25">
      <c r="A10" s="26" t="s">
        <v>130</v>
      </c>
      <c r="B10" s="26" t="s">
        <v>131</v>
      </c>
      <c r="C10" s="26" t="s">
        <v>132</v>
      </c>
      <c r="D10" s="27" t="s">
        <v>133</v>
      </c>
      <c r="E10" s="26" t="s">
        <v>0</v>
      </c>
      <c r="F10" s="26" t="s">
        <v>134</v>
      </c>
      <c r="G10" s="26" t="s">
        <v>1</v>
      </c>
      <c r="H10" s="28" t="s">
        <v>135</v>
      </c>
      <c r="I10" s="26" t="s">
        <v>136</v>
      </c>
      <c r="J10" s="27" t="s">
        <v>137</v>
      </c>
      <c r="K10" s="27" t="s">
        <v>138</v>
      </c>
      <c r="L10" s="27" t="s">
        <v>139</v>
      </c>
      <c r="M10" s="27" t="s">
        <v>140</v>
      </c>
      <c r="N10" s="27" t="s">
        <v>141</v>
      </c>
      <c r="O10" s="27" t="s">
        <v>142</v>
      </c>
      <c r="P10" s="27" t="s">
        <v>143</v>
      </c>
      <c r="Q10" s="27" t="s">
        <v>144</v>
      </c>
      <c r="R10" s="27" t="s">
        <v>145</v>
      </c>
      <c r="S10" s="27" t="s">
        <v>146</v>
      </c>
      <c r="T10" s="27" t="s">
        <v>147</v>
      </c>
      <c r="U10" s="27" t="s">
        <v>148</v>
      </c>
      <c r="V10" s="28" t="s">
        <v>149</v>
      </c>
      <c r="W10" s="28" t="s">
        <v>150</v>
      </c>
      <c r="X10" s="28" t="s">
        <v>580</v>
      </c>
      <c r="Y10" s="28" t="s">
        <v>150</v>
      </c>
      <c r="Z10" s="28" t="s">
        <v>581</v>
      </c>
      <c r="AA10" s="28" t="s">
        <v>150</v>
      </c>
      <c r="AB10" s="29" t="s">
        <v>151</v>
      </c>
      <c r="AC10" s="30" t="s">
        <v>152</v>
      </c>
      <c r="AD10" s="31" t="s">
        <v>582</v>
      </c>
      <c r="AE10" s="28" t="s">
        <v>150</v>
      </c>
      <c r="AF10" s="32" t="s">
        <v>153</v>
      </c>
      <c r="AG10" s="28" t="s">
        <v>583</v>
      </c>
      <c r="AH10" s="28" t="s">
        <v>150</v>
      </c>
      <c r="AI10" s="32" t="s">
        <v>153</v>
      </c>
      <c r="AJ10" s="28" t="s">
        <v>584</v>
      </c>
      <c r="AK10" s="28" t="s">
        <v>150</v>
      </c>
      <c r="AL10" s="32" t="s">
        <v>153</v>
      </c>
      <c r="AM10" s="33" t="s">
        <v>154</v>
      </c>
      <c r="AN10" s="33" t="s">
        <v>155</v>
      </c>
      <c r="AO10" s="28" t="s">
        <v>149</v>
      </c>
      <c r="AP10" s="28" t="s">
        <v>150</v>
      </c>
      <c r="AQ10" s="28" t="s">
        <v>585</v>
      </c>
      <c r="AR10" s="28" t="s">
        <v>150</v>
      </c>
      <c r="AS10" s="28" t="s">
        <v>586</v>
      </c>
      <c r="AT10" s="28" t="s">
        <v>150</v>
      </c>
      <c r="AU10" s="125" t="s">
        <v>156</v>
      </c>
      <c r="AV10" s="125"/>
      <c r="AW10" s="28" t="s">
        <v>149</v>
      </c>
      <c r="AX10" s="28" t="s">
        <v>150</v>
      </c>
      <c r="AY10" s="28" t="s">
        <v>587</v>
      </c>
      <c r="AZ10" s="28" t="s">
        <v>150</v>
      </c>
      <c r="BA10" s="28" t="s">
        <v>588</v>
      </c>
      <c r="BB10" s="28" t="s">
        <v>150</v>
      </c>
      <c r="BC10" s="125" t="s">
        <v>158</v>
      </c>
    </row>
    <row r="11" spans="1:55" ht="270.75" x14ac:dyDescent="0.25">
      <c r="A11" s="1017" t="s">
        <v>29</v>
      </c>
      <c r="B11" s="35" t="s">
        <v>160</v>
      </c>
      <c r="C11" s="35" t="s">
        <v>51</v>
      </c>
      <c r="D11" s="36">
        <v>0.5</v>
      </c>
      <c r="E11" s="37" t="s">
        <v>161</v>
      </c>
      <c r="F11" s="37">
        <v>1</v>
      </c>
      <c r="G11" s="38" t="s">
        <v>162</v>
      </c>
      <c r="H11" s="36">
        <v>0.5</v>
      </c>
      <c r="I11" s="39" t="s">
        <v>163</v>
      </c>
      <c r="J11" s="40">
        <v>8.3299999999999999E-2</v>
      </c>
      <c r="K11" s="40">
        <v>8.3299999999999999E-2</v>
      </c>
      <c r="L11" s="40">
        <v>8.3299999999999999E-2</v>
      </c>
      <c r="M11" s="40">
        <v>8.3299999999999999E-2</v>
      </c>
      <c r="N11" s="40">
        <v>8.3299999999999999E-2</v>
      </c>
      <c r="O11" s="40">
        <v>8.3299999999999999E-2</v>
      </c>
      <c r="P11" s="40">
        <v>8.3299999999999999E-2</v>
      </c>
      <c r="Q11" s="40">
        <v>8.3299999999999999E-2</v>
      </c>
      <c r="R11" s="40">
        <v>8.3299999999999999E-2</v>
      </c>
      <c r="S11" s="40">
        <v>8.3299999999999999E-2</v>
      </c>
      <c r="T11" s="40">
        <v>8.3299999999999999E-2</v>
      </c>
      <c r="U11" s="40">
        <v>8.3299999999999999E-2</v>
      </c>
      <c r="V11" s="41">
        <v>8.3299999999999999E-2</v>
      </c>
      <c r="W11" s="37" t="s">
        <v>164</v>
      </c>
      <c r="X11" s="42">
        <v>0.1666</v>
      </c>
      <c r="Y11" s="38" t="s">
        <v>165</v>
      </c>
      <c r="Z11" s="43">
        <f t="shared" ref="Z11:Z13" si="0">V11*3</f>
        <v>0.24990000000000001</v>
      </c>
      <c r="AA11" s="37" t="s">
        <v>166</v>
      </c>
      <c r="AB11" s="44">
        <f t="shared" ref="AB11:AB141" si="1">MAX(V11,X11,Z11)*H11</f>
        <v>0.12495000000000001</v>
      </c>
      <c r="AC11" s="44">
        <f t="shared" ref="AC11:AC141" si="2">SUM(J11:L11)*H11</f>
        <v>0.12495000000000001</v>
      </c>
      <c r="AD11" s="45">
        <v>0.33300000000000002</v>
      </c>
      <c r="AE11" s="46" t="s">
        <v>167</v>
      </c>
      <c r="AF11" s="47" t="s">
        <v>168</v>
      </c>
      <c r="AG11" s="45">
        <v>0.41649999999999998</v>
      </c>
      <c r="AH11" s="46" t="s">
        <v>169</v>
      </c>
      <c r="AI11" s="47" t="s">
        <v>168</v>
      </c>
      <c r="AJ11" s="48">
        <f t="shared" ref="AJ11:AJ13" si="3">AG11+O11</f>
        <v>0.49979999999999997</v>
      </c>
      <c r="AK11" s="46" t="s">
        <v>170</v>
      </c>
      <c r="AL11" s="47" t="s">
        <v>168</v>
      </c>
      <c r="AM11" s="49">
        <f t="shared" ref="AM11:AM141" si="4">MAX(V11,X11,Z11,AD11,AG11,AJ11)*H11</f>
        <v>0.24989999999999998</v>
      </c>
      <c r="AN11" s="49">
        <f t="shared" ref="AN11:AN141" si="5">SUM(J11:O11)*H11</f>
        <v>0.24989999999999998</v>
      </c>
      <c r="AO11" s="13"/>
      <c r="AP11" s="51"/>
      <c r="AQ11" s="48"/>
      <c r="AR11" s="52"/>
      <c r="AS11" s="13"/>
      <c r="AT11" s="13"/>
      <c r="AU11" s="48"/>
      <c r="AV11" s="48"/>
      <c r="AW11" s="13"/>
      <c r="AX11" s="51"/>
      <c r="AY11" s="48"/>
      <c r="AZ11" s="52"/>
      <c r="BA11" s="13"/>
      <c r="BB11" s="13"/>
      <c r="BC11" s="48"/>
    </row>
    <row r="12" spans="1:55" ht="357" x14ac:dyDescent="0.25">
      <c r="A12" s="1018"/>
      <c r="B12" s="35" t="s">
        <v>160</v>
      </c>
      <c r="C12" s="35" t="s">
        <v>51</v>
      </c>
      <c r="D12" s="53">
        <v>0.25</v>
      </c>
      <c r="E12" s="54" t="s">
        <v>171</v>
      </c>
      <c r="F12" s="55">
        <v>1</v>
      </c>
      <c r="G12" s="56" t="s">
        <v>172</v>
      </c>
      <c r="H12" s="57">
        <v>0.25</v>
      </c>
      <c r="I12" s="58" t="s">
        <v>173</v>
      </c>
      <c r="J12" s="40">
        <v>8.3299999999999999E-2</v>
      </c>
      <c r="K12" s="40">
        <v>8.3299999999999999E-2</v>
      </c>
      <c r="L12" s="40">
        <v>8.3299999999999999E-2</v>
      </c>
      <c r="M12" s="40">
        <v>8.3299999999999999E-2</v>
      </c>
      <c r="N12" s="40">
        <v>8.3299999999999999E-2</v>
      </c>
      <c r="O12" s="40">
        <v>8.3299999999999999E-2</v>
      </c>
      <c r="P12" s="40">
        <v>8.3299999999999999E-2</v>
      </c>
      <c r="Q12" s="40">
        <v>8.3299999999999999E-2</v>
      </c>
      <c r="R12" s="40">
        <v>8.3299999999999999E-2</v>
      </c>
      <c r="S12" s="40">
        <v>8.3299999999999999E-2</v>
      </c>
      <c r="T12" s="40">
        <v>8.3299999999999999E-2</v>
      </c>
      <c r="U12" s="40">
        <v>8.3299999999999999E-2</v>
      </c>
      <c r="V12" s="59">
        <v>8.3299999999999999E-2</v>
      </c>
      <c r="W12" s="60" t="s">
        <v>174</v>
      </c>
      <c r="X12" s="42">
        <v>0.1666</v>
      </c>
      <c r="Y12" s="38" t="s">
        <v>175</v>
      </c>
      <c r="Z12" s="43">
        <f t="shared" si="0"/>
        <v>0.24990000000000001</v>
      </c>
      <c r="AA12" s="60" t="s">
        <v>176</v>
      </c>
      <c r="AB12" s="44">
        <f t="shared" si="1"/>
        <v>6.2475000000000003E-2</v>
      </c>
      <c r="AC12" s="44">
        <f t="shared" si="2"/>
        <v>6.2475000000000003E-2</v>
      </c>
      <c r="AD12" s="45">
        <v>0.33300000000000002</v>
      </c>
      <c r="AE12" s="46" t="s">
        <v>177</v>
      </c>
      <c r="AF12" s="47" t="s">
        <v>178</v>
      </c>
      <c r="AG12" s="45">
        <v>0.41649999999999998</v>
      </c>
      <c r="AH12" s="47" t="s">
        <v>179</v>
      </c>
      <c r="AI12" s="47" t="s">
        <v>180</v>
      </c>
      <c r="AJ12" s="48">
        <f t="shared" si="3"/>
        <v>0.49979999999999997</v>
      </c>
      <c r="AK12" s="46" t="s">
        <v>181</v>
      </c>
      <c r="AL12" s="47" t="s">
        <v>168</v>
      </c>
      <c r="AM12" s="49">
        <f t="shared" si="4"/>
        <v>0.12494999999999999</v>
      </c>
      <c r="AN12" s="49">
        <f t="shared" si="5"/>
        <v>0.12494999999999999</v>
      </c>
      <c r="AO12" s="13"/>
      <c r="AP12" s="51"/>
      <c r="AQ12" s="48"/>
      <c r="AR12" s="52"/>
      <c r="AS12" s="13"/>
      <c r="AT12" s="13"/>
      <c r="AU12" s="48"/>
      <c r="AV12" s="48"/>
      <c r="AW12" s="13"/>
      <c r="AX12" s="51"/>
      <c r="AY12" s="48"/>
      <c r="AZ12" s="52"/>
      <c r="BA12" s="13"/>
      <c r="BB12" s="13"/>
      <c r="BC12" s="48"/>
    </row>
    <row r="13" spans="1:55" ht="409.5" x14ac:dyDescent="0.25">
      <c r="A13" s="1019"/>
      <c r="B13" s="35" t="s">
        <v>160</v>
      </c>
      <c r="C13" s="35" t="s">
        <v>51</v>
      </c>
      <c r="D13" s="53">
        <v>0.25</v>
      </c>
      <c r="E13" s="54" t="s">
        <v>182</v>
      </c>
      <c r="F13" s="55">
        <v>1</v>
      </c>
      <c r="G13" s="61" t="s">
        <v>183</v>
      </c>
      <c r="H13" s="57">
        <v>0.25</v>
      </c>
      <c r="I13" s="39" t="s">
        <v>184</v>
      </c>
      <c r="J13" s="40">
        <v>8.3299999999999999E-2</v>
      </c>
      <c r="K13" s="40">
        <v>8.3299999999999999E-2</v>
      </c>
      <c r="L13" s="40">
        <v>8.3299999999999999E-2</v>
      </c>
      <c r="M13" s="40">
        <v>8.3299999999999999E-2</v>
      </c>
      <c r="N13" s="40">
        <v>8.3299999999999999E-2</v>
      </c>
      <c r="O13" s="40">
        <v>8.3299999999999999E-2</v>
      </c>
      <c r="P13" s="40">
        <v>8.3299999999999999E-2</v>
      </c>
      <c r="Q13" s="40">
        <v>8.3299999999999999E-2</v>
      </c>
      <c r="R13" s="40">
        <v>8.3299999999999999E-2</v>
      </c>
      <c r="S13" s="40">
        <v>8.3299999999999999E-2</v>
      </c>
      <c r="T13" s="40">
        <v>8.3299999999999999E-2</v>
      </c>
      <c r="U13" s="40">
        <v>8.3299999999999999E-2</v>
      </c>
      <c r="V13" s="62">
        <v>8.3299999999999999E-2</v>
      </c>
      <c r="W13" s="60" t="s">
        <v>185</v>
      </c>
      <c r="X13" s="42">
        <v>0.1666</v>
      </c>
      <c r="Y13" s="38" t="s">
        <v>186</v>
      </c>
      <c r="Z13" s="43">
        <f t="shared" si="0"/>
        <v>0.24990000000000001</v>
      </c>
      <c r="AA13" s="37" t="s">
        <v>187</v>
      </c>
      <c r="AB13" s="44">
        <f t="shared" si="1"/>
        <v>6.2475000000000003E-2</v>
      </c>
      <c r="AC13" s="44">
        <f t="shared" si="2"/>
        <v>6.2475000000000003E-2</v>
      </c>
      <c r="AD13" s="63">
        <v>0.33300000000000002</v>
      </c>
      <c r="AE13" s="64" t="s">
        <v>188</v>
      </c>
      <c r="AF13" s="47" t="s">
        <v>189</v>
      </c>
      <c r="AG13" s="45">
        <v>0.41649999999999998</v>
      </c>
      <c r="AH13" s="47" t="s">
        <v>190</v>
      </c>
      <c r="AI13" s="47" t="s">
        <v>191</v>
      </c>
      <c r="AJ13" s="48">
        <f t="shared" si="3"/>
        <v>0.49979999999999997</v>
      </c>
      <c r="AK13" s="47" t="s">
        <v>192</v>
      </c>
      <c r="AL13" s="47" t="s">
        <v>168</v>
      </c>
      <c r="AM13" s="49">
        <f t="shared" si="4"/>
        <v>0.12494999999999999</v>
      </c>
      <c r="AN13" s="49">
        <f t="shared" si="5"/>
        <v>0.12494999999999999</v>
      </c>
      <c r="AO13" s="13"/>
      <c r="AP13" s="51"/>
      <c r="AQ13" s="48"/>
      <c r="AR13" s="52"/>
      <c r="AS13" s="13"/>
      <c r="AT13" s="13"/>
      <c r="AU13" s="48"/>
      <c r="AV13" s="48"/>
      <c r="AW13" s="13"/>
      <c r="AX13" s="51"/>
      <c r="AY13" s="48"/>
      <c r="AZ13" s="52"/>
      <c r="BA13" s="13"/>
      <c r="BB13" s="13"/>
      <c r="BC13" s="48"/>
    </row>
    <row r="14" spans="1:55" ht="409.5" x14ac:dyDescent="0.25">
      <c r="A14" s="1012" t="s">
        <v>29</v>
      </c>
      <c r="B14" s="1014" t="s">
        <v>193</v>
      </c>
      <c r="C14" s="1014" t="s">
        <v>57</v>
      </c>
      <c r="D14" s="68">
        <v>0.5</v>
      </c>
      <c r="E14" s="69" t="s">
        <v>194</v>
      </c>
      <c r="F14" s="69">
        <v>12</v>
      </c>
      <c r="G14" s="70" t="s">
        <v>195</v>
      </c>
      <c r="H14" s="68">
        <v>0.5</v>
      </c>
      <c r="I14" s="71" t="s">
        <v>196</v>
      </c>
      <c r="J14" s="72">
        <f t="shared" ref="J14:U14" si="6">100%/12</f>
        <v>8.3333333333333329E-2</v>
      </c>
      <c r="K14" s="72">
        <f t="shared" si="6"/>
        <v>8.3333333333333329E-2</v>
      </c>
      <c r="L14" s="72">
        <f t="shared" si="6"/>
        <v>8.3333333333333329E-2</v>
      </c>
      <c r="M14" s="72">
        <f t="shared" si="6"/>
        <v>8.3333333333333329E-2</v>
      </c>
      <c r="N14" s="72">
        <f t="shared" si="6"/>
        <v>8.3333333333333329E-2</v>
      </c>
      <c r="O14" s="72">
        <f t="shared" si="6"/>
        <v>8.3333333333333329E-2</v>
      </c>
      <c r="P14" s="72">
        <f t="shared" si="6"/>
        <v>8.3333333333333329E-2</v>
      </c>
      <c r="Q14" s="72">
        <f t="shared" si="6"/>
        <v>8.3333333333333329E-2</v>
      </c>
      <c r="R14" s="72">
        <f t="shared" si="6"/>
        <v>8.3333333333333329E-2</v>
      </c>
      <c r="S14" s="72">
        <f t="shared" si="6"/>
        <v>8.3333333333333329E-2</v>
      </c>
      <c r="T14" s="72">
        <f t="shared" si="6"/>
        <v>8.3333333333333329E-2</v>
      </c>
      <c r="U14" s="72">
        <f t="shared" si="6"/>
        <v>8.3333333333333329E-2</v>
      </c>
      <c r="V14" s="73">
        <v>8.3299999999999999E-2</v>
      </c>
      <c r="W14" s="74" t="s">
        <v>197</v>
      </c>
      <c r="X14" s="75">
        <v>0.1666</v>
      </c>
      <c r="Y14" s="74" t="s">
        <v>197</v>
      </c>
      <c r="Z14" s="75">
        <v>0.24990000000000001</v>
      </c>
      <c r="AA14" s="74" t="s">
        <v>197</v>
      </c>
      <c r="AB14" s="76">
        <f t="shared" si="1"/>
        <v>0.12495000000000001</v>
      </c>
      <c r="AC14" s="77">
        <f t="shared" si="2"/>
        <v>0.125</v>
      </c>
      <c r="AD14" s="78">
        <v>0.33300000000000002</v>
      </c>
      <c r="AE14" s="46" t="s">
        <v>197</v>
      </c>
      <c r="AF14" s="79" t="s">
        <v>198</v>
      </c>
      <c r="AG14" s="78">
        <v>0.41699999999999998</v>
      </c>
      <c r="AH14" s="74" t="s">
        <v>197</v>
      </c>
      <c r="AI14" s="79" t="s">
        <v>199</v>
      </c>
      <c r="AJ14" s="80">
        <v>0.5</v>
      </c>
      <c r="AK14" s="74" t="s">
        <v>197</v>
      </c>
      <c r="AL14" s="47" t="s">
        <v>200</v>
      </c>
      <c r="AM14" s="81">
        <f t="shared" si="4"/>
        <v>0.25</v>
      </c>
      <c r="AN14" s="82">
        <f t="shared" si="5"/>
        <v>0.24999999999999997</v>
      </c>
      <c r="AO14" s="79"/>
      <c r="AP14" s="84"/>
      <c r="AQ14" s="85"/>
      <c r="AR14" s="85"/>
      <c r="AS14" s="79"/>
      <c r="AT14" s="83"/>
      <c r="AU14" s="132"/>
      <c r="AV14" s="79"/>
      <c r="AW14" s="84"/>
      <c r="AX14" s="85"/>
      <c r="AY14" s="85"/>
      <c r="AZ14" s="79"/>
      <c r="BA14" s="83"/>
      <c r="BB14" s="132"/>
    </row>
    <row r="15" spans="1:55" ht="178.5" x14ac:dyDescent="0.25">
      <c r="A15" s="1013"/>
      <c r="B15" s="1015"/>
      <c r="C15" s="1015"/>
      <c r="D15" s="86">
        <v>0.5</v>
      </c>
      <c r="E15" s="87" t="s">
        <v>201</v>
      </c>
      <c r="F15" s="87">
        <v>12</v>
      </c>
      <c r="G15" s="88" t="s">
        <v>202</v>
      </c>
      <c r="H15" s="86">
        <v>0.5</v>
      </c>
      <c r="I15" s="89" t="s">
        <v>203</v>
      </c>
      <c r="J15" s="90">
        <f t="shared" ref="J15:U15" si="7">100%/12</f>
        <v>8.3333333333333329E-2</v>
      </c>
      <c r="K15" s="90">
        <f t="shared" si="7"/>
        <v>8.3333333333333329E-2</v>
      </c>
      <c r="L15" s="90">
        <f t="shared" si="7"/>
        <v>8.3333333333333329E-2</v>
      </c>
      <c r="M15" s="90">
        <f t="shared" si="7"/>
        <v>8.3333333333333329E-2</v>
      </c>
      <c r="N15" s="90">
        <f t="shared" si="7"/>
        <v>8.3333333333333329E-2</v>
      </c>
      <c r="O15" s="90">
        <f t="shared" si="7"/>
        <v>8.3333333333333329E-2</v>
      </c>
      <c r="P15" s="90">
        <f t="shared" si="7"/>
        <v>8.3333333333333329E-2</v>
      </c>
      <c r="Q15" s="90">
        <f t="shared" si="7"/>
        <v>8.3333333333333329E-2</v>
      </c>
      <c r="R15" s="90">
        <f t="shared" si="7"/>
        <v>8.3333333333333329E-2</v>
      </c>
      <c r="S15" s="90">
        <f t="shared" si="7"/>
        <v>8.3333333333333329E-2</v>
      </c>
      <c r="T15" s="90">
        <f t="shared" si="7"/>
        <v>8.3333333333333329E-2</v>
      </c>
      <c r="U15" s="90">
        <f t="shared" si="7"/>
        <v>8.3333333333333329E-2</v>
      </c>
      <c r="V15" s="73">
        <v>8.3299999999999999E-2</v>
      </c>
      <c r="W15" s="74" t="s">
        <v>204</v>
      </c>
      <c r="X15" s="75">
        <v>0.1666</v>
      </c>
      <c r="Y15" s="74" t="s">
        <v>204</v>
      </c>
      <c r="Z15" s="75">
        <v>0.24990000000000001</v>
      </c>
      <c r="AA15" s="74" t="s">
        <v>204</v>
      </c>
      <c r="AB15" s="76">
        <f t="shared" si="1"/>
        <v>0.12495000000000001</v>
      </c>
      <c r="AC15" s="77">
        <f t="shared" si="2"/>
        <v>0.125</v>
      </c>
      <c r="AD15" s="78">
        <v>0.33300000000000002</v>
      </c>
      <c r="AE15" s="91" t="s">
        <v>205</v>
      </c>
      <c r="AF15" s="79" t="s">
        <v>198</v>
      </c>
      <c r="AG15" s="78">
        <v>0.41699999999999998</v>
      </c>
      <c r="AH15" s="91" t="s">
        <v>205</v>
      </c>
      <c r="AI15" s="47" t="s">
        <v>200</v>
      </c>
      <c r="AJ15" s="80">
        <v>0.5</v>
      </c>
      <c r="AK15" s="91" t="s">
        <v>170</v>
      </c>
      <c r="AL15" s="47" t="s">
        <v>200</v>
      </c>
      <c r="AM15" s="81">
        <f t="shared" si="4"/>
        <v>0.25</v>
      </c>
      <c r="AN15" s="82">
        <f t="shared" si="5"/>
        <v>0.24999999999999997</v>
      </c>
      <c r="AO15" s="92"/>
      <c r="AP15" s="92"/>
      <c r="AQ15" s="92"/>
      <c r="AR15" s="92"/>
      <c r="AS15" s="92"/>
      <c r="AT15" s="92"/>
      <c r="AU15" s="92"/>
      <c r="AV15" s="92"/>
      <c r="AW15" s="92"/>
      <c r="AX15" s="92"/>
      <c r="AY15" s="92"/>
      <c r="AZ15" s="92"/>
      <c r="BA15" s="92"/>
      <c r="BB15" s="92"/>
    </row>
    <row r="16" spans="1:55" ht="409.5" x14ac:dyDescent="0.25">
      <c r="A16" s="35" t="s">
        <v>29</v>
      </c>
      <c r="B16" s="35" t="s">
        <v>193</v>
      </c>
      <c r="C16" s="35" t="s">
        <v>73</v>
      </c>
      <c r="D16" s="167">
        <v>2.2700000000000001E-2</v>
      </c>
      <c r="E16" s="37" t="s">
        <v>206</v>
      </c>
      <c r="F16" s="37">
        <v>1</v>
      </c>
      <c r="G16" s="38" t="s">
        <v>4</v>
      </c>
      <c r="H16" s="167">
        <v>2.2700000000000001E-2</v>
      </c>
      <c r="I16" s="58" t="s">
        <v>207</v>
      </c>
      <c r="J16" s="94">
        <v>1</v>
      </c>
      <c r="K16" s="94"/>
      <c r="L16" s="38"/>
      <c r="M16" s="94"/>
      <c r="N16" s="38"/>
      <c r="O16" s="94"/>
      <c r="P16" s="38"/>
      <c r="Q16" s="94"/>
      <c r="R16" s="38"/>
      <c r="S16" s="94"/>
      <c r="T16" s="38"/>
      <c r="U16" s="94"/>
      <c r="V16" s="97">
        <v>1</v>
      </c>
      <c r="W16" s="47" t="s">
        <v>208</v>
      </c>
      <c r="X16" s="52"/>
      <c r="Y16" s="52"/>
      <c r="Z16" s="39"/>
      <c r="AA16" s="98"/>
      <c r="AB16" s="99">
        <f t="shared" si="1"/>
        <v>2.2700000000000001E-2</v>
      </c>
      <c r="AC16" s="77">
        <f t="shared" si="2"/>
        <v>2.2700000000000001E-2</v>
      </c>
      <c r="AD16" s="39"/>
      <c r="AE16" s="100"/>
      <c r="AF16" s="52"/>
      <c r="AG16" s="52"/>
      <c r="AH16" s="52"/>
      <c r="AI16" s="39"/>
      <c r="AJ16" s="39"/>
      <c r="AK16" s="101"/>
      <c r="AL16" s="102"/>
      <c r="AM16" s="77">
        <f t="shared" si="4"/>
        <v>2.2700000000000001E-2</v>
      </c>
      <c r="AN16" s="77">
        <f t="shared" si="5"/>
        <v>2.2700000000000001E-2</v>
      </c>
      <c r="AO16" s="39"/>
      <c r="AP16" s="104"/>
      <c r="AQ16" s="105"/>
      <c r="AR16" s="105"/>
      <c r="AS16" s="103"/>
      <c r="AT16" s="106"/>
      <c r="AU16" s="130"/>
      <c r="AV16" s="103"/>
      <c r="AW16" s="104"/>
      <c r="AX16" s="105"/>
      <c r="AY16" s="105"/>
      <c r="AZ16" s="103"/>
      <c r="BA16" s="106"/>
      <c r="BB16" s="130"/>
    </row>
    <row r="17" spans="1:54" ht="199.5" x14ac:dyDescent="0.25">
      <c r="A17" s="35" t="s">
        <v>29</v>
      </c>
      <c r="B17" s="35" t="s">
        <v>193</v>
      </c>
      <c r="C17" s="35" t="s">
        <v>73</v>
      </c>
      <c r="D17" s="168">
        <v>2.2700000000000001E-2</v>
      </c>
      <c r="E17" s="37" t="s">
        <v>209</v>
      </c>
      <c r="F17" s="37">
        <v>4</v>
      </c>
      <c r="G17" s="38" t="s">
        <v>210</v>
      </c>
      <c r="H17" s="168">
        <v>2.2700000000000001E-2</v>
      </c>
      <c r="I17" s="39" t="s">
        <v>211</v>
      </c>
      <c r="J17" s="107"/>
      <c r="K17" s="94"/>
      <c r="L17" s="94">
        <v>0.25</v>
      </c>
      <c r="M17" s="94"/>
      <c r="N17" s="107"/>
      <c r="O17" s="94">
        <v>0.25</v>
      </c>
      <c r="P17" s="107"/>
      <c r="Q17" s="94"/>
      <c r="R17" s="94">
        <v>0.25</v>
      </c>
      <c r="S17" s="94"/>
      <c r="T17" s="107"/>
      <c r="U17" s="94">
        <v>0.25</v>
      </c>
      <c r="V17" s="38"/>
      <c r="W17" s="37"/>
      <c r="X17" s="52"/>
      <c r="Y17" s="52"/>
      <c r="Z17" s="98">
        <v>0.25</v>
      </c>
      <c r="AA17" s="37" t="s">
        <v>212</v>
      </c>
      <c r="AB17" s="77">
        <f t="shared" si="1"/>
        <v>5.6750000000000004E-3</v>
      </c>
      <c r="AC17" s="77">
        <f t="shared" si="2"/>
        <v>5.6750000000000004E-3</v>
      </c>
      <c r="AD17" s="39"/>
      <c r="AE17" s="100"/>
      <c r="AF17" s="52"/>
      <c r="AG17" s="52"/>
      <c r="AH17" s="52"/>
      <c r="AI17" s="39"/>
      <c r="AJ17" s="108">
        <v>0.5</v>
      </c>
      <c r="AK17" s="101" t="s">
        <v>213</v>
      </c>
      <c r="AL17" s="101" t="s">
        <v>214</v>
      </c>
      <c r="AM17" s="77">
        <f t="shared" si="4"/>
        <v>1.1350000000000001E-2</v>
      </c>
      <c r="AN17" s="77">
        <f t="shared" si="5"/>
        <v>1.1350000000000001E-2</v>
      </c>
      <c r="AO17" s="39"/>
      <c r="AP17" s="100"/>
      <c r="AQ17" s="52"/>
      <c r="AR17" s="52"/>
      <c r="AS17" s="39"/>
      <c r="AT17" s="101"/>
      <c r="AU17" s="102"/>
      <c r="AV17" s="39"/>
      <c r="AW17" s="100"/>
      <c r="AX17" s="52"/>
      <c r="AY17" s="52"/>
      <c r="AZ17" s="39"/>
      <c r="BA17" s="101"/>
      <c r="BB17" s="102"/>
    </row>
    <row r="18" spans="1:54" ht="313.5" x14ac:dyDescent="0.25">
      <c r="A18" s="35" t="s">
        <v>29</v>
      </c>
      <c r="B18" s="35" t="s">
        <v>193</v>
      </c>
      <c r="C18" s="35" t="s">
        <v>73</v>
      </c>
      <c r="D18" s="168">
        <v>2.2700000000000001E-2</v>
      </c>
      <c r="E18" s="37" t="s">
        <v>209</v>
      </c>
      <c r="F18" s="37">
        <v>12</v>
      </c>
      <c r="G18" s="38" t="s">
        <v>215</v>
      </c>
      <c r="H18" s="168">
        <v>2.2700000000000001E-2</v>
      </c>
      <c r="I18" s="39" t="s">
        <v>216</v>
      </c>
      <c r="J18" s="109">
        <f t="shared" ref="J18:U18" si="8">1/12</f>
        <v>8.3333333333333329E-2</v>
      </c>
      <c r="K18" s="109">
        <f t="shared" si="8"/>
        <v>8.3333333333333329E-2</v>
      </c>
      <c r="L18" s="109">
        <f t="shared" si="8"/>
        <v>8.3333333333333329E-2</v>
      </c>
      <c r="M18" s="109">
        <f t="shared" si="8"/>
        <v>8.3333333333333329E-2</v>
      </c>
      <c r="N18" s="109">
        <f t="shared" si="8"/>
        <v>8.3333333333333329E-2</v>
      </c>
      <c r="O18" s="109">
        <f t="shared" si="8"/>
        <v>8.3333333333333329E-2</v>
      </c>
      <c r="P18" s="109">
        <f t="shared" si="8"/>
        <v>8.3333333333333329E-2</v>
      </c>
      <c r="Q18" s="109">
        <f t="shared" si="8"/>
        <v>8.3333333333333329E-2</v>
      </c>
      <c r="R18" s="109">
        <f t="shared" si="8"/>
        <v>8.3333333333333329E-2</v>
      </c>
      <c r="S18" s="109">
        <f t="shared" si="8"/>
        <v>8.3333333333333329E-2</v>
      </c>
      <c r="T18" s="109">
        <f t="shared" si="8"/>
        <v>8.3333333333333329E-2</v>
      </c>
      <c r="U18" s="109">
        <f t="shared" si="8"/>
        <v>8.3333333333333329E-2</v>
      </c>
      <c r="V18" s="109">
        <v>8.3299999999999999E-2</v>
      </c>
      <c r="W18" s="37" t="s">
        <v>217</v>
      </c>
      <c r="X18" s="52">
        <v>0.1666</v>
      </c>
      <c r="Y18" s="37" t="s">
        <v>218</v>
      </c>
      <c r="Z18" s="52">
        <v>0.24990000000000001</v>
      </c>
      <c r="AA18" s="37" t="s">
        <v>219</v>
      </c>
      <c r="AB18" s="77">
        <f t="shared" si="1"/>
        <v>5.6727300000000008E-3</v>
      </c>
      <c r="AC18" s="77">
        <f t="shared" si="2"/>
        <v>5.6750000000000004E-3</v>
      </c>
      <c r="AD18" s="52">
        <v>0.3332</v>
      </c>
      <c r="AE18" s="37" t="s">
        <v>220</v>
      </c>
      <c r="AF18" s="39" t="s">
        <v>221</v>
      </c>
      <c r="AG18" s="52">
        <v>0.41649999999999998</v>
      </c>
      <c r="AH18" s="47" t="s">
        <v>222</v>
      </c>
      <c r="AI18" s="39" t="s">
        <v>223</v>
      </c>
      <c r="AJ18" s="110">
        <v>0.49980000000000002</v>
      </c>
      <c r="AK18" s="101" t="s">
        <v>224</v>
      </c>
      <c r="AL18" s="101" t="s">
        <v>214</v>
      </c>
      <c r="AM18" s="77">
        <f t="shared" si="4"/>
        <v>1.1345460000000002E-2</v>
      </c>
      <c r="AN18" s="77">
        <f t="shared" si="5"/>
        <v>1.1349999999999999E-2</v>
      </c>
      <c r="AO18" s="39"/>
      <c r="AP18" s="100"/>
      <c r="AQ18" s="52"/>
      <c r="AR18" s="52"/>
      <c r="AS18" s="39"/>
      <c r="AT18" s="101"/>
      <c r="AU18" s="102"/>
      <c r="AV18" s="39"/>
      <c r="AW18" s="100"/>
      <c r="AX18" s="52"/>
      <c r="AY18" s="52"/>
      <c r="AZ18" s="39"/>
      <c r="BA18" s="101"/>
      <c r="BB18" s="102"/>
    </row>
    <row r="19" spans="1:54" ht="327.75" x14ac:dyDescent="0.25">
      <c r="A19" s="35" t="s">
        <v>29</v>
      </c>
      <c r="B19" s="35" t="s">
        <v>193</v>
      </c>
      <c r="C19" s="35" t="s">
        <v>73</v>
      </c>
      <c r="D19" s="168">
        <v>2.2700000000000001E-2</v>
      </c>
      <c r="E19" s="37" t="s">
        <v>209</v>
      </c>
      <c r="F19" s="37">
        <v>12</v>
      </c>
      <c r="G19" s="38" t="s">
        <v>215</v>
      </c>
      <c r="H19" s="168">
        <v>2.2700000000000001E-2</v>
      </c>
      <c r="I19" s="39" t="s">
        <v>225</v>
      </c>
      <c r="J19" s="109">
        <f>1/12</f>
        <v>8.3333333333333329E-2</v>
      </c>
      <c r="K19" s="109">
        <f t="shared" ref="K19:U19" si="9">100%/12</f>
        <v>8.3333333333333329E-2</v>
      </c>
      <c r="L19" s="109">
        <f t="shared" si="9"/>
        <v>8.3333333333333329E-2</v>
      </c>
      <c r="M19" s="109">
        <f t="shared" si="9"/>
        <v>8.3333333333333329E-2</v>
      </c>
      <c r="N19" s="109">
        <f t="shared" si="9"/>
        <v>8.3333333333333329E-2</v>
      </c>
      <c r="O19" s="109">
        <f t="shared" si="9"/>
        <v>8.3333333333333329E-2</v>
      </c>
      <c r="P19" s="109">
        <f t="shared" si="9"/>
        <v>8.3333333333333329E-2</v>
      </c>
      <c r="Q19" s="109">
        <f t="shared" si="9"/>
        <v>8.3333333333333329E-2</v>
      </c>
      <c r="R19" s="109">
        <f t="shared" si="9"/>
        <v>8.3333333333333329E-2</v>
      </c>
      <c r="S19" s="109">
        <f t="shared" si="9"/>
        <v>8.3333333333333329E-2</v>
      </c>
      <c r="T19" s="109">
        <f t="shared" si="9"/>
        <v>8.3333333333333329E-2</v>
      </c>
      <c r="U19" s="109">
        <f t="shared" si="9"/>
        <v>8.3333333333333329E-2</v>
      </c>
      <c r="V19" s="109">
        <v>8.3299999999999999E-2</v>
      </c>
      <c r="W19" s="37" t="s">
        <v>226</v>
      </c>
      <c r="X19" s="52">
        <v>0.1666</v>
      </c>
      <c r="Y19" s="37" t="s">
        <v>227</v>
      </c>
      <c r="Z19" s="52">
        <v>0.24990000000000001</v>
      </c>
      <c r="AA19" s="37" t="s">
        <v>228</v>
      </c>
      <c r="AB19" s="77">
        <f t="shared" si="1"/>
        <v>5.6727300000000008E-3</v>
      </c>
      <c r="AC19" s="77">
        <f t="shared" si="2"/>
        <v>5.6750000000000004E-3</v>
      </c>
      <c r="AD19" s="52">
        <v>0.3332</v>
      </c>
      <c r="AE19" s="37" t="s">
        <v>229</v>
      </c>
      <c r="AF19" s="39" t="s">
        <v>221</v>
      </c>
      <c r="AG19" s="52">
        <v>0.41649999999999998</v>
      </c>
      <c r="AH19" s="37" t="s">
        <v>230</v>
      </c>
      <c r="AI19" s="39" t="s">
        <v>231</v>
      </c>
      <c r="AJ19" s="110">
        <f>AG19+O19</f>
        <v>0.4998333333333333</v>
      </c>
      <c r="AK19" s="101" t="s">
        <v>232</v>
      </c>
      <c r="AL19" s="101" t="s">
        <v>214</v>
      </c>
      <c r="AM19" s="77">
        <f t="shared" si="4"/>
        <v>1.1346216666666667E-2</v>
      </c>
      <c r="AN19" s="77">
        <f t="shared" si="5"/>
        <v>1.1349999999999999E-2</v>
      </c>
      <c r="AO19" s="39"/>
      <c r="AP19" s="100"/>
      <c r="AQ19" s="52"/>
      <c r="AR19" s="52"/>
      <c r="AS19" s="39"/>
      <c r="AT19" s="101"/>
      <c r="AU19" s="102"/>
      <c r="AV19" s="39"/>
      <c r="AW19" s="100"/>
      <c r="AX19" s="52"/>
      <c r="AY19" s="52"/>
      <c r="AZ19" s="39"/>
      <c r="BA19" s="101"/>
      <c r="BB19" s="102"/>
    </row>
    <row r="20" spans="1:54" ht="89.25" x14ac:dyDescent="0.25">
      <c r="A20" s="35" t="s">
        <v>29</v>
      </c>
      <c r="B20" s="35" t="s">
        <v>193</v>
      </c>
      <c r="C20" s="35" t="s">
        <v>73</v>
      </c>
      <c r="D20" s="168">
        <v>2.2700000000000001E-2</v>
      </c>
      <c r="E20" s="37" t="s">
        <v>209</v>
      </c>
      <c r="F20" s="37">
        <v>2</v>
      </c>
      <c r="G20" s="38" t="s">
        <v>215</v>
      </c>
      <c r="H20" s="168">
        <v>2.2700000000000001E-2</v>
      </c>
      <c r="I20" s="58" t="s">
        <v>233</v>
      </c>
      <c r="J20" s="38"/>
      <c r="K20" s="94">
        <v>0.5</v>
      </c>
      <c r="L20" s="38"/>
      <c r="M20" s="38"/>
      <c r="N20" s="38"/>
      <c r="O20" s="38"/>
      <c r="P20" s="38"/>
      <c r="Q20" s="38"/>
      <c r="R20" s="94">
        <v>0.5</v>
      </c>
      <c r="S20" s="38"/>
      <c r="T20" s="38"/>
      <c r="U20" s="38"/>
      <c r="V20" s="39"/>
      <c r="W20" s="100"/>
      <c r="X20" s="97">
        <v>0.5</v>
      </c>
      <c r="Y20" s="37" t="s">
        <v>234</v>
      </c>
      <c r="Z20" s="39"/>
      <c r="AA20" s="101"/>
      <c r="AB20" s="77">
        <f t="shared" si="1"/>
        <v>1.1350000000000001E-2</v>
      </c>
      <c r="AC20" s="77">
        <f t="shared" si="2"/>
        <v>1.1350000000000001E-2</v>
      </c>
      <c r="AD20" s="39"/>
      <c r="AE20" s="100"/>
      <c r="AF20" s="52"/>
      <c r="AG20" s="52"/>
      <c r="AH20" s="52"/>
      <c r="AI20" s="39"/>
      <c r="AJ20" s="39"/>
      <c r="AK20" s="101"/>
      <c r="AL20" s="102"/>
      <c r="AM20" s="77">
        <f t="shared" si="4"/>
        <v>1.1350000000000001E-2</v>
      </c>
      <c r="AN20" s="77">
        <f t="shared" si="5"/>
        <v>1.1350000000000001E-2</v>
      </c>
      <c r="AO20" s="39"/>
      <c r="AP20" s="104"/>
      <c r="AQ20" s="105"/>
      <c r="AR20" s="105"/>
      <c r="AS20" s="103"/>
      <c r="AT20" s="106"/>
      <c r="AU20" s="130"/>
      <c r="AV20" s="103"/>
      <c r="AW20" s="104"/>
      <c r="AX20" s="105"/>
      <c r="AY20" s="105"/>
      <c r="AZ20" s="103"/>
      <c r="BA20" s="106"/>
      <c r="BB20" s="130"/>
    </row>
    <row r="21" spans="1:54" ht="327.75" x14ac:dyDescent="0.25">
      <c r="A21" s="35" t="s">
        <v>29</v>
      </c>
      <c r="B21" s="35" t="s">
        <v>193</v>
      </c>
      <c r="C21" s="35" t="s">
        <v>73</v>
      </c>
      <c r="D21" s="168">
        <v>2.2700000000000001E-2</v>
      </c>
      <c r="E21" s="37" t="s">
        <v>209</v>
      </c>
      <c r="F21" s="37">
        <v>2</v>
      </c>
      <c r="G21" s="38" t="s">
        <v>215</v>
      </c>
      <c r="H21" s="168">
        <v>2.2700000000000001E-2</v>
      </c>
      <c r="I21" s="39" t="s">
        <v>235</v>
      </c>
      <c r="J21" s="94"/>
      <c r="K21" s="38"/>
      <c r="L21" s="94"/>
      <c r="M21" s="94"/>
      <c r="N21" s="94"/>
      <c r="O21" s="94">
        <v>0.5</v>
      </c>
      <c r="P21" s="38"/>
      <c r="Q21" s="94"/>
      <c r="R21" s="94"/>
      <c r="S21" s="94"/>
      <c r="T21" s="94"/>
      <c r="U21" s="94">
        <v>0.5</v>
      </c>
      <c r="V21" s="39"/>
      <c r="W21" s="100"/>
      <c r="X21" s="52"/>
      <c r="Y21" s="52"/>
      <c r="Z21" s="39"/>
      <c r="AA21" s="101"/>
      <c r="AB21" s="77">
        <f t="shared" si="1"/>
        <v>0</v>
      </c>
      <c r="AC21" s="77">
        <f t="shared" si="2"/>
        <v>0</v>
      </c>
      <c r="AD21" s="39"/>
      <c r="AE21" s="100"/>
      <c r="AF21" s="52"/>
      <c r="AG21" s="52"/>
      <c r="AH21" s="52"/>
      <c r="AI21" s="39"/>
      <c r="AJ21" s="80">
        <v>0</v>
      </c>
      <c r="AK21" s="101" t="s">
        <v>236</v>
      </c>
      <c r="AL21" s="169" t="s">
        <v>237</v>
      </c>
      <c r="AM21" s="77">
        <f t="shared" si="4"/>
        <v>0</v>
      </c>
      <c r="AN21" s="77">
        <f t="shared" si="5"/>
        <v>1.1350000000000001E-2</v>
      </c>
      <c r="AO21" s="39"/>
      <c r="AP21" s="84"/>
      <c r="AQ21" s="85"/>
      <c r="AR21" s="85"/>
      <c r="AS21" s="79"/>
      <c r="AT21" s="83"/>
      <c r="AU21" s="132"/>
      <c r="AV21" s="79"/>
      <c r="AW21" s="84"/>
      <c r="AX21" s="85"/>
      <c r="AY21" s="85"/>
      <c r="AZ21" s="79"/>
      <c r="BA21" s="83"/>
      <c r="BB21" s="132"/>
    </row>
    <row r="22" spans="1:54" ht="270.75" x14ac:dyDescent="0.25">
      <c r="A22" s="35" t="s">
        <v>29</v>
      </c>
      <c r="B22" s="35" t="s">
        <v>193</v>
      </c>
      <c r="C22" s="111" t="s">
        <v>73</v>
      </c>
      <c r="D22" s="168">
        <v>2.2700000000000001E-2</v>
      </c>
      <c r="E22" s="37" t="s">
        <v>209</v>
      </c>
      <c r="F22" s="37">
        <v>6</v>
      </c>
      <c r="G22" s="38" t="s">
        <v>215</v>
      </c>
      <c r="H22" s="168">
        <v>2.2700000000000001E-2</v>
      </c>
      <c r="I22" s="58" t="s">
        <v>238</v>
      </c>
      <c r="J22" s="94"/>
      <c r="K22" s="112">
        <v>0.16700000000000001</v>
      </c>
      <c r="L22" s="109"/>
      <c r="M22" s="112">
        <v>0.16700000000000001</v>
      </c>
      <c r="N22" s="109"/>
      <c r="O22" s="112">
        <v>0.16700000000000001</v>
      </c>
      <c r="P22" s="109"/>
      <c r="Q22" s="112">
        <v>0.16700000000000001</v>
      </c>
      <c r="R22" s="109"/>
      <c r="S22" s="112">
        <v>0.16700000000000001</v>
      </c>
      <c r="T22" s="109"/>
      <c r="U22" s="112">
        <v>0.16700000000000001</v>
      </c>
      <c r="V22" s="113"/>
      <c r="W22" s="100"/>
      <c r="X22" s="97">
        <v>0.16669999999999999</v>
      </c>
      <c r="Y22" s="37" t="s">
        <v>239</v>
      </c>
      <c r="Z22" s="39"/>
      <c r="AA22" s="101"/>
      <c r="AB22" s="77">
        <f t="shared" si="1"/>
        <v>3.7840899999999999E-3</v>
      </c>
      <c r="AC22" s="77">
        <f t="shared" si="2"/>
        <v>3.7909000000000003E-3</v>
      </c>
      <c r="AD22" s="114">
        <v>0.33400000000000002</v>
      </c>
      <c r="AE22" s="37" t="s">
        <v>240</v>
      </c>
      <c r="AF22" s="39" t="s">
        <v>221</v>
      </c>
      <c r="AG22" s="52"/>
      <c r="AH22" s="52"/>
      <c r="AI22" s="39"/>
      <c r="AJ22" s="110">
        <v>0.501</v>
      </c>
      <c r="AK22" s="101" t="s">
        <v>241</v>
      </c>
      <c r="AL22" s="101" t="s">
        <v>214</v>
      </c>
      <c r="AM22" s="77">
        <f t="shared" si="4"/>
        <v>1.1372700000000001E-2</v>
      </c>
      <c r="AN22" s="77">
        <f t="shared" si="5"/>
        <v>1.1372700000000001E-2</v>
      </c>
      <c r="AO22" s="39"/>
      <c r="AP22" s="104"/>
      <c r="AQ22" s="105"/>
      <c r="AR22" s="105"/>
      <c r="AS22" s="103"/>
      <c r="AT22" s="106"/>
      <c r="AU22" s="130"/>
      <c r="AV22" s="103"/>
      <c r="AW22" s="104"/>
      <c r="AX22" s="105"/>
      <c r="AY22" s="105"/>
      <c r="AZ22" s="103"/>
      <c r="BA22" s="106"/>
      <c r="BB22" s="130"/>
    </row>
    <row r="23" spans="1:54" ht="313.5" x14ac:dyDescent="0.25">
      <c r="A23" s="35" t="s">
        <v>29</v>
      </c>
      <c r="B23" s="35" t="s">
        <v>193</v>
      </c>
      <c r="C23" s="35" t="s">
        <v>73</v>
      </c>
      <c r="D23" s="168">
        <v>2.2700000000000001E-2</v>
      </c>
      <c r="E23" s="37" t="s">
        <v>209</v>
      </c>
      <c r="F23" s="37">
        <v>3</v>
      </c>
      <c r="G23" s="38" t="s">
        <v>210</v>
      </c>
      <c r="H23" s="168">
        <v>2.2700000000000001E-2</v>
      </c>
      <c r="I23" s="39" t="s">
        <v>242</v>
      </c>
      <c r="J23" s="115"/>
      <c r="K23" s="115"/>
      <c r="L23" s="116"/>
      <c r="M23" s="40">
        <f t="shared" ref="M23:O23" si="10">1/3</f>
        <v>0.33333333333333331</v>
      </c>
      <c r="N23" s="40">
        <f t="shared" si="10"/>
        <v>0.33333333333333331</v>
      </c>
      <c r="O23" s="40">
        <f t="shared" si="10"/>
        <v>0.33333333333333331</v>
      </c>
      <c r="P23" s="116"/>
      <c r="Q23" s="116"/>
      <c r="R23" s="115"/>
      <c r="S23" s="115"/>
      <c r="T23" s="115"/>
      <c r="U23" s="115"/>
      <c r="V23" s="39"/>
      <c r="W23" s="100"/>
      <c r="X23" s="52"/>
      <c r="Y23" s="52"/>
      <c r="Z23" s="39"/>
      <c r="AA23" s="101"/>
      <c r="AB23" s="77">
        <f t="shared" si="1"/>
        <v>0</v>
      </c>
      <c r="AC23" s="77">
        <f t="shared" si="2"/>
        <v>0</v>
      </c>
      <c r="AD23" s="114">
        <v>0.33300000000000002</v>
      </c>
      <c r="AE23" s="37" t="s">
        <v>243</v>
      </c>
      <c r="AF23" s="39" t="s">
        <v>221</v>
      </c>
      <c r="AG23" s="52">
        <v>0.6663</v>
      </c>
      <c r="AH23" s="39" t="s">
        <v>244</v>
      </c>
      <c r="AI23" s="39" t="s">
        <v>245</v>
      </c>
      <c r="AJ23" s="110">
        <v>0.99960000000000004</v>
      </c>
      <c r="AK23" s="101" t="s">
        <v>246</v>
      </c>
      <c r="AL23" s="101" t="s">
        <v>214</v>
      </c>
      <c r="AM23" s="77">
        <f t="shared" si="4"/>
        <v>2.2690920000000003E-2</v>
      </c>
      <c r="AN23" s="77">
        <f t="shared" si="5"/>
        <v>2.2700000000000001E-2</v>
      </c>
      <c r="AO23" s="39"/>
      <c r="AP23" s="84"/>
      <c r="AQ23" s="85"/>
      <c r="AR23" s="85"/>
      <c r="AS23" s="79"/>
      <c r="AT23" s="83"/>
      <c r="AU23" s="132"/>
      <c r="AV23" s="79"/>
      <c r="AW23" s="84"/>
      <c r="AX23" s="85"/>
      <c r="AY23" s="85"/>
      <c r="AZ23" s="79"/>
      <c r="BA23" s="83"/>
      <c r="BB23" s="132"/>
    </row>
    <row r="24" spans="1:54" ht="114.75" x14ac:dyDescent="0.25">
      <c r="A24" s="35" t="s">
        <v>29</v>
      </c>
      <c r="B24" s="35" t="s">
        <v>193</v>
      </c>
      <c r="C24" s="35" t="s">
        <v>73</v>
      </c>
      <c r="D24" s="168">
        <v>2.2700000000000001E-2</v>
      </c>
      <c r="E24" s="37" t="s">
        <v>209</v>
      </c>
      <c r="F24" s="37">
        <v>1</v>
      </c>
      <c r="G24" s="38" t="s">
        <v>210</v>
      </c>
      <c r="H24" s="168">
        <v>2.2700000000000001E-2</v>
      </c>
      <c r="I24" s="39" t="s">
        <v>247</v>
      </c>
      <c r="J24" s="115"/>
      <c r="K24" s="115"/>
      <c r="L24" s="116"/>
      <c r="M24" s="115"/>
      <c r="N24" s="115"/>
      <c r="O24" s="115"/>
      <c r="P24" s="115">
        <v>1</v>
      </c>
      <c r="Q24" s="115"/>
      <c r="R24" s="115"/>
      <c r="S24" s="115"/>
      <c r="T24" s="115"/>
      <c r="U24" s="115"/>
      <c r="V24" s="39"/>
      <c r="W24" s="100"/>
      <c r="X24" s="52"/>
      <c r="Y24" s="52"/>
      <c r="Z24" s="39"/>
      <c r="AA24" s="101"/>
      <c r="AB24" s="77">
        <f t="shared" si="1"/>
        <v>0</v>
      </c>
      <c r="AC24" s="77">
        <f t="shared" si="2"/>
        <v>0</v>
      </c>
      <c r="AD24" s="39"/>
      <c r="AE24" s="100"/>
      <c r="AF24" s="52"/>
      <c r="AG24" s="52"/>
      <c r="AH24" s="52"/>
      <c r="AI24" s="39"/>
      <c r="AJ24" s="39"/>
      <c r="AK24" s="101"/>
      <c r="AL24" s="102"/>
      <c r="AM24" s="77">
        <f t="shared" si="4"/>
        <v>0</v>
      </c>
      <c r="AN24" s="77">
        <f t="shared" si="5"/>
        <v>0</v>
      </c>
      <c r="AO24" s="39"/>
      <c r="AP24" s="104"/>
      <c r="AQ24" s="105"/>
      <c r="AR24" s="105"/>
      <c r="AS24" s="103"/>
      <c r="AT24" s="106"/>
      <c r="AU24" s="130"/>
      <c r="AV24" s="103"/>
      <c r="AW24" s="104"/>
      <c r="AX24" s="105"/>
      <c r="AY24" s="105"/>
      <c r="AZ24" s="103"/>
      <c r="BA24" s="106"/>
      <c r="BB24" s="130"/>
    </row>
    <row r="25" spans="1:54" ht="327.75" x14ac:dyDescent="0.25">
      <c r="A25" s="35" t="s">
        <v>29</v>
      </c>
      <c r="B25" s="35" t="s">
        <v>193</v>
      </c>
      <c r="C25" s="35" t="s">
        <v>73</v>
      </c>
      <c r="D25" s="168">
        <v>2.2700000000000001E-2</v>
      </c>
      <c r="E25" s="37" t="s">
        <v>209</v>
      </c>
      <c r="F25" s="37">
        <v>5</v>
      </c>
      <c r="G25" s="38" t="s">
        <v>215</v>
      </c>
      <c r="H25" s="168">
        <v>2.2700000000000001E-2</v>
      </c>
      <c r="I25" s="39" t="s">
        <v>248</v>
      </c>
      <c r="J25" s="115"/>
      <c r="K25" s="115"/>
      <c r="L25" s="115">
        <v>0.2</v>
      </c>
      <c r="M25" s="115"/>
      <c r="N25" s="115">
        <v>0.2</v>
      </c>
      <c r="O25" s="115"/>
      <c r="P25" s="115">
        <v>0.2</v>
      </c>
      <c r="Q25" s="115"/>
      <c r="R25" s="115">
        <v>0.2</v>
      </c>
      <c r="S25" s="115"/>
      <c r="T25" s="115">
        <v>0.2</v>
      </c>
      <c r="U25" s="115"/>
      <c r="V25" s="101"/>
      <c r="W25" s="100"/>
      <c r="X25" s="52"/>
      <c r="Y25" s="52"/>
      <c r="Z25" s="98">
        <v>0.2</v>
      </c>
      <c r="AA25" s="101" t="s">
        <v>249</v>
      </c>
      <c r="AB25" s="77">
        <f t="shared" si="1"/>
        <v>4.5400000000000006E-3</v>
      </c>
      <c r="AC25" s="77">
        <f t="shared" si="2"/>
        <v>4.5400000000000006E-3</v>
      </c>
      <c r="AD25" s="39"/>
      <c r="AE25" s="100"/>
      <c r="AF25" s="52"/>
      <c r="AG25" s="52">
        <v>0.4</v>
      </c>
      <c r="AH25" s="101" t="s">
        <v>250</v>
      </c>
      <c r="AI25" s="39" t="s">
        <v>251</v>
      </c>
      <c r="AJ25" s="39"/>
      <c r="AK25" s="101"/>
      <c r="AL25" s="102"/>
      <c r="AM25" s="77">
        <f t="shared" si="4"/>
        <v>9.0800000000000013E-3</v>
      </c>
      <c r="AN25" s="77">
        <f t="shared" si="5"/>
        <v>9.0800000000000013E-3</v>
      </c>
      <c r="AO25" s="39"/>
      <c r="AP25" s="100"/>
      <c r="AQ25" s="52"/>
      <c r="AR25" s="52"/>
      <c r="AS25" s="39"/>
      <c r="AT25" s="101"/>
      <c r="AU25" s="102"/>
      <c r="AV25" s="39"/>
      <c r="AW25" s="100"/>
      <c r="AX25" s="52"/>
      <c r="AY25" s="52"/>
      <c r="AZ25" s="39"/>
      <c r="BA25" s="101"/>
      <c r="BB25" s="102"/>
    </row>
    <row r="26" spans="1:54" ht="370.5" x14ac:dyDescent="0.25">
      <c r="A26" s="35" t="s">
        <v>29</v>
      </c>
      <c r="B26" s="35" t="s">
        <v>193</v>
      </c>
      <c r="C26" s="35" t="s">
        <v>73</v>
      </c>
      <c r="D26" s="168">
        <v>2.2700000000000001E-2</v>
      </c>
      <c r="E26" s="37" t="s">
        <v>209</v>
      </c>
      <c r="F26" s="37">
        <v>4</v>
      </c>
      <c r="G26" s="38" t="s">
        <v>215</v>
      </c>
      <c r="H26" s="168">
        <v>2.2700000000000001E-2</v>
      </c>
      <c r="I26" s="39" t="s">
        <v>252</v>
      </c>
      <c r="J26" s="115"/>
      <c r="K26" s="115"/>
      <c r="L26" s="115">
        <v>0.25</v>
      </c>
      <c r="M26" s="115"/>
      <c r="N26" s="115"/>
      <c r="O26" s="115">
        <v>0.25</v>
      </c>
      <c r="P26" s="116"/>
      <c r="Q26" s="115"/>
      <c r="R26" s="115">
        <v>0.25</v>
      </c>
      <c r="S26" s="115"/>
      <c r="T26" s="115"/>
      <c r="U26" s="115">
        <v>0.25</v>
      </c>
      <c r="V26" s="101"/>
      <c r="W26" s="100"/>
      <c r="X26" s="52"/>
      <c r="Y26" s="52"/>
      <c r="Z26" s="98">
        <v>0.25</v>
      </c>
      <c r="AA26" s="101" t="s">
        <v>253</v>
      </c>
      <c r="AB26" s="77">
        <f t="shared" si="1"/>
        <v>5.6750000000000004E-3</v>
      </c>
      <c r="AC26" s="77">
        <f t="shared" si="2"/>
        <v>5.6750000000000004E-3</v>
      </c>
      <c r="AD26" s="39"/>
      <c r="AE26" s="100"/>
      <c r="AF26" s="52"/>
      <c r="AG26" s="52"/>
      <c r="AH26" s="52"/>
      <c r="AI26" s="39"/>
      <c r="AJ26" s="108">
        <v>0.5</v>
      </c>
      <c r="AK26" s="101" t="s">
        <v>254</v>
      </c>
      <c r="AL26" s="101" t="s">
        <v>214</v>
      </c>
      <c r="AM26" s="77">
        <f t="shared" si="4"/>
        <v>1.1350000000000001E-2</v>
      </c>
      <c r="AN26" s="77">
        <f t="shared" si="5"/>
        <v>1.1350000000000001E-2</v>
      </c>
      <c r="AO26" s="39"/>
      <c r="AP26" s="100"/>
      <c r="AQ26" s="52"/>
      <c r="AR26" s="52"/>
      <c r="AS26" s="39"/>
      <c r="AT26" s="101"/>
      <c r="AU26" s="102"/>
      <c r="AV26" s="39"/>
      <c r="AW26" s="100"/>
      <c r="AX26" s="52"/>
      <c r="AY26" s="52"/>
      <c r="AZ26" s="39"/>
      <c r="BA26" s="101"/>
      <c r="BB26" s="102"/>
    </row>
    <row r="27" spans="1:54" ht="213.75" x14ac:dyDescent="0.25">
      <c r="A27" s="35" t="s">
        <v>29</v>
      </c>
      <c r="B27" s="35" t="s">
        <v>193</v>
      </c>
      <c r="C27" s="35" t="s">
        <v>73</v>
      </c>
      <c r="D27" s="168">
        <v>2.2700000000000001E-2</v>
      </c>
      <c r="E27" s="37" t="s">
        <v>209</v>
      </c>
      <c r="F27" s="37">
        <v>4</v>
      </c>
      <c r="G27" s="38" t="s">
        <v>215</v>
      </c>
      <c r="H27" s="168">
        <v>2.2700000000000001E-2</v>
      </c>
      <c r="I27" s="39" t="s">
        <v>255</v>
      </c>
      <c r="J27" s="115"/>
      <c r="K27" s="115"/>
      <c r="L27" s="115">
        <v>0.25</v>
      </c>
      <c r="M27" s="115"/>
      <c r="N27" s="115"/>
      <c r="O27" s="115">
        <v>0.25</v>
      </c>
      <c r="P27" s="116"/>
      <c r="Q27" s="115"/>
      <c r="R27" s="115">
        <v>0.25</v>
      </c>
      <c r="S27" s="115"/>
      <c r="T27" s="115"/>
      <c r="U27" s="115">
        <v>0.25</v>
      </c>
      <c r="V27" s="101"/>
      <c r="W27" s="100"/>
      <c r="X27" s="52"/>
      <c r="Y27" s="52"/>
      <c r="Z27" s="98">
        <v>0.25</v>
      </c>
      <c r="AA27" s="101" t="s">
        <v>256</v>
      </c>
      <c r="AB27" s="77">
        <f t="shared" si="1"/>
        <v>5.6750000000000004E-3</v>
      </c>
      <c r="AC27" s="77">
        <f t="shared" si="2"/>
        <v>5.6750000000000004E-3</v>
      </c>
      <c r="AD27" s="39"/>
      <c r="AE27" s="100"/>
      <c r="AF27" s="52"/>
      <c r="AG27" s="52"/>
      <c r="AH27" s="52"/>
      <c r="AI27" s="39"/>
      <c r="AJ27" s="108">
        <v>0.5</v>
      </c>
      <c r="AK27" s="101" t="s">
        <v>257</v>
      </c>
      <c r="AL27" s="101" t="s">
        <v>214</v>
      </c>
      <c r="AM27" s="77">
        <f t="shared" si="4"/>
        <v>1.1350000000000001E-2</v>
      </c>
      <c r="AN27" s="77">
        <f t="shared" si="5"/>
        <v>1.1350000000000001E-2</v>
      </c>
      <c r="AO27" s="39"/>
      <c r="AP27" s="100"/>
      <c r="AQ27" s="52"/>
      <c r="AR27" s="52"/>
      <c r="AS27" s="39"/>
      <c r="AT27" s="101"/>
      <c r="AU27" s="102"/>
      <c r="AV27" s="39"/>
      <c r="AW27" s="100"/>
      <c r="AX27" s="52"/>
      <c r="AY27" s="52"/>
      <c r="AZ27" s="39"/>
      <c r="BA27" s="101"/>
      <c r="BB27" s="102"/>
    </row>
    <row r="28" spans="1:54" ht="313.5" x14ac:dyDescent="0.25">
      <c r="A28" s="35" t="s">
        <v>29</v>
      </c>
      <c r="B28" s="35" t="s">
        <v>193</v>
      </c>
      <c r="C28" s="35" t="s">
        <v>73</v>
      </c>
      <c r="D28" s="168">
        <v>2.2700000000000001E-2</v>
      </c>
      <c r="E28" s="37" t="s">
        <v>209</v>
      </c>
      <c r="F28" s="37">
        <v>11</v>
      </c>
      <c r="G28" s="38" t="s">
        <v>210</v>
      </c>
      <c r="H28" s="168">
        <v>2.2700000000000001E-2</v>
      </c>
      <c r="I28" s="39" t="s">
        <v>258</v>
      </c>
      <c r="J28" s="116"/>
      <c r="K28" s="96">
        <v>9.0999999999999998E-2</v>
      </c>
      <c r="L28" s="96">
        <v>9.0999999999999998E-2</v>
      </c>
      <c r="M28" s="96">
        <v>9.0999999999999998E-2</v>
      </c>
      <c r="N28" s="96">
        <v>9.0999999999999998E-2</v>
      </c>
      <c r="O28" s="96">
        <v>9.0999999999999998E-2</v>
      </c>
      <c r="P28" s="96">
        <v>9.0999999999999998E-2</v>
      </c>
      <c r="Q28" s="96">
        <v>9.0999999999999998E-2</v>
      </c>
      <c r="R28" s="96">
        <v>9.0999999999999998E-2</v>
      </c>
      <c r="S28" s="96">
        <v>9.0999999999999998E-2</v>
      </c>
      <c r="T28" s="96">
        <v>9.0999999999999998E-2</v>
      </c>
      <c r="U28" s="96">
        <v>9.0999999999999998E-2</v>
      </c>
      <c r="V28" s="101"/>
      <c r="W28" s="100"/>
      <c r="X28" s="52">
        <v>9.0999999999999998E-2</v>
      </c>
      <c r="Y28" s="37" t="s">
        <v>259</v>
      </c>
      <c r="Z28" s="112">
        <v>0.182</v>
      </c>
      <c r="AA28" s="101" t="s">
        <v>260</v>
      </c>
      <c r="AB28" s="77">
        <f t="shared" si="1"/>
        <v>4.1314000000000003E-3</v>
      </c>
      <c r="AC28" s="77">
        <f t="shared" si="2"/>
        <v>4.1314000000000003E-3</v>
      </c>
      <c r="AD28" s="112">
        <v>0.27300000000000002</v>
      </c>
      <c r="AE28" s="101" t="s">
        <v>260</v>
      </c>
      <c r="AF28" s="39" t="s">
        <v>221</v>
      </c>
      <c r="AG28" s="52">
        <v>0.36399999999999999</v>
      </c>
      <c r="AH28" s="101" t="s">
        <v>260</v>
      </c>
      <c r="AI28" s="39" t="s">
        <v>223</v>
      </c>
      <c r="AJ28" s="110">
        <v>0.45500000000000002</v>
      </c>
      <c r="AK28" s="101" t="s">
        <v>260</v>
      </c>
      <c r="AL28" s="101" t="s">
        <v>214</v>
      </c>
      <c r="AM28" s="77">
        <f t="shared" si="4"/>
        <v>1.0328500000000001E-2</v>
      </c>
      <c r="AN28" s="77">
        <f t="shared" si="5"/>
        <v>1.0328499999999999E-2</v>
      </c>
      <c r="AO28" s="39"/>
      <c r="AP28" s="100"/>
      <c r="AQ28" s="52"/>
      <c r="AR28" s="52"/>
      <c r="AS28" s="39"/>
      <c r="AT28" s="101"/>
      <c r="AU28" s="102"/>
      <c r="AV28" s="39"/>
      <c r="AW28" s="100"/>
      <c r="AX28" s="52"/>
      <c r="AY28" s="52"/>
      <c r="AZ28" s="39"/>
      <c r="BA28" s="101"/>
      <c r="BB28" s="102"/>
    </row>
    <row r="29" spans="1:54" ht="128.25" x14ac:dyDescent="0.25">
      <c r="A29" s="35" t="s">
        <v>29</v>
      </c>
      <c r="B29" s="35" t="s">
        <v>193</v>
      </c>
      <c r="C29" s="35" t="s">
        <v>73</v>
      </c>
      <c r="D29" s="168">
        <v>2.2700000000000001E-2</v>
      </c>
      <c r="E29" s="37" t="s">
        <v>209</v>
      </c>
      <c r="F29" s="37">
        <v>1</v>
      </c>
      <c r="G29" s="38" t="s">
        <v>210</v>
      </c>
      <c r="H29" s="168">
        <v>2.2700000000000001E-2</v>
      </c>
      <c r="I29" s="39" t="s">
        <v>261</v>
      </c>
      <c r="J29" s="115"/>
      <c r="K29" s="115"/>
      <c r="L29" s="116"/>
      <c r="M29" s="115">
        <v>1</v>
      </c>
      <c r="N29" s="115"/>
      <c r="O29" s="115"/>
      <c r="P29" s="115"/>
      <c r="Q29" s="115"/>
      <c r="R29" s="116"/>
      <c r="S29" s="115"/>
      <c r="T29" s="115"/>
      <c r="U29" s="115"/>
      <c r="V29" s="39"/>
      <c r="W29" s="100"/>
      <c r="X29" s="52"/>
      <c r="Y29" s="52"/>
      <c r="Z29" s="39"/>
      <c r="AA29" s="101"/>
      <c r="AB29" s="77">
        <f t="shared" si="1"/>
        <v>0</v>
      </c>
      <c r="AC29" s="77">
        <f t="shared" si="2"/>
        <v>0</v>
      </c>
      <c r="AD29" s="98">
        <v>1</v>
      </c>
      <c r="AE29" s="98" t="s">
        <v>262</v>
      </c>
      <c r="AF29" s="39" t="s">
        <v>221</v>
      </c>
      <c r="AG29" s="52"/>
      <c r="AH29" s="52"/>
      <c r="AI29" s="39"/>
      <c r="AJ29" s="39"/>
      <c r="AK29" s="101"/>
      <c r="AL29" s="102"/>
      <c r="AM29" s="77">
        <f t="shared" si="4"/>
        <v>2.2700000000000001E-2</v>
      </c>
      <c r="AN29" s="77">
        <f t="shared" si="5"/>
        <v>2.2700000000000001E-2</v>
      </c>
      <c r="AO29" s="39"/>
      <c r="AP29" s="84"/>
      <c r="AQ29" s="85"/>
      <c r="AR29" s="85"/>
      <c r="AS29" s="79"/>
      <c r="AT29" s="83"/>
      <c r="AU29" s="132"/>
      <c r="AV29" s="79"/>
      <c r="AW29" s="84"/>
      <c r="AX29" s="85"/>
      <c r="AY29" s="85"/>
      <c r="AZ29" s="79"/>
      <c r="BA29" s="83"/>
      <c r="BB29" s="132"/>
    </row>
    <row r="30" spans="1:54" ht="228" x14ac:dyDescent="0.25">
      <c r="A30" s="143" t="s">
        <v>29</v>
      </c>
      <c r="B30" s="111" t="s">
        <v>193</v>
      </c>
      <c r="C30" s="35" t="s">
        <v>78</v>
      </c>
      <c r="D30" s="144">
        <f t="shared" ref="D30:D109" si="11">100%/80</f>
        <v>1.2500000000000001E-2</v>
      </c>
      <c r="E30" s="37" t="s">
        <v>319</v>
      </c>
      <c r="F30" s="94">
        <v>1</v>
      </c>
      <c r="G30" s="38" t="s">
        <v>320</v>
      </c>
      <c r="H30" s="144">
        <f t="shared" ref="H30:H109" si="12">100%/80</f>
        <v>1.2500000000000001E-2</v>
      </c>
      <c r="I30" s="145" t="s">
        <v>321</v>
      </c>
      <c r="J30" s="146"/>
      <c r="K30" s="146">
        <v>0.5</v>
      </c>
      <c r="L30" s="146"/>
      <c r="M30" s="146"/>
      <c r="N30" s="146"/>
      <c r="O30" s="146"/>
      <c r="P30" s="146"/>
      <c r="Q30" s="146"/>
      <c r="R30" s="146"/>
      <c r="S30" s="146"/>
      <c r="T30" s="146">
        <v>0.5</v>
      </c>
      <c r="U30" s="146"/>
      <c r="V30" s="147"/>
      <c r="W30" s="13"/>
      <c r="X30" s="148">
        <v>0.5</v>
      </c>
      <c r="Y30" s="47" t="s">
        <v>322</v>
      </c>
      <c r="Z30" s="147"/>
      <c r="AA30" s="13"/>
      <c r="AB30" s="149">
        <f t="shared" si="1"/>
        <v>6.2500000000000003E-3</v>
      </c>
      <c r="AC30" s="49">
        <f t="shared" si="2"/>
        <v>6.2500000000000003E-3</v>
      </c>
      <c r="AD30" s="13"/>
      <c r="AE30" s="13"/>
      <c r="AF30" s="13"/>
      <c r="AG30" s="13"/>
      <c r="AH30" s="13"/>
      <c r="AI30" s="13"/>
      <c r="AJ30" s="13"/>
      <c r="AK30" s="13"/>
      <c r="AL30" s="13"/>
      <c r="AM30" s="149">
        <f t="shared" si="4"/>
        <v>6.2500000000000003E-3</v>
      </c>
      <c r="AN30" s="149">
        <f t="shared" si="5"/>
        <v>6.2500000000000003E-3</v>
      </c>
      <c r="AO30" s="13"/>
      <c r="AP30" s="13"/>
      <c r="AQ30" s="13"/>
      <c r="AR30" s="13"/>
      <c r="AS30" s="13"/>
      <c r="AT30" s="13"/>
      <c r="AU30" s="13"/>
      <c r="AV30" s="13"/>
      <c r="AW30" s="13"/>
      <c r="AX30" s="13"/>
      <c r="AY30" s="13"/>
      <c r="AZ30" s="13"/>
      <c r="BA30" s="13"/>
      <c r="BB30" s="13"/>
    </row>
    <row r="31" spans="1:54" ht="256.5" x14ac:dyDescent="0.25">
      <c r="A31" s="143" t="s">
        <v>29</v>
      </c>
      <c r="B31" s="111" t="s">
        <v>193</v>
      </c>
      <c r="C31" s="35" t="s">
        <v>78</v>
      </c>
      <c r="D31" s="144">
        <f t="shared" si="11"/>
        <v>1.2500000000000001E-2</v>
      </c>
      <c r="E31" s="37" t="s">
        <v>323</v>
      </c>
      <c r="F31" s="94">
        <v>1</v>
      </c>
      <c r="G31" s="38" t="s">
        <v>324</v>
      </c>
      <c r="H31" s="144">
        <f t="shared" si="12"/>
        <v>1.2500000000000001E-2</v>
      </c>
      <c r="I31" s="145" t="s">
        <v>325</v>
      </c>
      <c r="J31" s="151"/>
      <c r="K31" s="151"/>
      <c r="L31" s="146">
        <v>0.25</v>
      </c>
      <c r="M31" s="151"/>
      <c r="N31" s="151"/>
      <c r="O31" s="146">
        <v>0.25</v>
      </c>
      <c r="P31" s="151"/>
      <c r="Q31" s="151"/>
      <c r="R31" s="146">
        <v>0.25</v>
      </c>
      <c r="S31" s="151"/>
      <c r="T31" s="151"/>
      <c r="U31" s="146">
        <v>0.25</v>
      </c>
      <c r="V31" s="147"/>
      <c r="W31" s="13"/>
      <c r="X31" s="147"/>
      <c r="Y31" s="13"/>
      <c r="Z31" s="148">
        <v>0.25</v>
      </c>
      <c r="AA31" s="47" t="s">
        <v>326</v>
      </c>
      <c r="AB31" s="149">
        <f t="shared" si="1"/>
        <v>3.1250000000000002E-3</v>
      </c>
      <c r="AC31" s="149">
        <f t="shared" si="2"/>
        <v>3.1250000000000002E-3</v>
      </c>
      <c r="AD31" s="13"/>
      <c r="AE31" s="13"/>
      <c r="AF31" s="13"/>
      <c r="AG31" s="13"/>
      <c r="AH31" s="13"/>
      <c r="AI31" s="13"/>
      <c r="AJ31" s="148">
        <v>0.5</v>
      </c>
      <c r="AK31" s="47" t="s">
        <v>327</v>
      </c>
      <c r="AL31" s="13"/>
      <c r="AM31" s="149">
        <f t="shared" si="4"/>
        <v>6.2500000000000003E-3</v>
      </c>
      <c r="AN31" s="149">
        <f t="shared" si="5"/>
        <v>6.2500000000000003E-3</v>
      </c>
      <c r="AO31" s="13"/>
      <c r="AP31" s="13"/>
      <c r="AQ31" s="13"/>
      <c r="AR31" s="13"/>
      <c r="AS31" s="13"/>
      <c r="AT31" s="13"/>
      <c r="AU31" s="13"/>
      <c r="AV31" s="13"/>
      <c r="AW31" s="13"/>
      <c r="AX31" s="13"/>
      <c r="AY31" s="13"/>
      <c r="AZ31" s="13"/>
      <c r="BA31" s="13"/>
      <c r="BB31" s="13"/>
    </row>
    <row r="32" spans="1:54" ht="142.5" x14ac:dyDescent="0.25">
      <c r="A32" s="143" t="s">
        <v>29</v>
      </c>
      <c r="B32" s="111" t="s">
        <v>193</v>
      </c>
      <c r="C32" s="35" t="s">
        <v>78</v>
      </c>
      <c r="D32" s="144">
        <f t="shared" si="11"/>
        <v>1.2500000000000001E-2</v>
      </c>
      <c r="E32" s="37" t="s">
        <v>328</v>
      </c>
      <c r="F32" s="94">
        <v>1</v>
      </c>
      <c r="G32" s="38" t="s">
        <v>215</v>
      </c>
      <c r="H32" s="144">
        <f t="shared" si="12"/>
        <v>1.2500000000000001E-2</v>
      </c>
      <c r="I32" s="150" t="s">
        <v>329</v>
      </c>
      <c r="J32" s="146"/>
      <c r="K32" s="146"/>
      <c r="L32" s="146"/>
      <c r="M32" s="146">
        <v>1</v>
      </c>
      <c r="N32" s="146"/>
      <c r="O32" s="146"/>
      <c r="P32" s="146"/>
      <c r="Q32" s="146"/>
      <c r="R32" s="146"/>
      <c r="S32" s="146"/>
      <c r="T32" s="146"/>
      <c r="U32" s="146"/>
      <c r="V32" s="147"/>
      <c r="W32" s="13"/>
      <c r="X32" s="147"/>
      <c r="Y32" s="13"/>
      <c r="Z32" s="147"/>
      <c r="AA32" s="13"/>
      <c r="AB32" s="149">
        <f t="shared" si="1"/>
        <v>0</v>
      </c>
      <c r="AC32" s="149">
        <f t="shared" si="2"/>
        <v>0</v>
      </c>
      <c r="AD32" s="120">
        <v>1</v>
      </c>
      <c r="AE32" s="47" t="s">
        <v>330</v>
      </c>
      <c r="AF32" s="47" t="s">
        <v>331</v>
      </c>
      <c r="AG32" s="13"/>
      <c r="AH32" s="13"/>
      <c r="AI32" s="13"/>
      <c r="AJ32" s="13"/>
      <c r="AK32" s="13"/>
      <c r="AL32" s="13"/>
      <c r="AM32" s="149">
        <f t="shared" si="4"/>
        <v>1.2500000000000001E-2</v>
      </c>
      <c r="AN32" s="149">
        <f t="shared" si="5"/>
        <v>1.2500000000000001E-2</v>
      </c>
      <c r="AO32" s="13"/>
      <c r="AP32" s="13"/>
      <c r="AQ32" s="13"/>
      <c r="AR32" s="13"/>
      <c r="AS32" s="13"/>
      <c r="AT32" s="13"/>
      <c r="AU32" s="13"/>
      <c r="AV32" s="13"/>
      <c r="AW32" s="13"/>
      <c r="AX32" s="13"/>
      <c r="AY32" s="13"/>
      <c r="AZ32" s="13"/>
      <c r="BA32" s="13"/>
      <c r="BB32" s="13"/>
    </row>
    <row r="33" spans="1:54" ht="89.25" x14ac:dyDescent="0.25">
      <c r="A33" s="143" t="s">
        <v>29</v>
      </c>
      <c r="B33" s="111" t="s">
        <v>193</v>
      </c>
      <c r="C33" s="35" t="s">
        <v>78</v>
      </c>
      <c r="D33" s="144">
        <f t="shared" si="11"/>
        <v>1.2500000000000001E-2</v>
      </c>
      <c r="E33" s="37" t="s">
        <v>328</v>
      </c>
      <c r="F33" s="94">
        <v>1</v>
      </c>
      <c r="G33" s="38" t="s">
        <v>215</v>
      </c>
      <c r="H33" s="144">
        <f t="shared" si="12"/>
        <v>1.2500000000000001E-2</v>
      </c>
      <c r="I33" s="145" t="s">
        <v>332</v>
      </c>
      <c r="J33" s="146"/>
      <c r="K33" s="146"/>
      <c r="L33" s="146"/>
      <c r="M33" s="146"/>
      <c r="N33" s="146"/>
      <c r="O33" s="146"/>
      <c r="P33" s="146"/>
      <c r="Q33" s="146"/>
      <c r="R33" s="146"/>
      <c r="S33" s="146"/>
      <c r="T33" s="146"/>
      <c r="U33" s="146">
        <v>1</v>
      </c>
      <c r="V33" s="147"/>
      <c r="W33" s="13"/>
      <c r="X33" s="147"/>
      <c r="Y33" s="13"/>
      <c r="Z33" s="147"/>
      <c r="AA33" s="13"/>
      <c r="AB33" s="149">
        <f t="shared" si="1"/>
        <v>0</v>
      </c>
      <c r="AC33" s="149">
        <f t="shared" si="2"/>
        <v>0</v>
      </c>
      <c r="AD33" s="13"/>
      <c r="AE33" s="13"/>
      <c r="AF33" s="13"/>
      <c r="AG33" s="13"/>
      <c r="AH33" s="13"/>
      <c r="AI33" s="13"/>
      <c r="AJ33" s="13"/>
      <c r="AK33" s="13"/>
      <c r="AL33" s="13"/>
      <c r="AM33" s="149">
        <f t="shared" si="4"/>
        <v>0</v>
      </c>
      <c r="AN33" s="149">
        <f t="shared" si="5"/>
        <v>0</v>
      </c>
      <c r="AO33" s="13"/>
      <c r="AP33" s="13"/>
      <c r="AQ33" s="13"/>
      <c r="AR33" s="13"/>
      <c r="AS33" s="13"/>
      <c r="AT33" s="13"/>
      <c r="AU33" s="13"/>
      <c r="AV33" s="13"/>
      <c r="AW33" s="13"/>
      <c r="AX33" s="13"/>
      <c r="AY33" s="13"/>
      <c r="AZ33" s="13"/>
      <c r="BA33" s="13"/>
      <c r="BB33" s="13"/>
    </row>
    <row r="34" spans="1:54" ht="89.25" x14ac:dyDescent="0.25">
      <c r="A34" s="143" t="s">
        <v>29</v>
      </c>
      <c r="B34" s="111" t="s">
        <v>193</v>
      </c>
      <c r="C34" s="35" t="s">
        <v>78</v>
      </c>
      <c r="D34" s="144">
        <f t="shared" si="11"/>
        <v>1.2500000000000001E-2</v>
      </c>
      <c r="E34" s="37" t="s">
        <v>333</v>
      </c>
      <c r="F34" s="38">
        <v>1</v>
      </c>
      <c r="G34" s="38" t="s">
        <v>4</v>
      </c>
      <c r="H34" s="144">
        <f t="shared" si="12"/>
        <v>1.2500000000000001E-2</v>
      </c>
      <c r="I34" s="145" t="s">
        <v>334</v>
      </c>
      <c r="J34" s="146">
        <v>1</v>
      </c>
      <c r="K34" s="146"/>
      <c r="L34" s="146"/>
      <c r="M34" s="146"/>
      <c r="N34" s="146"/>
      <c r="O34" s="146"/>
      <c r="P34" s="146"/>
      <c r="Q34" s="146"/>
      <c r="R34" s="146"/>
      <c r="S34" s="146"/>
      <c r="T34" s="146"/>
      <c r="U34" s="146"/>
      <c r="V34" s="152">
        <v>1</v>
      </c>
      <c r="W34" s="37" t="s">
        <v>335</v>
      </c>
      <c r="X34" s="147"/>
      <c r="Y34" s="13"/>
      <c r="Z34" s="147"/>
      <c r="AA34" s="13"/>
      <c r="AB34" s="149">
        <f t="shared" si="1"/>
        <v>1.2500000000000001E-2</v>
      </c>
      <c r="AC34" s="149">
        <f t="shared" si="2"/>
        <v>1.2500000000000001E-2</v>
      </c>
      <c r="AD34" s="13"/>
      <c r="AE34" s="13"/>
      <c r="AF34" s="13"/>
      <c r="AG34" s="13"/>
      <c r="AH34" s="13"/>
      <c r="AI34" s="13"/>
      <c r="AJ34" s="13"/>
      <c r="AK34" s="13"/>
      <c r="AL34" s="13"/>
      <c r="AM34" s="149">
        <f t="shared" si="4"/>
        <v>1.2500000000000001E-2</v>
      </c>
      <c r="AN34" s="149">
        <f t="shared" si="5"/>
        <v>1.2500000000000001E-2</v>
      </c>
      <c r="AO34" s="13"/>
      <c r="AP34" s="13"/>
      <c r="AQ34" s="13"/>
      <c r="AR34" s="13"/>
      <c r="AS34" s="13"/>
      <c r="AT34" s="13"/>
      <c r="AU34" s="13"/>
      <c r="AV34" s="13"/>
      <c r="AW34" s="13"/>
      <c r="AX34" s="13"/>
      <c r="AY34" s="13"/>
      <c r="AZ34" s="13"/>
      <c r="BA34" s="13"/>
      <c r="BB34" s="13"/>
    </row>
    <row r="35" spans="1:54" ht="76.5" x14ac:dyDescent="0.25">
      <c r="A35" s="143" t="s">
        <v>29</v>
      </c>
      <c r="B35" s="111" t="s">
        <v>193</v>
      </c>
      <c r="C35" s="35" t="s">
        <v>78</v>
      </c>
      <c r="D35" s="144">
        <f t="shared" si="11"/>
        <v>1.2500000000000001E-2</v>
      </c>
      <c r="E35" s="37" t="s">
        <v>336</v>
      </c>
      <c r="F35" s="38">
        <v>1</v>
      </c>
      <c r="G35" s="38" t="s">
        <v>4</v>
      </c>
      <c r="H35" s="144">
        <f t="shared" si="12"/>
        <v>1.2500000000000001E-2</v>
      </c>
      <c r="I35" s="145" t="s">
        <v>337</v>
      </c>
      <c r="J35" s="146">
        <v>1</v>
      </c>
      <c r="K35" s="146"/>
      <c r="L35" s="146"/>
      <c r="M35" s="146"/>
      <c r="N35" s="146"/>
      <c r="O35" s="146"/>
      <c r="P35" s="146"/>
      <c r="Q35" s="146"/>
      <c r="R35" s="146"/>
      <c r="S35" s="146"/>
      <c r="T35" s="146"/>
      <c r="U35" s="146"/>
      <c r="V35" s="152">
        <v>1</v>
      </c>
      <c r="W35" s="37" t="s">
        <v>338</v>
      </c>
      <c r="X35" s="147"/>
      <c r="Y35" s="13"/>
      <c r="Z35" s="147"/>
      <c r="AA35" s="13"/>
      <c r="AB35" s="149">
        <f t="shared" si="1"/>
        <v>1.2500000000000001E-2</v>
      </c>
      <c r="AC35" s="149">
        <f t="shared" si="2"/>
        <v>1.2500000000000001E-2</v>
      </c>
      <c r="AD35" s="13"/>
      <c r="AE35" s="13"/>
      <c r="AF35" s="13"/>
      <c r="AG35" s="13"/>
      <c r="AH35" s="13"/>
      <c r="AI35" s="13"/>
      <c r="AJ35" s="13"/>
      <c r="AK35" s="13"/>
      <c r="AL35" s="13"/>
      <c r="AM35" s="149">
        <f t="shared" si="4"/>
        <v>1.2500000000000001E-2</v>
      </c>
      <c r="AN35" s="149">
        <f t="shared" si="5"/>
        <v>1.2500000000000001E-2</v>
      </c>
      <c r="AO35" s="13"/>
      <c r="AP35" s="13"/>
      <c r="AQ35" s="13"/>
      <c r="AR35" s="13"/>
      <c r="AS35" s="13"/>
      <c r="AT35" s="13"/>
      <c r="AU35" s="13"/>
      <c r="AV35" s="13"/>
      <c r="AW35" s="13"/>
      <c r="AX35" s="13"/>
      <c r="AY35" s="13"/>
      <c r="AZ35" s="13"/>
      <c r="BA35" s="13"/>
      <c r="BB35" s="13"/>
    </row>
    <row r="36" spans="1:54" ht="114" x14ac:dyDescent="0.25">
      <c r="A36" s="143" t="s">
        <v>29</v>
      </c>
      <c r="B36" s="111" t="s">
        <v>193</v>
      </c>
      <c r="C36" s="35" t="s">
        <v>78</v>
      </c>
      <c r="D36" s="144">
        <f t="shared" si="11"/>
        <v>1.2500000000000001E-2</v>
      </c>
      <c r="E36" s="37" t="s">
        <v>339</v>
      </c>
      <c r="F36" s="38">
        <v>1</v>
      </c>
      <c r="G36" s="38" t="s">
        <v>4</v>
      </c>
      <c r="H36" s="144">
        <f t="shared" si="12"/>
        <v>1.2500000000000001E-2</v>
      </c>
      <c r="I36" s="145" t="s">
        <v>340</v>
      </c>
      <c r="J36" s="146">
        <v>1</v>
      </c>
      <c r="K36" s="146"/>
      <c r="L36" s="146"/>
      <c r="M36" s="146"/>
      <c r="N36" s="146"/>
      <c r="O36" s="146"/>
      <c r="P36" s="146"/>
      <c r="Q36" s="146"/>
      <c r="R36" s="146"/>
      <c r="S36" s="146"/>
      <c r="T36" s="146"/>
      <c r="U36" s="146"/>
      <c r="V36" s="152">
        <v>1</v>
      </c>
      <c r="W36" s="47" t="s">
        <v>341</v>
      </c>
      <c r="X36" s="147"/>
      <c r="Y36" s="13"/>
      <c r="Z36" s="147"/>
      <c r="AA36" s="13"/>
      <c r="AB36" s="149">
        <f t="shared" si="1"/>
        <v>1.2500000000000001E-2</v>
      </c>
      <c r="AC36" s="149">
        <f t="shared" si="2"/>
        <v>1.2500000000000001E-2</v>
      </c>
      <c r="AD36" s="13"/>
      <c r="AE36" s="13"/>
      <c r="AF36" s="13"/>
      <c r="AG36" s="13"/>
      <c r="AH36" s="13"/>
      <c r="AI36" s="13"/>
      <c r="AJ36" s="13"/>
      <c r="AK36" s="13"/>
      <c r="AL36" s="13"/>
      <c r="AM36" s="149">
        <f t="shared" si="4"/>
        <v>1.2500000000000001E-2</v>
      </c>
      <c r="AN36" s="149">
        <f t="shared" si="5"/>
        <v>1.2500000000000001E-2</v>
      </c>
      <c r="AO36" s="13"/>
      <c r="AP36" s="13"/>
      <c r="AQ36" s="13"/>
      <c r="AR36" s="13"/>
      <c r="AS36" s="13"/>
      <c r="AT36" s="13"/>
      <c r="AU36" s="13"/>
      <c r="AV36" s="13"/>
      <c r="AW36" s="13"/>
      <c r="AX36" s="13"/>
      <c r="AY36" s="13"/>
      <c r="AZ36" s="13"/>
      <c r="BA36" s="13"/>
      <c r="BB36" s="13"/>
    </row>
    <row r="37" spans="1:54" ht="102" x14ac:dyDescent="0.25">
      <c r="A37" s="143" t="s">
        <v>29</v>
      </c>
      <c r="B37" s="111" t="s">
        <v>193</v>
      </c>
      <c r="C37" s="35" t="s">
        <v>78</v>
      </c>
      <c r="D37" s="144">
        <f t="shared" si="11"/>
        <v>1.2500000000000001E-2</v>
      </c>
      <c r="E37" s="37" t="s">
        <v>342</v>
      </c>
      <c r="F37" s="38">
        <v>1</v>
      </c>
      <c r="G37" s="38" t="s">
        <v>4</v>
      </c>
      <c r="H37" s="144">
        <f t="shared" si="12"/>
        <v>1.2500000000000001E-2</v>
      </c>
      <c r="I37" s="145" t="s">
        <v>343</v>
      </c>
      <c r="J37" s="146">
        <v>1</v>
      </c>
      <c r="K37" s="146"/>
      <c r="L37" s="146"/>
      <c r="M37" s="146"/>
      <c r="N37" s="146"/>
      <c r="O37" s="146"/>
      <c r="P37" s="146"/>
      <c r="Q37" s="146"/>
      <c r="R37" s="146"/>
      <c r="S37" s="146"/>
      <c r="T37" s="146"/>
      <c r="U37" s="146"/>
      <c r="V37" s="152">
        <v>1</v>
      </c>
      <c r="W37" s="37" t="s">
        <v>344</v>
      </c>
      <c r="X37" s="147"/>
      <c r="Y37" s="13"/>
      <c r="Z37" s="147"/>
      <c r="AA37" s="13"/>
      <c r="AB37" s="149">
        <f t="shared" si="1"/>
        <v>1.2500000000000001E-2</v>
      </c>
      <c r="AC37" s="149">
        <f t="shared" si="2"/>
        <v>1.2500000000000001E-2</v>
      </c>
      <c r="AD37" s="13"/>
      <c r="AE37" s="13"/>
      <c r="AF37" s="13"/>
      <c r="AG37" s="13"/>
      <c r="AH37" s="13"/>
      <c r="AI37" s="13"/>
      <c r="AJ37" s="13"/>
      <c r="AK37" s="13"/>
      <c r="AL37" s="13"/>
      <c r="AM37" s="149">
        <f t="shared" si="4"/>
        <v>1.2500000000000001E-2</v>
      </c>
      <c r="AN37" s="149">
        <f t="shared" si="5"/>
        <v>1.2500000000000001E-2</v>
      </c>
      <c r="AO37" s="13"/>
      <c r="AP37" s="13"/>
      <c r="AQ37" s="13"/>
      <c r="AR37" s="13"/>
      <c r="AS37" s="13"/>
      <c r="AT37" s="13"/>
      <c r="AU37" s="13"/>
      <c r="AV37" s="13"/>
      <c r="AW37" s="13"/>
      <c r="AX37" s="13"/>
      <c r="AY37" s="13"/>
      <c r="AZ37" s="13"/>
      <c r="BA37" s="13"/>
      <c r="BB37" s="13"/>
    </row>
    <row r="38" spans="1:54" ht="171" x14ac:dyDescent="0.25">
      <c r="A38" s="143" t="s">
        <v>29</v>
      </c>
      <c r="B38" s="111" t="s">
        <v>193</v>
      </c>
      <c r="C38" s="35" t="s">
        <v>78</v>
      </c>
      <c r="D38" s="144">
        <f t="shared" si="11"/>
        <v>1.2500000000000001E-2</v>
      </c>
      <c r="E38" s="37" t="s">
        <v>345</v>
      </c>
      <c r="F38" s="38">
        <v>1</v>
      </c>
      <c r="G38" s="38" t="s">
        <v>4</v>
      </c>
      <c r="H38" s="144">
        <f t="shared" si="12"/>
        <v>1.2500000000000001E-2</v>
      </c>
      <c r="I38" s="150" t="s">
        <v>346</v>
      </c>
      <c r="J38" s="151"/>
      <c r="K38" s="151"/>
      <c r="L38" s="146">
        <v>0.25</v>
      </c>
      <c r="M38" s="151"/>
      <c r="N38" s="151"/>
      <c r="O38" s="146">
        <v>0.25</v>
      </c>
      <c r="P38" s="151"/>
      <c r="Q38" s="151"/>
      <c r="R38" s="146">
        <v>0.25</v>
      </c>
      <c r="S38" s="151"/>
      <c r="T38" s="151"/>
      <c r="U38" s="146">
        <v>0.25</v>
      </c>
      <c r="V38" s="153"/>
      <c r="W38" s="154"/>
      <c r="X38" s="147"/>
      <c r="Y38" s="13"/>
      <c r="Z38" s="148">
        <v>0.25</v>
      </c>
      <c r="AA38" s="47" t="s">
        <v>347</v>
      </c>
      <c r="AB38" s="149">
        <f t="shared" si="1"/>
        <v>3.1250000000000002E-3</v>
      </c>
      <c r="AC38" s="149">
        <f t="shared" si="2"/>
        <v>3.1250000000000002E-3</v>
      </c>
      <c r="AD38" s="13"/>
      <c r="AE38" s="13"/>
      <c r="AF38" s="13"/>
      <c r="AG38" s="13"/>
      <c r="AH38" s="13"/>
      <c r="AI38" s="13"/>
      <c r="AJ38" s="148">
        <v>0.5</v>
      </c>
      <c r="AK38" s="47" t="s">
        <v>347</v>
      </c>
      <c r="AL38" s="13"/>
      <c r="AM38" s="149">
        <f t="shared" si="4"/>
        <v>6.2500000000000003E-3</v>
      </c>
      <c r="AN38" s="149">
        <f t="shared" si="5"/>
        <v>6.2500000000000003E-3</v>
      </c>
      <c r="AO38" s="13"/>
      <c r="AP38" s="13"/>
      <c r="AQ38" s="13"/>
      <c r="AR38" s="13"/>
      <c r="AS38" s="13"/>
      <c r="AT38" s="13"/>
      <c r="AU38" s="13"/>
      <c r="AV38" s="13"/>
      <c r="AW38" s="13"/>
      <c r="AX38" s="13"/>
      <c r="AY38" s="13"/>
      <c r="AZ38" s="13"/>
      <c r="BA38" s="13"/>
      <c r="BB38" s="13"/>
    </row>
    <row r="39" spans="1:54" ht="76.5" x14ac:dyDescent="0.25">
      <c r="A39" s="143" t="s">
        <v>29</v>
      </c>
      <c r="B39" s="111" t="s">
        <v>193</v>
      </c>
      <c r="C39" s="35" t="s">
        <v>78</v>
      </c>
      <c r="D39" s="144">
        <f t="shared" si="11"/>
        <v>1.2500000000000001E-2</v>
      </c>
      <c r="E39" s="37" t="s">
        <v>348</v>
      </c>
      <c r="F39" s="38">
        <v>1</v>
      </c>
      <c r="G39" s="38" t="s">
        <v>4</v>
      </c>
      <c r="H39" s="144">
        <f t="shared" si="12"/>
        <v>1.2500000000000001E-2</v>
      </c>
      <c r="I39" s="145" t="s">
        <v>349</v>
      </c>
      <c r="J39" s="146"/>
      <c r="K39" s="146"/>
      <c r="L39" s="146"/>
      <c r="M39" s="146"/>
      <c r="N39" s="146"/>
      <c r="O39" s="146"/>
      <c r="P39" s="146"/>
      <c r="Q39" s="146"/>
      <c r="R39" s="146"/>
      <c r="S39" s="146"/>
      <c r="T39" s="146">
        <v>1</v>
      </c>
      <c r="U39" s="146"/>
      <c r="V39" s="153"/>
      <c r="W39" s="154"/>
      <c r="X39" s="147"/>
      <c r="Y39" s="13"/>
      <c r="Z39" s="147"/>
      <c r="AA39" s="13"/>
      <c r="AB39" s="149">
        <f t="shared" si="1"/>
        <v>0</v>
      </c>
      <c r="AC39" s="149">
        <f t="shared" si="2"/>
        <v>0</v>
      </c>
      <c r="AD39" s="13"/>
      <c r="AE39" s="13"/>
      <c r="AF39" s="13"/>
      <c r="AG39" s="13"/>
      <c r="AH39" s="13"/>
      <c r="AI39" s="13"/>
      <c r="AJ39" s="13"/>
      <c r="AK39" s="13"/>
      <c r="AL39" s="13"/>
      <c r="AM39" s="149">
        <f t="shared" si="4"/>
        <v>0</v>
      </c>
      <c r="AN39" s="149">
        <f t="shared" si="5"/>
        <v>0</v>
      </c>
      <c r="AO39" s="13"/>
      <c r="AP39" s="13"/>
      <c r="AQ39" s="13"/>
      <c r="AR39" s="13"/>
      <c r="AS39" s="13"/>
      <c r="AT39" s="13"/>
      <c r="AU39" s="13"/>
      <c r="AV39" s="13"/>
      <c r="AW39" s="13"/>
      <c r="AX39" s="13"/>
      <c r="AY39" s="13"/>
      <c r="AZ39" s="13"/>
      <c r="BA39" s="13"/>
      <c r="BB39" s="13"/>
    </row>
    <row r="40" spans="1:54" ht="185.25" x14ac:dyDescent="0.25">
      <c r="A40" s="143" t="s">
        <v>29</v>
      </c>
      <c r="B40" s="111" t="s">
        <v>193</v>
      </c>
      <c r="C40" s="35" t="s">
        <v>78</v>
      </c>
      <c r="D40" s="144">
        <f t="shared" si="11"/>
        <v>1.2500000000000001E-2</v>
      </c>
      <c r="E40" s="37" t="s">
        <v>350</v>
      </c>
      <c r="F40" s="94">
        <v>1</v>
      </c>
      <c r="G40" s="38" t="s">
        <v>351</v>
      </c>
      <c r="H40" s="144">
        <f t="shared" si="12"/>
        <v>1.2500000000000001E-2</v>
      </c>
      <c r="I40" s="150" t="s">
        <v>352</v>
      </c>
      <c r="J40" s="151"/>
      <c r="K40" s="151"/>
      <c r="L40" s="146">
        <v>0.25</v>
      </c>
      <c r="M40" s="151"/>
      <c r="N40" s="151"/>
      <c r="O40" s="146">
        <v>0.25</v>
      </c>
      <c r="P40" s="151"/>
      <c r="Q40" s="151"/>
      <c r="R40" s="146">
        <v>0.25</v>
      </c>
      <c r="S40" s="151"/>
      <c r="T40" s="151"/>
      <c r="U40" s="146">
        <v>0.25</v>
      </c>
      <c r="V40" s="153"/>
      <c r="W40" s="154"/>
      <c r="X40" s="147"/>
      <c r="Y40" s="13"/>
      <c r="Z40" s="148">
        <v>0.25</v>
      </c>
      <c r="AA40" s="47" t="s">
        <v>353</v>
      </c>
      <c r="AB40" s="149">
        <f t="shared" si="1"/>
        <v>3.1250000000000002E-3</v>
      </c>
      <c r="AC40" s="149">
        <f t="shared" si="2"/>
        <v>3.1250000000000002E-3</v>
      </c>
      <c r="AD40" s="13"/>
      <c r="AE40" s="13"/>
      <c r="AF40" s="13"/>
      <c r="AG40" s="13"/>
      <c r="AH40" s="13"/>
      <c r="AI40" s="13"/>
      <c r="AJ40" s="148">
        <v>0.5</v>
      </c>
      <c r="AK40" s="47" t="s">
        <v>354</v>
      </c>
      <c r="AL40" s="13"/>
      <c r="AM40" s="149">
        <f t="shared" si="4"/>
        <v>6.2500000000000003E-3</v>
      </c>
      <c r="AN40" s="149">
        <f t="shared" si="5"/>
        <v>6.2500000000000003E-3</v>
      </c>
      <c r="AO40" s="13"/>
      <c r="AP40" s="13"/>
      <c r="AQ40" s="13"/>
      <c r="AR40" s="13"/>
      <c r="AS40" s="13"/>
      <c r="AT40" s="13"/>
      <c r="AU40" s="13"/>
      <c r="AV40" s="13"/>
      <c r="AW40" s="13"/>
      <c r="AX40" s="13"/>
      <c r="AY40" s="13"/>
      <c r="AZ40" s="13"/>
      <c r="BA40" s="13"/>
      <c r="BB40" s="13"/>
    </row>
    <row r="41" spans="1:54" ht="76.5" x14ac:dyDescent="0.25">
      <c r="A41" s="143" t="s">
        <v>29</v>
      </c>
      <c r="B41" s="111" t="s">
        <v>193</v>
      </c>
      <c r="C41" s="35" t="s">
        <v>78</v>
      </c>
      <c r="D41" s="144">
        <f t="shared" si="11"/>
        <v>1.2500000000000001E-2</v>
      </c>
      <c r="E41" s="37" t="s">
        <v>355</v>
      </c>
      <c r="F41" s="38">
        <v>1</v>
      </c>
      <c r="G41" s="38" t="s">
        <v>4</v>
      </c>
      <c r="H41" s="144">
        <f t="shared" si="12"/>
        <v>1.2500000000000001E-2</v>
      </c>
      <c r="I41" s="145" t="s">
        <v>356</v>
      </c>
      <c r="J41" s="146"/>
      <c r="K41" s="146"/>
      <c r="L41" s="146"/>
      <c r="M41" s="146"/>
      <c r="N41" s="146"/>
      <c r="O41" s="146"/>
      <c r="P41" s="146"/>
      <c r="Q41" s="146"/>
      <c r="R41" s="146"/>
      <c r="S41" s="146">
        <v>0.5</v>
      </c>
      <c r="T41" s="146">
        <v>0.5</v>
      </c>
      <c r="U41" s="146"/>
      <c r="V41" s="153"/>
      <c r="W41" s="154"/>
      <c r="X41" s="147"/>
      <c r="Y41" s="13"/>
      <c r="Z41" s="147"/>
      <c r="AA41" s="13"/>
      <c r="AB41" s="149">
        <f t="shared" si="1"/>
        <v>0</v>
      </c>
      <c r="AC41" s="149">
        <f t="shared" si="2"/>
        <v>0</v>
      </c>
      <c r="AD41" s="13"/>
      <c r="AE41" s="13"/>
      <c r="AF41" s="13"/>
      <c r="AG41" s="13"/>
      <c r="AH41" s="13"/>
      <c r="AI41" s="13"/>
      <c r="AJ41" s="13"/>
      <c r="AK41" s="13"/>
      <c r="AL41" s="13"/>
      <c r="AM41" s="149">
        <f t="shared" si="4"/>
        <v>0</v>
      </c>
      <c r="AN41" s="149">
        <f t="shared" si="5"/>
        <v>0</v>
      </c>
      <c r="AO41" s="13"/>
      <c r="AP41" s="13"/>
      <c r="AQ41" s="13"/>
      <c r="AR41" s="13"/>
      <c r="AS41" s="13"/>
      <c r="AT41" s="13"/>
      <c r="AU41" s="13"/>
      <c r="AV41" s="13"/>
      <c r="AW41" s="13"/>
      <c r="AX41" s="13"/>
      <c r="AY41" s="13"/>
      <c r="AZ41" s="13"/>
      <c r="BA41" s="13"/>
      <c r="BB41" s="13"/>
    </row>
    <row r="42" spans="1:54" ht="102" x14ac:dyDescent="0.25">
      <c r="A42" s="143" t="s">
        <v>29</v>
      </c>
      <c r="B42" s="111" t="s">
        <v>193</v>
      </c>
      <c r="C42" s="35" t="s">
        <v>78</v>
      </c>
      <c r="D42" s="144">
        <f t="shared" si="11"/>
        <v>1.2500000000000001E-2</v>
      </c>
      <c r="E42" s="37" t="s">
        <v>357</v>
      </c>
      <c r="F42" s="38">
        <v>1</v>
      </c>
      <c r="G42" s="38" t="s">
        <v>4</v>
      </c>
      <c r="H42" s="144">
        <f t="shared" si="12"/>
        <v>1.2500000000000001E-2</v>
      </c>
      <c r="I42" s="145" t="s">
        <v>358</v>
      </c>
      <c r="J42" s="146"/>
      <c r="K42" s="146"/>
      <c r="L42" s="146"/>
      <c r="M42" s="146"/>
      <c r="N42" s="146"/>
      <c r="O42" s="146"/>
      <c r="P42" s="146"/>
      <c r="Q42" s="146"/>
      <c r="R42" s="146"/>
      <c r="S42" s="146"/>
      <c r="T42" s="146"/>
      <c r="U42" s="146">
        <v>1</v>
      </c>
      <c r="V42" s="153"/>
      <c r="W42" s="154"/>
      <c r="X42" s="147"/>
      <c r="Y42" s="13"/>
      <c r="Z42" s="147"/>
      <c r="AA42" s="13"/>
      <c r="AB42" s="149">
        <f t="shared" si="1"/>
        <v>0</v>
      </c>
      <c r="AC42" s="149">
        <f t="shared" si="2"/>
        <v>0</v>
      </c>
      <c r="AD42" s="13"/>
      <c r="AE42" s="13"/>
      <c r="AF42" s="13"/>
      <c r="AG42" s="13"/>
      <c r="AH42" s="13"/>
      <c r="AI42" s="13"/>
      <c r="AJ42" s="13"/>
      <c r="AK42" s="13"/>
      <c r="AL42" s="13"/>
      <c r="AM42" s="149">
        <f t="shared" si="4"/>
        <v>0</v>
      </c>
      <c r="AN42" s="149">
        <f t="shared" si="5"/>
        <v>0</v>
      </c>
      <c r="AO42" s="13"/>
      <c r="AP42" s="13"/>
      <c r="AQ42" s="13"/>
      <c r="AR42" s="13"/>
      <c r="AS42" s="13"/>
      <c r="AT42" s="13"/>
      <c r="AU42" s="13"/>
      <c r="AV42" s="13"/>
      <c r="AW42" s="13"/>
      <c r="AX42" s="13"/>
      <c r="AY42" s="13"/>
      <c r="AZ42" s="13"/>
      <c r="BA42" s="13"/>
      <c r="BB42" s="13"/>
    </row>
    <row r="43" spans="1:54" ht="409.5" x14ac:dyDescent="0.25">
      <c r="A43" s="143" t="s">
        <v>29</v>
      </c>
      <c r="B43" s="111" t="s">
        <v>193</v>
      </c>
      <c r="C43" s="35" t="s">
        <v>78</v>
      </c>
      <c r="D43" s="144">
        <f t="shared" si="11"/>
        <v>1.2500000000000001E-2</v>
      </c>
      <c r="E43" s="37" t="s">
        <v>359</v>
      </c>
      <c r="F43" s="38">
        <v>1</v>
      </c>
      <c r="G43" s="38" t="s">
        <v>4</v>
      </c>
      <c r="H43" s="144">
        <f t="shared" si="12"/>
        <v>1.2500000000000001E-2</v>
      </c>
      <c r="I43" s="145" t="s">
        <v>360</v>
      </c>
      <c r="J43" s="146">
        <v>0.5</v>
      </c>
      <c r="K43" s="146">
        <v>0.5</v>
      </c>
      <c r="L43" s="146"/>
      <c r="M43" s="146"/>
      <c r="N43" s="146"/>
      <c r="O43" s="146"/>
      <c r="P43" s="146"/>
      <c r="Q43" s="146"/>
      <c r="R43" s="146"/>
      <c r="S43" s="146"/>
      <c r="T43" s="146"/>
      <c r="U43" s="146"/>
      <c r="V43" s="152">
        <v>0</v>
      </c>
      <c r="W43" s="47" t="s">
        <v>361</v>
      </c>
      <c r="X43" s="148">
        <v>1</v>
      </c>
      <c r="Y43" s="47" t="s">
        <v>362</v>
      </c>
      <c r="Z43" s="147"/>
      <c r="AA43" s="13"/>
      <c r="AB43" s="149">
        <f t="shared" si="1"/>
        <v>1.2500000000000001E-2</v>
      </c>
      <c r="AC43" s="149">
        <f t="shared" si="2"/>
        <v>1.2500000000000001E-2</v>
      </c>
      <c r="AD43" s="13"/>
      <c r="AE43" s="13"/>
      <c r="AF43" s="13"/>
      <c r="AG43" s="13"/>
      <c r="AH43" s="13"/>
      <c r="AI43" s="13"/>
      <c r="AJ43" s="13"/>
      <c r="AK43" s="13"/>
      <c r="AL43" s="13"/>
      <c r="AM43" s="149">
        <f t="shared" si="4"/>
        <v>1.2500000000000001E-2</v>
      </c>
      <c r="AN43" s="149">
        <f t="shared" si="5"/>
        <v>1.2500000000000001E-2</v>
      </c>
      <c r="AO43" s="13"/>
      <c r="AP43" s="13"/>
      <c r="AQ43" s="13"/>
      <c r="AR43" s="13"/>
      <c r="AS43" s="13"/>
      <c r="AT43" s="13"/>
      <c r="AU43" s="13"/>
      <c r="AV43" s="13"/>
      <c r="AW43" s="13"/>
      <c r="AX43" s="13"/>
      <c r="AY43" s="13"/>
      <c r="AZ43" s="13"/>
      <c r="BA43" s="13"/>
      <c r="BB43" s="13"/>
    </row>
    <row r="44" spans="1:54" ht="199.5" x14ac:dyDescent="0.25">
      <c r="A44" s="143" t="s">
        <v>29</v>
      </c>
      <c r="B44" s="111" t="s">
        <v>193</v>
      </c>
      <c r="C44" s="35" t="s">
        <v>78</v>
      </c>
      <c r="D44" s="144">
        <f t="shared" si="11"/>
        <v>1.2500000000000001E-2</v>
      </c>
      <c r="E44" s="37" t="s">
        <v>363</v>
      </c>
      <c r="F44" s="38">
        <v>1</v>
      </c>
      <c r="G44" s="38" t="s">
        <v>4</v>
      </c>
      <c r="H44" s="144">
        <f t="shared" si="12"/>
        <v>1.2500000000000001E-2</v>
      </c>
      <c r="I44" s="145" t="s">
        <v>364</v>
      </c>
      <c r="J44" s="146">
        <v>1</v>
      </c>
      <c r="K44" s="146"/>
      <c r="L44" s="146"/>
      <c r="M44" s="146"/>
      <c r="N44" s="146"/>
      <c r="O44" s="146"/>
      <c r="P44" s="146"/>
      <c r="Q44" s="146"/>
      <c r="R44" s="146"/>
      <c r="S44" s="146"/>
      <c r="T44" s="146"/>
      <c r="U44" s="146"/>
      <c r="V44" s="152">
        <v>1</v>
      </c>
      <c r="W44" s="47" t="s">
        <v>365</v>
      </c>
      <c r="X44" s="147"/>
      <c r="Y44" s="13"/>
      <c r="Z44" s="147"/>
      <c r="AA44" s="13"/>
      <c r="AB44" s="149">
        <f t="shared" si="1"/>
        <v>1.2500000000000001E-2</v>
      </c>
      <c r="AC44" s="149">
        <f t="shared" si="2"/>
        <v>1.2500000000000001E-2</v>
      </c>
      <c r="AD44" s="13"/>
      <c r="AE44" s="13"/>
      <c r="AF44" s="13"/>
      <c r="AG44" s="13"/>
      <c r="AH44" s="13"/>
      <c r="AI44" s="13"/>
      <c r="AJ44" s="13"/>
      <c r="AK44" s="13"/>
      <c r="AL44" s="13"/>
      <c r="AM44" s="149">
        <f t="shared" si="4"/>
        <v>1.2500000000000001E-2</v>
      </c>
      <c r="AN44" s="149">
        <f t="shared" si="5"/>
        <v>1.2500000000000001E-2</v>
      </c>
      <c r="AO44" s="13"/>
      <c r="AP44" s="13"/>
      <c r="AQ44" s="13"/>
      <c r="AR44" s="13"/>
      <c r="AS44" s="13"/>
      <c r="AT44" s="13"/>
      <c r="AU44" s="13"/>
      <c r="AV44" s="13"/>
      <c r="AW44" s="13"/>
      <c r="AX44" s="13"/>
      <c r="AY44" s="13"/>
      <c r="AZ44" s="13"/>
      <c r="BA44" s="13"/>
      <c r="BB44" s="13"/>
    </row>
    <row r="45" spans="1:54" ht="342" x14ac:dyDescent="0.25">
      <c r="A45" s="143" t="s">
        <v>29</v>
      </c>
      <c r="B45" s="111" t="s">
        <v>193</v>
      </c>
      <c r="C45" s="35" t="s">
        <v>78</v>
      </c>
      <c r="D45" s="144">
        <f t="shared" si="11"/>
        <v>1.2500000000000001E-2</v>
      </c>
      <c r="E45" s="37" t="s">
        <v>366</v>
      </c>
      <c r="F45" s="94">
        <v>1</v>
      </c>
      <c r="G45" s="38" t="s">
        <v>367</v>
      </c>
      <c r="H45" s="144">
        <f t="shared" si="12"/>
        <v>1.2500000000000001E-2</v>
      </c>
      <c r="I45" s="150" t="s">
        <v>368</v>
      </c>
      <c r="J45" s="146"/>
      <c r="K45" s="146"/>
      <c r="L45" s="146"/>
      <c r="M45" s="146"/>
      <c r="N45" s="155">
        <v>0.5</v>
      </c>
      <c r="O45" s="146"/>
      <c r="P45" s="146"/>
      <c r="Q45" s="146"/>
      <c r="R45" s="146"/>
      <c r="S45" s="146"/>
      <c r="T45" s="146">
        <v>1</v>
      </c>
      <c r="U45" s="146"/>
      <c r="V45" s="147"/>
      <c r="W45" s="13"/>
      <c r="X45" s="147"/>
      <c r="Y45" s="13"/>
      <c r="Z45" s="147"/>
      <c r="AA45" s="13"/>
      <c r="AB45" s="149">
        <f t="shared" si="1"/>
        <v>0</v>
      </c>
      <c r="AC45" s="149">
        <f t="shared" si="2"/>
        <v>0</v>
      </c>
      <c r="AD45" s="13"/>
      <c r="AE45" s="13"/>
      <c r="AF45" s="13"/>
      <c r="AG45" s="156">
        <v>0.5</v>
      </c>
      <c r="AH45" s="157" t="s">
        <v>369</v>
      </c>
      <c r="AI45" s="47" t="s">
        <v>589</v>
      </c>
      <c r="AJ45" s="13"/>
      <c r="AK45" s="13"/>
      <c r="AL45" s="13"/>
      <c r="AM45" s="149">
        <f t="shared" si="4"/>
        <v>6.2500000000000003E-3</v>
      </c>
      <c r="AN45" s="149">
        <f t="shared" si="5"/>
        <v>6.2500000000000003E-3</v>
      </c>
      <c r="AO45" s="13"/>
      <c r="AP45" s="13"/>
      <c r="AQ45" s="13"/>
      <c r="AR45" s="13"/>
      <c r="AS45" s="13"/>
      <c r="AT45" s="13"/>
      <c r="AU45" s="13"/>
      <c r="AV45" s="13"/>
      <c r="AW45" s="13"/>
      <c r="AX45" s="13"/>
      <c r="AY45" s="13"/>
      <c r="AZ45" s="13"/>
      <c r="BA45" s="13"/>
      <c r="BB45" s="13"/>
    </row>
    <row r="46" spans="1:54" ht="242.25" x14ac:dyDescent="0.25">
      <c r="A46" s="143" t="s">
        <v>29</v>
      </c>
      <c r="B46" s="111" t="s">
        <v>193</v>
      </c>
      <c r="C46" s="35" t="s">
        <v>78</v>
      </c>
      <c r="D46" s="144">
        <f t="shared" si="11"/>
        <v>1.2500000000000001E-2</v>
      </c>
      <c r="E46" s="37" t="s">
        <v>370</v>
      </c>
      <c r="F46" s="94">
        <v>1</v>
      </c>
      <c r="G46" s="38" t="s">
        <v>371</v>
      </c>
      <c r="H46" s="144">
        <f t="shared" si="12"/>
        <v>1.2500000000000001E-2</v>
      </c>
      <c r="I46" s="150" t="s">
        <v>372</v>
      </c>
      <c r="J46" s="146"/>
      <c r="K46" s="146"/>
      <c r="L46" s="146"/>
      <c r="M46" s="146"/>
      <c r="N46" s="146"/>
      <c r="O46" s="146">
        <v>0.5</v>
      </c>
      <c r="P46" s="146"/>
      <c r="Q46" s="146"/>
      <c r="R46" s="146"/>
      <c r="S46" s="146"/>
      <c r="T46" s="146"/>
      <c r="U46" s="146">
        <v>0.5</v>
      </c>
      <c r="V46" s="147"/>
      <c r="W46" s="13"/>
      <c r="X46" s="147"/>
      <c r="Y46" s="13"/>
      <c r="Z46" s="147"/>
      <c r="AA46" s="13"/>
      <c r="AB46" s="149">
        <f t="shared" si="1"/>
        <v>0</v>
      </c>
      <c r="AC46" s="149">
        <f t="shared" si="2"/>
        <v>0</v>
      </c>
      <c r="AD46" s="13"/>
      <c r="AE46" s="13"/>
      <c r="AF46" s="13"/>
      <c r="AG46" s="13"/>
      <c r="AH46" s="13"/>
      <c r="AI46" s="13"/>
      <c r="AJ46" s="156">
        <v>0.5</v>
      </c>
      <c r="AK46" s="157" t="s">
        <v>373</v>
      </c>
      <c r="AL46" s="13"/>
      <c r="AM46" s="149">
        <f t="shared" si="4"/>
        <v>6.2500000000000003E-3</v>
      </c>
      <c r="AN46" s="149">
        <f t="shared" si="5"/>
        <v>6.2500000000000003E-3</v>
      </c>
      <c r="AO46" s="13"/>
      <c r="AP46" s="13"/>
      <c r="AQ46" s="13"/>
      <c r="AR46" s="13"/>
      <c r="AS46" s="13"/>
      <c r="AT46" s="13"/>
      <c r="AU46" s="13"/>
      <c r="AV46" s="13"/>
      <c r="AW46" s="13"/>
      <c r="AX46" s="13"/>
      <c r="AY46" s="13"/>
      <c r="AZ46" s="13"/>
      <c r="BA46" s="13"/>
      <c r="BB46" s="13"/>
    </row>
    <row r="47" spans="1:54" ht="342" x14ac:dyDescent="0.25">
      <c r="A47" s="143" t="s">
        <v>29</v>
      </c>
      <c r="B47" s="111" t="s">
        <v>193</v>
      </c>
      <c r="C47" s="35" t="s">
        <v>78</v>
      </c>
      <c r="D47" s="144">
        <f t="shared" si="11"/>
        <v>1.2500000000000001E-2</v>
      </c>
      <c r="E47" s="37" t="s">
        <v>366</v>
      </c>
      <c r="F47" s="94">
        <v>1</v>
      </c>
      <c r="G47" s="38" t="s">
        <v>374</v>
      </c>
      <c r="H47" s="144">
        <f t="shared" si="12"/>
        <v>1.2500000000000001E-2</v>
      </c>
      <c r="I47" s="150" t="s">
        <v>375</v>
      </c>
      <c r="J47" s="146"/>
      <c r="K47" s="146"/>
      <c r="L47" s="146"/>
      <c r="M47" s="146"/>
      <c r="N47" s="155">
        <v>0.5</v>
      </c>
      <c r="O47" s="146"/>
      <c r="P47" s="146"/>
      <c r="Q47" s="146"/>
      <c r="R47" s="146"/>
      <c r="S47" s="146"/>
      <c r="T47" s="146"/>
      <c r="U47" s="146">
        <v>1</v>
      </c>
      <c r="V47" s="147"/>
      <c r="W47" s="13"/>
      <c r="X47" s="147"/>
      <c r="Y47" s="13"/>
      <c r="Z47" s="147"/>
      <c r="AA47" s="13"/>
      <c r="AB47" s="149">
        <f t="shared" si="1"/>
        <v>0</v>
      </c>
      <c r="AC47" s="149">
        <f t="shared" si="2"/>
        <v>0</v>
      </c>
      <c r="AD47" s="13"/>
      <c r="AE47" s="13"/>
      <c r="AF47" s="13"/>
      <c r="AG47" s="156">
        <v>0.5</v>
      </c>
      <c r="AH47" s="157" t="s">
        <v>590</v>
      </c>
      <c r="AI47" s="47" t="s">
        <v>589</v>
      </c>
      <c r="AJ47" s="13"/>
      <c r="AK47" s="13"/>
      <c r="AL47" s="13"/>
      <c r="AM47" s="149">
        <f t="shared" si="4"/>
        <v>6.2500000000000003E-3</v>
      </c>
      <c r="AN47" s="149">
        <f t="shared" si="5"/>
        <v>6.2500000000000003E-3</v>
      </c>
      <c r="AO47" s="13"/>
      <c r="AP47" s="13"/>
      <c r="AQ47" s="13"/>
      <c r="AR47" s="13"/>
      <c r="AS47" s="13"/>
      <c r="AT47" s="13"/>
      <c r="AU47" s="13"/>
      <c r="AV47" s="13"/>
      <c r="AW47" s="13"/>
      <c r="AX47" s="13"/>
      <c r="AY47" s="13"/>
      <c r="AZ47" s="13"/>
      <c r="BA47" s="13"/>
      <c r="BB47" s="13"/>
    </row>
    <row r="48" spans="1:54" ht="256.5" x14ac:dyDescent="0.25">
      <c r="A48" s="143" t="s">
        <v>29</v>
      </c>
      <c r="B48" s="111" t="s">
        <v>193</v>
      </c>
      <c r="C48" s="35" t="s">
        <v>78</v>
      </c>
      <c r="D48" s="144">
        <f t="shared" si="11"/>
        <v>1.2500000000000001E-2</v>
      </c>
      <c r="E48" s="37" t="s">
        <v>376</v>
      </c>
      <c r="F48" s="38">
        <v>1</v>
      </c>
      <c r="G48" s="38" t="s">
        <v>377</v>
      </c>
      <c r="H48" s="144">
        <f t="shared" si="12"/>
        <v>1.2500000000000001E-2</v>
      </c>
      <c r="I48" s="145" t="s">
        <v>378</v>
      </c>
      <c r="J48" s="146"/>
      <c r="K48" s="146"/>
      <c r="L48" s="146">
        <v>1</v>
      </c>
      <c r="M48" s="146"/>
      <c r="N48" s="146"/>
      <c r="O48" s="146"/>
      <c r="P48" s="146"/>
      <c r="Q48" s="146"/>
      <c r="R48" s="146"/>
      <c r="S48" s="146"/>
      <c r="T48" s="146"/>
      <c r="U48" s="146"/>
      <c r="V48" s="147"/>
      <c r="W48" s="13"/>
      <c r="X48" s="147"/>
      <c r="Y48" s="13"/>
      <c r="Z48" s="148">
        <v>1</v>
      </c>
      <c r="AA48" s="47" t="s">
        <v>379</v>
      </c>
      <c r="AB48" s="149">
        <f t="shared" si="1"/>
        <v>1.2500000000000001E-2</v>
      </c>
      <c r="AC48" s="149">
        <f t="shared" si="2"/>
        <v>1.2500000000000001E-2</v>
      </c>
      <c r="AD48" s="13"/>
      <c r="AE48" s="13"/>
      <c r="AF48" s="13"/>
      <c r="AG48" s="13"/>
      <c r="AH48" s="13"/>
      <c r="AI48" s="13"/>
      <c r="AJ48" s="13"/>
      <c r="AK48" s="13"/>
      <c r="AL48" s="13"/>
      <c r="AM48" s="149">
        <f t="shared" si="4"/>
        <v>1.2500000000000001E-2</v>
      </c>
      <c r="AN48" s="149">
        <f t="shared" si="5"/>
        <v>1.2500000000000001E-2</v>
      </c>
      <c r="AO48" s="13"/>
      <c r="AP48" s="13"/>
      <c r="AQ48" s="13"/>
      <c r="AR48" s="13"/>
      <c r="AS48" s="13"/>
      <c r="AT48" s="13"/>
      <c r="AU48" s="13"/>
      <c r="AV48" s="13"/>
      <c r="AW48" s="13"/>
      <c r="AX48" s="13"/>
      <c r="AY48" s="13"/>
      <c r="AZ48" s="13"/>
      <c r="BA48" s="13"/>
      <c r="BB48" s="13"/>
    </row>
    <row r="49" spans="1:54" ht="127.5" x14ac:dyDescent="0.25">
      <c r="A49" s="143" t="s">
        <v>29</v>
      </c>
      <c r="B49" s="111" t="s">
        <v>193</v>
      </c>
      <c r="C49" s="35" t="s">
        <v>78</v>
      </c>
      <c r="D49" s="144">
        <f t="shared" si="11"/>
        <v>1.2500000000000001E-2</v>
      </c>
      <c r="E49" s="37" t="s">
        <v>380</v>
      </c>
      <c r="F49" s="38">
        <v>1</v>
      </c>
      <c r="G49" s="38" t="s">
        <v>4</v>
      </c>
      <c r="H49" s="144">
        <f t="shared" si="12"/>
        <v>1.2500000000000001E-2</v>
      </c>
      <c r="I49" s="145" t="s">
        <v>381</v>
      </c>
      <c r="J49" s="146"/>
      <c r="K49" s="146">
        <v>1</v>
      </c>
      <c r="L49" s="146"/>
      <c r="M49" s="146"/>
      <c r="N49" s="146"/>
      <c r="O49" s="146"/>
      <c r="P49" s="146"/>
      <c r="Q49" s="146"/>
      <c r="R49" s="146"/>
      <c r="S49" s="146"/>
      <c r="T49" s="146"/>
      <c r="U49" s="146"/>
      <c r="V49" s="147"/>
      <c r="W49" s="13"/>
      <c r="X49" s="148">
        <v>1</v>
      </c>
      <c r="Y49" s="37" t="s">
        <v>382</v>
      </c>
      <c r="Z49" s="147"/>
      <c r="AA49" s="13"/>
      <c r="AB49" s="149">
        <f t="shared" si="1"/>
        <v>1.2500000000000001E-2</v>
      </c>
      <c r="AC49" s="149">
        <f t="shared" si="2"/>
        <v>1.2500000000000001E-2</v>
      </c>
      <c r="AD49" s="13"/>
      <c r="AE49" s="13"/>
      <c r="AF49" s="13"/>
      <c r="AG49" s="13"/>
      <c r="AH49" s="13"/>
      <c r="AI49" s="13"/>
      <c r="AJ49" s="13"/>
      <c r="AK49" s="13"/>
      <c r="AL49" s="13"/>
      <c r="AM49" s="149">
        <f t="shared" si="4"/>
        <v>1.2500000000000001E-2</v>
      </c>
      <c r="AN49" s="149">
        <f t="shared" si="5"/>
        <v>1.2500000000000001E-2</v>
      </c>
      <c r="AO49" s="13"/>
      <c r="AP49" s="13"/>
      <c r="AQ49" s="13"/>
      <c r="AR49" s="13"/>
      <c r="AS49" s="13"/>
      <c r="AT49" s="13"/>
      <c r="AU49" s="13"/>
      <c r="AV49" s="13"/>
      <c r="AW49" s="13"/>
      <c r="AX49" s="13"/>
      <c r="AY49" s="13"/>
      <c r="AZ49" s="13"/>
      <c r="BA49" s="13"/>
      <c r="BB49" s="13"/>
    </row>
    <row r="50" spans="1:54" ht="128.25" x14ac:dyDescent="0.25">
      <c r="A50" s="143" t="s">
        <v>29</v>
      </c>
      <c r="B50" s="111" t="s">
        <v>193</v>
      </c>
      <c r="C50" s="35" t="s">
        <v>78</v>
      </c>
      <c r="D50" s="144">
        <f t="shared" si="11"/>
        <v>1.2500000000000001E-2</v>
      </c>
      <c r="E50" s="37" t="s">
        <v>383</v>
      </c>
      <c r="F50" s="94">
        <v>1</v>
      </c>
      <c r="G50" s="38" t="s">
        <v>215</v>
      </c>
      <c r="H50" s="144">
        <f t="shared" si="12"/>
        <v>1.2500000000000001E-2</v>
      </c>
      <c r="I50" s="150" t="s">
        <v>384</v>
      </c>
      <c r="J50" s="146"/>
      <c r="K50" s="146"/>
      <c r="L50" s="146">
        <v>0.25</v>
      </c>
      <c r="M50" s="146"/>
      <c r="N50" s="146"/>
      <c r="O50" s="146">
        <v>0.25</v>
      </c>
      <c r="P50" s="146"/>
      <c r="Q50" s="146"/>
      <c r="R50" s="146">
        <v>0.25</v>
      </c>
      <c r="S50" s="146"/>
      <c r="T50" s="146"/>
      <c r="U50" s="146">
        <v>0.25</v>
      </c>
      <c r="V50" s="147"/>
      <c r="W50" s="13"/>
      <c r="X50" s="147"/>
      <c r="Y50" s="13"/>
      <c r="Z50" s="148">
        <v>0.25</v>
      </c>
      <c r="AA50" s="47" t="s">
        <v>385</v>
      </c>
      <c r="AB50" s="149">
        <f t="shared" si="1"/>
        <v>3.1250000000000002E-3</v>
      </c>
      <c r="AC50" s="149">
        <f t="shared" si="2"/>
        <v>3.1250000000000002E-3</v>
      </c>
      <c r="AD50" s="13"/>
      <c r="AE50" s="13"/>
      <c r="AF50" s="13"/>
      <c r="AG50" s="13"/>
      <c r="AH50" s="13"/>
      <c r="AI50" s="13"/>
      <c r="AJ50" s="148">
        <v>0.5</v>
      </c>
      <c r="AK50" s="47" t="s">
        <v>385</v>
      </c>
      <c r="AL50" s="13"/>
      <c r="AM50" s="149">
        <f t="shared" si="4"/>
        <v>6.2500000000000003E-3</v>
      </c>
      <c r="AN50" s="149">
        <f t="shared" si="5"/>
        <v>6.2500000000000003E-3</v>
      </c>
      <c r="AO50" s="13"/>
      <c r="AP50" s="13"/>
      <c r="AQ50" s="13"/>
      <c r="AR50" s="13"/>
      <c r="AS50" s="13"/>
      <c r="AT50" s="13"/>
      <c r="AU50" s="13"/>
      <c r="AV50" s="13"/>
      <c r="AW50" s="13"/>
      <c r="AX50" s="13"/>
      <c r="AY50" s="13"/>
      <c r="AZ50" s="13"/>
      <c r="BA50" s="13"/>
      <c r="BB50" s="13"/>
    </row>
    <row r="51" spans="1:54" ht="89.25" x14ac:dyDescent="0.25">
      <c r="A51" s="143" t="s">
        <v>29</v>
      </c>
      <c r="B51" s="111" t="s">
        <v>193</v>
      </c>
      <c r="C51" s="35" t="s">
        <v>78</v>
      </c>
      <c r="D51" s="144">
        <f t="shared" si="11"/>
        <v>1.2500000000000001E-2</v>
      </c>
      <c r="E51" s="37" t="s">
        <v>386</v>
      </c>
      <c r="F51" s="94">
        <v>1</v>
      </c>
      <c r="G51" s="38" t="s">
        <v>377</v>
      </c>
      <c r="H51" s="144">
        <f t="shared" si="12"/>
        <v>1.2500000000000001E-2</v>
      </c>
      <c r="I51" s="150" t="s">
        <v>387</v>
      </c>
      <c r="J51" s="146"/>
      <c r="K51" s="146"/>
      <c r="L51" s="146">
        <v>0.25</v>
      </c>
      <c r="M51" s="146"/>
      <c r="N51" s="146"/>
      <c r="O51" s="146">
        <v>0.25</v>
      </c>
      <c r="P51" s="146"/>
      <c r="Q51" s="146"/>
      <c r="R51" s="146">
        <v>0.25</v>
      </c>
      <c r="S51" s="146"/>
      <c r="T51" s="146"/>
      <c r="U51" s="146">
        <v>0.25</v>
      </c>
      <c r="V51" s="147"/>
      <c r="W51" s="13"/>
      <c r="X51" s="147"/>
      <c r="Y51" s="13"/>
      <c r="Z51" s="148">
        <v>0.25</v>
      </c>
      <c r="AA51" s="47" t="s">
        <v>388</v>
      </c>
      <c r="AB51" s="149">
        <f t="shared" si="1"/>
        <v>3.1250000000000002E-3</v>
      </c>
      <c r="AC51" s="149">
        <f t="shared" si="2"/>
        <v>3.1250000000000002E-3</v>
      </c>
      <c r="AD51" s="13"/>
      <c r="AE51" s="13"/>
      <c r="AF51" s="13"/>
      <c r="AG51" s="13"/>
      <c r="AH51" s="13"/>
      <c r="AI51" s="13"/>
      <c r="AJ51" s="148">
        <v>0.5</v>
      </c>
      <c r="AK51" s="47" t="s">
        <v>388</v>
      </c>
      <c r="AL51" s="13"/>
      <c r="AM51" s="149">
        <f t="shared" si="4"/>
        <v>6.2500000000000003E-3</v>
      </c>
      <c r="AN51" s="149">
        <f t="shared" si="5"/>
        <v>6.2500000000000003E-3</v>
      </c>
      <c r="AO51" s="13"/>
      <c r="AP51" s="13"/>
      <c r="AQ51" s="13"/>
      <c r="AR51" s="13"/>
      <c r="AS51" s="13"/>
      <c r="AT51" s="13"/>
      <c r="AU51" s="13"/>
      <c r="AV51" s="13"/>
      <c r="AW51" s="13"/>
      <c r="AX51" s="13"/>
      <c r="AY51" s="13"/>
      <c r="AZ51" s="13"/>
      <c r="BA51" s="13"/>
      <c r="BB51" s="13"/>
    </row>
    <row r="52" spans="1:54" ht="76.5" x14ac:dyDescent="0.25">
      <c r="A52" s="143" t="s">
        <v>29</v>
      </c>
      <c r="B52" s="111" t="s">
        <v>193</v>
      </c>
      <c r="C52" s="35" t="s">
        <v>78</v>
      </c>
      <c r="D52" s="144">
        <f t="shared" si="11"/>
        <v>1.2500000000000001E-2</v>
      </c>
      <c r="E52" s="37" t="s">
        <v>350</v>
      </c>
      <c r="F52" s="38">
        <v>1</v>
      </c>
      <c r="G52" s="38" t="s">
        <v>4</v>
      </c>
      <c r="H52" s="144">
        <f t="shared" si="12"/>
        <v>1.2500000000000001E-2</v>
      </c>
      <c r="I52" s="145" t="s">
        <v>389</v>
      </c>
      <c r="J52" s="146"/>
      <c r="K52" s="146"/>
      <c r="L52" s="146"/>
      <c r="M52" s="146"/>
      <c r="N52" s="146"/>
      <c r="O52" s="146"/>
      <c r="P52" s="146"/>
      <c r="Q52" s="146"/>
      <c r="R52" s="146"/>
      <c r="S52" s="146"/>
      <c r="T52" s="146">
        <v>0.5</v>
      </c>
      <c r="U52" s="146">
        <v>0.5</v>
      </c>
      <c r="V52" s="147"/>
      <c r="W52" s="13"/>
      <c r="X52" s="147"/>
      <c r="Y52" s="13"/>
      <c r="Z52" s="147"/>
      <c r="AA52" s="13"/>
      <c r="AB52" s="149">
        <f t="shared" si="1"/>
        <v>0</v>
      </c>
      <c r="AC52" s="149">
        <f t="shared" si="2"/>
        <v>0</v>
      </c>
      <c r="AD52" s="13"/>
      <c r="AE52" s="13"/>
      <c r="AF52" s="13"/>
      <c r="AG52" s="13"/>
      <c r="AH52" s="13"/>
      <c r="AI52" s="13"/>
      <c r="AJ52" s="13"/>
      <c r="AK52" s="13"/>
      <c r="AL52" s="13"/>
      <c r="AM52" s="149">
        <f t="shared" si="4"/>
        <v>0</v>
      </c>
      <c r="AN52" s="149">
        <f t="shared" si="5"/>
        <v>0</v>
      </c>
      <c r="AO52" s="13"/>
      <c r="AP52" s="13"/>
      <c r="AQ52" s="13"/>
      <c r="AR52" s="13"/>
      <c r="AS52" s="13"/>
      <c r="AT52" s="13"/>
      <c r="AU52" s="13"/>
      <c r="AV52" s="13"/>
      <c r="AW52" s="13"/>
      <c r="AX52" s="13"/>
      <c r="AY52" s="13"/>
      <c r="AZ52" s="13"/>
      <c r="BA52" s="13"/>
      <c r="BB52" s="13"/>
    </row>
    <row r="53" spans="1:54" ht="128.25" x14ac:dyDescent="0.25">
      <c r="A53" s="143" t="s">
        <v>29</v>
      </c>
      <c r="B53" s="111" t="s">
        <v>193</v>
      </c>
      <c r="C53" s="35" t="s">
        <v>78</v>
      </c>
      <c r="D53" s="144">
        <f t="shared" si="11"/>
        <v>1.2500000000000001E-2</v>
      </c>
      <c r="E53" s="37" t="s">
        <v>386</v>
      </c>
      <c r="F53" s="94">
        <v>1</v>
      </c>
      <c r="G53" s="38" t="s">
        <v>377</v>
      </c>
      <c r="H53" s="144">
        <f t="shared" si="12"/>
        <v>1.2500000000000001E-2</v>
      </c>
      <c r="I53" s="150" t="s">
        <v>591</v>
      </c>
      <c r="J53" s="146"/>
      <c r="K53" s="146"/>
      <c r="L53" s="146"/>
      <c r="M53" s="158">
        <v>0.33329999999999999</v>
      </c>
      <c r="N53" s="146"/>
      <c r="O53" s="146"/>
      <c r="P53" s="146"/>
      <c r="Q53" s="158">
        <v>0.33329999999999999</v>
      </c>
      <c r="R53" s="146"/>
      <c r="S53" s="146"/>
      <c r="T53" s="146"/>
      <c r="U53" s="158">
        <v>0.33329999999999999</v>
      </c>
      <c r="V53" s="147"/>
      <c r="W53" s="13"/>
      <c r="X53" s="147"/>
      <c r="Y53" s="13"/>
      <c r="Z53" s="147"/>
      <c r="AA53" s="13"/>
      <c r="AB53" s="149">
        <f t="shared" si="1"/>
        <v>0</v>
      </c>
      <c r="AC53" s="149">
        <f t="shared" si="2"/>
        <v>0</v>
      </c>
      <c r="AD53" s="48">
        <v>0.33329999999999999</v>
      </c>
      <c r="AE53" s="47" t="s">
        <v>390</v>
      </c>
      <c r="AF53" s="39" t="s">
        <v>221</v>
      </c>
      <c r="AG53" s="13"/>
      <c r="AH53" s="13"/>
      <c r="AI53" s="13"/>
      <c r="AJ53" s="13"/>
      <c r="AK53" s="13"/>
      <c r="AL53" s="13"/>
      <c r="AM53" s="149">
        <f t="shared" si="4"/>
        <v>4.1662499999999998E-3</v>
      </c>
      <c r="AN53" s="149">
        <f t="shared" si="5"/>
        <v>4.1662499999999998E-3</v>
      </c>
      <c r="AO53" s="13"/>
      <c r="AP53" s="13"/>
      <c r="AQ53" s="13"/>
      <c r="AR53" s="13"/>
      <c r="AS53" s="13"/>
      <c r="AT53" s="13"/>
      <c r="AU53" s="13"/>
      <c r="AV53" s="13"/>
      <c r="AW53" s="13"/>
      <c r="AX53" s="13"/>
      <c r="AY53" s="13"/>
      <c r="AZ53" s="13"/>
      <c r="BA53" s="13"/>
      <c r="BB53" s="13"/>
    </row>
    <row r="54" spans="1:54" ht="171" x14ac:dyDescent="0.25">
      <c r="A54" s="143" t="s">
        <v>29</v>
      </c>
      <c r="B54" s="111" t="s">
        <v>193</v>
      </c>
      <c r="C54" s="35" t="s">
        <v>78</v>
      </c>
      <c r="D54" s="144">
        <f t="shared" si="11"/>
        <v>1.2500000000000001E-2</v>
      </c>
      <c r="E54" s="37" t="s">
        <v>391</v>
      </c>
      <c r="F54" s="38">
        <v>1</v>
      </c>
      <c r="G54" s="38" t="s">
        <v>392</v>
      </c>
      <c r="H54" s="144">
        <f t="shared" si="12"/>
        <v>1.2500000000000001E-2</v>
      </c>
      <c r="I54" s="145" t="s">
        <v>393</v>
      </c>
      <c r="J54" s="146"/>
      <c r="K54" s="146"/>
      <c r="L54" s="146">
        <v>1</v>
      </c>
      <c r="M54" s="146"/>
      <c r="N54" s="146"/>
      <c r="O54" s="146"/>
      <c r="P54" s="146"/>
      <c r="Q54" s="146"/>
      <c r="R54" s="146"/>
      <c r="S54" s="146"/>
      <c r="T54" s="146"/>
      <c r="U54" s="146"/>
      <c r="V54" s="147"/>
      <c r="W54" s="13"/>
      <c r="X54" s="147"/>
      <c r="Y54" s="13"/>
      <c r="Z54" s="148">
        <v>1</v>
      </c>
      <c r="AA54" s="47" t="s">
        <v>394</v>
      </c>
      <c r="AB54" s="149">
        <f t="shared" si="1"/>
        <v>1.2500000000000001E-2</v>
      </c>
      <c r="AC54" s="149">
        <f t="shared" si="2"/>
        <v>1.2500000000000001E-2</v>
      </c>
      <c r="AD54" s="13"/>
      <c r="AE54" s="13"/>
      <c r="AF54" s="13"/>
      <c r="AG54" s="13"/>
      <c r="AH54" s="13"/>
      <c r="AI54" s="13"/>
      <c r="AJ54" s="13"/>
      <c r="AK54" s="13"/>
      <c r="AL54" s="13"/>
      <c r="AM54" s="149">
        <f t="shared" si="4"/>
        <v>1.2500000000000001E-2</v>
      </c>
      <c r="AN54" s="149">
        <f t="shared" si="5"/>
        <v>1.2500000000000001E-2</v>
      </c>
      <c r="AO54" s="13"/>
      <c r="AP54" s="13"/>
      <c r="AQ54" s="13"/>
      <c r="AR54" s="13"/>
      <c r="AS54" s="13"/>
      <c r="AT54" s="13"/>
      <c r="AU54" s="13"/>
      <c r="AV54" s="13"/>
      <c r="AW54" s="13"/>
      <c r="AX54" s="13"/>
      <c r="AY54" s="13"/>
      <c r="AZ54" s="13"/>
      <c r="BA54" s="13"/>
      <c r="BB54" s="13"/>
    </row>
    <row r="55" spans="1:54" ht="76.5" x14ac:dyDescent="0.25">
      <c r="A55" s="143" t="s">
        <v>29</v>
      </c>
      <c r="B55" s="111" t="s">
        <v>193</v>
      </c>
      <c r="C55" s="35" t="s">
        <v>78</v>
      </c>
      <c r="D55" s="144">
        <f t="shared" si="11"/>
        <v>1.2500000000000001E-2</v>
      </c>
      <c r="E55" s="37" t="s">
        <v>391</v>
      </c>
      <c r="F55" s="38">
        <v>1</v>
      </c>
      <c r="G55" s="38" t="s">
        <v>392</v>
      </c>
      <c r="H55" s="144">
        <f t="shared" si="12"/>
        <v>1.2500000000000001E-2</v>
      </c>
      <c r="I55" s="145" t="s">
        <v>592</v>
      </c>
      <c r="J55" s="146"/>
      <c r="K55" s="146"/>
      <c r="L55" s="146"/>
      <c r="M55" s="146"/>
      <c r="N55" s="146"/>
      <c r="O55" s="146"/>
      <c r="P55" s="146">
        <v>1</v>
      </c>
      <c r="Q55" s="146"/>
      <c r="R55" s="146"/>
      <c r="S55" s="146"/>
      <c r="T55" s="146"/>
      <c r="U55" s="146"/>
      <c r="V55" s="147"/>
      <c r="W55" s="13"/>
      <c r="X55" s="147"/>
      <c r="Y55" s="13"/>
      <c r="Z55" s="147"/>
      <c r="AA55" s="13"/>
      <c r="AB55" s="149">
        <f t="shared" si="1"/>
        <v>0</v>
      </c>
      <c r="AC55" s="149">
        <f t="shared" si="2"/>
        <v>0</v>
      </c>
      <c r="AD55" s="13"/>
      <c r="AE55" s="13"/>
      <c r="AF55" s="13"/>
      <c r="AG55" s="13"/>
      <c r="AH55" s="13"/>
      <c r="AI55" s="13"/>
      <c r="AJ55" s="13"/>
      <c r="AK55" s="13"/>
      <c r="AL55" s="13"/>
      <c r="AM55" s="149">
        <f t="shared" si="4"/>
        <v>0</v>
      </c>
      <c r="AN55" s="149">
        <f t="shared" si="5"/>
        <v>0</v>
      </c>
      <c r="AO55" s="13"/>
      <c r="AP55" s="13"/>
      <c r="AQ55" s="13"/>
      <c r="AR55" s="13"/>
      <c r="AS55" s="13"/>
      <c r="AT55" s="13"/>
      <c r="AU55" s="13"/>
      <c r="AV55" s="13"/>
      <c r="AW55" s="13"/>
      <c r="AX55" s="13"/>
      <c r="AY55" s="13"/>
      <c r="AZ55" s="13"/>
      <c r="BA55" s="13"/>
      <c r="BB55" s="13"/>
    </row>
    <row r="56" spans="1:54" ht="142.5" x14ac:dyDescent="0.25">
      <c r="A56" s="143" t="s">
        <v>29</v>
      </c>
      <c r="B56" s="111" t="s">
        <v>193</v>
      </c>
      <c r="C56" s="35" t="s">
        <v>78</v>
      </c>
      <c r="D56" s="144">
        <f t="shared" si="11"/>
        <v>1.2500000000000001E-2</v>
      </c>
      <c r="E56" s="37" t="s">
        <v>328</v>
      </c>
      <c r="F56" s="94">
        <v>1</v>
      </c>
      <c r="G56" s="38" t="s">
        <v>215</v>
      </c>
      <c r="H56" s="144">
        <f t="shared" si="12"/>
        <v>1.2500000000000001E-2</v>
      </c>
      <c r="I56" s="145" t="s">
        <v>395</v>
      </c>
      <c r="J56" s="146"/>
      <c r="K56" s="146"/>
      <c r="L56" s="146">
        <v>1</v>
      </c>
      <c r="M56" s="146"/>
      <c r="N56" s="146"/>
      <c r="O56" s="146"/>
      <c r="P56" s="146"/>
      <c r="Q56" s="146"/>
      <c r="R56" s="146"/>
      <c r="S56" s="146"/>
      <c r="T56" s="146"/>
      <c r="U56" s="146"/>
      <c r="V56" s="147"/>
      <c r="W56" s="13"/>
      <c r="X56" s="147"/>
      <c r="Y56" s="13"/>
      <c r="Z56" s="148">
        <v>1</v>
      </c>
      <c r="AA56" s="47" t="s">
        <v>396</v>
      </c>
      <c r="AB56" s="149">
        <f t="shared" si="1"/>
        <v>1.2500000000000001E-2</v>
      </c>
      <c r="AC56" s="149">
        <f t="shared" si="2"/>
        <v>1.2500000000000001E-2</v>
      </c>
      <c r="AD56" s="13"/>
      <c r="AE56" s="13"/>
      <c r="AF56" s="13"/>
      <c r="AG56" s="13"/>
      <c r="AH56" s="13"/>
      <c r="AI56" s="13"/>
      <c r="AJ56" s="13"/>
      <c r="AK56" s="13"/>
      <c r="AL56" s="13"/>
      <c r="AM56" s="149">
        <f t="shared" si="4"/>
        <v>1.2500000000000001E-2</v>
      </c>
      <c r="AN56" s="149">
        <f t="shared" si="5"/>
        <v>1.2500000000000001E-2</v>
      </c>
      <c r="AO56" s="13"/>
      <c r="AP56" s="13"/>
      <c r="AQ56" s="13"/>
      <c r="AR56" s="13"/>
      <c r="AS56" s="13"/>
      <c r="AT56" s="13"/>
      <c r="AU56" s="13"/>
      <c r="AV56" s="13"/>
      <c r="AW56" s="13"/>
      <c r="AX56" s="13"/>
      <c r="AY56" s="13"/>
      <c r="AZ56" s="13"/>
      <c r="BA56" s="13"/>
      <c r="BB56" s="13"/>
    </row>
    <row r="57" spans="1:54" ht="171" x14ac:dyDescent="0.25">
      <c r="A57" s="143" t="s">
        <v>29</v>
      </c>
      <c r="B57" s="111" t="s">
        <v>193</v>
      </c>
      <c r="C57" s="35" t="s">
        <v>78</v>
      </c>
      <c r="D57" s="144">
        <f t="shared" si="11"/>
        <v>1.2500000000000001E-2</v>
      </c>
      <c r="E57" s="37" t="s">
        <v>328</v>
      </c>
      <c r="F57" s="94">
        <v>1</v>
      </c>
      <c r="G57" s="38" t="s">
        <v>215</v>
      </c>
      <c r="H57" s="144">
        <f t="shared" si="12"/>
        <v>1.2500000000000001E-2</v>
      </c>
      <c r="I57" s="150" t="s">
        <v>397</v>
      </c>
      <c r="J57" s="146"/>
      <c r="K57" s="146"/>
      <c r="L57" s="146"/>
      <c r="M57" s="146">
        <v>1</v>
      </c>
      <c r="N57" s="146"/>
      <c r="O57" s="146"/>
      <c r="P57" s="146"/>
      <c r="Q57" s="146"/>
      <c r="R57" s="146"/>
      <c r="S57" s="146"/>
      <c r="T57" s="146"/>
      <c r="U57" s="146"/>
      <c r="V57" s="147"/>
      <c r="W57" s="13"/>
      <c r="X57" s="147"/>
      <c r="Y57" s="13"/>
      <c r="Z57" s="147"/>
      <c r="AA57" s="13"/>
      <c r="AB57" s="149">
        <f t="shared" si="1"/>
        <v>0</v>
      </c>
      <c r="AC57" s="149">
        <f t="shared" si="2"/>
        <v>0</v>
      </c>
      <c r="AD57" s="120">
        <v>1</v>
      </c>
      <c r="AE57" s="47" t="s">
        <v>398</v>
      </c>
      <c r="AF57" s="39" t="s">
        <v>221</v>
      </c>
      <c r="AG57" s="13"/>
      <c r="AH57" s="13"/>
      <c r="AI57" s="13"/>
      <c r="AJ57" s="13"/>
      <c r="AK57" s="13"/>
      <c r="AL57" s="13"/>
      <c r="AM57" s="149">
        <f t="shared" si="4"/>
        <v>1.2500000000000001E-2</v>
      </c>
      <c r="AN57" s="149">
        <f t="shared" si="5"/>
        <v>1.2500000000000001E-2</v>
      </c>
      <c r="AO57" s="13"/>
      <c r="AP57" s="13"/>
      <c r="AQ57" s="13"/>
      <c r="AR57" s="13"/>
      <c r="AS57" s="13"/>
      <c r="AT57" s="13"/>
      <c r="AU57" s="13"/>
      <c r="AV57" s="13"/>
      <c r="AW57" s="13"/>
      <c r="AX57" s="13"/>
      <c r="AY57" s="13"/>
      <c r="AZ57" s="13"/>
      <c r="BA57" s="13"/>
      <c r="BB57" s="13"/>
    </row>
    <row r="58" spans="1:54" ht="89.25" x14ac:dyDescent="0.25">
      <c r="A58" s="143" t="s">
        <v>29</v>
      </c>
      <c r="B58" s="111" t="s">
        <v>193</v>
      </c>
      <c r="C58" s="35" t="s">
        <v>78</v>
      </c>
      <c r="D58" s="144">
        <f t="shared" si="11"/>
        <v>1.2500000000000001E-2</v>
      </c>
      <c r="E58" s="37" t="s">
        <v>399</v>
      </c>
      <c r="F58" s="94">
        <v>1</v>
      </c>
      <c r="G58" s="38" t="s">
        <v>215</v>
      </c>
      <c r="H58" s="144">
        <f t="shared" si="12"/>
        <v>1.2500000000000001E-2</v>
      </c>
      <c r="I58" s="145" t="s">
        <v>400</v>
      </c>
      <c r="J58" s="146"/>
      <c r="K58" s="146"/>
      <c r="L58" s="146"/>
      <c r="M58" s="146"/>
      <c r="N58" s="146"/>
      <c r="O58" s="146"/>
      <c r="P58" s="146"/>
      <c r="Q58" s="146"/>
      <c r="R58" s="146">
        <v>1</v>
      </c>
      <c r="S58" s="146"/>
      <c r="T58" s="146"/>
      <c r="U58" s="146"/>
      <c r="V58" s="147"/>
      <c r="W58" s="13"/>
      <c r="X58" s="147"/>
      <c r="Y58" s="13"/>
      <c r="Z58" s="147"/>
      <c r="AA58" s="13"/>
      <c r="AB58" s="149">
        <f t="shared" si="1"/>
        <v>0</v>
      </c>
      <c r="AC58" s="149">
        <f t="shared" si="2"/>
        <v>0</v>
      </c>
      <c r="AD58" s="13"/>
      <c r="AE58" s="13"/>
      <c r="AF58" s="13"/>
      <c r="AG58" s="13"/>
      <c r="AH58" s="13"/>
      <c r="AI58" s="13"/>
      <c r="AJ58" s="13"/>
      <c r="AK58" s="13"/>
      <c r="AL58" s="13"/>
      <c r="AM58" s="149">
        <f t="shared" si="4"/>
        <v>0</v>
      </c>
      <c r="AN58" s="149">
        <f t="shared" si="5"/>
        <v>0</v>
      </c>
      <c r="AO58" s="13"/>
      <c r="AP58" s="13"/>
      <c r="AQ58" s="13"/>
      <c r="AR58" s="13"/>
      <c r="AS58" s="13"/>
      <c r="AT58" s="13"/>
      <c r="AU58" s="13"/>
      <c r="AV58" s="13"/>
      <c r="AW58" s="13"/>
      <c r="AX58" s="13"/>
      <c r="AY58" s="13"/>
      <c r="AZ58" s="13"/>
      <c r="BA58" s="13"/>
      <c r="BB58" s="13"/>
    </row>
    <row r="59" spans="1:54" ht="299.25" x14ac:dyDescent="0.25">
      <c r="A59" s="143" t="s">
        <v>29</v>
      </c>
      <c r="B59" s="111" t="s">
        <v>193</v>
      </c>
      <c r="C59" s="35" t="s">
        <v>78</v>
      </c>
      <c r="D59" s="144">
        <f t="shared" si="11"/>
        <v>1.2500000000000001E-2</v>
      </c>
      <c r="E59" s="37" t="s">
        <v>401</v>
      </c>
      <c r="F59" s="94">
        <v>1</v>
      </c>
      <c r="G59" s="38" t="s">
        <v>402</v>
      </c>
      <c r="H59" s="144">
        <f t="shared" si="12"/>
        <v>1.2500000000000001E-2</v>
      </c>
      <c r="I59" s="150" t="s">
        <v>403</v>
      </c>
      <c r="J59" s="146"/>
      <c r="K59" s="146"/>
      <c r="L59" s="146">
        <v>0.25</v>
      </c>
      <c r="M59" s="146"/>
      <c r="N59" s="146"/>
      <c r="O59" s="146">
        <v>0.25</v>
      </c>
      <c r="P59" s="146"/>
      <c r="Q59" s="146"/>
      <c r="R59" s="146">
        <v>0.25</v>
      </c>
      <c r="S59" s="146"/>
      <c r="T59" s="146"/>
      <c r="U59" s="146">
        <v>0.25</v>
      </c>
      <c r="V59" s="147"/>
      <c r="W59" s="13"/>
      <c r="X59" s="147"/>
      <c r="Y59" s="13"/>
      <c r="Z59" s="148">
        <v>0.25</v>
      </c>
      <c r="AA59" s="47" t="s">
        <v>404</v>
      </c>
      <c r="AB59" s="149">
        <f t="shared" si="1"/>
        <v>3.1250000000000002E-3</v>
      </c>
      <c r="AC59" s="149">
        <f t="shared" si="2"/>
        <v>3.1250000000000002E-3</v>
      </c>
      <c r="AD59" s="13"/>
      <c r="AE59" s="13"/>
      <c r="AF59" s="13"/>
      <c r="AG59" s="13"/>
      <c r="AH59" s="13"/>
      <c r="AI59" s="13"/>
      <c r="AJ59" s="148">
        <v>0.5</v>
      </c>
      <c r="AK59" s="47" t="s">
        <v>405</v>
      </c>
      <c r="AL59" s="13"/>
      <c r="AM59" s="149">
        <f t="shared" si="4"/>
        <v>6.2500000000000003E-3</v>
      </c>
      <c r="AN59" s="149">
        <f t="shared" si="5"/>
        <v>6.2500000000000003E-3</v>
      </c>
      <c r="AO59" s="13"/>
      <c r="AP59" s="13"/>
      <c r="AQ59" s="13"/>
      <c r="AR59" s="13"/>
      <c r="AS59" s="13"/>
      <c r="AT59" s="13"/>
      <c r="AU59" s="13"/>
      <c r="AV59" s="13"/>
      <c r="AW59" s="13"/>
      <c r="AX59" s="13"/>
      <c r="AY59" s="13"/>
      <c r="AZ59" s="13"/>
      <c r="BA59" s="13"/>
      <c r="BB59" s="13"/>
    </row>
    <row r="60" spans="1:54" ht="89.25" x14ac:dyDescent="0.25">
      <c r="A60" s="143" t="s">
        <v>29</v>
      </c>
      <c r="B60" s="111" t="s">
        <v>193</v>
      </c>
      <c r="C60" s="35" t="s">
        <v>78</v>
      </c>
      <c r="D60" s="144">
        <f t="shared" si="11"/>
        <v>1.2500000000000001E-2</v>
      </c>
      <c r="E60" s="37" t="s">
        <v>401</v>
      </c>
      <c r="F60" s="94">
        <v>1</v>
      </c>
      <c r="G60" s="38" t="s">
        <v>402</v>
      </c>
      <c r="H60" s="144">
        <f t="shared" si="12"/>
        <v>1.2500000000000001E-2</v>
      </c>
      <c r="I60" s="145" t="s">
        <v>406</v>
      </c>
      <c r="J60" s="146"/>
      <c r="K60" s="146"/>
      <c r="L60" s="146"/>
      <c r="M60" s="146"/>
      <c r="N60" s="146"/>
      <c r="O60" s="146"/>
      <c r="P60" s="146"/>
      <c r="Q60" s="158">
        <v>0.33329999999999999</v>
      </c>
      <c r="R60" s="158">
        <v>0.33329999999999999</v>
      </c>
      <c r="S60" s="158">
        <v>0.33329999999999999</v>
      </c>
      <c r="T60" s="146"/>
      <c r="U60" s="146"/>
      <c r="V60" s="147"/>
      <c r="W60" s="13"/>
      <c r="X60" s="147"/>
      <c r="Y60" s="13"/>
      <c r="Z60" s="147"/>
      <c r="AA60" s="13"/>
      <c r="AB60" s="149">
        <f t="shared" si="1"/>
        <v>0</v>
      </c>
      <c r="AC60" s="149">
        <f t="shared" si="2"/>
        <v>0</v>
      </c>
      <c r="AD60" s="13"/>
      <c r="AE60" s="13"/>
      <c r="AF60" s="13"/>
      <c r="AG60" s="13"/>
      <c r="AH60" s="13"/>
      <c r="AI60" s="13"/>
      <c r="AJ60" s="13"/>
      <c r="AK60" s="13"/>
      <c r="AL60" s="13"/>
      <c r="AM60" s="149">
        <f t="shared" si="4"/>
        <v>0</v>
      </c>
      <c r="AN60" s="149">
        <f t="shared" si="5"/>
        <v>0</v>
      </c>
      <c r="AO60" s="13"/>
      <c r="AP60" s="13"/>
      <c r="AQ60" s="13"/>
      <c r="AR60" s="13"/>
      <c r="AS60" s="13"/>
      <c r="AT60" s="13"/>
      <c r="AU60" s="13"/>
      <c r="AV60" s="13"/>
      <c r="AW60" s="13"/>
      <c r="AX60" s="13"/>
      <c r="AY60" s="13"/>
      <c r="AZ60" s="13"/>
      <c r="BA60" s="13"/>
      <c r="BB60" s="13"/>
    </row>
    <row r="61" spans="1:54" ht="89.25" x14ac:dyDescent="0.25">
      <c r="A61" s="143" t="s">
        <v>29</v>
      </c>
      <c r="B61" s="111" t="s">
        <v>193</v>
      </c>
      <c r="C61" s="35" t="s">
        <v>78</v>
      </c>
      <c r="D61" s="144">
        <f t="shared" si="11"/>
        <v>1.2500000000000001E-2</v>
      </c>
      <c r="E61" s="37" t="s">
        <v>407</v>
      </c>
      <c r="F61" s="94">
        <v>1</v>
      </c>
      <c r="G61" s="38" t="s">
        <v>215</v>
      </c>
      <c r="H61" s="144">
        <f t="shared" si="12"/>
        <v>1.2500000000000001E-2</v>
      </c>
      <c r="I61" s="145" t="s">
        <v>408</v>
      </c>
      <c r="J61" s="146"/>
      <c r="K61" s="146"/>
      <c r="L61" s="146"/>
      <c r="M61" s="146"/>
      <c r="N61" s="146"/>
      <c r="O61" s="146"/>
      <c r="P61" s="146"/>
      <c r="Q61" s="146"/>
      <c r="R61" s="146"/>
      <c r="S61" s="146"/>
      <c r="T61" s="146">
        <v>1</v>
      </c>
      <c r="U61" s="146"/>
      <c r="V61" s="147"/>
      <c r="W61" s="13"/>
      <c r="X61" s="147"/>
      <c r="Y61" s="13"/>
      <c r="Z61" s="147"/>
      <c r="AA61" s="13"/>
      <c r="AB61" s="149">
        <f t="shared" si="1"/>
        <v>0</v>
      </c>
      <c r="AC61" s="149">
        <f t="shared" si="2"/>
        <v>0</v>
      </c>
      <c r="AD61" s="13"/>
      <c r="AE61" s="13"/>
      <c r="AF61" s="13"/>
      <c r="AG61" s="13"/>
      <c r="AH61" s="13"/>
      <c r="AI61" s="13"/>
      <c r="AJ61" s="13"/>
      <c r="AK61" s="13"/>
      <c r="AL61" s="13"/>
      <c r="AM61" s="149">
        <f t="shared" si="4"/>
        <v>0</v>
      </c>
      <c r="AN61" s="149">
        <f t="shared" si="5"/>
        <v>0</v>
      </c>
      <c r="AO61" s="13"/>
      <c r="AP61" s="13"/>
      <c r="AQ61" s="13"/>
      <c r="AR61" s="13"/>
      <c r="AS61" s="13"/>
      <c r="AT61" s="13"/>
      <c r="AU61" s="13"/>
      <c r="AV61" s="13"/>
      <c r="AW61" s="13"/>
      <c r="AX61" s="13"/>
      <c r="AY61" s="13"/>
      <c r="AZ61" s="13"/>
      <c r="BA61" s="13"/>
      <c r="BB61" s="13"/>
    </row>
    <row r="62" spans="1:54" ht="270.75" x14ac:dyDescent="0.25">
      <c r="A62" s="143" t="s">
        <v>29</v>
      </c>
      <c r="B62" s="111" t="s">
        <v>193</v>
      </c>
      <c r="C62" s="35" t="s">
        <v>78</v>
      </c>
      <c r="D62" s="144">
        <f t="shared" si="11"/>
        <v>1.2500000000000001E-2</v>
      </c>
      <c r="E62" s="37" t="s">
        <v>328</v>
      </c>
      <c r="F62" s="94">
        <v>1</v>
      </c>
      <c r="G62" s="38" t="s">
        <v>215</v>
      </c>
      <c r="H62" s="144">
        <f t="shared" si="12"/>
        <v>1.2500000000000001E-2</v>
      </c>
      <c r="I62" s="150" t="s">
        <v>409</v>
      </c>
      <c r="J62" s="146"/>
      <c r="K62" s="146"/>
      <c r="L62" s="158">
        <v>0.33329999999999999</v>
      </c>
      <c r="M62" s="146"/>
      <c r="N62" s="146"/>
      <c r="O62" s="146"/>
      <c r="P62" s="158">
        <v>0.33329999999999999</v>
      </c>
      <c r="Q62" s="146"/>
      <c r="R62" s="146"/>
      <c r="S62" s="146"/>
      <c r="T62" s="158">
        <v>0.33329999999999999</v>
      </c>
      <c r="U62" s="146"/>
      <c r="V62" s="147"/>
      <c r="W62" s="13"/>
      <c r="X62" s="147"/>
      <c r="Y62" s="13"/>
      <c r="Z62" s="148">
        <v>0</v>
      </c>
      <c r="AA62" s="47" t="s">
        <v>410</v>
      </c>
      <c r="AB62" s="149">
        <f t="shared" si="1"/>
        <v>0</v>
      </c>
      <c r="AC62" s="149">
        <f t="shared" si="2"/>
        <v>4.1662499999999998E-3</v>
      </c>
      <c r="AD62" s="48">
        <v>0.33329999999999999</v>
      </c>
      <c r="AE62" s="47" t="s">
        <v>411</v>
      </c>
      <c r="AF62" s="39" t="s">
        <v>221</v>
      </c>
      <c r="AG62" s="13"/>
      <c r="AH62" s="13"/>
      <c r="AI62" s="13"/>
      <c r="AJ62" s="13"/>
      <c r="AK62" s="13"/>
      <c r="AL62" s="13"/>
      <c r="AM62" s="149">
        <f t="shared" si="4"/>
        <v>4.1662499999999998E-3</v>
      </c>
      <c r="AN62" s="149">
        <f t="shared" si="5"/>
        <v>4.1662499999999998E-3</v>
      </c>
      <c r="AO62" s="13"/>
      <c r="AP62" s="13"/>
      <c r="AQ62" s="13"/>
      <c r="AR62" s="13"/>
      <c r="AS62" s="13"/>
      <c r="AT62" s="13"/>
      <c r="AU62" s="13"/>
      <c r="AV62" s="13"/>
      <c r="AW62" s="13"/>
      <c r="AX62" s="13"/>
      <c r="AY62" s="13"/>
      <c r="AZ62" s="13"/>
      <c r="BA62" s="13"/>
      <c r="BB62" s="13"/>
    </row>
    <row r="63" spans="1:54" ht="171" x14ac:dyDescent="0.25">
      <c r="A63" s="143" t="s">
        <v>29</v>
      </c>
      <c r="B63" s="111" t="s">
        <v>193</v>
      </c>
      <c r="C63" s="35" t="s">
        <v>78</v>
      </c>
      <c r="D63" s="144">
        <f t="shared" si="11"/>
        <v>1.2500000000000001E-2</v>
      </c>
      <c r="E63" s="37" t="s">
        <v>407</v>
      </c>
      <c r="F63" s="94">
        <v>1</v>
      </c>
      <c r="G63" s="38" t="s">
        <v>215</v>
      </c>
      <c r="H63" s="144">
        <f t="shared" si="12"/>
        <v>1.2500000000000001E-2</v>
      </c>
      <c r="I63" s="150" t="s">
        <v>412</v>
      </c>
      <c r="J63" s="146"/>
      <c r="K63" s="146"/>
      <c r="L63" s="146"/>
      <c r="M63" s="146"/>
      <c r="N63" s="146"/>
      <c r="O63" s="146">
        <v>1</v>
      </c>
      <c r="P63" s="146"/>
      <c r="Q63" s="146"/>
      <c r="R63" s="146"/>
      <c r="S63" s="146"/>
      <c r="T63" s="146"/>
      <c r="U63" s="146"/>
      <c r="V63" s="147"/>
      <c r="W63" s="13"/>
      <c r="X63" s="147"/>
      <c r="Y63" s="13"/>
      <c r="Z63" s="147"/>
      <c r="AA63" s="13"/>
      <c r="AB63" s="149">
        <f t="shared" si="1"/>
        <v>0</v>
      </c>
      <c r="AC63" s="149">
        <f t="shared" si="2"/>
        <v>0</v>
      </c>
      <c r="AD63" s="13"/>
      <c r="AE63" s="13"/>
      <c r="AF63" s="13"/>
      <c r="AG63" s="13"/>
      <c r="AH63" s="13"/>
      <c r="AI63" s="13"/>
      <c r="AJ63" s="146">
        <v>1</v>
      </c>
      <c r="AK63" s="47" t="s">
        <v>413</v>
      </c>
      <c r="AL63" s="13"/>
      <c r="AM63" s="149">
        <f t="shared" si="4"/>
        <v>1.2500000000000001E-2</v>
      </c>
      <c r="AN63" s="149">
        <f t="shared" si="5"/>
        <v>1.2500000000000001E-2</v>
      </c>
      <c r="AO63" s="13"/>
      <c r="AP63" s="13"/>
      <c r="AQ63" s="13"/>
      <c r="AR63" s="13"/>
      <c r="AS63" s="13"/>
      <c r="AT63" s="13"/>
      <c r="AU63" s="13"/>
      <c r="AV63" s="13"/>
      <c r="AW63" s="13"/>
      <c r="AX63" s="13"/>
      <c r="AY63" s="13"/>
      <c r="AZ63" s="13"/>
      <c r="BA63" s="13"/>
      <c r="BB63" s="13"/>
    </row>
    <row r="64" spans="1:54" ht="185.25" x14ac:dyDescent="0.25">
      <c r="A64" s="143" t="s">
        <v>29</v>
      </c>
      <c r="B64" s="111" t="s">
        <v>193</v>
      </c>
      <c r="C64" s="35" t="s">
        <v>78</v>
      </c>
      <c r="D64" s="144">
        <f t="shared" si="11"/>
        <v>1.2500000000000001E-2</v>
      </c>
      <c r="E64" s="37" t="s">
        <v>328</v>
      </c>
      <c r="F64" s="94">
        <v>1</v>
      </c>
      <c r="G64" s="38" t="s">
        <v>215</v>
      </c>
      <c r="H64" s="144">
        <f t="shared" si="12"/>
        <v>1.2500000000000001E-2</v>
      </c>
      <c r="I64" s="150" t="s">
        <v>414</v>
      </c>
      <c r="J64" s="146"/>
      <c r="K64" s="146"/>
      <c r="L64" s="158"/>
      <c r="M64" s="158"/>
      <c r="N64" s="158">
        <v>0.33329999999999999</v>
      </c>
      <c r="O64" s="158"/>
      <c r="P64" s="158"/>
      <c r="Q64" s="158">
        <v>0.33329999999999999</v>
      </c>
      <c r="R64" s="158"/>
      <c r="S64" s="158"/>
      <c r="T64" s="158">
        <v>0.33329999999999999</v>
      </c>
      <c r="U64" s="146"/>
      <c r="V64" s="147"/>
      <c r="W64" s="13"/>
      <c r="X64" s="147"/>
      <c r="Y64" s="13"/>
      <c r="Z64" s="147"/>
      <c r="AA64" s="13"/>
      <c r="AB64" s="149">
        <f t="shared" si="1"/>
        <v>0</v>
      </c>
      <c r="AC64" s="149">
        <f t="shared" si="2"/>
        <v>0</v>
      </c>
      <c r="AD64" s="13"/>
      <c r="AE64" s="13"/>
      <c r="AF64" s="13"/>
      <c r="AG64" s="48">
        <v>0.33329999999999999</v>
      </c>
      <c r="AH64" s="47" t="s">
        <v>415</v>
      </c>
      <c r="AI64" s="47" t="s">
        <v>198</v>
      </c>
      <c r="AJ64" s="13"/>
      <c r="AK64" s="13"/>
      <c r="AL64" s="13"/>
      <c r="AM64" s="149">
        <f t="shared" si="4"/>
        <v>4.1662499999999998E-3</v>
      </c>
      <c r="AN64" s="149">
        <f t="shared" si="5"/>
        <v>4.1662499999999998E-3</v>
      </c>
      <c r="AO64" s="13"/>
      <c r="AP64" s="13"/>
      <c r="AQ64" s="13"/>
      <c r="AR64" s="13"/>
      <c r="AS64" s="13"/>
      <c r="AT64" s="13"/>
      <c r="AU64" s="13"/>
      <c r="AV64" s="13"/>
      <c r="AW64" s="13"/>
      <c r="AX64" s="13"/>
      <c r="AY64" s="13"/>
      <c r="AZ64" s="13"/>
      <c r="BA64" s="13"/>
      <c r="BB64" s="13"/>
    </row>
    <row r="65" spans="1:54" ht="370.5" x14ac:dyDescent="0.25">
      <c r="A65" s="143" t="s">
        <v>29</v>
      </c>
      <c r="B65" s="111" t="s">
        <v>193</v>
      </c>
      <c r="C65" s="35" t="s">
        <v>78</v>
      </c>
      <c r="D65" s="144">
        <f t="shared" si="11"/>
        <v>1.2500000000000001E-2</v>
      </c>
      <c r="E65" s="37" t="s">
        <v>416</v>
      </c>
      <c r="F65" s="94">
        <v>1</v>
      </c>
      <c r="G65" s="38" t="s">
        <v>215</v>
      </c>
      <c r="H65" s="144">
        <f t="shared" si="12"/>
        <v>1.2500000000000001E-2</v>
      </c>
      <c r="I65" s="150" t="s">
        <v>417</v>
      </c>
      <c r="J65" s="146"/>
      <c r="K65" s="146"/>
      <c r="L65" s="146"/>
      <c r="M65" s="146">
        <v>0.5</v>
      </c>
      <c r="N65" s="146"/>
      <c r="O65" s="146"/>
      <c r="P65" s="146"/>
      <c r="Q65" s="146"/>
      <c r="R65" s="146">
        <v>0.5</v>
      </c>
      <c r="S65" s="146"/>
      <c r="T65" s="146"/>
      <c r="U65" s="146"/>
      <c r="V65" s="147"/>
      <c r="W65" s="13"/>
      <c r="X65" s="147"/>
      <c r="Y65" s="13"/>
      <c r="Z65" s="147"/>
      <c r="AA65" s="13"/>
      <c r="AB65" s="149">
        <f t="shared" si="1"/>
        <v>0</v>
      </c>
      <c r="AC65" s="160">
        <f t="shared" si="2"/>
        <v>0</v>
      </c>
      <c r="AD65" s="120">
        <v>0.5</v>
      </c>
      <c r="AE65" s="47" t="s">
        <v>418</v>
      </c>
      <c r="AF65" s="47" t="s">
        <v>419</v>
      </c>
      <c r="AG65" s="13"/>
      <c r="AH65" s="13"/>
      <c r="AI65" s="13"/>
      <c r="AJ65" s="13"/>
      <c r="AK65" s="13"/>
      <c r="AL65" s="13"/>
      <c r="AM65" s="149">
        <f t="shared" si="4"/>
        <v>6.2500000000000003E-3</v>
      </c>
      <c r="AN65" s="149">
        <f t="shared" si="5"/>
        <v>6.2500000000000003E-3</v>
      </c>
      <c r="AO65" s="13"/>
      <c r="AP65" s="13"/>
      <c r="AQ65" s="13"/>
      <c r="AR65" s="13"/>
      <c r="AS65" s="13"/>
      <c r="AT65" s="13"/>
      <c r="AU65" s="13"/>
      <c r="AV65" s="13"/>
      <c r="AW65" s="13"/>
      <c r="AX65" s="13"/>
      <c r="AY65" s="13"/>
      <c r="AZ65" s="13"/>
      <c r="BA65" s="13"/>
      <c r="BB65" s="13"/>
    </row>
    <row r="66" spans="1:54" ht="89.25" x14ac:dyDescent="0.25">
      <c r="A66" s="143" t="s">
        <v>29</v>
      </c>
      <c r="B66" s="111" t="s">
        <v>193</v>
      </c>
      <c r="C66" s="35" t="s">
        <v>78</v>
      </c>
      <c r="D66" s="144">
        <f t="shared" si="11"/>
        <v>1.2500000000000001E-2</v>
      </c>
      <c r="E66" s="37" t="s">
        <v>416</v>
      </c>
      <c r="F66" s="94">
        <v>1</v>
      </c>
      <c r="G66" s="38" t="s">
        <v>215</v>
      </c>
      <c r="H66" s="144">
        <f t="shared" si="12"/>
        <v>1.2500000000000001E-2</v>
      </c>
      <c r="I66" s="145" t="s">
        <v>420</v>
      </c>
      <c r="J66" s="146"/>
      <c r="K66" s="146"/>
      <c r="L66" s="146"/>
      <c r="M66" s="146"/>
      <c r="N66" s="146"/>
      <c r="O66" s="146"/>
      <c r="P66" s="146"/>
      <c r="Q66" s="146">
        <v>1</v>
      </c>
      <c r="R66" s="146"/>
      <c r="S66" s="146"/>
      <c r="T66" s="146"/>
      <c r="U66" s="146"/>
      <c r="V66" s="147"/>
      <c r="W66" s="13"/>
      <c r="X66" s="147"/>
      <c r="Y66" s="13"/>
      <c r="Z66" s="147"/>
      <c r="AA66" s="13"/>
      <c r="AB66" s="149">
        <f t="shared" si="1"/>
        <v>0</v>
      </c>
      <c r="AC66" s="160">
        <f t="shared" si="2"/>
        <v>0</v>
      </c>
      <c r="AD66" s="13"/>
      <c r="AE66" s="13"/>
      <c r="AF66" s="13"/>
      <c r="AG66" s="13"/>
      <c r="AH66" s="13"/>
      <c r="AI66" s="13"/>
      <c r="AJ66" s="13"/>
      <c r="AK66" s="13"/>
      <c r="AL66" s="13"/>
      <c r="AM66" s="149">
        <f t="shared" si="4"/>
        <v>0</v>
      </c>
      <c r="AN66" s="149">
        <f t="shared" si="5"/>
        <v>0</v>
      </c>
      <c r="AO66" s="13"/>
      <c r="AP66" s="13"/>
      <c r="AQ66" s="13"/>
      <c r="AR66" s="13"/>
      <c r="AS66" s="13"/>
      <c r="AT66" s="13"/>
      <c r="AU66" s="13"/>
      <c r="AV66" s="13"/>
      <c r="AW66" s="13"/>
      <c r="AX66" s="13"/>
      <c r="AY66" s="13"/>
      <c r="AZ66" s="13"/>
      <c r="BA66" s="13"/>
      <c r="BB66" s="13"/>
    </row>
    <row r="67" spans="1:54" ht="153" x14ac:dyDescent="0.25">
      <c r="A67" s="143" t="s">
        <v>29</v>
      </c>
      <c r="B67" s="111" t="s">
        <v>193</v>
      </c>
      <c r="C67" s="35" t="s">
        <v>78</v>
      </c>
      <c r="D67" s="144">
        <f t="shared" si="11"/>
        <v>1.2500000000000001E-2</v>
      </c>
      <c r="E67" s="37" t="s">
        <v>416</v>
      </c>
      <c r="F67" s="94">
        <v>1</v>
      </c>
      <c r="G67" s="38" t="s">
        <v>215</v>
      </c>
      <c r="H67" s="144">
        <f t="shared" si="12"/>
        <v>1.2500000000000001E-2</v>
      </c>
      <c r="I67" s="145" t="s">
        <v>421</v>
      </c>
      <c r="J67" s="146"/>
      <c r="K67" s="146"/>
      <c r="L67" s="146"/>
      <c r="M67" s="146"/>
      <c r="N67" s="146"/>
      <c r="O67" s="146"/>
      <c r="P67" s="146"/>
      <c r="Q67" s="146">
        <v>1</v>
      </c>
      <c r="R67" s="146"/>
      <c r="S67" s="146"/>
      <c r="T67" s="146"/>
      <c r="U67" s="146"/>
      <c r="V67" s="147"/>
      <c r="W67" s="13"/>
      <c r="X67" s="147"/>
      <c r="Y67" s="13"/>
      <c r="Z67" s="147"/>
      <c r="AA67" s="13"/>
      <c r="AB67" s="149">
        <f t="shared" si="1"/>
        <v>0</v>
      </c>
      <c r="AC67" s="160">
        <f t="shared" si="2"/>
        <v>0</v>
      </c>
      <c r="AD67" s="13"/>
      <c r="AE67" s="13"/>
      <c r="AF67" s="13"/>
      <c r="AG67" s="13"/>
      <c r="AH67" s="13"/>
      <c r="AI67" s="13"/>
      <c r="AJ67" s="13"/>
      <c r="AK67" s="13"/>
      <c r="AL67" s="13"/>
      <c r="AM67" s="149">
        <f t="shared" si="4"/>
        <v>0</v>
      </c>
      <c r="AN67" s="149">
        <f t="shared" si="5"/>
        <v>0</v>
      </c>
      <c r="AO67" s="13"/>
      <c r="AP67" s="13"/>
      <c r="AQ67" s="13"/>
      <c r="AR67" s="13"/>
      <c r="AS67" s="13"/>
      <c r="AT67" s="13"/>
      <c r="AU67" s="13"/>
      <c r="AV67" s="13"/>
      <c r="AW67" s="13"/>
      <c r="AX67" s="13"/>
      <c r="AY67" s="13"/>
      <c r="AZ67" s="13"/>
      <c r="BA67" s="13"/>
      <c r="BB67" s="13"/>
    </row>
    <row r="68" spans="1:54" ht="89.25" x14ac:dyDescent="0.25">
      <c r="A68" s="143" t="s">
        <v>29</v>
      </c>
      <c r="B68" s="111" t="s">
        <v>193</v>
      </c>
      <c r="C68" s="35" t="s">
        <v>78</v>
      </c>
      <c r="D68" s="144">
        <f t="shared" si="11"/>
        <v>1.2500000000000001E-2</v>
      </c>
      <c r="E68" s="37" t="s">
        <v>416</v>
      </c>
      <c r="F68" s="94">
        <v>1</v>
      </c>
      <c r="G68" s="38" t="s">
        <v>215</v>
      </c>
      <c r="H68" s="144">
        <f t="shared" si="12"/>
        <v>1.2500000000000001E-2</v>
      </c>
      <c r="I68" s="145" t="s">
        <v>422</v>
      </c>
      <c r="J68" s="146"/>
      <c r="K68" s="146"/>
      <c r="L68" s="146"/>
      <c r="M68" s="146"/>
      <c r="N68" s="146"/>
      <c r="O68" s="146"/>
      <c r="P68" s="146"/>
      <c r="Q68" s="146">
        <v>1</v>
      </c>
      <c r="R68" s="146"/>
      <c r="S68" s="146"/>
      <c r="T68" s="146"/>
      <c r="U68" s="146"/>
      <c r="V68" s="147"/>
      <c r="W68" s="13"/>
      <c r="X68" s="147"/>
      <c r="Y68" s="13"/>
      <c r="Z68" s="147"/>
      <c r="AA68" s="13"/>
      <c r="AB68" s="149">
        <f t="shared" si="1"/>
        <v>0</v>
      </c>
      <c r="AC68" s="160">
        <f t="shared" si="2"/>
        <v>0</v>
      </c>
      <c r="AD68" s="13"/>
      <c r="AE68" s="13"/>
      <c r="AF68" s="13"/>
      <c r="AG68" s="13"/>
      <c r="AH68" s="13"/>
      <c r="AI68" s="13"/>
      <c r="AJ68" s="13"/>
      <c r="AK68" s="13"/>
      <c r="AL68" s="13"/>
      <c r="AM68" s="149">
        <f t="shared" si="4"/>
        <v>0</v>
      </c>
      <c r="AN68" s="149">
        <f t="shared" si="5"/>
        <v>0</v>
      </c>
      <c r="AO68" s="13"/>
      <c r="AP68" s="13"/>
      <c r="AQ68" s="13"/>
      <c r="AR68" s="13"/>
      <c r="AS68" s="13"/>
      <c r="AT68" s="13"/>
      <c r="AU68" s="13"/>
      <c r="AV68" s="13"/>
      <c r="AW68" s="13"/>
      <c r="AX68" s="13"/>
      <c r="AY68" s="13"/>
      <c r="AZ68" s="13"/>
      <c r="BA68" s="13"/>
      <c r="BB68" s="13"/>
    </row>
    <row r="69" spans="1:54" ht="89.25" x14ac:dyDescent="0.25">
      <c r="A69" s="143" t="s">
        <v>29</v>
      </c>
      <c r="B69" s="111" t="s">
        <v>193</v>
      </c>
      <c r="C69" s="35" t="s">
        <v>78</v>
      </c>
      <c r="D69" s="144">
        <f t="shared" si="11"/>
        <v>1.2500000000000001E-2</v>
      </c>
      <c r="E69" s="37" t="s">
        <v>416</v>
      </c>
      <c r="F69" s="94">
        <v>1</v>
      </c>
      <c r="G69" s="38" t="s">
        <v>215</v>
      </c>
      <c r="H69" s="144">
        <f t="shared" si="12"/>
        <v>1.2500000000000001E-2</v>
      </c>
      <c r="I69" s="145" t="s">
        <v>423</v>
      </c>
      <c r="J69" s="146"/>
      <c r="K69" s="146"/>
      <c r="L69" s="146"/>
      <c r="M69" s="146"/>
      <c r="N69" s="146"/>
      <c r="O69" s="146"/>
      <c r="P69" s="146"/>
      <c r="Q69" s="146"/>
      <c r="R69" s="146"/>
      <c r="S69" s="146">
        <v>1</v>
      </c>
      <c r="T69" s="146"/>
      <c r="U69" s="146"/>
      <c r="V69" s="147"/>
      <c r="W69" s="13"/>
      <c r="X69" s="147"/>
      <c r="Y69" s="13"/>
      <c r="Z69" s="147"/>
      <c r="AA69" s="13"/>
      <c r="AB69" s="149">
        <f t="shared" si="1"/>
        <v>0</v>
      </c>
      <c r="AC69" s="160">
        <f t="shared" si="2"/>
        <v>0</v>
      </c>
      <c r="AD69" s="13"/>
      <c r="AE69" s="13"/>
      <c r="AF69" s="13"/>
      <c r="AG69" s="13"/>
      <c r="AH69" s="13"/>
      <c r="AI69" s="13"/>
      <c r="AJ69" s="13"/>
      <c r="AK69" s="13"/>
      <c r="AL69" s="13"/>
      <c r="AM69" s="149">
        <f t="shared" si="4"/>
        <v>0</v>
      </c>
      <c r="AN69" s="149">
        <f t="shared" si="5"/>
        <v>0</v>
      </c>
      <c r="AO69" s="13"/>
      <c r="AP69" s="13"/>
      <c r="AQ69" s="13"/>
      <c r="AR69" s="13"/>
      <c r="AS69" s="13"/>
      <c r="AT69" s="13"/>
      <c r="AU69" s="13"/>
      <c r="AV69" s="13"/>
      <c r="AW69" s="13"/>
      <c r="AX69" s="13"/>
      <c r="AY69" s="13"/>
      <c r="AZ69" s="13"/>
      <c r="BA69" s="13"/>
      <c r="BB69" s="13"/>
    </row>
    <row r="70" spans="1:54" ht="270.75" x14ac:dyDescent="0.25">
      <c r="A70" s="143" t="s">
        <v>29</v>
      </c>
      <c r="B70" s="111" t="s">
        <v>193</v>
      </c>
      <c r="C70" s="35" t="s">
        <v>78</v>
      </c>
      <c r="D70" s="144">
        <f t="shared" si="11"/>
        <v>1.2500000000000001E-2</v>
      </c>
      <c r="E70" s="37" t="s">
        <v>424</v>
      </c>
      <c r="F70" s="38">
        <v>1</v>
      </c>
      <c r="G70" s="38" t="s">
        <v>4</v>
      </c>
      <c r="H70" s="144">
        <f t="shared" si="12"/>
        <v>1.2500000000000001E-2</v>
      </c>
      <c r="I70" s="145" t="s">
        <v>425</v>
      </c>
      <c r="J70" s="146">
        <v>1</v>
      </c>
      <c r="K70" s="146"/>
      <c r="L70" s="146"/>
      <c r="M70" s="146"/>
      <c r="N70" s="146"/>
      <c r="O70" s="146"/>
      <c r="P70" s="146"/>
      <c r="Q70" s="146"/>
      <c r="R70" s="146"/>
      <c r="S70" s="146"/>
      <c r="T70" s="146"/>
      <c r="U70" s="146"/>
      <c r="V70" s="152">
        <v>1</v>
      </c>
      <c r="W70" s="47" t="s">
        <v>426</v>
      </c>
      <c r="X70" s="147"/>
      <c r="Y70" s="13"/>
      <c r="Z70" s="147"/>
      <c r="AA70" s="13"/>
      <c r="AB70" s="149">
        <f t="shared" si="1"/>
        <v>1.2500000000000001E-2</v>
      </c>
      <c r="AC70" s="160">
        <f t="shared" si="2"/>
        <v>1.2500000000000001E-2</v>
      </c>
      <c r="AD70" s="13"/>
      <c r="AE70" s="13"/>
      <c r="AF70" s="13"/>
      <c r="AG70" s="13"/>
      <c r="AH70" s="13"/>
      <c r="AI70" s="13"/>
      <c r="AJ70" s="13"/>
      <c r="AK70" s="13"/>
      <c r="AL70" s="13"/>
      <c r="AM70" s="149">
        <f t="shared" si="4"/>
        <v>1.2500000000000001E-2</v>
      </c>
      <c r="AN70" s="149">
        <f t="shared" si="5"/>
        <v>1.2500000000000001E-2</v>
      </c>
      <c r="AO70" s="13"/>
      <c r="AP70" s="13"/>
      <c r="AQ70" s="13"/>
      <c r="AR70" s="13"/>
      <c r="AS70" s="13"/>
      <c r="AT70" s="13"/>
      <c r="AU70" s="13"/>
      <c r="AV70" s="13"/>
      <c r="AW70" s="13"/>
      <c r="AX70" s="13"/>
      <c r="AY70" s="13"/>
      <c r="AZ70" s="13"/>
      <c r="BA70" s="13"/>
      <c r="BB70" s="13"/>
    </row>
    <row r="71" spans="1:54" ht="89.25" x14ac:dyDescent="0.25">
      <c r="A71" s="143" t="s">
        <v>29</v>
      </c>
      <c r="B71" s="111" t="s">
        <v>193</v>
      </c>
      <c r="C71" s="35" t="s">
        <v>78</v>
      </c>
      <c r="D71" s="144">
        <f t="shared" si="11"/>
        <v>1.2500000000000001E-2</v>
      </c>
      <c r="E71" s="37" t="s">
        <v>416</v>
      </c>
      <c r="F71" s="94">
        <v>1</v>
      </c>
      <c r="G71" s="38" t="s">
        <v>215</v>
      </c>
      <c r="H71" s="144">
        <f t="shared" si="12"/>
        <v>1.2500000000000001E-2</v>
      </c>
      <c r="I71" s="145" t="s">
        <v>427</v>
      </c>
      <c r="J71" s="146"/>
      <c r="K71" s="146"/>
      <c r="L71" s="146"/>
      <c r="M71" s="146"/>
      <c r="N71" s="146"/>
      <c r="O71" s="146"/>
      <c r="P71" s="146"/>
      <c r="Q71" s="146"/>
      <c r="R71" s="146"/>
      <c r="S71" s="146">
        <v>1</v>
      </c>
      <c r="T71" s="146"/>
      <c r="U71" s="146"/>
      <c r="V71" s="147"/>
      <c r="W71" s="13"/>
      <c r="X71" s="147"/>
      <c r="Y71" s="13"/>
      <c r="Z71" s="147"/>
      <c r="AA71" s="13"/>
      <c r="AB71" s="149">
        <f t="shared" si="1"/>
        <v>0</v>
      </c>
      <c r="AC71" s="160">
        <f t="shared" si="2"/>
        <v>0</v>
      </c>
      <c r="AD71" s="13"/>
      <c r="AE71" s="13"/>
      <c r="AF71" s="13"/>
      <c r="AG71" s="13"/>
      <c r="AH71" s="13"/>
      <c r="AI71" s="13"/>
      <c r="AJ71" s="13"/>
      <c r="AK71" s="13"/>
      <c r="AL71" s="13"/>
      <c r="AM71" s="149">
        <f t="shared" si="4"/>
        <v>0</v>
      </c>
      <c r="AN71" s="149">
        <f t="shared" si="5"/>
        <v>0</v>
      </c>
      <c r="AO71" s="13"/>
      <c r="AP71" s="13"/>
      <c r="AQ71" s="13"/>
      <c r="AR71" s="13"/>
      <c r="AS71" s="13"/>
      <c r="AT71" s="13"/>
      <c r="AU71" s="13"/>
      <c r="AV71" s="13"/>
      <c r="AW71" s="13"/>
      <c r="AX71" s="13"/>
      <c r="AY71" s="13"/>
      <c r="AZ71" s="13"/>
      <c r="BA71" s="13"/>
      <c r="BB71" s="13"/>
    </row>
    <row r="72" spans="1:54" ht="102" x14ac:dyDescent="0.25">
      <c r="A72" s="143" t="s">
        <v>29</v>
      </c>
      <c r="B72" s="111" t="s">
        <v>193</v>
      </c>
      <c r="C72" s="35" t="s">
        <v>78</v>
      </c>
      <c r="D72" s="144">
        <f t="shared" si="11"/>
        <v>1.2500000000000001E-2</v>
      </c>
      <c r="E72" s="37" t="s">
        <v>328</v>
      </c>
      <c r="F72" s="94">
        <v>1</v>
      </c>
      <c r="G72" s="38" t="s">
        <v>215</v>
      </c>
      <c r="H72" s="144">
        <f t="shared" si="12"/>
        <v>1.2500000000000001E-2</v>
      </c>
      <c r="I72" s="145" t="s">
        <v>428</v>
      </c>
      <c r="J72" s="146"/>
      <c r="K72" s="146"/>
      <c r="L72" s="146">
        <v>1</v>
      </c>
      <c r="M72" s="146"/>
      <c r="N72" s="146"/>
      <c r="O72" s="146"/>
      <c r="P72" s="146"/>
      <c r="Q72" s="146"/>
      <c r="R72" s="146"/>
      <c r="S72" s="146"/>
      <c r="T72" s="146"/>
      <c r="U72" s="146"/>
      <c r="V72" s="147"/>
      <c r="W72" s="13"/>
      <c r="X72" s="147"/>
      <c r="Y72" s="13"/>
      <c r="Z72" s="148">
        <v>1</v>
      </c>
      <c r="AA72" s="13" t="s">
        <v>429</v>
      </c>
      <c r="AB72" s="149">
        <f t="shared" si="1"/>
        <v>1.2500000000000001E-2</v>
      </c>
      <c r="AC72" s="160">
        <f t="shared" si="2"/>
        <v>1.2500000000000001E-2</v>
      </c>
      <c r="AD72" s="13"/>
      <c r="AE72" s="13"/>
      <c r="AF72" s="13"/>
      <c r="AG72" s="13"/>
      <c r="AH72" s="13"/>
      <c r="AI72" s="13"/>
      <c r="AJ72" s="13"/>
      <c r="AK72" s="13"/>
      <c r="AL72" s="13"/>
      <c r="AM72" s="149">
        <f t="shared" si="4"/>
        <v>1.2500000000000001E-2</v>
      </c>
      <c r="AN72" s="149">
        <f t="shared" si="5"/>
        <v>1.2500000000000001E-2</v>
      </c>
      <c r="AO72" s="13"/>
      <c r="AP72" s="13"/>
      <c r="AQ72" s="13"/>
      <c r="AR72" s="13"/>
      <c r="AS72" s="13"/>
      <c r="AT72" s="13"/>
      <c r="AU72" s="13"/>
      <c r="AV72" s="13"/>
      <c r="AW72" s="13"/>
      <c r="AX72" s="13"/>
      <c r="AY72" s="13"/>
      <c r="AZ72" s="13"/>
      <c r="BA72" s="13"/>
      <c r="BB72" s="13"/>
    </row>
    <row r="73" spans="1:54" ht="228" x14ac:dyDescent="0.25">
      <c r="A73" s="143" t="s">
        <v>29</v>
      </c>
      <c r="B73" s="111" t="s">
        <v>193</v>
      </c>
      <c r="C73" s="35" t="s">
        <v>78</v>
      </c>
      <c r="D73" s="144">
        <f t="shared" si="11"/>
        <v>1.2500000000000001E-2</v>
      </c>
      <c r="E73" s="37" t="s">
        <v>328</v>
      </c>
      <c r="F73" s="94">
        <v>1</v>
      </c>
      <c r="G73" s="38" t="s">
        <v>215</v>
      </c>
      <c r="H73" s="144">
        <f t="shared" si="12"/>
        <v>1.2500000000000001E-2</v>
      </c>
      <c r="I73" s="150" t="s">
        <v>430</v>
      </c>
      <c r="J73" s="146"/>
      <c r="K73" s="146"/>
      <c r="L73" s="146"/>
      <c r="M73" s="146">
        <v>1</v>
      </c>
      <c r="N73" s="146"/>
      <c r="O73" s="146"/>
      <c r="P73" s="146"/>
      <c r="Q73" s="146"/>
      <c r="R73" s="146"/>
      <c r="S73" s="146"/>
      <c r="T73" s="146"/>
      <c r="U73" s="146"/>
      <c r="V73" s="147"/>
      <c r="W73" s="13"/>
      <c r="X73" s="147"/>
      <c r="Y73" s="13"/>
      <c r="Z73" s="147"/>
      <c r="AA73" s="13"/>
      <c r="AB73" s="149">
        <f t="shared" si="1"/>
        <v>0</v>
      </c>
      <c r="AC73" s="160">
        <f t="shared" si="2"/>
        <v>0</v>
      </c>
      <c r="AD73" s="120">
        <v>1</v>
      </c>
      <c r="AE73" s="47" t="s">
        <v>431</v>
      </c>
      <c r="AF73" s="39" t="s">
        <v>221</v>
      </c>
      <c r="AG73" s="13"/>
      <c r="AH73" s="13"/>
      <c r="AI73" s="13"/>
      <c r="AJ73" s="13"/>
      <c r="AK73" s="13"/>
      <c r="AL73" s="13"/>
      <c r="AM73" s="149">
        <f t="shared" si="4"/>
        <v>1.2500000000000001E-2</v>
      </c>
      <c r="AN73" s="149">
        <f t="shared" si="5"/>
        <v>1.2500000000000001E-2</v>
      </c>
      <c r="AO73" s="13"/>
      <c r="AP73" s="13"/>
      <c r="AQ73" s="13"/>
      <c r="AR73" s="13"/>
      <c r="AS73" s="13"/>
      <c r="AT73" s="13"/>
      <c r="AU73" s="13"/>
      <c r="AV73" s="13"/>
      <c r="AW73" s="13"/>
      <c r="AX73" s="13"/>
      <c r="AY73" s="13"/>
      <c r="AZ73" s="13"/>
      <c r="BA73" s="13"/>
      <c r="BB73" s="13"/>
    </row>
    <row r="74" spans="1:54" ht="99.75" x14ac:dyDescent="0.25">
      <c r="A74" s="143" t="s">
        <v>29</v>
      </c>
      <c r="B74" s="111" t="s">
        <v>193</v>
      </c>
      <c r="C74" s="35" t="s">
        <v>78</v>
      </c>
      <c r="D74" s="144">
        <f t="shared" si="11"/>
        <v>1.2500000000000001E-2</v>
      </c>
      <c r="E74" s="37" t="s">
        <v>328</v>
      </c>
      <c r="F74" s="94">
        <v>1</v>
      </c>
      <c r="G74" s="38" t="s">
        <v>215</v>
      </c>
      <c r="H74" s="144">
        <f t="shared" si="12"/>
        <v>1.2500000000000001E-2</v>
      </c>
      <c r="I74" s="150" t="s">
        <v>432</v>
      </c>
      <c r="J74" s="146"/>
      <c r="K74" s="146"/>
      <c r="L74" s="146"/>
      <c r="M74" s="146"/>
      <c r="N74" s="146">
        <v>1</v>
      </c>
      <c r="O74" s="146"/>
      <c r="P74" s="146"/>
      <c r="Q74" s="146"/>
      <c r="R74" s="146"/>
      <c r="S74" s="146"/>
      <c r="T74" s="146"/>
      <c r="U74" s="146"/>
      <c r="V74" s="147"/>
      <c r="W74" s="13"/>
      <c r="X74" s="147"/>
      <c r="Y74" s="13"/>
      <c r="Z74" s="147"/>
      <c r="AA74" s="13"/>
      <c r="AB74" s="149">
        <f t="shared" si="1"/>
        <v>0</v>
      </c>
      <c r="AC74" s="160">
        <f t="shared" si="2"/>
        <v>0</v>
      </c>
      <c r="AD74" s="13"/>
      <c r="AE74" s="13"/>
      <c r="AF74" s="13"/>
      <c r="AG74" s="120">
        <v>1</v>
      </c>
      <c r="AH74" s="47" t="s">
        <v>433</v>
      </c>
      <c r="AI74" s="47" t="s">
        <v>198</v>
      </c>
      <c r="AJ74" s="13"/>
      <c r="AK74" s="13"/>
      <c r="AL74" s="13"/>
      <c r="AM74" s="149">
        <f t="shared" si="4"/>
        <v>1.2500000000000001E-2</v>
      </c>
      <c r="AN74" s="149">
        <f t="shared" si="5"/>
        <v>1.2500000000000001E-2</v>
      </c>
      <c r="AO74" s="13"/>
      <c r="AP74" s="13"/>
      <c r="AQ74" s="13"/>
      <c r="AR74" s="13"/>
      <c r="AS74" s="13"/>
      <c r="AT74" s="13"/>
      <c r="AU74" s="13"/>
      <c r="AV74" s="13"/>
      <c r="AW74" s="13"/>
      <c r="AX74" s="13"/>
      <c r="AY74" s="13"/>
      <c r="AZ74" s="13"/>
      <c r="BA74" s="13"/>
      <c r="BB74" s="13"/>
    </row>
    <row r="75" spans="1:54" ht="114" x14ac:dyDescent="0.25">
      <c r="A75" s="143" t="s">
        <v>29</v>
      </c>
      <c r="B75" s="111" t="s">
        <v>193</v>
      </c>
      <c r="C75" s="35" t="s">
        <v>78</v>
      </c>
      <c r="D75" s="144">
        <f t="shared" si="11"/>
        <v>1.2500000000000001E-2</v>
      </c>
      <c r="E75" s="37" t="s">
        <v>328</v>
      </c>
      <c r="F75" s="94">
        <v>1</v>
      </c>
      <c r="G75" s="38" t="s">
        <v>215</v>
      </c>
      <c r="H75" s="144">
        <f t="shared" si="12"/>
        <v>1.2500000000000001E-2</v>
      </c>
      <c r="I75" s="150" t="s">
        <v>434</v>
      </c>
      <c r="J75" s="146"/>
      <c r="K75" s="146"/>
      <c r="L75" s="146"/>
      <c r="M75" s="146"/>
      <c r="N75" s="146"/>
      <c r="O75" s="146">
        <v>1</v>
      </c>
      <c r="P75" s="146"/>
      <c r="Q75" s="146"/>
      <c r="R75" s="146"/>
      <c r="S75" s="146"/>
      <c r="T75" s="146"/>
      <c r="U75" s="146"/>
      <c r="V75" s="147"/>
      <c r="W75" s="13"/>
      <c r="X75" s="147"/>
      <c r="Y75" s="13"/>
      <c r="Z75" s="147"/>
      <c r="AA75" s="13"/>
      <c r="AB75" s="149">
        <f t="shared" si="1"/>
        <v>0</v>
      </c>
      <c r="AC75" s="160">
        <f t="shared" si="2"/>
        <v>0</v>
      </c>
      <c r="AD75" s="13"/>
      <c r="AE75" s="13"/>
      <c r="AF75" s="13"/>
      <c r="AG75" s="13"/>
      <c r="AH75" s="13"/>
      <c r="AI75" s="13"/>
      <c r="AJ75" s="146">
        <v>1</v>
      </c>
      <c r="AK75" s="47" t="s">
        <v>435</v>
      </c>
      <c r="AL75" s="13"/>
      <c r="AM75" s="149">
        <f t="shared" si="4"/>
        <v>1.2500000000000001E-2</v>
      </c>
      <c r="AN75" s="149">
        <f t="shared" si="5"/>
        <v>1.2500000000000001E-2</v>
      </c>
      <c r="AO75" s="13"/>
      <c r="AP75" s="13"/>
      <c r="AQ75" s="13"/>
      <c r="AR75" s="13"/>
      <c r="AS75" s="13"/>
      <c r="AT75" s="13"/>
      <c r="AU75" s="13"/>
      <c r="AV75" s="13"/>
      <c r="AW75" s="13"/>
      <c r="AX75" s="13"/>
      <c r="AY75" s="13"/>
      <c r="AZ75" s="13"/>
      <c r="BA75" s="13"/>
      <c r="BB75" s="13"/>
    </row>
    <row r="76" spans="1:54" ht="153" x14ac:dyDescent="0.25">
      <c r="A76" s="143" t="s">
        <v>29</v>
      </c>
      <c r="B76" s="111" t="s">
        <v>193</v>
      </c>
      <c r="C76" s="35" t="s">
        <v>78</v>
      </c>
      <c r="D76" s="144">
        <f t="shared" si="11"/>
        <v>1.2500000000000001E-2</v>
      </c>
      <c r="E76" s="37" t="s">
        <v>328</v>
      </c>
      <c r="F76" s="94">
        <v>1</v>
      </c>
      <c r="G76" s="38" t="s">
        <v>215</v>
      </c>
      <c r="H76" s="144">
        <f t="shared" si="12"/>
        <v>1.2500000000000001E-2</v>
      </c>
      <c r="I76" s="145" t="s">
        <v>436</v>
      </c>
      <c r="J76" s="146"/>
      <c r="K76" s="146"/>
      <c r="L76" s="146"/>
      <c r="M76" s="146"/>
      <c r="N76" s="146"/>
      <c r="O76" s="146"/>
      <c r="P76" s="146"/>
      <c r="Q76" s="146"/>
      <c r="R76" s="146"/>
      <c r="S76" s="146">
        <v>1</v>
      </c>
      <c r="T76" s="146"/>
      <c r="U76" s="146"/>
      <c r="V76" s="147"/>
      <c r="W76" s="13"/>
      <c r="X76" s="147"/>
      <c r="Y76" s="13"/>
      <c r="Z76" s="147"/>
      <c r="AA76" s="13"/>
      <c r="AB76" s="149">
        <f t="shared" si="1"/>
        <v>0</v>
      </c>
      <c r="AC76" s="160">
        <f t="shared" si="2"/>
        <v>0</v>
      </c>
      <c r="AD76" s="13"/>
      <c r="AE76" s="13"/>
      <c r="AF76" s="13"/>
      <c r="AG76" s="13"/>
      <c r="AH76" s="13"/>
      <c r="AI76" s="13"/>
      <c r="AJ76" s="13"/>
      <c r="AK76" s="13"/>
      <c r="AL76" s="13"/>
      <c r="AM76" s="149">
        <f t="shared" si="4"/>
        <v>0</v>
      </c>
      <c r="AN76" s="149">
        <f t="shared" si="5"/>
        <v>0</v>
      </c>
      <c r="AO76" s="13"/>
      <c r="AP76" s="13"/>
      <c r="AQ76" s="13"/>
      <c r="AR76" s="13"/>
      <c r="AS76" s="13"/>
      <c r="AT76" s="13"/>
      <c r="AU76" s="13"/>
      <c r="AV76" s="13"/>
      <c r="AW76" s="13"/>
      <c r="AX76" s="13"/>
      <c r="AY76" s="13"/>
      <c r="AZ76" s="13"/>
      <c r="BA76" s="13"/>
      <c r="BB76" s="13"/>
    </row>
    <row r="77" spans="1:54" ht="89.25" x14ac:dyDescent="0.25">
      <c r="A77" s="143" t="s">
        <v>29</v>
      </c>
      <c r="B77" s="111" t="s">
        <v>193</v>
      </c>
      <c r="C77" s="35" t="s">
        <v>78</v>
      </c>
      <c r="D77" s="144">
        <f t="shared" si="11"/>
        <v>1.2500000000000001E-2</v>
      </c>
      <c r="E77" s="37" t="s">
        <v>328</v>
      </c>
      <c r="F77" s="94">
        <v>1</v>
      </c>
      <c r="G77" s="38" t="s">
        <v>215</v>
      </c>
      <c r="H77" s="144">
        <f t="shared" si="12"/>
        <v>1.2500000000000001E-2</v>
      </c>
      <c r="I77" s="145" t="s">
        <v>437</v>
      </c>
      <c r="J77" s="146"/>
      <c r="K77" s="146"/>
      <c r="L77" s="146"/>
      <c r="M77" s="146"/>
      <c r="N77" s="146"/>
      <c r="O77" s="146"/>
      <c r="P77" s="146"/>
      <c r="Q77" s="146"/>
      <c r="R77" s="146">
        <v>1</v>
      </c>
      <c r="S77" s="146"/>
      <c r="T77" s="146"/>
      <c r="U77" s="146"/>
      <c r="V77" s="147"/>
      <c r="W77" s="13"/>
      <c r="X77" s="147"/>
      <c r="Y77" s="13"/>
      <c r="Z77" s="147"/>
      <c r="AA77" s="13"/>
      <c r="AB77" s="149">
        <f t="shared" si="1"/>
        <v>0</v>
      </c>
      <c r="AC77" s="160">
        <f t="shared" si="2"/>
        <v>0</v>
      </c>
      <c r="AD77" s="13"/>
      <c r="AE77" s="13"/>
      <c r="AF77" s="13"/>
      <c r="AG77" s="13"/>
      <c r="AH77" s="13"/>
      <c r="AI77" s="13"/>
      <c r="AJ77" s="13"/>
      <c r="AK77" s="13"/>
      <c r="AL77" s="13"/>
      <c r="AM77" s="149">
        <f t="shared" si="4"/>
        <v>0</v>
      </c>
      <c r="AN77" s="149">
        <f t="shared" si="5"/>
        <v>0</v>
      </c>
      <c r="AO77" s="13"/>
      <c r="AP77" s="13"/>
      <c r="AQ77" s="13"/>
      <c r="AR77" s="13"/>
      <c r="AS77" s="13"/>
      <c r="AT77" s="13"/>
      <c r="AU77" s="13"/>
      <c r="AV77" s="13"/>
      <c r="AW77" s="13"/>
      <c r="AX77" s="13"/>
      <c r="AY77" s="13"/>
      <c r="AZ77" s="13"/>
      <c r="BA77" s="13"/>
      <c r="BB77" s="13"/>
    </row>
    <row r="78" spans="1:54" ht="89.25" x14ac:dyDescent="0.25">
      <c r="A78" s="143" t="s">
        <v>29</v>
      </c>
      <c r="B78" s="111" t="s">
        <v>193</v>
      </c>
      <c r="C78" s="35" t="s">
        <v>78</v>
      </c>
      <c r="D78" s="144">
        <f t="shared" si="11"/>
        <v>1.2500000000000001E-2</v>
      </c>
      <c r="E78" s="37" t="s">
        <v>416</v>
      </c>
      <c r="F78" s="94">
        <v>1</v>
      </c>
      <c r="G78" s="38" t="s">
        <v>215</v>
      </c>
      <c r="H78" s="144">
        <f t="shared" si="12"/>
        <v>1.2500000000000001E-2</v>
      </c>
      <c r="I78" s="145" t="s">
        <v>438</v>
      </c>
      <c r="J78" s="146"/>
      <c r="K78" s="146"/>
      <c r="L78" s="146"/>
      <c r="M78" s="146"/>
      <c r="N78" s="146"/>
      <c r="O78" s="146"/>
      <c r="P78" s="146">
        <v>1</v>
      </c>
      <c r="Q78" s="146"/>
      <c r="R78" s="146"/>
      <c r="S78" s="146"/>
      <c r="T78" s="146"/>
      <c r="U78" s="146"/>
      <c r="V78" s="147"/>
      <c r="W78" s="13"/>
      <c r="X78" s="147"/>
      <c r="Y78" s="13"/>
      <c r="Z78" s="147"/>
      <c r="AA78" s="13"/>
      <c r="AB78" s="149">
        <f t="shared" si="1"/>
        <v>0</v>
      </c>
      <c r="AC78" s="160">
        <f t="shared" si="2"/>
        <v>0</v>
      </c>
      <c r="AD78" s="13"/>
      <c r="AE78" s="13"/>
      <c r="AF78" s="13"/>
      <c r="AG78" s="13"/>
      <c r="AH78" s="13"/>
      <c r="AI78" s="13"/>
      <c r="AJ78" s="13"/>
      <c r="AK78" s="13"/>
      <c r="AL78" s="13"/>
      <c r="AM78" s="149">
        <f t="shared" si="4"/>
        <v>0</v>
      </c>
      <c r="AN78" s="149">
        <f t="shared" si="5"/>
        <v>0</v>
      </c>
      <c r="AO78" s="13"/>
      <c r="AP78" s="13"/>
      <c r="AQ78" s="13"/>
      <c r="AR78" s="13"/>
      <c r="AS78" s="13"/>
      <c r="AT78" s="13"/>
      <c r="AU78" s="13"/>
      <c r="AV78" s="13"/>
      <c r="AW78" s="13"/>
      <c r="AX78" s="13"/>
      <c r="AY78" s="13"/>
      <c r="AZ78" s="13"/>
      <c r="BA78" s="13"/>
      <c r="BB78" s="13"/>
    </row>
    <row r="79" spans="1:54" ht="213.75" x14ac:dyDescent="0.25">
      <c r="A79" s="143" t="s">
        <v>29</v>
      </c>
      <c r="B79" s="111" t="s">
        <v>193</v>
      </c>
      <c r="C79" s="35" t="s">
        <v>78</v>
      </c>
      <c r="D79" s="144">
        <f t="shared" si="11"/>
        <v>1.2500000000000001E-2</v>
      </c>
      <c r="E79" s="37" t="s">
        <v>439</v>
      </c>
      <c r="F79" s="94">
        <v>1</v>
      </c>
      <c r="G79" s="38" t="s">
        <v>440</v>
      </c>
      <c r="H79" s="144">
        <f t="shared" si="12"/>
        <v>1.2500000000000001E-2</v>
      </c>
      <c r="I79" s="150" t="s">
        <v>441</v>
      </c>
      <c r="J79" s="146"/>
      <c r="K79" s="146"/>
      <c r="L79" s="146"/>
      <c r="M79" s="146"/>
      <c r="N79" s="146">
        <v>0.5</v>
      </c>
      <c r="O79" s="146"/>
      <c r="P79" s="146"/>
      <c r="Q79" s="146"/>
      <c r="R79" s="146"/>
      <c r="S79" s="146"/>
      <c r="T79" s="146">
        <v>0.5</v>
      </c>
      <c r="U79" s="146"/>
      <c r="V79" s="147"/>
      <c r="W79" s="13"/>
      <c r="X79" s="147"/>
      <c r="Y79" s="13"/>
      <c r="Z79" s="147"/>
      <c r="AA79" s="13"/>
      <c r="AB79" s="149">
        <f t="shared" si="1"/>
        <v>0</v>
      </c>
      <c r="AC79" s="160">
        <f t="shared" si="2"/>
        <v>0</v>
      </c>
      <c r="AD79" s="13"/>
      <c r="AE79" s="47"/>
      <c r="AF79" s="13"/>
      <c r="AG79" s="120">
        <v>0.5</v>
      </c>
      <c r="AH79" s="47" t="s">
        <v>442</v>
      </c>
      <c r="AI79" s="47" t="s">
        <v>198</v>
      </c>
      <c r="AJ79" s="13"/>
      <c r="AK79" s="13"/>
      <c r="AL79" s="13"/>
      <c r="AM79" s="149">
        <f t="shared" si="4"/>
        <v>6.2500000000000003E-3</v>
      </c>
      <c r="AN79" s="149">
        <f t="shared" si="5"/>
        <v>6.2500000000000003E-3</v>
      </c>
      <c r="AO79" s="13"/>
      <c r="AP79" s="13"/>
      <c r="AQ79" s="13"/>
      <c r="AR79" s="13"/>
      <c r="AS79" s="13"/>
      <c r="AT79" s="13"/>
      <c r="AU79" s="13"/>
      <c r="AV79" s="13"/>
      <c r="AW79" s="13"/>
      <c r="AX79" s="13"/>
      <c r="AY79" s="13"/>
      <c r="AZ79" s="13"/>
      <c r="BA79" s="13"/>
      <c r="BB79" s="13"/>
    </row>
    <row r="80" spans="1:54" ht="216.75" x14ac:dyDescent="0.25">
      <c r="A80" s="143" t="s">
        <v>29</v>
      </c>
      <c r="B80" s="111" t="s">
        <v>193</v>
      </c>
      <c r="C80" s="35" t="s">
        <v>78</v>
      </c>
      <c r="D80" s="144">
        <f t="shared" si="11"/>
        <v>1.2500000000000001E-2</v>
      </c>
      <c r="E80" s="37" t="s">
        <v>443</v>
      </c>
      <c r="F80" s="38">
        <v>1</v>
      </c>
      <c r="G80" s="38" t="s">
        <v>392</v>
      </c>
      <c r="H80" s="144">
        <f t="shared" si="12"/>
        <v>1.2500000000000001E-2</v>
      </c>
      <c r="I80" s="150" t="s">
        <v>444</v>
      </c>
      <c r="J80" s="146">
        <v>0.5</v>
      </c>
      <c r="K80" s="146"/>
      <c r="L80" s="146"/>
      <c r="M80" s="146"/>
      <c r="N80" s="146"/>
      <c r="O80" s="146">
        <v>0.5</v>
      </c>
      <c r="P80" s="146"/>
      <c r="Q80" s="146"/>
      <c r="R80" s="146"/>
      <c r="S80" s="146"/>
      <c r="T80" s="146"/>
      <c r="U80" s="146"/>
      <c r="V80" s="152">
        <v>0.5</v>
      </c>
      <c r="W80" s="37" t="s">
        <v>445</v>
      </c>
      <c r="X80" s="147"/>
      <c r="Y80" s="13"/>
      <c r="Z80" s="147"/>
      <c r="AA80" s="13"/>
      <c r="AB80" s="149">
        <f t="shared" si="1"/>
        <v>6.2500000000000003E-3</v>
      </c>
      <c r="AC80" s="160">
        <f t="shared" si="2"/>
        <v>6.2500000000000003E-3</v>
      </c>
      <c r="AD80" s="13"/>
      <c r="AE80" s="13"/>
      <c r="AF80" s="13"/>
      <c r="AG80" s="13"/>
      <c r="AH80" s="13"/>
      <c r="AI80" s="13"/>
      <c r="AJ80" s="152">
        <v>1</v>
      </c>
      <c r="AK80" s="37" t="s">
        <v>446</v>
      </c>
      <c r="AL80" s="13"/>
      <c r="AM80" s="149">
        <f t="shared" si="4"/>
        <v>1.2500000000000001E-2</v>
      </c>
      <c r="AN80" s="149">
        <f t="shared" si="5"/>
        <v>1.2500000000000001E-2</v>
      </c>
      <c r="AO80" s="13"/>
      <c r="AP80" s="13"/>
      <c r="AQ80" s="13"/>
      <c r="AR80" s="13"/>
      <c r="AS80" s="13"/>
      <c r="AT80" s="13"/>
      <c r="AU80" s="13"/>
      <c r="AV80" s="13"/>
      <c r="AW80" s="13"/>
      <c r="AX80" s="13"/>
      <c r="AY80" s="13"/>
      <c r="AZ80" s="13"/>
      <c r="BA80" s="13"/>
      <c r="BB80" s="13"/>
    </row>
    <row r="81" spans="1:54" ht="89.25" x14ac:dyDescent="0.25">
      <c r="A81" s="143" t="s">
        <v>29</v>
      </c>
      <c r="B81" s="111" t="s">
        <v>193</v>
      </c>
      <c r="C81" s="35" t="s">
        <v>78</v>
      </c>
      <c r="D81" s="144">
        <f t="shared" si="11"/>
        <v>1.2500000000000001E-2</v>
      </c>
      <c r="E81" s="37" t="s">
        <v>328</v>
      </c>
      <c r="F81" s="94">
        <v>1</v>
      </c>
      <c r="G81" s="38" t="s">
        <v>215</v>
      </c>
      <c r="H81" s="144">
        <f t="shared" si="12"/>
        <v>1.2500000000000001E-2</v>
      </c>
      <c r="I81" s="145" t="s">
        <v>447</v>
      </c>
      <c r="J81" s="146"/>
      <c r="K81" s="146"/>
      <c r="L81" s="146"/>
      <c r="M81" s="146"/>
      <c r="N81" s="146"/>
      <c r="O81" s="146"/>
      <c r="P81" s="146">
        <v>1</v>
      </c>
      <c r="Q81" s="146"/>
      <c r="R81" s="146"/>
      <c r="S81" s="146"/>
      <c r="T81" s="146"/>
      <c r="U81" s="146"/>
      <c r="V81" s="147"/>
      <c r="W81" s="13"/>
      <c r="X81" s="147"/>
      <c r="Y81" s="13"/>
      <c r="Z81" s="147"/>
      <c r="AA81" s="13"/>
      <c r="AB81" s="149">
        <f t="shared" si="1"/>
        <v>0</v>
      </c>
      <c r="AC81" s="160">
        <f t="shared" si="2"/>
        <v>0</v>
      </c>
      <c r="AD81" s="13"/>
      <c r="AE81" s="13"/>
      <c r="AF81" s="13"/>
      <c r="AG81" s="13"/>
      <c r="AH81" s="13"/>
      <c r="AI81" s="13"/>
      <c r="AJ81" s="13"/>
      <c r="AK81" s="13"/>
      <c r="AL81" s="13"/>
      <c r="AM81" s="149">
        <f t="shared" si="4"/>
        <v>0</v>
      </c>
      <c r="AN81" s="149">
        <f t="shared" si="5"/>
        <v>0</v>
      </c>
      <c r="AO81" s="13"/>
      <c r="AP81" s="13"/>
      <c r="AQ81" s="13"/>
      <c r="AR81" s="13"/>
      <c r="AS81" s="13"/>
      <c r="AT81" s="13"/>
      <c r="AU81" s="13"/>
      <c r="AV81" s="13"/>
      <c r="AW81" s="13"/>
      <c r="AX81" s="13"/>
      <c r="AY81" s="13"/>
      <c r="AZ81" s="13"/>
      <c r="BA81" s="13"/>
      <c r="BB81" s="13"/>
    </row>
    <row r="82" spans="1:54" ht="299.25" x14ac:dyDescent="0.25">
      <c r="A82" s="143" t="s">
        <v>29</v>
      </c>
      <c r="B82" s="111" t="s">
        <v>193</v>
      </c>
      <c r="C82" s="35" t="s">
        <v>78</v>
      </c>
      <c r="D82" s="144">
        <f t="shared" si="11"/>
        <v>1.2500000000000001E-2</v>
      </c>
      <c r="E82" s="37" t="s">
        <v>448</v>
      </c>
      <c r="F82" s="94">
        <v>1</v>
      </c>
      <c r="G82" s="38" t="s">
        <v>449</v>
      </c>
      <c r="H82" s="144">
        <f t="shared" si="12"/>
        <v>1.2500000000000001E-2</v>
      </c>
      <c r="I82" s="150" t="s">
        <v>450</v>
      </c>
      <c r="J82" s="146"/>
      <c r="K82" s="146"/>
      <c r="L82" s="146">
        <v>0.5</v>
      </c>
      <c r="M82" s="155">
        <v>1</v>
      </c>
      <c r="N82" s="146"/>
      <c r="O82" s="146"/>
      <c r="P82" s="146"/>
      <c r="Q82" s="146"/>
      <c r="R82" s="146"/>
      <c r="S82" s="146"/>
      <c r="T82" s="146"/>
      <c r="U82" s="146"/>
      <c r="V82" s="147"/>
      <c r="W82" s="13"/>
      <c r="X82" s="147"/>
      <c r="Y82" s="13"/>
      <c r="Z82" s="148">
        <v>0.5</v>
      </c>
      <c r="AA82" s="47" t="s">
        <v>451</v>
      </c>
      <c r="AB82" s="149">
        <f t="shared" si="1"/>
        <v>6.2500000000000003E-3</v>
      </c>
      <c r="AC82" s="160">
        <f t="shared" si="2"/>
        <v>6.2500000000000003E-3</v>
      </c>
      <c r="AD82" s="120">
        <v>0.75</v>
      </c>
      <c r="AE82" s="47" t="s">
        <v>452</v>
      </c>
      <c r="AF82" s="39" t="s">
        <v>221</v>
      </c>
      <c r="AG82" s="13"/>
      <c r="AH82" s="13"/>
      <c r="AI82" s="13"/>
      <c r="AJ82" s="13"/>
      <c r="AK82" s="13"/>
      <c r="AL82" s="13"/>
      <c r="AM82" s="149">
        <f t="shared" si="4"/>
        <v>9.3750000000000014E-3</v>
      </c>
      <c r="AN82" s="149">
        <f t="shared" si="5"/>
        <v>1.8750000000000003E-2</v>
      </c>
      <c r="AO82" s="13"/>
      <c r="AP82" s="13"/>
      <c r="AQ82" s="13"/>
      <c r="AR82" s="13"/>
      <c r="AS82" s="13"/>
      <c r="AT82" s="13"/>
      <c r="AU82" s="13"/>
      <c r="AV82" s="13"/>
      <c r="AW82" s="13"/>
      <c r="AX82" s="13"/>
      <c r="AY82" s="13"/>
      <c r="AZ82" s="13"/>
      <c r="BA82" s="13"/>
      <c r="BB82" s="13"/>
    </row>
    <row r="83" spans="1:54" ht="156.75" x14ac:dyDescent="0.25">
      <c r="A83" s="143" t="s">
        <v>29</v>
      </c>
      <c r="B83" s="111" t="s">
        <v>193</v>
      </c>
      <c r="C83" s="35" t="s">
        <v>78</v>
      </c>
      <c r="D83" s="144">
        <f t="shared" si="11"/>
        <v>1.2500000000000001E-2</v>
      </c>
      <c r="E83" s="37" t="s">
        <v>328</v>
      </c>
      <c r="F83" s="94">
        <v>1</v>
      </c>
      <c r="G83" s="38" t="s">
        <v>215</v>
      </c>
      <c r="H83" s="144">
        <f t="shared" si="12"/>
        <v>1.2500000000000001E-2</v>
      </c>
      <c r="I83" s="145" t="s">
        <v>453</v>
      </c>
      <c r="J83" s="146"/>
      <c r="K83" s="146">
        <v>1</v>
      </c>
      <c r="L83" s="146"/>
      <c r="M83" s="146"/>
      <c r="N83" s="146"/>
      <c r="O83" s="146"/>
      <c r="P83" s="146"/>
      <c r="Q83" s="146"/>
      <c r="R83" s="146"/>
      <c r="S83" s="146"/>
      <c r="T83" s="146"/>
      <c r="U83" s="146"/>
      <c r="V83" s="147"/>
      <c r="W83" s="13"/>
      <c r="X83" s="148">
        <v>0</v>
      </c>
      <c r="Y83" s="47" t="s">
        <v>454</v>
      </c>
      <c r="Z83" s="148">
        <v>1</v>
      </c>
      <c r="AA83" s="47" t="s">
        <v>455</v>
      </c>
      <c r="AB83" s="149">
        <f t="shared" si="1"/>
        <v>1.2500000000000001E-2</v>
      </c>
      <c r="AC83" s="160">
        <f t="shared" si="2"/>
        <v>1.2500000000000001E-2</v>
      </c>
      <c r="AD83" s="13"/>
      <c r="AE83" s="13"/>
      <c r="AF83" s="13"/>
      <c r="AG83" s="13"/>
      <c r="AH83" s="13"/>
      <c r="AI83" s="13"/>
      <c r="AJ83" s="13"/>
      <c r="AK83" s="13"/>
      <c r="AL83" s="13"/>
      <c r="AM83" s="149">
        <f t="shared" si="4"/>
        <v>1.2500000000000001E-2</v>
      </c>
      <c r="AN83" s="149">
        <f t="shared" si="5"/>
        <v>1.2500000000000001E-2</v>
      </c>
      <c r="AO83" s="13"/>
      <c r="AP83" s="13"/>
      <c r="AQ83" s="13"/>
      <c r="AR83" s="13"/>
      <c r="AS83" s="13"/>
      <c r="AT83" s="13"/>
      <c r="AU83" s="13"/>
      <c r="AV83" s="13"/>
      <c r="AW83" s="13"/>
      <c r="AX83" s="13"/>
      <c r="AY83" s="13"/>
      <c r="AZ83" s="13"/>
      <c r="BA83" s="13"/>
      <c r="BB83" s="13"/>
    </row>
    <row r="84" spans="1:54" ht="89.25" x14ac:dyDescent="0.25">
      <c r="A84" s="143" t="s">
        <v>29</v>
      </c>
      <c r="B84" s="111" t="s">
        <v>193</v>
      </c>
      <c r="C84" s="35" t="s">
        <v>78</v>
      </c>
      <c r="D84" s="144">
        <f t="shared" si="11"/>
        <v>1.2500000000000001E-2</v>
      </c>
      <c r="E84" s="37" t="s">
        <v>328</v>
      </c>
      <c r="F84" s="94">
        <v>1</v>
      </c>
      <c r="G84" s="38" t="s">
        <v>215</v>
      </c>
      <c r="H84" s="144">
        <f t="shared" si="12"/>
        <v>1.2500000000000001E-2</v>
      </c>
      <c r="I84" s="145" t="s">
        <v>456</v>
      </c>
      <c r="J84" s="146"/>
      <c r="K84" s="146"/>
      <c r="L84" s="146"/>
      <c r="M84" s="146"/>
      <c r="N84" s="146"/>
      <c r="O84" s="146"/>
      <c r="P84" s="146"/>
      <c r="Q84" s="146"/>
      <c r="R84" s="146">
        <v>1</v>
      </c>
      <c r="S84" s="146"/>
      <c r="T84" s="146"/>
      <c r="U84" s="146"/>
      <c r="V84" s="147"/>
      <c r="W84" s="13"/>
      <c r="X84" s="147"/>
      <c r="Y84" s="13"/>
      <c r="Z84" s="147"/>
      <c r="AA84" s="13"/>
      <c r="AB84" s="149">
        <f t="shared" si="1"/>
        <v>0</v>
      </c>
      <c r="AC84" s="160">
        <f t="shared" si="2"/>
        <v>0</v>
      </c>
      <c r="AD84" s="13"/>
      <c r="AE84" s="13"/>
      <c r="AF84" s="13"/>
      <c r="AG84" s="13"/>
      <c r="AH84" s="13"/>
      <c r="AI84" s="13"/>
      <c r="AJ84" s="13"/>
      <c r="AK84" s="13"/>
      <c r="AL84" s="13"/>
      <c r="AM84" s="149">
        <f t="shared" si="4"/>
        <v>0</v>
      </c>
      <c r="AN84" s="149">
        <f t="shared" si="5"/>
        <v>0</v>
      </c>
      <c r="AO84" s="13"/>
      <c r="AP84" s="13"/>
      <c r="AQ84" s="13"/>
      <c r="AR84" s="13"/>
      <c r="AS84" s="13"/>
      <c r="AT84" s="13"/>
      <c r="AU84" s="13"/>
      <c r="AV84" s="13"/>
      <c r="AW84" s="13"/>
      <c r="AX84" s="13"/>
      <c r="AY84" s="13"/>
      <c r="AZ84" s="13"/>
      <c r="BA84" s="13"/>
      <c r="BB84" s="13"/>
    </row>
    <row r="85" spans="1:54" ht="153" x14ac:dyDescent="0.25">
      <c r="A85" s="143" t="s">
        <v>29</v>
      </c>
      <c r="B85" s="111" t="s">
        <v>193</v>
      </c>
      <c r="C85" s="35" t="s">
        <v>78</v>
      </c>
      <c r="D85" s="144">
        <f t="shared" si="11"/>
        <v>1.2500000000000001E-2</v>
      </c>
      <c r="E85" s="37" t="s">
        <v>328</v>
      </c>
      <c r="F85" s="94">
        <v>1</v>
      </c>
      <c r="G85" s="38" t="s">
        <v>215</v>
      </c>
      <c r="H85" s="144">
        <f t="shared" si="12"/>
        <v>1.2500000000000001E-2</v>
      </c>
      <c r="I85" s="145" t="s">
        <v>457</v>
      </c>
      <c r="J85" s="146"/>
      <c r="K85" s="146"/>
      <c r="L85" s="146"/>
      <c r="M85" s="146"/>
      <c r="N85" s="146"/>
      <c r="O85" s="146"/>
      <c r="P85" s="146">
        <v>1</v>
      </c>
      <c r="Q85" s="146"/>
      <c r="R85" s="146"/>
      <c r="S85" s="146"/>
      <c r="T85" s="146"/>
      <c r="U85" s="146"/>
      <c r="V85" s="147"/>
      <c r="W85" s="13"/>
      <c r="X85" s="147"/>
      <c r="Y85" s="13"/>
      <c r="Z85" s="147"/>
      <c r="AA85" s="13"/>
      <c r="AB85" s="149">
        <f t="shared" si="1"/>
        <v>0</v>
      </c>
      <c r="AC85" s="160">
        <f t="shared" si="2"/>
        <v>0</v>
      </c>
      <c r="AD85" s="13"/>
      <c r="AE85" s="13"/>
      <c r="AF85" s="13"/>
      <c r="AG85" s="13"/>
      <c r="AH85" s="13"/>
      <c r="AI85" s="13"/>
      <c r="AJ85" s="13"/>
      <c r="AK85" s="13"/>
      <c r="AL85" s="13"/>
      <c r="AM85" s="149">
        <f t="shared" si="4"/>
        <v>0</v>
      </c>
      <c r="AN85" s="149">
        <f t="shared" si="5"/>
        <v>0</v>
      </c>
      <c r="AO85" s="13"/>
      <c r="AP85" s="13"/>
      <c r="AQ85" s="13"/>
      <c r="AR85" s="13"/>
      <c r="AS85" s="13"/>
      <c r="AT85" s="13"/>
      <c r="AU85" s="13"/>
      <c r="AV85" s="13"/>
      <c r="AW85" s="13"/>
      <c r="AX85" s="13"/>
      <c r="AY85" s="13"/>
      <c r="AZ85" s="13"/>
      <c r="BA85" s="13"/>
      <c r="BB85" s="13"/>
    </row>
    <row r="86" spans="1:54" ht="285" x14ac:dyDescent="0.25">
      <c r="A86" s="143" t="s">
        <v>29</v>
      </c>
      <c r="B86" s="111" t="s">
        <v>193</v>
      </c>
      <c r="C86" s="35" t="s">
        <v>78</v>
      </c>
      <c r="D86" s="144">
        <f t="shared" si="11"/>
        <v>1.2500000000000001E-2</v>
      </c>
      <c r="E86" s="37" t="s">
        <v>328</v>
      </c>
      <c r="F86" s="94">
        <v>1</v>
      </c>
      <c r="G86" s="38" t="s">
        <v>215</v>
      </c>
      <c r="H86" s="144">
        <f t="shared" si="12"/>
        <v>1.2500000000000001E-2</v>
      </c>
      <c r="I86" s="150" t="s">
        <v>458</v>
      </c>
      <c r="J86" s="146"/>
      <c r="K86" s="146"/>
      <c r="L86" s="146"/>
      <c r="M86" s="146">
        <v>1</v>
      </c>
      <c r="N86" s="146"/>
      <c r="O86" s="146"/>
      <c r="P86" s="146"/>
      <c r="Q86" s="146"/>
      <c r="R86" s="146"/>
      <c r="S86" s="146"/>
      <c r="T86" s="146"/>
      <c r="U86" s="146"/>
      <c r="V86" s="147"/>
      <c r="W86" s="13"/>
      <c r="X86" s="147"/>
      <c r="Y86" s="13"/>
      <c r="Z86" s="147"/>
      <c r="AA86" s="13"/>
      <c r="AB86" s="149">
        <f t="shared" si="1"/>
        <v>0</v>
      </c>
      <c r="AC86" s="160">
        <f t="shared" si="2"/>
        <v>0</v>
      </c>
      <c r="AD86" s="120">
        <v>1</v>
      </c>
      <c r="AE86" s="47" t="s">
        <v>459</v>
      </c>
      <c r="AF86" s="39" t="s">
        <v>221</v>
      </c>
      <c r="AG86" s="13"/>
      <c r="AH86" s="13"/>
      <c r="AI86" s="13"/>
      <c r="AJ86" s="13"/>
      <c r="AK86" s="13"/>
      <c r="AL86" s="13"/>
      <c r="AM86" s="149">
        <f t="shared" si="4"/>
        <v>1.2500000000000001E-2</v>
      </c>
      <c r="AN86" s="149">
        <f t="shared" si="5"/>
        <v>1.2500000000000001E-2</v>
      </c>
      <c r="AO86" s="13"/>
      <c r="AP86" s="13"/>
      <c r="AQ86" s="13"/>
      <c r="AR86" s="13"/>
      <c r="AS86" s="13"/>
      <c r="AT86" s="13"/>
      <c r="AU86" s="13"/>
      <c r="AV86" s="13"/>
      <c r="AW86" s="13"/>
      <c r="AX86" s="13"/>
      <c r="AY86" s="13"/>
      <c r="AZ86" s="13"/>
      <c r="BA86" s="13"/>
      <c r="BB86" s="13"/>
    </row>
    <row r="87" spans="1:54" ht="299.25" x14ac:dyDescent="0.25">
      <c r="A87" s="143" t="s">
        <v>29</v>
      </c>
      <c r="B87" s="111" t="s">
        <v>193</v>
      </c>
      <c r="C87" s="35" t="s">
        <v>78</v>
      </c>
      <c r="D87" s="144">
        <f t="shared" si="11"/>
        <v>1.2500000000000001E-2</v>
      </c>
      <c r="E87" s="37" t="s">
        <v>460</v>
      </c>
      <c r="F87" s="161">
        <v>1</v>
      </c>
      <c r="G87" s="38" t="s">
        <v>461</v>
      </c>
      <c r="H87" s="144">
        <f t="shared" si="12"/>
        <v>1.2500000000000001E-2</v>
      </c>
      <c r="I87" s="150" t="s">
        <v>462</v>
      </c>
      <c r="J87" s="146"/>
      <c r="K87" s="146"/>
      <c r="L87" s="146"/>
      <c r="M87" s="146"/>
      <c r="N87" s="146"/>
      <c r="O87" s="146">
        <v>1</v>
      </c>
      <c r="P87" s="146"/>
      <c r="Q87" s="146"/>
      <c r="R87" s="146"/>
      <c r="S87" s="146"/>
      <c r="T87" s="146"/>
      <c r="U87" s="146"/>
      <c r="V87" s="147"/>
      <c r="W87" s="13"/>
      <c r="X87" s="147"/>
      <c r="Y87" s="13"/>
      <c r="Z87" s="147"/>
      <c r="AA87" s="13"/>
      <c r="AB87" s="149">
        <f t="shared" si="1"/>
        <v>0</v>
      </c>
      <c r="AC87" s="160">
        <f t="shared" si="2"/>
        <v>0</v>
      </c>
      <c r="AD87" s="13"/>
      <c r="AE87" s="13"/>
      <c r="AF87" s="13"/>
      <c r="AG87" s="13"/>
      <c r="AH87" s="13"/>
      <c r="AI87" s="13"/>
      <c r="AJ87" s="152">
        <v>1</v>
      </c>
      <c r="AK87" s="37" t="s">
        <v>463</v>
      </c>
      <c r="AL87" s="13"/>
      <c r="AM87" s="149">
        <f t="shared" si="4"/>
        <v>1.2500000000000001E-2</v>
      </c>
      <c r="AN87" s="149">
        <f t="shared" si="5"/>
        <v>1.2500000000000001E-2</v>
      </c>
      <c r="AO87" s="13"/>
      <c r="AP87" s="13"/>
      <c r="AQ87" s="13"/>
      <c r="AR87" s="13"/>
      <c r="AS87" s="13"/>
      <c r="AT87" s="13"/>
      <c r="AU87" s="13"/>
      <c r="AV87" s="13"/>
      <c r="AW87" s="13"/>
      <c r="AX87" s="13"/>
      <c r="AY87" s="13"/>
      <c r="AZ87" s="13"/>
      <c r="BA87" s="13"/>
      <c r="BB87" s="13"/>
    </row>
    <row r="88" spans="1:54" ht="142.5" x14ac:dyDescent="0.25">
      <c r="A88" s="143" t="s">
        <v>29</v>
      </c>
      <c r="B88" s="111" t="s">
        <v>193</v>
      </c>
      <c r="C88" s="35" t="s">
        <v>78</v>
      </c>
      <c r="D88" s="144">
        <f t="shared" si="11"/>
        <v>1.2500000000000001E-2</v>
      </c>
      <c r="E88" s="37" t="s">
        <v>328</v>
      </c>
      <c r="F88" s="94">
        <v>1</v>
      </c>
      <c r="G88" s="38" t="s">
        <v>215</v>
      </c>
      <c r="H88" s="144">
        <f t="shared" si="12"/>
        <v>1.2500000000000001E-2</v>
      </c>
      <c r="I88" s="150" t="s">
        <v>464</v>
      </c>
      <c r="J88" s="146"/>
      <c r="K88" s="146"/>
      <c r="L88" s="146"/>
      <c r="M88" s="146"/>
      <c r="N88" s="146">
        <v>1</v>
      </c>
      <c r="O88" s="146"/>
      <c r="P88" s="146"/>
      <c r="Q88" s="146"/>
      <c r="R88" s="146"/>
      <c r="S88" s="146"/>
      <c r="T88" s="146"/>
      <c r="U88" s="146"/>
      <c r="V88" s="147"/>
      <c r="W88" s="13"/>
      <c r="X88" s="147"/>
      <c r="Y88" s="13"/>
      <c r="Z88" s="147"/>
      <c r="AA88" s="13"/>
      <c r="AB88" s="149">
        <f t="shared" si="1"/>
        <v>0</v>
      </c>
      <c r="AC88" s="160">
        <f t="shared" si="2"/>
        <v>0</v>
      </c>
      <c r="AD88" s="13"/>
      <c r="AE88" s="13"/>
      <c r="AF88" s="13"/>
      <c r="AG88" s="120">
        <v>1</v>
      </c>
      <c r="AH88" s="47" t="s">
        <v>465</v>
      </c>
      <c r="AI88" s="47" t="s">
        <v>198</v>
      </c>
      <c r="AJ88" s="13"/>
      <c r="AK88" s="13"/>
      <c r="AL88" s="13"/>
      <c r="AM88" s="149">
        <f t="shared" si="4"/>
        <v>1.2500000000000001E-2</v>
      </c>
      <c r="AN88" s="149">
        <f t="shared" si="5"/>
        <v>1.2500000000000001E-2</v>
      </c>
      <c r="AO88" s="13"/>
      <c r="AP88" s="13"/>
      <c r="AQ88" s="13"/>
      <c r="AR88" s="13"/>
      <c r="AS88" s="13"/>
      <c r="AT88" s="13"/>
      <c r="AU88" s="13"/>
      <c r="AV88" s="13"/>
      <c r="AW88" s="13"/>
      <c r="AX88" s="13"/>
      <c r="AY88" s="13"/>
      <c r="AZ88" s="13"/>
      <c r="BA88" s="13"/>
      <c r="BB88" s="13"/>
    </row>
    <row r="89" spans="1:54" ht="156.75" x14ac:dyDescent="0.25">
      <c r="A89" s="143" t="s">
        <v>29</v>
      </c>
      <c r="B89" s="111" t="s">
        <v>193</v>
      </c>
      <c r="C89" s="35" t="s">
        <v>78</v>
      </c>
      <c r="D89" s="144">
        <f t="shared" si="11"/>
        <v>1.2500000000000001E-2</v>
      </c>
      <c r="E89" s="37" t="s">
        <v>328</v>
      </c>
      <c r="F89" s="94">
        <v>1</v>
      </c>
      <c r="G89" s="38" t="s">
        <v>215</v>
      </c>
      <c r="H89" s="144">
        <f t="shared" si="12"/>
        <v>1.2500000000000001E-2</v>
      </c>
      <c r="I89" s="150" t="s">
        <v>466</v>
      </c>
      <c r="J89" s="146"/>
      <c r="K89" s="146"/>
      <c r="L89" s="146"/>
      <c r="M89" s="146"/>
      <c r="N89" s="146"/>
      <c r="O89" s="146">
        <v>1</v>
      </c>
      <c r="P89" s="146"/>
      <c r="Q89" s="146"/>
      <c r="R89" s="146"/>
      <c r="S89" s="146"/>
      <c r="T89" s="146"/>
      <c r="U89" s="146"/>
      <c r="V89" s="147"/>
      <c r="W89" s="13"/>
      <c r="X89" s="147"/>
      <c r="Y89" s="13"/>
      <c r="Z89" s="147"/>
      <c r="AA89" s="13"/>
      <c r="AB89" s="149">
        <f t="shared" si="1"/>
        <v>0</v>
      </c>
      <c r="AC89" s="160">
        <f t="shared" si="2"/>
        <v>0</v>
      </c>
      <c r="AD89" s="13"/>
      <c r="AE89" s="13"/>
      <c r="AF89" s="13"/>
      <c r="AG89" s="13"/>
      <c r="AH89" s="13"/>
      <c r="AI89" s="13"/>
      <c r="AJ89" s="146">
        <v>1</v>
      </c>
      <c r="AK89" s="47" t="s">
        <v>467</v>
      </c>
      <c r="AL89" s="13"/>
      <c r="AM89" s="149">
        <f t="shared" si="4"/>
        <v>1.2500000000000001E-2</v>
      </c>
      <c r="AN89" s="149">
        <f t="shared" si="5"/>
        <v>1.2500000000000001E-2</v>
      </c>
      <c r="AO89" s="13"/>
      <c r="AP89" s="13"/>
      <c r="AQ89" s="13"/>
      <c r="AR89" s="13"/>
      <c r="AS89" s="13"/>
      <c r="AT89" s="13"/>
      <c r="AU89" s="13"/>
      <c r="AV89" s="13"/>
      <c r="AW89" s="13"/>
      <c r="AX89" s="13"/>
      <c r="AY89" s="13"/>
      <c r="AZ89" s="13"/>
      <c r="BA89" s="13"/>
      <c r="BB89" s="13"/>
    </row>
    <row r="90" spans="1:54" ht="89.25" x14ac:dyDescent="0.25">
      <c r="A90" s="143" t="s">
        <v>29</v>
      </c>
      <c r="B90" s="111" t="s">
        <v>193</v>
      </c>
      <c r="C90" s="35" t="s">
        <v>78</v>
      </c>
      <c r="D90" s="144">
        <f t="shared" si="11"/>
        <v>1.2500000000000001E-2</v>
      </c>
      <c r="E90" s="37" t="s">
        <v>468</v>
      </c>
      <c r="F90" s="94">
        <v>0.01</v>
      </c>
      <c r="G90" s="38" t="s">
        <v>469</v>
      </c>
      <c r="H90" s="144">
        <f t="shared" si="12"/>
        <v>1.2500000000000001E-2</v>
      </c>
      <c r="I90" s="145" t="s">
        <v>470</v>
      </c>
      <c r="J90" s="146"/>
      <c r="K90" s="146"/>
      <c r="L90" s="146"/>
      <c r="M90" s="146"/>
      <c r="N90" s="146"/>
      <c r="O90" s="146"/>
      <c r="P90" s="146"/>
      <c r="Q90" s="146"/>
      <c r="R90" s="146"/>
      <c r="S90" s="146"/>
      <c r="T90" s="146"/>
      <c r="U90" s="146">
        <v>1</v>
      </c>
      <c r="V90" s="147"/>
      <c r="W90" s="13"/>
      <c r="X90" s="147"/>
      <c r="Y90" s="13"/>
      <c r="Z90" s="147"/>
      <c r="AA90" s="13"/>
      <c r="AB90" s="149">
        <f t="shared" si="1"/>
        <v>0</v>
      </c>
      <c r="AC90" s="160">
        <f t="shared" si="2"/>
        <v>0</v>
      </c>
      <c r="AD90" s="13"/>
      <c r="AE90" s="13"/>
      <c r="AF90" s="13"/>
      <c r="AG90" s="13"/>
      <c r="AH90" s="13"/>
      <c r="AI90" s="13"/>
      <c r="AJ90" s="13"/>
      <c r="AK90" s="13"/>
      <c r="AL90" s="13"/>
      <c r="AM90" s="149">
        <f t="shared" si="4"/>
        <v>0</v>
      </c>
      <c r="AN90" s="149">
        <f t="shared" si="5"/>
        <v>0</v>
      </c>
      <c r="AO90" s="13"/>
      <c r="AP90" s="13"/>
      <c r="AQ90" s="13"/>
      <c r="AR90" s="13"/>
      <c r="AS90" s="13"/>
      <c r="AT90" s="13"/>
      <c r="AU90" s="13"/>
      <c r="AV90" s="13"/>
      <c r="AW90" s="13"/>
      <c r="AX90" s="13"/>
      <c r="AY90" s="13"/>
      <c r="AZ90" s="13"/>
      <c r="BA90" s="13"/>
      <c r="BB90" s="13"/>
    </row>
    <row r="91" spans="1:54" ht="171" x14ac:dyDescent="0.25">
      <c r="A91" s="143" t="s">
        <v>29</v>
      </c>
      <c r="B91" s="111" t="s">
        <v>193</v>
      </c>
      <c r="C91" s="35" t="s">
        <v>78</v>
      </c>
      <c r="D91" s="144">
        <f t="shared" si="11"/>
        <v>1.2500000000000001E-2</v>
      </c>
      <c r="E91" s="37" t="s">
        <v>328</v>
      </c>
      <c r="F91" s="94">
        <v>1</v>
      </c>
      <c r="G91" s="38" t="s">
        <v>215</v>
      </c>
      <c r="H91" s="144">
        <f t="shared" si="12"/>
        <v>1.2500000000000001E-2</v>
      </c>
      <c r="I91" s="145" t="s">
        <v>471</v>
      </c>
      <c r="J91" s="146"/>
      <c r="K91" s="146">
        <v>1</v>
      </c>
      <c r="L91" s="146"/>
      <c r="M91" s="146"/>
      <c r="N91" s="146"/>
      <c r="O91" s="146"/>
      <c r="P91" s="146"/>
      <c r="Q91" s="146"/>
      <c r="R91" s="146"/>
      <c r="S91" s="146"/>
      <c r="T91" s="146"/>
      <c r="U91" s="146"/>
      <c r="V91" s="147"/>
      <c r="W91" s="13"/>
      <c r="X91" s="148">
        <v>0</v>
      </c>
      <c r="Y91" s="47" t="s">
        <v>454</v>
      </c>
      <c r="Z91" s="148">
        <v>1</v>
      </c>
      <c r="AA91" s="47" t="s">
        <v>472</v>
      </c>
      <c r="AB91" s="149">
        <f t="shared" si="1"/>
        <v>1.2500000000000001E-2</v>
      </c>
      <c r="AC91" s="160">
        <f t="shared" si="2"/>
        <v>1.2500000000000001E-2</v>
      </c>
      <c r="AD91" s="13"/>
      <c r="AE91" s="13"/>
      <c r="AF91" s="13"/>
      <c r="AG91" s="13"/>
      <c r="AH91" s="13"/>
      <c r="AI91" s="13"/>
      <c r="AJ91" s="13"/>
      <c r="AK91" s="13"/>
      <c r="AL91" s="13"/>
      <c r="AM91" s="149">
        <f t="shared" si="4"/>
        <v>1.2500000000000001E-2</v>
      </c>
      <c r="AN91" s="149">
        <f t="shared" si="5"/>
        <v>1.2500000000000001E-2</v>
      </c>
      <c r="AO91" s="13"/>
      <c r="AP91" s="13"/>
      <c r="AQ91" s="13"/>
      <c r="AR91" s="13"/>
      <c r="AS91" s="13"/>
      <c r="AT91" s="13"/>
      <c r="AU91" s="13"/>
      <c r="AV91" s="13"/>
      <c r="AW91" s="13"/>
      <c r="AX91" s="13"/>
      <c r="AY91" s="13"/>
      <c r="AZ91" s="13"/>
      <c r="BA91" s="13"/>
      <c r="BB91" s="13"/>
    </row>
    <row r="92" spans="1:54" ht="102" x14ac:dyDescent="0.25">
      <c r="A92" s="143" t="s">
        <v>29</v>
      </c>
      <c r="B92" s="111" t="s">
        <v>193</v>
      </c>
      <c r="C92" s="35" t="s">
        <v>78</v>
      </c>
      <c r="D92" s="144">
        <f t="shared" si="11"/>
        <v>1.2500000000000001E-2</v>
      </c>
      <c r="E92" s="37" t="s">
        <v>473</v>
      </c>
      <c r="F92" s="94">
        <v>1</v>
      </c>
      <c r="G92" s="38" t="s">
        <v>474</v>
      </c>
      <c r="H92" s="144">
        <f t="shared" si="12"/>
        <v>1.2500000000000001E-2</v>
      </c>
      <c r="I92" s="145" t="s">
        <v>475</v>
      </c>
      <c r="J92" s="146"/>
      <c r="K92" s="146"/>
      <c r="L92" s="146"/>
      <c r="M92" s="146"/>
      <c r="N92" s="146"/>
      <c r="O92" s="146"/>
      <c r="P92" s="146">
        <v>1</v>
      </c>
      <c r="Q92" s="146"/>
      <c r="R92" s="146"/>
      <c r="S92" s="146"/>
      <c r="T92" s="146"/>
      <c r="U92" s="146"/>
      <c r="V92" s="147"/>
      <c r="W92" s="13"/>
      <c r="X92" s="147"/>
      <c r="Y92" s="13"/>
      <c r="Z92" s="147"/>
      <c r="AA92" s="13"/>
      <c r="AB92" s="149">
        <f t="shared" si="1"/>
        <v>0</v>
      </c>
      <c r="AC92" s="160">
        <f t="shared" si="2"/>
        <v>0</v>
      </c>
      <c r="AD92" s="13"/>
      <c r="AE92" s="13"/>
      <c r="AF92" s="13"/>
      <c r="AG92" s="13"/>
      <c r="AH92" s="13"/>
      <c r="AI92" s="13"/>
      <c r="AJ92" s="13"/>
      <c r="AK92" s="13"/>
      <c r="AL92" s="13"/>
      <c r="AM92" s="149">
        <f t="shared" si="4"/>
        <v>0</v>
      </c>
      <c r="AN92" s="149">
        <f t="shared" si="5"/>
        <v>0</v>
      </c>
      <c r="AO92" s="13"/>
      <c r="AP92" s="13"/>
      <c r="AQ92" s="13"/>
      <c r="AR92" s="13"/>
      <c r="AS92" s="13"/>
      <c r="AT92" s="13"/>
      <c r="AU92" s="13"/>
      <c r="AV92" s="13"/>
      <c r="AW92" s="13"/>
      <c r="AX92" s="13"/>
      <c r="AY92" s="13"/>
      <c r="AZ92" s="13"/>
      <c r="BA92" s="13"/>
      <c r="BB92" s="13"/>
    </row>
    <row r="93" spans="1:54" ht="171" x14ac:dyDescent="0.25">
      <c r="A93" s="143" t="s">
        <v>29</v>
      </c>
      <c r="B93" s="111" t="s">
        <v>193</v>
      </c>
      <c r="C93" s="35" t="s">
        <v>78</v>
      </c>
      <c r="D93" s="144">
        <f t="shared" si="11"/>
        <v>1.2500000000000001E-2</v>
      </c>
      <c r="E93" s="37" t="s">
        <v>476</v>
      </c>
      <c r="F93" s="94">
        <v>1</v>
      </c>
      <c r="G93" s="38" t="s">
        <v>215</v>
      </c>
      <c r="H93" s="144">
        <f t="shared" si="12"/>
        <v>1.2500000000000001E-2</v>
      </c>
      <c r="I93" s="150" t="s">
        <v>477</v>
      </c>
      <c r="J93" s="146"/>
      <c r="K93" s="146"/>
      <c r="L93" s="146">
        <v>0.25</v>
      </c>
      <c r="M93" s="146"/>
      <c r="N93" s="146"/>
      <c r="O93" s="146">
        <v>0.25</v>
      </c>
      <c r="P93" s="146"/>
      <c r="Q93" s="146"/>
      <c r="R93" s="146">
        <v>0.25</v>
      </c>
      <c r="S93" s="146"/>
      <c r="T93" s="146"/>
      <c r="U93" s="146">
        <v>0.25</v>
      </c>
      <c r="V93" s="147"/>
      <c r="W93" s="13"/>
      <c r="X93" s="147"/>
      <c r="Y93" s="13"/>
      <c r="Z93" s="120">
        <v>0.25</v>
      </c>
      <c r="AA93" s="13" t="s">
        <v>478</v>
      </c>
      <c r="AB93" s="149">
        <f t="shared" si="1"/>
        <v>3.1250000000000002E-3</v>
      </c>
      <c r="AC93" s="160">
        <f t="shared" si="2"/>
        <v>3.1250000000000002E-3</v>
      </c>
      <c r="AD93" s="13"/>
      <c r="AE93" s="13"/>
      <c r="AF93" s="13"/>
      <c r="AG93" s="13"/>
      <c r="AH93" s="13"/>
      <c r="AI93" s="13"/>
      <c r="AJ93" s="164">
        <v>0.5</v>
      </c>
      <c r="AK93" s="157" t="s">
        <v>479</v>
      </c>
      <c r="AL93" s="13"/>
      <c r="AM93" s="149">
        <f t="shared" si="4"/>
        <v>6.2500000000000003E-3</v>
      </c>
      <c r="AN93" s="149">
        <f t="shared" si="5"/>
        <v>6.2500000000000003E-3</v>
      </c>
      <c r="AO93" s="13"/>
      <c r="AP93" s="13"/>
      <c r="AQ93" s="13"/>
      <c r="AR93" s="13"/>
      <c r="AS93" s="13"/>
      <c r="AT93" s="13"/>
      <c r="AU93" s="13"/>
      <c r="AV93" s="13"/>
      <c r="AW93" s="13"/>
      <c r="AX93" s="13"/>
      <c r="AY93" s="13"/>
      <c r="AZ93" s="13"/>
      <c r="BA93" s="13"/>
      <c r="BB93" s="13"/>
    </row>
    <row r="94" spans="1:54" ht="156.75" x14ac:dyDescent="0.25">
      <c r="A94" s="143" t="s">
        <v>29</v>
      </c>
      <c r="B94" s="111" t="s">
        <v>193</v>
      </c>
      <c r="C94" s="35" t="s">
        <v>78</v>
      </c>
      <c r="D94" s="144">
        <f t="shared" si="11"/>
        <v>1.2500000000000001E-2</v>
      </c>
      <c r="E94" s="37" t="s">
        <v>480</v>
      </c>
      <c r="F94" s="94">
        <v>1</v>
      </c>
      <c r="G94" s="38" t="s">
        <v>481</v>
      </c>
      <c r="H94" s="144">
        <f t="shared" si="12"/>
        <v>1.2500000000000001E-2</v>
      </c>
      <c r="I94" s="150" t="s">
        <v>482</v>
      </c>
      <c r="J94" s="146"/>
      <c r="K94" s="146"/>
      <c r="L94" s="146">
        <v>0.25</v>
      </c>
      <c r="M94" s="146"/>
      <c r="N94" s="146"/>
      <c r="O94" s="146">
        <v>0.25</v>
      </c>
      <c r="P94" s="146"/>
      <c r="Q94" s="146"/>
      <c r="R94" s="146">
        <v>0.25</v>
      </c>
      <c r="S94" s="146"/>
      <c r="T94" s="146"/>
      <c r="U94" s="146">
        <v>0.25</v>
      </c>
      <c r="V94" s="147"/>
      <c r="W94" s="13"/>
      <c r="X94" s="147"/>
      <c r="Y94" s="13"/>
      <c r="Z94" s="120">
        <v>0.25</v>
      </c>
      <c r="AA94" s="13" t="s">
        <v>478</v>
      </c>
      <c r="AB94" s="149">
        <f t="shared" si="1"/>
        <v>3.1250000000000002E-3</v>
      </c>
      <c r="AC94" s="160">
        <f t="shared" si="2"/>
        <v>3.1250000000000002E-3</v>
      </c>
      <c r="AD94" s="13"/>
      <c r="AE94" s="13"/>
      <c r="AF94" s="13"/>
      <c r="AG94" s="13"/>
      <c r="AH94" s="13"/>
      <c r="AI94" s="13"/>
      <c r="AJ94" s="164">
        <v>0.5</v>
      </c>
      <c r="AK94" s="157" t="s">
        <v>483</v>
      </c>
      <c r="AL94" s="13"/>
      <c r="AM94" s="149">
        <f t="shared" si="4"/>
        <v>6.2500000000000003E-3</v>
      </c>
      <c r="AN94" s="149">
        <f t="shared" si="5"/>
        <v>6.2500000000000003E-3</v>
      </c>
      <c r="AO94" s="13"/>
      <c r="AP94" s="13"/>
      <c r="AQ94" s="13"/>
      <c r="AR94" s="13"/>
      <c r="AS94" s="13"/>
      <c r="AT94" s="13"/>
      <c r="AU94" s="13"/>
      <c r="AV94" s="13"/>
      <c r="AW94" s="13"/>
      <c r="AX94" s="13"/>
      <c r="AY94" s="13"/>
      <c r="AZ94" s="13"/>
      <c r="BA94" s="13"/>
      <c r="BB94" s="13"/>
    </row>
    <row r="95" spans="1:54" ht="89.25" x14ac:dyDescent="0.25">
      <c r="A95" s="143" t="s">
        <v>29</v>
      </c>
      <c r="B95" s="111" t="s">
        <v>193</v>
      </c>
      <c r="C95" s="35" t="s">
        <v>78</v>
      </c>
      <c r="D95" s="144">
        <f t="shared" si="11"/>
        <v>1.2500000000000001E-2</v>
      </c>
      <c r="E95" s="37" t="s">
        <v>484</v>
      </c>
      <c r="F95" s="94">
        <v>1</v>
      </c>
      <c r="G95" s="38" t="s">
        <v>485</v>
      </c>
      <c r="H95" s="144">
        <f t="shared" si="12"/>
        <v>1.2500000000000001E-2</v>
      </c>
      <c r="I95" s="145" t="s">
        <v>486</v>
      </c>
      <c r="J95" s="146"/>
      <c r="K95" s="146"/>
      <c r="L95" s="146"/>
      <c r="M95" s="146"/>
      <c r="N95" s="146"/>
      <c r="O95" s="146"/>
      <c r="P95" s="146"/>
      <c r="Q95" s="146">
        <v>1</v>
      </c>
      <c r="R95" s="146"/>
      <c r="S95" s="146"/>
      <c r="T95" s="146"/>
      <c r="U95" s="146"/>
      <c r="V95" s="147"/>
      <c r="W95" s="13"/>
      <c r="X95" s="147"/>
      <c r="Y95" s="13"/>
      <c r="Z95" s="147"/>
      <c r="AA95" s="13"/>
      <c r="AB95" s="149">
        <f t="shared" si="1"/>
        <v>0</v>
      </c>
      <c r="AC95" s="160">
        <f t="shared" si="2"/>
        <v>0</v>
      </c>
      <c r="AD95" s="13"/>
      <c r="AE95" s="13"/>
      <c r="AF95" s="13"/>
      <c r="AG95" s="13"/>
      <c r="AH95" s="13"/>
      <c r="AI95" s="13"/>
      <c r="AJ95" s="13"/>
      <c r="AK95" s="13"/>
      <c r="AL95" s="13"/>
      <c r="AM95" s="149">
        <f t="shared" si="4"/>
        <v>0</v>
      </c>
      <c r="AN95" s="149">
        <f t="shared" si="5"/>
        <v>0</v>
      </c>
      <c r="AO95" s="13"/>
      <c r="AP95" s="13"/>
      <c r="AQ95" s="13"/>
      <c r="AR95" s="13"/>
      <c r="AS95" s="13"/>
      <c r="AT95" s="13"/>
      <c r="AU95" s="13"/>
      <c r="AV95" s="13"/>
      <c r="AW95" s="13"/>
      <c r="AX95" s="13"/>
      <c r="AY95" s="13"/>
      <c r="AZ95" s="13"/>
      <c r="BA95" s="13"/>
      <c r="BB95" s="13"/>
    </row>
    <row r="96" spans="1:54" ht="213.75" x14ac:dyDescent="0.25">
      <c r="A96" s="143" t="s">
        <v>29</v>
      </c>
      <c r="B96" s="111" t="s">
        <v>193</v>
      </c>
      <c r="C96" s="35" t="s">
        <v>78</v>
      </c>
      <c r="D96" s="144">
        <f t="shared" si="11"/>
        <v>1.2500000000000001E-2</v>
      </c>
      <c r="E96" s="37" t="s">
        <v>487</v>
      </c>
      <c r="F96" s="94">
        <v>1</v>
      </c>
      <c r="G96" s="38" t="s">
        <v>488</v>
      </c>
      <c r="H96" s="144">
        <f t="shared" si="12"/>
        <v>1.2500000000000001E-2</v>
      </c>
      <c r="I96" s="145" t="s">
        <v>489</v>
      </c>
      <c r="J96" s="146"/>
      <c r="K96" s="146">
        <v>1</v>
      </c>
      <c r="L96" s="146"/>
      <c r="M96" s="146"/>
      <c r="N96" s="146"/>
      <c r="O96" s="146"/>
      <c r="P96" s="146"/>
      <c r="Q96" s="146"/>
      <c r="R96" s="146"/>
      <c r="S96" s="146"/>
      <c r="T96" s="146"/>
      <c r="U96" s="146"/>
      <c r="V96" s="147"/>
      <c r="W96" s="13"/>
      <c r="X96" s="148">
        <v>1</v>
      </c>
      <c r="Y96" s="47" t="s">
        <v>490</v>
      </c>
      <c r="Z96" s="147"/>
      <c r="AA96" s="13"/>
      <c r="AB96" s="149">
        <f t="shared" si="1"/>
        <v>1.2500000000000001E-2</v>
      </c>
      <c r="AC96" s="160">
        <f t="shared" si="2"/>
        <v>1.2500000000000001E-2</v>
      </c>
      <c r="AD96" s="13"/>
      <c r="AE96" s="13"/>
      <c r="AF96" s="13"/>
      <c r="AG96" s="13"/>
      <c r="AH96" s="13"/>
      <c r="AI96" s="13"/>
      <c r="AJ96" s="13"/>
      <c r="AK96" s="13"/>
      <c r="AL96" s="13"/>
      <c r="AM96" s="149">
        <f t="shared" si="4"/>
        <v>1.2500000000000001E-2</v>
      </c>
      <c r="AN96" s="149">
        <f t="shared" si="5"/>
        <v>1.2500000000000001E-2</v>
      </c>
      <c r="AO96" s="13"/>
      <c r="AP96" s="13"/>
      <c r="AQ96" s="13"/>
      <c r="AR96" s="13"/>
      <c r="AS96" s="13"/>
      <c r="AT96" s="13"/>
      <c r="AU96" s="13"/>
      <c r="AV96" s="13"/>
      <c r="AW96" s="13"/>
      <c r="AX96" s="13"/>
      <c r="AY96" s="13"/>
      <c r="AZ96" s="13"/>
      <c r="BA96" s="13"/>
      <c r="BB96" s="13"/>
    </row>
    <row r="97" spans="1:54" ht="128.25" x14ac:dyDescent="0.25">
      <c r="A97" s="143" t="s">
        <v>29</v>
      </c>
      <c r="B97" s="111" t="s">
        <v>193</v>
      </c>
      <c r="C97" s="35" t="s">
        <v>78</v>
      </c>
      <c r="D97" s="144">
        <f t="shared" si="11"/>
        <v>1.2500000000000001E-2</v>
      </c>
      <c r="E97" s="37" t="s">
        <v>487</v>
      </c>
      <c r="F97" s="94">
        <v>1</v>
      </c>
      <c r="G97" s="38" t="s">
        <v>488</v>
      </c>
      <c r="H97" s="144">
        <f t="shared" si="12"/>
        <v>1.2500000000000001E-2</v>
      </c>
      <c r="I97" s="150" t="s">
        <v>491</v>
      </c>
      <c r="J97" s="146"/>
      <c r="K97" s="146"/>
      <c r="L97" s="146"/>
      <c r="M97" s="146"/>
      <c r="N97" s="146">
        <v>1</v>
      </c>
      <c r="O97" s="146"/>
      <c r="P97" s="146"/>
      <c r="Q97" s="146"/>
      <c r="R97" s="146"/>
      <c r="S97" s="146"/>
      <c r="T97" s="146"/>
      <c r="U97" s="146"/>
      <c r="V97" s="147"/>
      <c r="W97" s="13"/>
      <c r="X97" s="147"/>
      <c r="Y97" s="13"/>
      <c r="Z97" s="147"/>
      <c r="AA97" s="13"/>
      <c r="AB97" s="149">
        <f t="shared" si="1"/>
        <v>0</v>
      </c>
      <c r="AC97" s="160">
        <f t="shared" si="2"/>
        <v>0</v>
      </c>
      <c r="AD97" s="13"/>
      <c r="AE97" s="13"/>
      <c r="AF97" s="13"/>
      <c r="AG97" s="120">
        <v>1</v>
      </c>
      <c r="AH97" s="47" t="s">
        <v>492</v>
      </c>
      <c r="AI97" s="47" t="s">
        <v>198</v>
      </c>
      <c r="AJ97" s="13"/>
      <c r="AK97" s="13"/>
      <c r="AL97" s="13"/>
      <c r="AM97" s="149">
        <f t="shared" si="4"/>
        <v>1.2500000000000001E-2</v>
      </c>
      <c r="AN97" s="149">
        <f t="shared" si="5"/>
        <v>1.2500000000000001E-2</v>
      </c>
      <c r="AO97" s="13"/>
      <c r="AP97" s="13"/>
      <c r="AQ97" s="13"/>
      <c r="AR97" s="13"/>
      <c r="AS97" s="13"/>
      <c r="AT97" s="13"/>
      <c r="AU97" s="13"/>
      <c r="AV97" s="13"/>
      <c r="AW97" s="13"/>
      <c r="AX97" s="13"/>
      <c r="AY97" s="13"/>
      <c r="AZ97" s="13"/>
      <c r="BA97" s="13"/>
      <c r="BB97" s="13"/>
    </row>
    <row r="98" spans="1:54" ht="89.25" x14ac:dyDescent="0.25">
      <c r="A98" s="143" t="s">
        <v>29</v>
      </c>
      <c r="B98" s="111" t="s">
        <v>193</v>
      </c>
      <c r="C98" s="35" t="s">
        <v>78</v>
      </c>
      <c r="D98" s="144">
        <f t="shared" si="11"/>
        <v>1.2500000000000001E-2</v>
      </c>
      <c r="E98" s="37" t="s">
        <v>487</v>
      </c>
      <c r="F98" s="94">
        <v>1</v>
      </c>
      <c r="G98" s="38" t="s">
        <v>488</v>
      </c>
      <c r="H98" s="144">
        <f t="shared" si="12"/>
        <v>1.2500000000000001E-2</v>
      </c>
      <c r="I98" s="145" t="s">
        <v>493</v>
      </c>
      <c r="J98" s="146"/>
      <c r="K98" s="146"/>
      <c r="L98" s="146"/>
      <c r="M98" s="146"/>
      <c r="N98" s="146"/>
      <c r="O98" s="146"/>
      <c r="P98" s="146"/>
      <c r="Q98" s="146"/>
      <c r="R98" s="146">
        <v>1</v>
      </c>
      <c r="S98" s="146"/>
      <c r="T98" s="146"/>
      <c r="U98" s="146"/>
      <c r="V98" s="147"/>
      <c r="W98" s="13"/>
      <c r="X98" s="147"/>
      <c r="Y98" s="13"/>
      <c r="Z98" s="147"/>
      <c r="AA98" s="13"/>
      <c r="AB98" s="149">
        <f t="shared" si="1"/>
        <v>0</v>
      </c>
      <c r="AC98" s="160">
        <f t="shared" si="2"/>
        <v>0</v>
      </c>
      <c r="AD98" s="13"/>
      <c r="AE98" s="13"/>
      <c r="AF98" s="13"/>
      <c r="AG98" s="13"/>
      <c r="AH98" s="13"/>
      <c r="AI98" s="13"/>
      <c r="AJ98" s="13"/>
      <c r="AK98" s="13"/>
      <c r="AL98" s="13"/>
      <c r="AM98" s="149">
        <f t="shared" si="4"/>
        <v>0</v>
      </c>
      <c r="AN98" s="149">
        <f t="shared" si="5"/>
        <v>0</v>
      </c>
      <c r="AO98" s="13"/>
      <c r="AP98" s="13"/>
      <c r="AQ98" s="13"/>
      <c r="AR98" s="13"/>
      <c r="AS98" s="13"/>
      <c r="AT98" s="13"/>
      <c r="AU98" s="13"/>
      <c r="AV98" s="13"/>
      <c r="AW98" s="13"/>
      <c r="AX98" s="13"/>
      <c r="AY98" s="13"/>
      <c r="AZ98" s="13"/>
      <c r="BA98" s="13"/>
      <c r="BB98" s="13"/>
    </row>
    <row r="99" spans="1:54" ht="89.25" x14ac:dyDescent="0.25">
      <c r="A99" s="143" t="s">
        <v>29</v>
      </c>
      <c r="B99" s="111" t="s">
        <v>193</v>
      </c>
      <c r="C99" s="35" t="s">
        <v>78</v>
      </c>
      <c r="D99" s="144">
        <f t="shared" si="11"/>
        <v>1.2500000000000001E-2</v>
      </c>
      <c r="E99" s="37" t="s">
        <v>494</v>
      </c>
      <c r="F99" s="94">
        <v>1</v>
      </c>
      <c r="G99" s="38" t="s">
        <v>488</v>
      </c>
      <c r="H99" s="144">
        <f t="shared" si="12"/>
        <v>1.2500000000000001E-2</v>
      </c>
      <c r="I99" s="145" t="s">
        <v>495</v>
      </c>
      <c r="J99" s="146"/>
      <c r="K99" s="146"/>
      <c r="L99" s="146"/>
      <c r="M99" s="146"/>
      <c r="N99" s="146"/>
      <c r="O99" s="146"/>
      <c r="P99" s="146"/>
      <c r="Q99" s="146"/>
      <c r="R99" s="146"/>
      <c r="S99" s="146">
        <v>1</v>
      </c>
      <c r="T99" s="146"/>
      <c r="U99" s="146"/>
      <c r="V99" s="147"/>
      <c r="W99" s="13"/>
      <c r="X99" s="147"/>
      <c r="Y99" s="13"/>
      <c r="Z99" s="147"/>
      <c r="AA99" s="13"/>
      <c r="AB99" s="149">
        <f t="shared" si="1"/>
        <v>0</v>
      </c>
      <c r="AC99" s="160">
        <f t="shared" si="2"/>
        <v>0</v>
      </c>
      <c r="AD99" s="13"/>
      <c r="AE99" s="13"/>
      <c r="AF99" s="13"/>
      <c r="AG99" s="13"/>
      <c r="AH99" s="13"/>
      <c r="AI99" s="13"/>
      <c r="AJ99" s="13"/>
      <c r="AK99" s="13"/>
      <c r="AL99" s="13"/>
      <c r="AM99" s="149">
        <f t="shared" si="4"/>
        <v>0</v>
      </c>
      <c r="AN99" s="149">
        <f t="shared" si="5"/>
        <v>0</v>
      </c>
      <c r="AO99" s="13"/>
      <c r="AP99" s="13"/>
      <c r="AQ99" s="13"/>
      <c r="AR99" s="13"/>
      <c r="AS99" s="13"/>
      <c r="AT99" s="13"/>
      <c r="AU99" s="13"/>
      <c r="AV99" s="13"/>
      <c r="AW99" s="13"/>
      <c r="AX99" s="13"/>
      <c r="AY99" s="13"/>
      <c r="AZ99" s="13"/>
      <c r="BA99" s="13"/>
      <c r="BB99" s="13"/>
    </row>
    <row r="100" spans="1:54" ht="356.25" x14ac:dyDescent="0.25">
      <c r="A100" s="143" t="s">
        <v>29</v>
      </c>
      <c r="B100" s="111" t="s">
        <v>193</v>
      </c>
      <c r="C100" s="35" t="s">
        <v>78</v>
      </c>
      <c r="D100" s="144">
        <f t="shared" si="11"/>
        <v>1.2500000000000001E-2</v>
      </c>
      <c r="E100" s="37" t="s">
        <v>496</v>
      </c>
      <c r="F100" s="38">
        <v>3</v>
      </c>
      <c r="G100" s="38" t="s">
        <v>366</v>
      </c>
      <c r="H100" s="144">
        <f t="shared" si="12"/>
        <v>1.2500000000000001E-2</v>
      </c>
      <c r="I100" s="150" t="s">
        <v>497</v>
      </c>
      <c r="J100" s="146"/>
      <c r="K100" s="146"/>
      <c r="L100" s="158">
        <v>0.33329999999999999</v>
      </c>
      <c r="M100" s="158">
        <v>0.33329999999999999</v>
      </c>
      <c r="N100" s="158">
        <v>0.33329999999999999</v>
      </c>
      <c r="O100" s="146"/>
      <c r="P100" s="146"/>
      <c r="Q100" s="146"/>
      <c r="R100" s="146"/>
      <c r="S100" s="146"/>
      <c r="T100" s="146"/>
      <c r="U100" s="146"/>
      <c r="V100" s="147"/>
      <c r="W100" s="13"/>
      <c r="X100" s="147"/>
      <c r="Y100" s="13"/>
      <c r="Z100" s="162">
        <v>0.33329999999999999</v>
      </c>
      <c r="AA100" s="47" t="s">
        <v>498</v>
      </c>
      <c r="AB100" s="149">
        <f t="shared" si="1"/>
        <v>4.1662499999999998E-3</v>
      </c>
      <c r="AC100" s="160">
        <f t="shared" si="2"/>
        <v>4.1662499999999998E-3</v>
      </c>
      <c r="AD100" s="163">
        <v>0.66659999999999997</v>
      </c>
      <c r="AE100" s="47" t="s">
        <v>499</v>
      </c>
      <c r="AF100" s="39" t="s">
        <v>221</v>
      </c>
      <c r="AG100" s="170">
        <v>0.99990000000000001</v>
      </c>
      <c r="AH100" s="157" t="s">
        <v>500</v>
      </c>
      <c r="AI100" s="13"/>
      <c r="AJ100" s="13"/>
      <c r="AK100" s="13"/>
      <c r="AL100" s="13"/>
      <c r="AM100" s="149">
        <f t="shared" si="4"/>
        <v>1.2498750000000001E-2</v>
      </c>
      <c r="AN100" s="149">
        <f t="shared" si="5"/>
        <v>1.2498750000000001E-2</v>
      </c>
      <c r="AO100" s="13"/>
      <c r="AP100" s="13"/>
      <c r="AQ100" s="13"/>
      <c r="AR100" s="13"/>
      <c r="AS100" s="13"/>
      <c r="AT100" s="13"/>
      <c r="AU100" s="13"/>
      <c r="AV100" s="13"/>
      <c r="AW100" s="13"/>
      <c r="AX100" s="13"/>
      <c r="AY100" s="13"/>
      <c r="AZ100" s="13"/>
      <c r="BA100" s="13"/>
      <c r="BB100" s="13"/>
    </row>
    <row r="101" spans="1:54" ht="199.5" x14ac:dyDescent="0.25">
      <c r="A101" s="143" t="s">
        <v>29</v>
      </c>
      <c r="B101" s="111" t="s">
        <v>193</v>
      </c>
      <c r="C101" s="35" t="s">
        <v>78</v>
      </c>
      <c r="D101" s="144">
        <f t="shared" si="11"/>
        <v>1.2500000000000001E-2</v>
      </c>
      <c r="E101" s="37" t="s">
        <v>501</v>
      </c>
      <c r="F101" s="38">
        <v>1</v>
      </c>
      <c r="G101" s="38" t="s">
        <v>366</v>
      </c>
      <c r="H101" s="144">
        <f t="shared" si="12"/>
        <v>1.2500000000000001E-2</v>
      </c>
      <c r="I101" s="150" t="s">
        <v>502</v>
      </c>
      <c r="J101" s="146"/>
      <c r="K101" s="146"/>
      <c r="L101" s="146"/>
      <c r="M101" s="146"/>
      <c r="N101" s="146"/>
      <c r="O101" s="146">
        <v>1</v>
      </c>
      <c r="P101" s="146"/>
      <c r="Q101" s="146"/>
      <c r="R101" s="146"/>
      <c r="S101" s="146"/>
      <c r="T101" s="146"/>
      <c r="U101" s="146"/>
      <c r="V101" s="147"/>
      <c r="W101" s="13"/>
      <c r="X101" s="147"/>
      <c r="Y101" s="13"/>
      <c r="Z101" s="147"/>
      <c r="AA101" s="13"/>
      <c r="AB101" s="149">
        <f t="shared" si="1"/>
        <v>0</v>
      </c>
      <c r="AC101" s="160">
        <f t="shared" si="2"/>
        <v>0</v>
      </c>
      <c r="AD101" s="47"/>
      <c r="AE101" s="47"/>
      <c r="AF101" s="13"/>
      <c r="AG101" s="13"/>
      <c r="AH101" s="13"/>
      <c r="AI101" s="13"/>
      <c r="AJ101" s="164">
        <v>1</v>
      </c>
      <c r="AK101" s="157" t="s">
        <v>503</v>
      </c>
      <c r="AL101" s="13"/>
      <c r="AM101" s="149">
        <f t="shared" si="4"/>
        <v>1.2500000000000001E-2</v>
      </c>
      <c r="AN101" s="149">
        <f t="shared" si="5"/>
        <v>1.2500000000000001E-2</v>
      </c>
      <c r="AO101" s="13"/>
      <c r="AP101" s="13"/>
      <c r="AQ101" s="13"/>
      <c r="AR101" s="13"/>
      <c r="AS101" s="13"/>
      <c r="AT101" s="13"/>
      <c r="AU101" s="13"/>
      <c r="AV101" s="13"/>
      <c r="AW101" s="13"/>
      <c r="AX101" s="13"/>
      <c r="AY101" s="13"/>
      <c r="AZ101" s="13"/>
      <c r="BA101" s="13"/>
      <c r="BB101" s="13"/>
    </row>
    <row r="102" spans="1:54" ht="409.5" x14ac:dyDescent="0.25">
      <c r="A102" s="143" t="s">
        <v>29</v>
      </c>
      <c r="B102" s="111" t="s">
        <v>193</v>
      </c>
      <c r="C102" s="35" t="s">
        <v>78</v>
      </c>
      <c r="D102" s="144">
        <f t="shared" si="11"/>
        <v>1.2500000000000001E-2</v>
      </c>
      <c r="E102" s="37" t="s">
        <v>328</v>
      </c>
      <c r="F102" s="94">
        <v>1</v>
      </c>
      <c r="G102" s="38" t="s">
        <v>215</v>
      </c>
      <c r="H102" s="144">
        <f t="shared" si="12"/>
        <v>1.2500000000000001E-2</v>
      </c>
      <c r="I102" s="150" t="s">
        <v>504</v>
      </c>
      <c r="J102" s="146"/>
      <c r="K102" s="158">
        <v>0.33329999999999999</v>
      </c>
      <c r="L102" s="146"/>
      <c r="M102" s="146"/>
      <c r="N102" s="158">
        <v>0.33329999999999999</v>
      </c>
      <c r="O102" s="146"/>
      <c r="P102" s="146"/>
      <c r="Q102" s="158">
        <v>0.33329999999999999</v>
      </c>
      <c r="R102" s="146"/>
      <c r="S102" s="146"/>
      <c r="T102" s="146"/>
      <c r="U102" s="146"/>
      <c r="V102" s="147"/>
      <c r="W102" s="13"/>
      <c r="X102" s="148">
        <v>0</v>
      </c>
      <c r="Y102" s="47" t="s">
        <v>454</v>
      </c>
      <c r="Z102" s="148">
        <v>0.16</v>
      </c>
      <c r="AA102" s="47" t="s">
        <v>505</v>
      </c>
      <c r="AB102" s="149">
        <f t="shared" si="1"/>
        <v>2E-3</v>
      </c>
      <c r="AC102" s="160">
        <f t="shared" si="2"/>
        <v>4.1662499999999998E-3</v>
      </c>
      <c r="AD102" s="163">
        <v>0.33329999999999999</v>
      </c>
      <c r="AE102" s="47" t="s">
        <v>506</v>
      </c>
      <c r="AF102" s="39" t="s">
        <v>221</v>
      </c>
      <c r="AG102" s="159">
        <v>0</v>
      </c>
      <c r="AH102" s="157" t="s">
        <v>507</v>
      </c>
      <c r="AI102" s="13"/>
      <c r="AJ102" s="48">
        <v>0.66659999999999997</v>
      </c>
      <c r="AK102" s="47" t="s">
        <v>508</v>
      </c>
      <c r="AL102" s="47"/>
      <c r="AM102" s="149">
        <f t="shared" si="4"/>
        <v>8.3324999999999996E-3</v>
      </c>
      <c r="AN102" s="149">
        <f t="shared" si="5"/>
        <v>8.3324999999999996E-3</v>
      </c>
      <c r="AO102" s="13"/>
      <c r="AP102" s="13"/>
      <c r="AQ102" s="13"/>
      <c r="AR102" s="13"/>
      <c r="AS102" s="13"/>
      <c r="AT102" s="13"/>
      <c r="AU102" s="13"/>
      <c r="AV102" s="13"/>
      <c r="AW102" s="13"/>
      <c r="AX102" s="13"/>
      <c r="AY102" s="13"/>
      <c r="AZ102" s="13"/>
      <c r="BA102" s="13"/>
      <c r="BB102" s="13"/>
    </row>
    <row r="103" spans="1:54" ht="156.75" x14ac:dyDescent="0.25">
      <c r="A103" s="143" t="s">
        <v>29</v>
      </c>
      <c r="B103" s="111" t="s">
        <v>193</v>
      </c>
      <c r="C103" s="35" t="s">
        <v>78</v>
      </c>
      <c r="D103" s="144">
        <f t="shared" si="11"/>
        <v>1.2500000000000001E-2</v>
      </c>
      <c r="E103" s="37" t="s">
        <v>487</v>
      </c>
      <c r="F103" s="94">
        <v>1</v>
      </c>
      <c r="G103" s="38" t="s">
        <v>488</v>
      </c>
      <c r="H103" s="144">
        <f t="shared" si="12"/>
        <v>1.2500000000000001E-2</v>
      </c>
      <c r="I103" s="150" t="s">
        <v>509</v>
      </c>
      <c r="J103" s="146"/>
      <c r="K103" s="146"/>
      <c r="L103" s="146">
        <v>0.25</v>
      </c>
      <c r="M103" s="146"/>
      <c r="N103" s="146"/>
      <c r="O103" s="146">
        <v>0.25</v>
      </c>
      <c r="P103" s="146"/>
      <c r="Q103" s="146"/>
      <c r="R103" s="146">
        <v>0.25</v>
      </c>
      <c r="S103" s="146"/>
      <c r="T103" s="146"/>
      <c r="U103" s="146">
        <v>0.25</v>
      </c>
      <c r="V103" s="147"/>
      <c r="W103" s="13"/>
      <c r="X103" s="147"/>
      <c r="Y103" s="13"/>
      <c r="Z103" s="148">
        <v>0.25</v>
      </c>
      <c r="AA103" s="47" t="s">
        <v>510</v>
      </c>
      <c r="AB103" s="149">
        <f t="shared" si="1"/>
        <v>3.1250000000000002E-3</v>
      </c>
      <c r="AC103" s="160">
        <f t="shared" si="2"/>
        <v>3.1250000000000002E-3</v>
      </c>
      <c r="AD103" s="13"/>
      <c r="AE103" s="13"/>
      <c r="AF103" s="13"/>
      <c r="AG103" s="13"/>
      <c r="AH103" s="13"/>
      <c r="AI103" s="13"/>
      <c r="AJ103" s="148">
        <v>0.5</v>
      </c>
      <c r="AK103" s="47" t="s">
        <v>510</v>
      </c>
      <c r="AL103" s="13"/>
      <c r="AM103" s="149">
        <f t="shared" si="4"/>
        <v>6.2500000000000003E-3</v>
      </c>
      <c r="AN103" s="149">
        <f t="shared" si="5"/>
        <v>6.2500000000000003E-3</v>
      </c>
      <c r="AO103" s="13"/>
      <c r="AP103" s="13"/>
      <c r="AQ103" s="13"/>
      <c r="AR103" s="13"/>
      <c r="AS103" s="13"/>
      <c r="AT103" s="13"/>
      <c r="AU103" s="13"/>
      <c r="AV103" s="13"/>
      <c r="AW103" s="13"/>
      <c r="AX103" s="13"/>
      <c r="AY103" s="13"/>
      <c r="AZ103" s="13"/>
      <c r="BA103" s="13"/>
      <c r="BB103" s="13"/>
    </row>
    <row r="104" spans="1:54" ht="89.25" x14ac:dyDescent="0.25">
      <c r="A104" s="143" t="s">
        <v>29</v>
      </c>
      <c r="B104" s="111" t="s">
        <v>193</v>
      </c>
      <c r="C104" s="35" t="s">
        <v>78</v>
      </c>
      <c r="D104" s="144">
        <f t="shared" si="11"/>
        <v>1.2500000000000001E-2</v>
      </c>
      <c r="E104" s="37" t="s">
        <v>511</v>
      </c>
      <c r="F104" s="94">
        <v>1</v>
      </c>
      <c r="G104" s="38" t="s">
        <v>215</v>
      </c>
      <c r="H104" s="144">
        <f t="shared" si="12"/>
        <v>1.2500000000000001E-2</v>
      </c>
      <c r="I104" s="145" t="s">
        <v>512</v>
      </c>
      <c r="J104" s="146"/>
      <c r="K104" s="146"/>
      <c r="L104" s="146"/>
      <c r="M104" s="146"/>
      <c r="N104" s="146"/>
      <c r="O104" s="146"/>
      <c r="P104" s="146"/>
      <c r="Q104" s="146"/>
      <c r="R104" s="146">
        <v>1</v>
      </c>
      <c r="S104" s="146"/>
      <c r="T104" s="146"/>
      <c r="U104" s="146"/>
      <c r="V104" s="147"/>
      <c r="W104" s="13"/>
      <c r="X104" s="147"/>
      <c r="Y104" s="13"/>
      <c r="Z104" s="147"/>
      <c r="AA104" s="13"/>
      <c r="AB104" s="149">
        <f t="shared" si="1"/>
        <v>0</v>
      </c>
      <c r="AC104" s="160">
        <f t="shared" si="2"/>
        <v>0</v>
      </c>
      <c r="AD104" s="13"/>
      <c r="AE104" s="13"/>
      <c r="AF104" s="13"/>
      <c r="AG104" s="13"/>
      <c r="AH104" s="13"/>
      <c r="AI104" s="13"/>
      <c r="AJ104" s="13"/>
      <c r="AK104" s="13"/>
      <c r="AL104" s="13"/>
      <c r="AM104" s="149">
        <f t="shared" si="4"/>
        <v>0</v>
      </c>
      <c r="AN104" s="149">
        <f t="shared" si="5"/>
        <v>0</v>
      </c>
      <c r="AO104" s="13"/>
      <c r="AP104" s="13"/>
      <c r="AQ104" s="13"/>
      <c r="AR104" s="13"/>
      <c r="AS104" s="13"/>
      <c r="AT104" s="13"/>
      <c r="AU104" s="13"/>
      <c r="AV104" s="13"/>
      <c r="AW104" s="13"/>
      <c r="AX104" s="13"/>
      <c r="AY104" s="13"/>
      <c r="AZ104" s="13"/>
      <c r="BA104" s="13"/>
      <c r="BB104" s="13"/>
    </row>
    <row r="105" spans="1:54" ht="409.5" x14ac:dyDescent="0.25">
      <c r="A105" s="143" t="s">
        <v>29</v>
      </c>
      <c r="B105" s="111" t="s">
        <v>193</v>
      </c>
      <c r="C105" s="35" t="s">
        <v>78</v>
      </c>
      <c r="D105" s="144">
        <f t="shared" si="11"/>
        <v>1.2500000000000001E-2</v>
      </c>
      <c r="E105" s="37" t="s">
        <v>328</v>
      </c>
      <c r="F105" s="94">
        <v>1</v>
      </c>
      <c r="G105" s="38" t="s">
        <v>215</v>
      </c>
      <c r="H105" s="144">
        <f t="shared" si="12"/>
        <v>1.2500000000000001E-2</v>
      </c>
      <c r="I105" s="150" t="s">
        <v>513</v>
      </c>
      <c r="J105" s="146"/>
      <c r="K105" s="146"/>
      <c r="L105" s="158">
        <v>0.33329999999999999</v>
      </c>
      <c r="M105" s="158"/>
      <c r="N105" s="158"/>
      <c r="O105" s="158"/>
      <c r="P105" s="158">
        <v>0.33329999999999999</v>
      </c>
      <c r="Q105" s="158"/>
      <c r="R105" s="158"/>
      <c r="S105" s="158">
        <v>0.33329999999999999</v>
      </c>
      <c r="T105" s="146"/>
      <c r="U105" s="146"/>
      <c r="V105" s="147"/>
      <c r="W105" s="13"/>
      <c r="X105" s="147"/>
      <c r="Y105" s="13"/>
      <c r="Z105" s="165">
        <v>0.16</v>
      </c>
      <c r="AA105" s="47" t="s">
        <v>514</v>
      </c>
      <c r="AB105" s="149">
        <f t="shared" si="1"/>
        <v>2E-3</v>
      </c>
      <c r="AC105" s="160">
        <f t="shared" si="2"/>
        <v>4.1662499999999998E-3</v>
      </c>
      <c r="AD105" s="48">
        <v>0.33329999999999999</v>
      </c>
      <c r="AE105" s="47" t="s">
        <v>515</v>
      </c>
      <c r="AF105" s="47" t="s">
        <v>516</v>
      </c>
      <c r="AG105" s="13"/>
      <c r="AH105" s="13"/>
      <c r="AI105" s="13"/>
      <c r="AJ105" s="13"/>
      <c r="AK105" s="13"/>
      <c r="AL105" s="13"/>
      <c r="AM105" s="149">
        <f t="shared" si="4"/>
        <v>4.1662499999999998E-3</v>
      </c>
      <c r="AN105" s="149">
        <f t="shared" si="5"/>
        <v>4.1662499999999998E-3</v>
      </c>
      <c r="AO105" s="13"/>
      <c r="AP105" s="13"/>
      <c r="AQ105" s="13"/>
      <c r="AR105" s="13"/>
      <c r="AS105" s="13"/>
      <c r="AT105" s="13"/>
      <c r="AU105" s="13"/>
      <c r="AV105" s="13"/>
      <c r="AW105" s="13"/>
      <c r="AX105" s="13"/>
      <c r="AY105" s="13"/>
      <c r="AZ105" s="13"/>
      <c r="BA105" s="13"/>
      <c r="BB105" s="13"/>
    </row>
    <row r="106" spans="1:54" ht="102" x14ac:dyDescent="0.25">
      <c r="A106" s="143" t="s">
        <v>29</v>
      </c>
      <c r="B106" s="111" t="s">
        <v>193</v>
      </c>
      <c r="C106" s="35" t="s">
        <v>78</v>
      </c>
      <c r="D106" s="144">
        <f t="shared" si="11"/>
        <v>1.2500000000000001E-2</v>
      </c>
      <c r="E106" s="37" t="s">
        <v>517</v>
      </c>
      <c r="F106" s="94">
        <v>1</v>
      </c>
      <c r="G106" s="38" t="s">
        <v>215</v>
      </c>
      <c r="H106" s="144">
        <f t="shared" si="12"/>
        <v>1.2500000000000001E-2</v>
      </c>
      <c r="I106" s="145" t="s">
        <v>518</v>
      </c>
      <c r="J106" s="146"/>
      <c r="K106" s="146"/>
      <c r="L106" s="146"/>
      <c r="M106" s="146"/>
      <c r="N106" s="146"/>
      <c r="O106" s="146"/>
      <c r="P106" s="146">
        <v>1</v>
      </c>
      <c r="Q106" s="146"/>
      <c r="R106" s="146"/>
      <c r="S106" s="146"/>
      <c r="T106" s="146"/>
      <c r="U106" s="146"/>
      <c r="V106" s="147"/>
      <c r="W106" s="13"/>
      <c r="X106" s="147"/>
      <c r="Y106" s="13"/>
      <c r="Z106" s="147"/>
      <c r="AA106" s="13"/>
      <c r="AB106" s="149">
        <f t="shared" si="1"/>
        <v>0</v>
      </c>
      <c r="AC106" s="160">
        <f t="shared" si="2"/>
        <v>0</v>
      </c>
      <c r="AD106" s="13"/>
      <c r="AE106" s="13"/>
      <c r="AF106" s="13"/>
      <c r="AG106" s="13"/>
      <c r="AH106" s="13"/>
      <c r="AI106" s="13"/>
      <c r="AJ106" s="13"/>
      <c r="AK106" s="13"/>
      <c r="AL106" s="13"/>
      <c r="AM106" s="149">
        <f t="shared" si="4"/>
        <v>0</v>
      </c>
      <c r="AN106" s="149">
        <f t="shared" si="5"/>
        <v>0</v>
      </c>
      <c r="AO106" s="13"/>
      <c r="AP106" s="13"/>
      <c r="AQ106" s="13"/>
      <c r="AR106" s="13"/>
      <c r="AS106" s="13"/>
      <c r="AT106" s="13"/>
      <c r="AU106" s="13"/>
      <c r="AV106" s="13"/>
      <c r="AW106" s="13"/>
      <c r="AX106" s="13"/>
      <c r="AY106" s="13"/>
      <c r="AZ106" s="13"/>
      <c r="BA106" s="13"/>
      <c r="BB106" s="13"/>
    </row>
    <row r="107" spans="1:54" ht="76.5" x14ac:dyDescent="0.25">
      <c r="A107" s="143" t="s">
        <v>29</v>
      </c>
      <c r="B107" s="111" t="s">
        <v>193</v>
      </c>
      <c r="C107" s="35" t="s">
        <v>78</v>
      </c>
      <c r="D107" s="144">
        <f t="shared" si="11"/>
        <v>1.2500000000000001E-2</v>
      </c>
      <c r="E107" s="37" t="s">
        <v>519</v>
      </c>
      <c r="F107" s="94">
        <v>0.01</v>
      </c>
      <c r="G107" s="38" t="s">
        <v>4</v>
      </c>
      <c r="H107" s="144">
        <f t="shared" si="12"/>
        <v>1.2500000000000001E-2</v>
      </c>
      <c r="I107" s="145" t="s">
        <v>520</v>
      </c>
      <c r="J107" s="146"/>
      <c r="K107" s="146"/>
      <c r="L107" s="146"/>
      <c r="M107" s="146"/>
      <c r="N107" s="146"/>
      <c r="O107" s="146"/>
      <c r="P107" s="146"/>
      <c r="Q107" s="146"/>
      <c r="R107" s="146"/>
      <c r="S107" s="146">
        <v>1</v>
      </c>
      <c r="T107" s="146"/>
      <c r="U107" s="146"/>
      <c r="V107" s="147"/>
      <c r="W107" s="13"/>
      <c r="X107" s="147"/>
      <c r="Y107" s="13"/>
      <c r="Z107" s="147"/>
      <c r="AA107" s="13"/>
      <c r="AB107" s="149">
        <f t="shared" si="1"/>
        <v>0</v>
      </c>
      <c r="AC107" s="160">
        <f t="shared" si="2"/>
        <v>0</v>
      </c>
      <c r="AD107" s="13"/>
      <c r="AE107" s="13"/>
      <c r="AF107" s="13"/>
      <c r="AG107" s="13"/>
      <c r="AH107" s="13"/>
      <c r="AI107" s="13"/>
      <c r="AJ107" s="13"/>
      <c r="AK107" s="13"/>
      <c r="AL107" s="13"/>
      <c r="AM107" s="149">
        <f t="shared" si="4"/>
        <v>0</v>
      </c>
      <c r="AN107" s="149">
        <f t="shared" si="5"/>
        <v>0</v>
      </c>
      <c r="AO107" s="13"/>
      <c r="AP107" s="13"/>
      <c r="AQ107" s="13"/>
      <c r="AR107" s="13"/>
      <c r="AS107" s="13"/>
      <c r="AT107" s="13"/>
      <c r="AU107" s="13"/>
      <c r="AV107" s="13"/>
      <c r="AW107" s="13"/>
      <c r="AX107" s="13"/>
      <c r="AY107" s="13"/>
      <c r="AZ107" s="13"/>
      <c r="BA107" s="13"/>
      <c r="BB107" s="13"/>
    </row>
    <row r="108" spans="1:54" ht="89.25" x14ac:dyDescent="0.25">
      <c r="A108" s="143" t="s">
        <v>29</v>
      </c>
      <c r="B108" s="111" t="s">
        <v>193</v>
      </c>
      <c r="C108" s="35" t="s">
        <v>78</v>
      </c>
      <c r="D108" s="144">
        <f t="shared" si="11"/>
        <v>1.2500000000000001E-2</v>
      </c>
      <c r="E108" s="37" t="s">
        <v>517</v>
      </c>
      <c r="F108" s="94">
        <v>1</v>
      </c>
      <c r="G108" s="38" t="s">
        <v>215</v>
      </c>
      <c r="H108" s="144">
        <f t="shared" si="12"/>
        <v>1.2500000000000001E-2</v>
      </c>
      <c r="I108" s="145" t="s">
        <v>521</v>
      </c>
      <c r="J108" s="146"/>
      <c r="K108" s="146"/>
      <c r="L108" s="146"/>
      <c r="M108" s="146"/>
      <c r="N108" s="146"/>
      <c r="O108" s="146"/>
      <c r="P108" s="146"/>
      <c r="Q108" s="146"/>
      <c r="R108" s="146">
        <v>1</v>
      </c>
      <c r="S108" s="146"/>
      <c r="T108" s="146"/>
      <c r="U108" s="146"/>
      <c r="V108" s="147"/>
      <c r="W108" s="13"/>
      <c r="X108" s="147"/>
      <c r="Y108" s="13"/>
      <c r="Z108" s="147"/>
      <c r="AA108" s="13"/>
      <c r="AB108" s="149">
        <f t="shared" si="1"/>
        <v>0</v>
      </c>
      <c r="AC108" s="160">
        <f t="shared" si="2"/>
        <v>0</v>
      </c>
      <c r="AD108" s="13"/>
      <c r="AE108" s="13"/>
      <c r="AF108" s="13"/>
      <c r="AG108" s="13"/>
      <c r="AH108" s="13"/>
      <c r="AI108" s="13"/>
      <c r="AJ108" s="13"/>
      <c r="AK108" s="13"/>
      <c r="AL108" s="13"/>
      <c r="AM108" s="149">
        <f t="shared" si="4"/>
        <v>0</v>
      </c>
      <c r="AN108" s="149">
        <f t="shared" si="5"/>
        <v>0</v>
      </c>
      <c r="AO108" s="13"/>
      <c r="AP108" s="13"/>
      <c r="AQ108" s="13"/>
      <c r="AR108" s="13"/>
      <c r="AS108" s="13"/>
      <c r="AT108" s="13"/>
      <c r="AU108" s="13"/>
      <c r="AV108" s="13"/>
      <c r="AW108" s="13"/>
      <c r="AX108" s="13"/>
      <c r="AY108" s="13"/>
      <c r="AZ108" s="13"/>
      <c r="BA108" s="13"/>
      <c r="BB108" s="13"/>
    </row>
    <row r="109" spans="1:54" ht="89.25" x14ac:dyDescent="0.25">
      <c r="A109" s="143" t="s">
        <v>29</v>
      </c>
      <c r="B109" s="111" t="s">
        <v>193</v>
      </c>
      <c r="C109" s="35" t="s">
        <v>78</v>
      </c>
      <c r="D109" s="144">
        <f t="shared" si="11"/>
        <v>1.2500000000000001E-2</v>
      </c>
      <c r="E109" s="37" t="s">
        <v>517</v>
      </c>
      <c r="F109" s="94">
        <v>1</v>
      </c>
      <c r="G109" s="38" t="s">
        <v>215</v>
      </c>
      <c r="H109" s="144">
        <f t="shared" si="12"/>
        <v>1.2500000000000001E-2</v>
      </c>
      <c r="I109" s="145" t="s">
        <v>522</v>
      </c>
      <c r="J109" s="146"/>
      <c r="K109" s="146"/>
      <c r="L109" s="146"/>
      <c r="M109" s="146"/>
      <c r="N109" s="146"/>
      <c r="O109" s="146"/>
      <c r="P109" s="146"/>
      <c r="Q109" s="146">
        <v>1</v>
      </c>
      <c r="R109" s="146"/>
      <c r="S109" s="146"/>
      <c r="T109" s="146"/>
      <c r="U109" s="146"/>
      <c r="V109" s="147"/>
      <c r="W109" s="13"/>
      <c r="X109" s="147"/>
      <c r="Y109" s="13"/>
      <c r="Z109" s="147"/>
      <c r="AA109" s="13"/>
      <c r="AB109" s="149">
        <f t="shared" si="1"/>
        <v>0</v>
      </c>
      <c r="AC109" s="160">
        <f t="shared" si="2"/>
        <v>0</v>
      </c>
      <c r="AD109" s="13"/>
      <c r="AE109" s="13"/>
      <c r="AF109" s="13"/>
      <c r="AG109" s="13"/>
      <c r="AH109" s="13"/>
      <c r="AI109" s="13"/>
      <c r="AJ109" s="13"/>
      <c r="AK109" s="13"/>
      <c r="AL109" s="13"/>
      <c r="AM109" s="149">
        <f t="shared" si="4"/>
        <v>0</v>
      </c>
      <c r="AN109" s="149">
        <f t="shared" si="5"/>
        <v>0</v>
      </c>
      <c r="AO109" s="13"/>
      <c r="AP109" s="13"/>
      <c r="AQ109" s="13"/>
      <c r="AR109" s="13"/>
      <c r="AS109" s="13"/>
      <c r="AT109" s="13"/>
      <c r="AU109" s="13"/>
      <c r="AV109" s="13"/>
      <c r="AW109" s="13"/>
      <c r="AX109" s="13"/>
      <c r="AY109" s="13"/>
      <c r="AZ109" s="13"/>
      <c r="BA109" s="13"/>
      <c r="BB109" s="13"/>
    </row>
    <row r="110" spans="1:54" ht="409.6" x14ac:dyDescent="0.25">
      <c r="A110" s="171" t="s">
        <v>29</v>
      </c>
      <c r="B110" s="172" t="s">
        <v>193</v>
      </c>
      <c r="C110" s="173" t="s">
        <v>68</v>
      </c>
      <c r="D110" s="174">
        <v>3.9E-2</v>
      </c>
      <c r="E110" s="173" t="s">
        <v>523</v>
      </c>
      <c r="F110" s="175">
        <v>1</v>
      </c>
      <c r="G110" s="175" t="s">
        <v>4</v>
      </c>
      <c r="H110" s="174">
        <v>3.9E-2</v>
      </c>
      <c r="I110" s="176" t="s">
        <v>524</v>
      </c>
      <c r="J110" s="177">
        <v>1</v>
      </c>
      <c r="K110" s="178"/>
      <c r="L110" s="178"/>
      <c r="M110" s="178"/>
      <c r="N110" s="178"/>
      <c r="O110" s="178"/>
      <c r="P110" s="178"/>
      <c r="Q110" s="178"/>
      <c r="R110" s="178"/>
      <c r="S110" s="178"/>
      <c r="T110" s="178"/>
      <c r="U110" s="178"/>
      <c r="V110" s="179">
        <v>1</v>
      </c>
      <c r="W110" s="180" t="s">
        <v>593</v>
      </c>
      <c r="X110" s="181"/>
      <c r="Y110" s="178"/>
      <c r="Z110" s="182"/>
      <c r="AA110" s="178"/>
      <c r="AB110" s="183">
        <f t="shared" si="1"/>
        <v>3.9E-2</v>
      </c>
      <c r="AC110" s="183">
        <f t="shared" si="2"/>
        <v>3.9E-2</v>
      </c>
      <c r="AD110" s="178"/>
      <c r="AE110" s="178"/>
      <c r="AF110" s="178"/>
      <c r="AG110" s="178"/>
      <c r="AH110" s="178"/>
      <c r="AI110" s="178"/>
      <c r="AJ110" s="178"/>
      <c r="AK110" s="178"/>
      <c r="AL110" s="178"/>
      <c r="AM110" s="184">
        <f t="shared" si="4"/>
        <v>3.9E-2</v>
      </c>
      <c r="AN110" s="184">
        <f t="shared" si="5"/>
        <v>3.9E-2</v>
      </c>
      <c r="AO110" s="178"/>
      <c r="AP110" s="178"/>
      <c r="AQ110" s="178"/>
      <c r="AR110" s="178"/>
      <c r="AS110" s="178"/>
      <c r="AT110" s="178"/>
      <c r="AU110" s="178"/>
      <c r="AV110" s="178"/>
      <c r="AW110" s="178"/>
      <c r="AX110" s="178"/>
      <c r="AY110" s="178"/>
      <c r="AZ110" s="178"/>
      <c r="BA110" s="178"/>
      <c r="BB110" s="178"/>
    </row>
    <row r="111" spans="1:54" ht="15" customHeight="1" x14ac:dyDescent="0.3">
      <c r="A111" s="171" t="s">
        <v>29</v>
      </c>
      <c r="B111" s="172" t="s">
        <v>193</v>
      </c>
      <c r="C111" s="173" t="s">
        <v>68</v>
      </c>
      <c r="D111" s="174">
        <v>3.1E-2</v>
      </c>
      <c r="E111" s="173" t="s">
        <v>525</v>
      </c>
      <c r="F111" s="175">
        <v>1</v>
      </c>
      <c r="G111" s="175" t="s">
        <v>4</v>
      </c>
      <c r="H111" s="185">
        <v>3.1E-2</v>
      </c>
      <c r="I111" s="186" t="s">
        <v>526</v>
      </c>
      <c r="J111" s="178"/>
      <c r="K111" s="178"/>
      <c r="L111" s="178"/>
      <c r="M111" s="178"/>
      <c r="N111" s="187"/>
      <c r="O111" s="178"/>
      <c r="P111" s="178"/>
      <c r="Q111" s="188">
        <v>0.5</v>
      </c>
      <c r="R111" s="188">
        <v>0.5</v>
      </c>
      <c r="S111" s="178"/>
      <c r="T111" s="178"/>
      <c r="U111" s="178"/>
      <c r="V111" s="181"/>
      <c r="W111" s="178"/>
      <c r="X111" s="181"/>
      <c r="Y111" s="178"/>
      <c r="Z111" s="182"/>
      <c r="AA111" s="178"/>
      <c r="AB111" s="183">
        <f t="shared" si="1"/>
        <v>0</v>
      </c>
      <c r="AC111" s="183">
        <f t="shared" si="2"/>
        <v>0</v>
      </c>
      <c r="AD111" s="178"/>
      <c r="AE111" s="178"/>
      <c r="AF111" s="178"/>
      <c r="AG111" s="178"/>
      <c r="AH111" s="178"/>
      <c r="AI111" s="178"/>
      <c r="AJ111" s="178"/>
      <c r="AK111" s="178"/>
      <c r="AL111" s="178"/>
      <c r="AM111" s="184">
        <f t="shared" si="4"/>
        <v>0</v>
      </c>
      <c r="AN111" s="184">
        <f t="shared" si="5"/>
        <v>0</v>
      </c>
      <c r="AO111" s="178"/>
      <c r="AP111" s="178"/>
      <c r="AQ111" s="178"/>
      <c r="AR111" s="178"/>
      <c r="AS111" s="178"/>
      <c r="AT111" s="178"/>
      <c r="AU111" s="178"/>
      <c r="AV111" s="178"/>
      <c r="AW111" s="178"/>
      <c r="AX111" s="178"/>
      <c r="AY111" s="178"/>
      <c r="AZ111" s="178"/>
      <c r="BA111" s="178"/>
      <c r="BB111" s="178"/>
    </row>
    <row r="112" spans="1:54" ht="15" customHeight="1" x14ac:dyDescent="0.3">
      <c r="A112" s="171" t="s">
        <v>29</v>
      </c>
      <c r="B112" s="172" t="s">
        <v>193</v>
      </c>
      <c r="C112" s="173" t="s">
        <v>68</v>
      </c>
      <c r="D112" s="174">
        <v>3.1E-2</v>
      </c>
      <c r="E112" s="173" t="s">
        <v>525</v>
      </c>
      <c r="F112" s="175">
        <v>1</v>
      </c>
      <c r="G112" s="175" t="s">
        <v>4</v>
      </c>
      <c r="H112" s="185">
        <v>3.1E-2</v>
      </c>
      <c r="I112" s="186" t="s">
        <v>527</v>
      </c>
      <c r="J112" s="178"/>
      <c r="K112" s="178"/>
      <c r="L112" s="178"/>
      <c r="M112" s="178"/>
      <c r="N112" s="178"/>
      <c r="O112" s="187"/>
      <c r="P112" s="178"/>
      <c r="Q112" s="178"/>
      <c r="R112" s="188">
        <v>0.5</v>
      </c>
      <c r="S112" s="188">
        <v>0.5</v>
      </c>
      <c r="T112" s="178"/>
      <c r="U112" s="178"/>
      <c r="V112" s="181"/>
      <c r="W112" s="178"/>
      <c r="X112" s="181"/>
      <c r="Y112" s="178"/>
      <c r="Z112" s="182"/>
      <c r="AA112" s="178"/>
      <c r="AB112" s="183">
        <f t="shared" si="1"/>
        <v>0</v>
      </c>
      <c r="AC112" s="183">
        <f t="shared" si="2"/>
        <v>0</v>
      </c>
      <c r="AD112" s="178"/>
      <c r="AE112" s="178"/>
      <c r="AF112" s="178"/>
      <c r="AG112" s="178"/>
      <c r="AH112" s="178"/>
      <c r="AI112" s="178"/>
      <c r="AJ112" s="178"/>
      <c r="AK112" s="178"/>
      <c r="AL112" s="178"/>
      <c r="AM112" s="184">
        <f t="shared" si="4"/>
        <v>0</v>
      </c>
      <c r="AN112" s="184">
        <f t="shared" si="5"/>
        <v>0</v>
      </c>
      <c r="AO112" s="178"/>
      <c r="AP112" s="178"/>
      <c r="AQ112" s="178"/>
      <c r="AR112" s="178"/>
      <c r="AS112" s="178"/>
      <c r="AT112" s="178"/>
      <c r="AU112" s="178"/>
      <c r="AV112" s="178"/>
      <c r="AW112" s="178"/>
      <c r="AX112" s="178"/>
      <c r="AY112" s="178"/>
      <c r="AZ112" s="178"/>
      <c r="BA112" s="178"/>
      <c r="BB112" s="178"/>
    </row>
    <row r="113" spans="1:54" ht="15" customHeight="1" x14ac:dyDescent="0.3">
      <c r="A113" s="171" t="s">
        <v>29</v>
      </c>
      <c r="B113" s="172" t="s">
        <v>193</v>
      </c>
      <c r="C113" s="173" t="s">
        <v>68</v>
      </c>
      <c r="D113" s="174">
        <v>3.1E-2</v>
      </c>
      <c r="E113" s="173" t="s">
        <v>525</v>
      </c>
      <c r="F113" s="175">
        <v>1</v>
      </c>
      <c r="G113" s="175" t="s">
        <v>4</v>
      </c>
      <c r="H113" s="185">
        <v>3.1E-2</v>
      </c>
      <c r="I113" s="186" t="s">
        <v>528</v>
      </c>
      <c r="J113" s="178"/>
      <c r="K113" s="178"/>
      <c r="L113" s="178"/>
      <c r="M113" s="178"/>
      <c r="N113" s="178"/>
      <c r="O113" s="178"/>
      <c r="P113" s="178"/>
      <c r="Q113" s="178"/>
      <c r="R113" s="187"/>
      <c r="S113" s="188">
        <v>0.5</v>
      </c>
      <c r="T113" s="188">
        <v>0.5</v>
      </c>
      <c r="U113" s="178"/>
      <c r="V113" s="181"/>
      <c r="W113" s="178"/>
      <c r="X113" s="181"/>
      <c r="Y113" s="178"/>
      <c r="Z113" s="182"/>
      <c r="AA113" s="178"/>
      <c r="AB113" s="183">
        <f t="shared" si="1"/>
        <v>0</v>
      </c>
      <c r="AC113" s="183">
        <f t="shared" si="2"/>
        <v>0</v>
      </c>
      <c r="AD113" s="178"/>
      <c r="AE113" s="178"/>
      <c r="AF113" s="178"/>
      <c r="AG113" s="178"/>
      <c r="AH113" s="178"/>
      <c r="AI113" s="178"/>
      <c r="AJ113" s="178"/>
      <c r="AK113" s="178"/>
      <c r="AL113" s="178"/>
      <c r="AM113" s="184">
        <f t="shared" si="4"/>
        <v>0</v>
      </c>
      <c r="AN113" s="184">
        <f t="shared" si="5"/>
        <v>0</v>
      </c>
      <c r="AO113" s="178"/>
      <c r="AP113" s="178"/>
      <c r="AQ113" s="178"/>
      <c r="AR113" s="178"/>
      <c r="AS113" s="178"/>
      <c r="AT113" s="178"/>
      <c r="AU113" s="178"/>
      <c r="AV113" s="178"/>
      <c r="AW113" s="178"/>
      <c r="AX113" s="178"/>
      <c r="AY113" s="178"/>
      <c r="AZ113" s="178"/>
      <c r="BA113" s="178"/>
      <c r="BB113" s="178"/>
    </row>
    <row r="114" spans="1:54" ht="15" customHeight="1" x14ac:dyDescent="0.3">
      <c r="A114" s="171" t="s">
        <v>29</v>
      </c>
      <c r="B114" s="172" t="s">
        <v>193</v>
      </c>
      <c r="C114" s="173" t="s">
        <v>68</v>
      </c>
      <c r="D114" s="174">
        <v>3.1E-2</v>
      </c>
      <c r="E114" s="173" t="s">
        <v>525</v>
      </c>
      <c r="F114" s="175">
        <v>1</v>
      </c>
      <c r="G114" s="175" t="s">
        <v>4</v>
      </c>
      <c r="H114" s="185">
        <v>3.1E-2</v>
      </c>
      <c r="I114" s="186" t="s">
        <v>529</v>
      </c>
      <c r="J114" s="178"/>
      <c r="K114" s="178"/>
      <c r="L114" s="178"/>
      <c r="M114" s="178"/>
      <c r="N114" s="188">
        <v>0.2</v>
      </c>
      <c r="O114" s="188">
        <v>0.2</v>
      </c>
      <c r="P114" s="188">
        <v>0.2</v>
      </c>
      <c r="Q114" s="188">
        <v>0.2</v>
      </c>
      <c r="R114" s="188">
        <v>0.2</v>
      </c>
      <c r="S114" s="178"/>
      <c r="T114" s="178"/>
      <c r="U114" s="178"/>
      <c r="V114" s="189"/>
      <c r="W114" s="178"/>
      <c r="X114" s="181"/>
      <c r="Y114" s="178"/>
      <c r="Z114" s="182"/>
      <c r="AA114" s="178"/>
      <c r="AB114" s="183">
        <f t="shared" si="1"/>
        <v>0</v>
      </c>
      <c r="AC114" s="183">
        <f t="shared" si="2"/>
        <v>0</v>
      </c>
      <c r="AD114" s="178"/>
      <c r="AE114" s="178"/>
      <c r="AF114" s="178"/>
      <c r="AG114" s="190">
        <v>0.2</v>
      </c>
      <c r="AH114" s="191" t="s">
        <v>530</v>
      </c>
      <c r="AI114" s="176" t="s">
        <v>594</v>
      </c>
      <c r="AJ114" s="192">
        <v>0.4</v>
      </c>
      <c r="AK114" s="176" t="s">
        <v>531</v>
      </c>
      <c r="AL114" s="178"/>
      <c r="AM114" s="184">
        <f t="shared" si="4"/>
        <v>1.2400000000000001E-2</v>
      </c>
      <c r="AN114" s="184">
        <f t="shared" si="5"/>
        <v>1.2400000000000001E-2</v>
      </c>
      <c r="AO114" s="178"/>
      <c r="AP114" s="178"/>
      <c r="AQ114" s="178"/>
      <c r="AR114" s="178"/>
      <c r="AS114" s="178"/>
      <c r="AT114" s="178"/>
      <c r="AU114" s="178"/>
      <c r="AV114" s="178"/>
      <c r="AW114" s="178"/>
      <c r="AX114" s="178"/>
      <c r="AY114" s="178"/>
      <c r="AZ114" s="178"/>
      <c r="BA114" s="178"/>
      <c r="BB114" s="178"/>
    </row>
    <row r="115" spans="1:54" ht="15" customHeight="1" x14ac:dyDescent="0.3">
      <c r="A115" s="171" t="s">
        <v>29</v>
      </c>
      <c r="B115" s="172" t="s">
        <v>193</v>
      </c>
      <c r="C115" s="173" t="s">
        <v>68</v>
      </c>
      <c r="D115" s="174">
        <v>3.1E-2</v>
      </c>
      <c r="E115" s="173" t="s">
        <v>525</v>
      </c>
      <c r="F115" s="175">
        <v>1</v>
      </c>
      <c r="G115" s="175" t="s">
        <v>4</v>
      </c>
      <c r="H115" s="185">
        <v>3.1E-2</v>
      </c>
      <c r="I115" s="186" t="s">
        <v>532</v>
      </c>
      <c r="J115" s="178"/>
      <c r="K115" s="178"/>
      <c r="L115" s="178"/>
      <c r="M115" s="178"/>
      <c r="N115" s="178"/>
      <c r="O115" s="188">
        <v>0.25</v>
      </c>
      <c r="P115" s="188">
        <v>0.4</v>
      </c>
      <c r="Q115" s="188">
        <v>0.35</v>
      </c>
      <c r="R115" s="178"/>
      <c r="S115" s="178"/>
      <c r="T115" s="178"/>
      <c r="U115" s="178"/>
      <c r="V115" s="181"/>
      <c r="W115" s="178"/>
      <c r="X115" s="181"/>
      <c r="Y115" s="178"/>
      <c r="Z115" s="182"/>
      <c r="AA115" s="178"/>
      <c r="AB115" s="183">
        <f t="shared" si="1"/>
        <v>0</v>
      </c>
      <c r="AC115" s="183">
        <f t="shared" si="2"/>
        <v>0</v>
      </c>
      <c r="AD115" s="178"/>
      <c r="AE115" s="178"/>
      <c r="AF115" s="178"/>
      <c r="AG115" s="178"/>
      <c r="AH115" s="178"/>
      <c r="AI115" s="178"/>
      <c r="AJ115" s="192">
        <v>0.25</v>
      </c>
      <c r="AK115" s="176" t="s">
        <v>533</v>
      </c>
      <c r="AL115" s="178"/>
      <c r="AM115" s="184">
        <f t="shared" si="4"/>
        <v>7.7499999999999999E-3</v>
      </c>
      <c r="AN115" s="184">
        <f t="shared" si="5"/>
        <v>7.7499999999999999E-3</v>
      </c>
      <c r="AO115" s="178"/>
      <c r="AP115" s="178"/>
      <c r="AQ115" s="178"/>
      <c r="AR115" s="178"/>
      <c r="AS115" s="178"/>
      <c r="AT115" s="178"/>
      <c r="AU115" s="178"/>
      <c r="AV115" s="178"/>
      <c r="AW115" s="178"/>
      <c r="AX115" s="178"/>
      <c r="AY115" s="178"/>
      <c r="AZ115" s="178"/>
      <c r="BA115" s="178"/>
      <c r="BB115" s="178"/>
    </row>
    <row r="116" spans="1:54" ht="15" customHeight="1" x14ac:dyDescent="0.3">
      <c r="A116" s="171" t="s">
        <v>29</v>
      </c>
      <c r="B116" s="172" t="s">
        <v>193</v>
      </c>
      <c r="C116" s="173" t="s">
        <v>68</v>
      </c>
      <c r="D116" s="174">
        <v>3.1E-2</v>
      </c>
      <c r="E116" s="173" t="s">
        <v>525</v>
      </c>
      <c r="F116" s="175">
        <v>1</v>
      </c>
      <c r="G116" s="175" t="s">
        <v>4</v>
      </c>
      <c r="H116" s="185">
        <v>3.1E-2</v>
      </c>
      <c r="I116" s="186" t="s">
        <v>534</v>
      </c>
      <c r="J116" s="178"/>
      <c r="K116" s="178"/>
      <c r="L116" s="178"/>
      <c r="M116" s="178"/>
      <c r="N116" s="178"/>
      <c r="O116" s="187"/>
      <c r="P116" s="188">
        <v>0.5</v>
      </c>
      <c r="Q116" s="188">
        <v>0.5</v>
      </c>
      <c r="R116" s="178"/>
      <c r="S116" s="178"/>
      <c r="T116" s="178"/>
      <c r="U116" s="178"/>
      <c r="V116" s="181"/>
      <c r="W116" s="178"/>
      <c r="X116" s="181"/>
      <c r="Y116" s="178"/>
      <c r="Z116" s="182"/>
      <c r="AA116" s="178"/>
      <c r="AB116" s="183">
        <f t="shared" si="1"/>
        <v>0</v>
      </c>
      <c r="AC116" s="183">
        <f t="shared" si="2"/>
        <v>0</v>
      </c>
      <c r="AD116" s="178"/>
      <c r="AE116" s="178"/>
      <c r="AF116" s="178"/>
      <c r="AG116" s="178"/>
      <c r="AH116" s="178"/>
      <c r="AI116" s="178"/>
      <c r="AJ116" s="178"/>
      <c r="AK116" s="178"/>
      <c r="AL116" s="178"/>
      <c r="AM116" s="184">
        <f t="shared" si="4"/>
        <v>0</v>
      </c>
      <c r="AN116" s="184">
        <f t="shared" si="5"/>
        <v>0</v>
      </c>
      <c r="AO116" s="178"/>
      <c r="AP116" s="178"/>
      <c r="AQ116" s="178"/>
      <c r="AR116" s="178"/>
      <c r="AS116" s="178"/>
      <c r="AT116" s="178"/>
      <c r="AU116" s="178"/>
      <c r="AV116" s="178"/>
      <c r="AW116" s="178"/>
      <c r="AX116" s="178"/>
      <c r="AY116" s="178"/>
      <c r="AZ116" s="178"/>
      <c r="BA116" s="178"/>
      <c r="BB116" s="178"/>
    </row>
    <row r="117" spans="1:54" ht="15" customHeight="1" x14ac:dyDescent="0.3">
      <c r="A117" s="171" t="s">
        <v>29</v>
      </c>
      <c r="B117" s="172" t="s">
        <v>193</v>
      </c>
      <c r="C117" s="173" t="s">
        <v>68</v>
      </c>
      <c r="D117" s="174">
        <v>3.1E-2</v>
      </c>
      <c r="E117" s="173" t="s">
        <v>525</v>
      </c>
      <c r="F117" s="175">
        <v>1</v>
      </c>
      <c r="G117" s="175" t="s">
        <v>4</v>
      </c>
      <c r="H117" s="185">
        <v>3.1E-2</v>
      </c>
      <c r="I117" s="186" t="s">
        <v>535</v>
      </c>
      <c r="J117" s="178"/>
      <c r="K117" s="178"/>
      <c r="L117" s="178"/>
      <c r="M117" s="178"/>
      <c r="N117" s="187"/>
      <c r="O117" s="188">
        <v>0.5</v>
      </c>
      <c r="P117" s="188">
        <v>0.5</v>
      </c>
      <c r="Q117" s="178"/>
      <c r="R117" s="178"/>
      <c r="S117" s="178"/>
      <c r="T117" s="178"/>
      <c r="U117" s="178"/>
      <c r="V117" s="181"/>
      <c r="W117" s="178"/>
      <c r="X117" s="181"/>
      <c r="Y117" s="178"/>
      <c r="Z117" s="182"/>
      <c r="AA117" s="178"/>
      <c r="AB117" s="183">
        <f t="shared" si="1"/>
        <v>0</v>
      </c>
      <c r="AC117" s="183">
        <f t="shared" si="2"/>
        <v>0</v>
      </c>
      <c r="AD117" s="178"/>
      <c r="AE117" s="178"/>
      <c r="AF117" s="178"/>
      <c r="AG117" s="178"/>
      <c r="AH117" s="178"/>
      <c r="AI117" s="178"/>
      <c r="AJ117" s="192">
        <v>0.5</v>
      </c>
      <c r="AK117" s="176" t="s">
        <v>536</v>
      </c>
      <c r="AL117" s="178"/>
      <c r="AM117" s="184">
        <f t="shared" si="4"/>
        <v>1.55E-2</v>
      </c>
      <c r="AN117" s="184">
        <f t="shared" si="5"/>
        <v>1.55E-2</v>
      </c>
      <c r="AO117" s="178"/>
      <c r="AP117" s="178"/>
      <c r="AQ117" s="178"/>
      <c r="AR117" s="178"/>
      <c r="AS117" s="178"/>
      <c r="AT117" s="178"/>
      <c r="AU117" s="178"/>
      <c r="AV117" s="178"/>
      <c r="AW117" s="178"/>
      <c r="AX117" s="178"/>
      <c r="AY117" s="178"/>
      <c r="AZ117" s="178"/>
      <c r="BA117" s="178"/>
      <c r="BB117" s="178"/>
    </row>
    <row r="118" spans="1:54" ht="15" customHeight="1" x14ac:dyDescent="0.3">
      <c r="A118" s="171" t="s">
        <v>29</v>
      </c>
      <c r="B118" s="172" t="s">
        <v>193</v>
      </c>
      <c r="C118" s="173" t="s">
        <v>68</v>
      </c>
      <c r="D118" s="174">
        <v>3.1E-2</v>
      </c>
      <c r="E118" s="173" t="s">
        <v>525</v>
      </c>
      <c r="F118" s="175">
        <v>1</v>
      </c>
      <c r="G118" s="175" t="s">
        <v>4</v>
      </c>
      <c r="H118" s="185">
        <v>3.1E-2</v>
      </c>
      <c r="I118" s="186" t="s">
        <v>537</v>
      </c>
      <c r="J118" s="178"/>
      <c r="K118" s="178"/>
      <c r="L118" s="178"/>
      <c r="M118" s="178"/>
      <c r="N118" s="178"/>
      <c r="O118" s="187"/>
      <c r="P118" s="178"/>
      <c r="Q118" s="188">
        <v>0.5</v>
      </c>
      <c r="R118" s="188">
        <v>0.5</v>
      </c>
      <c r="S118" s="178"/>
      <c r="T118" s="178"/>
      <c r="U118" s="178"/>
      <c r="V118" s="181"/>
      <c r="W118" s="178"/>
      <c r="X118" s="181"/>
      <c r="Y118" s="178"/>
      <c r="Z118" s="182"/>
      <c r="AA118" s="178"/>
      <c r="AB118" s="183">
        <f t="shared" si="1"/>
        <v>0</v>
      </c>
      <c r="AC118" s="183">
        <f t="shared" si="2"/>
        <v>0</v>
      </c>
      <c r="AD118" s="178"/>
      <c r="AE118" s="178"/>
      <c r="AF118" s="178"/>
      <c r="AG118" s="178"/>
      <c r="AH118" s="178"/>
      <c r="AI118" s="178"/>
      <c r="AJ118" s="178"/>
      <c r="AK118" s="178"/>
      <c r="AL118" s="178"/>
      <c r="AM118" s="184">
        <f t="shared" si="4"/>
        <v>0</v>
      </c>
      <c r="AN118" s="184">
        <f t="shared" si="5"/>
        <v>0</v>
      </c>
      <c r="AO118" s="178"/>
      <c r="AP118" s="178"/>
      <c r="AQ118" s="178"/>
      <c r="AR118" s="178"/>
      <c r="AS118" s="178"/>
      <c r="AT118" s="178"/>
      <c r="AU118" s="178"/>
      <c r="AV118" s="178"/>
      <c r="AW118" s="178"/>
      <c r="AX118" s="178"/>
      <c r="AY118" s="178"/>
      <c r="AZ118" s="178"/>
      <c r="BA118" s="178"/>
      <c r="BB118" s="178"/>
    </row>
    <row r="119" spans="1:54" ht="15" customHeight="1" x14ac:dyDescent="0.3">
      <c r="A119" s="171" t="s">
        <v>29</v>
      </c>
      <c r="B119" s="172" t="s">
        <v>193</v>
      </c>
      <c r="C119" s="173" t="s">
        <v>68</v>
      </c>
      <c r="D119" s="174">
        <v>3.1E-2</v>
      </c>
      <c r="E119" s="173" t="s">
        <v>525</v>
      </c>
      <c r="F119" s="175">
        <v>1</v>
      </c>
      <c r="G119" s="175" t="s">
        <v>4</v>
      </c>
      <c r="H119" s="185">
        <v>3.1E-2</v>
      </c>
      <c r="I119" s="186" t="s">
        <v>538</v>
      </c>
      <c r="J119" s="178"/>
      <c r="K119" s="178"/>
      <c r="L119" s="178"/>
      <c r="M119" s="178"/>
      <c r="N119" s="187"/>
      <c r="O119" s="178"/>
      <c r="P119" s="178"/>
      <c r="Q119" s="178"/>
      <c r="R119" s="188">
        <v>0.5</v>
      </c>
      <c r="S119" s="188">
        <v>0.5</v>
      </c>
      <c r="T119" s="178"/>
      <c r="U119" s="178"/>
      <c r="V119" s="181"/>
      <c r="W119" s="178"/>
      <c r="X119" s="181"/>
      <c r="Y119" s="178"/>
      <c r="Z119" s="182"/>
      <c r="AA119" s="178"/>
      <c r="AB119" s="183">
        <f t="shared" si="1"/>
        <v>0</v>
      </c>
      <c r="AC119" s="183">
        <f t="shared" si="2"/>
        <v>0</v>
      </c>
      <c r="AD119" s="178"/>
      <c r="AE119" s="178"/>
      <c r="AF119" s="178"/>
      <c r="AG119" s="178"/>
      <c r="AH119" s="178"/>
      <c r="AI119" s="178"/>
      <c r="AJ119" s="178"/>
      <c r="AK119" s="178"/>
      <c r="AL119" s="178"/>
      <c r="AM119" s="184">
        <f t="shared" si="4"/>
        <v>0</v>
      </c>
      <c r="AN119" s="184">
        <f t="shared" si="5"/>
        <v>0</v>
      </c>
      <c r="AO119" s="178"/>
      <c r="AP119" s="178"/>
      <c r="AQ119" s="178"/>
      <c r="AR119" s="178"/>
      <c r="AS119" s="178"/>
      <c r="AT119" s="178"/>
      <c r="AU119" s="178"/>
      <c r="AV119" s="178"/>
      <c r="AW119" s="178"/>
      <c r="AX119" s="178"/>
      <c r="AY119" s="178"/>
      <c r="AZ119" s="178"/>
      <c r="BA119" s="178"/>
      <c r="BB119" s="178"/>
    </row>
    <row r="120" spans="1:54" ht="15" customHeight="1" x14ac:dyDescent="0.3">
      <c r="A120" s="171" t="s">
        <v>29</v>
      </c>
      <c r="B120" s="172" t="s">
        <v>193</v>
      </c>
      <c r="C120" s="173" t="s">
        <v>68</v>
      </c>
      <c r="D120" s="174">
        <v>3.1E-2</v>
      </c>
      <c r="E120" s="173" t="s">
        <v>525</v>
      </c>
      <c r="F120" s="175">
        <v>1</v>
      </c>
      <c r="G120" s="175" t="s">
        <v>4</v>
      </c>
      <c r="H120" s="185">
        <v>3.1E-2</v>
      </c>
      <c r="I120" s="186" t="s">
        <v>539</v>
      </c>
      <c r="J120" s="178"/>
      <c r="K120" s="178"/>
      <c r="L120" s="178"/>
      <c r="M120" s="178"/>
      <c r="N120" s="187"/>
      <c r="O120" s="188">
        <v>0.5</v>
      </c>
      <c r="P120" s="188">
        <v>0.5</v>
      </c>
      <c r="Q120" s="178"/>
      <c r="R120" s="178"/>
      <c r="S120" s="178"/>
      <c r="T120" s="178"/>
      <c r="U120" s="178"/>
      <c r="V120" s="181"/>
      <c r="W120" s="178"/>
      <c r="X120" s="181"/>
      <c r="Y120" s="178"/>
      <c r="Z120" s="182"/>
      <c r="AA120" s="178"/>
      <c r="AB120" s="183">
        <f t="shared" si="1"/>
        <v>0</v>
      </c>
      <c r="AC120" s="183">
        <f t="shared" si="2"/>
        <v>0</v>
      </c>
      <c r="AD120" s="178"/>
      <c r="AE120" s="178"/>
      <c r="AF120" s="178"/>
      <c r="AG120" s="178"/>
      <c r="AH120" s="178"/>
      <c r="AI120" s="178"/>
      <c r="AJ120" s="192">
        <v>0.5</v>
      </c>
      <c r="AK120" s="176" t="s">
        <v>540</v>
      </c>
      <c r="AL120" s="178"/>
      <c r="AM120" s="184">
        <f t="shared" si="4"/>
        <v>1.55E-2</v>
      </c>
      <c r="AN120" s="184">
        <f t="shared" si="5"/>
        <v>1.55E-2</v>
      </c>
      <c r="AO120" s="178"/>
      <c r="AP120" s="178"/>
      <c r="AQ120" s="178"/>
      <c r="AR120" s="178"/>
      <c r="AS120" s="178"/>
      <c r="AT120" s="178"/>
      <c r="AU120" s="178"/>
      <c r="AV120" s="178"/>
      <c r="AW120" s="178"/>
      <c r="AX120" s="178"/>
      <c r="AY120" s="178"/>
      <c r="AZ120" s="178"/>
      <c r="BA120" s="178"/>
      <c r="BB120" s="178"/>
    </row>
    <row r="121" spans="1:54" ht="15" customHeight="1" x14ac:dyDescent="0.3">
      <c r="A121" s="171" t="s">
        <v>29</v>
      </c>
      <c r="B121" s="172" t="s">
        <v>193</v>
      </c>
      <c r="C121" s="173" t="s">
        <v>68</v>
      </c>
      <c r="D121" s="174">
        <v>3.1E-2</v>
      </c>
      <c r="E121" s="173" t="s">
        <v>525</v>
      </c>
      <c r="F121" s="175">
        <v>1</v>
      </c>
      <c r="G121" s="175" t="s">
        <v>4</v>
      </c>
      <c r="H121" s="185">
        <v>3.1E-2</v>
      </c>
      <c r="I121" s="186" t="s">
        <v>541</v>
      </c>
      <c r="J121" s="178"/>
      <c r="K121" s="178"/>
      <c r="L121" s="178"/>
      <c r="M121" s="178"/>
      <c r="N121" s="178"/>
      <c r="O121" s="187"/>
      <c r="P121" s="178"/>
      <c r="Q121" s="188">
        <v>0.5</v>
      </c>
      <c r="R121" s="188">
        <v>0.5</v>
      </c>
      <c r="S121" s="178"/>
      <c r="T121" s="178"/>
      <c r="U121" s="178"/>
      <c r="V121" s="181"/>
      <c r="W121" s="178"/>
      <c r="X121" s="181"/>
      <c r="Y121" s="178"/>
      <c r="Z121" s="182"/>
      <c r="AA121" s="178"/>
      <c r="AB121" s="183">
        <f t="shared" si="1"/>
        <v>0</v>
      </c>
      <c r="AC121" s="183">
        <f t="shared" si="2"/>
        <v>0</v>
      </c>
      <c r="AD121" s="178"/>
      <c r="AE121" s="178"/>
      <c r="AF121" s="178"/>
      <c r="AG121" s="178"/>
      <c r="AH121" s="178"/>
      <c r="AI121" s="178"/>
      <c r="AJ121" s="178"/>
      <c r="AK121" s="178"/>
      <c r="AL121" s="178"/>
      <c r="AM121" s="184">
        <f t="shared" si="4"/>
        <v>0</v>
      </c>
      <c r="AN121" s="184">
        <f t="shared" si="5"/>
        <v>0</v>
      </c>
      <c r="AO121" s="178"/>
      <c r="AP121" s="178"/>
      <c r="AQ121" s="178"/>
      <c r="AR121" s="178"/>
      <c r="AS121" s="178"/>
      <c r="AT121" s="178"/>
      <c r="AU121" s="178"/>
      <c r="AV121" s="178"/>
      <c r="AW121" s="178"/>
      <c r="AX121" s="178"/>
      <c r="AY121" s="178"/>
      <c r="AZ121" s="178"/>
      <c r="BA121" s="178"/>
      <c r="BB121" s="178"/>
    </row>
    <row r="122" spans="1:54" ht="15" customHeight="1" x14ac:dyDescent="0.3">
      <c r="A122" s="171" t="s">
        <v>29</v>
      </c>
      <c r="B122" s="172" t="s">
        <v>193</v>
      </c>
      <c r="C122" s="173" t="s">
        <v>68</v>
      </c>
      <c r="D122" s="174">
        <v>3.1E-2</v>
      </c>
      <c r="E122" s="173" t="s">
        <v>525</v>
      </c>
      <c r="F122" s="175">
        <v>1</v>
      </c>
      <c r="G122" s="175" t="s">
        <v>4</v>
      </c>
      <c r="H122" s="185">
        <v>3.1E-2</v>
      </c>
      <c r="I122" s="186" t="s">
        <v>542</v>
      </c>
      <c r="J122" s="178"/>
      <c r="K122" s="178"/>
      <c r="L122" s="178"/>
      <c r="M122" s="178"/>
      <c r="N122" s="178"/>
      <c r="O122" s="187"/>
      <c r="P122" s="178"/>
      <c r="Q122" s="178"/>
      <c r="R122" s="188">
        <v>0.5</v>
      </c>
      <c r="S122" s="188">
        <v>0.5</v>
      </c>
      <c r="T122" s="178"/>
      <c r="U122" s="178"/>
      <c r="V122" s="181"/>
      <c r="W122" s="178"/>
      <c r="X122" s="181"/>
      <c r="Y122" s="178"/>
      <c r="Z122" s="182"/>
      <c r="AA122" s="178"/>
      <c r="AB122" s="183">
        <f t="shared" si="1"/>
        <v>0</v>
      </c>
      <c r="AC122" s="183">
        <f t="shared" si="2"/>
        <v>0</v>
      </c>
      <c r="AD122" s="178"/>
      <c r="AE122" s="178"/>
      <c r="AF122" s="178"/>
      <c r="AG122" s="178"/>
      <c r="AH122" s="178"/>
      <c r="AI122" s="178"/>
      <c r="AJ122" s="178"/>
      <c r="AK122" s="178"/>
      <c r="AL122" s="178"/>
      <c r="AM122" s="184">
        <f t="shared" si="4"/>
        <v>0</v>
      </c>
      <c r="AN122" s="184">
        <f t="shared" si="5"/>
        <v>0</v>
      </c>
      <c r="AO122" s="178"/>
      <c r="AP122" s="178"/>
      <c r="AQ122" s="178"/>
      <c r="AR122" s="178"/>
      <c r="AS122" s="178"/>
      <c r="AT122" s="178"/>
      <c r="AU122" s="178"/>
      <c r="AV122" s="178"/>
      <c r="AW122" s="178"/>
      <c r="AX122" s="178"/>
      <c r="AY122" s="178"/>
      <c r="AZ122" s="178"/>
      <c r="BA122" s="178"/>
      <c r="BB122" s="178"/>
    </row>
    <row r="123" spans="1:54" ht="15" customHeight="1" x14ac:dyDescent="0.3">
      <c r="A123" s="171" t="s">
        <v>29</v>
      </c>
      <c r="B123" s="172" t="s">
        <v>193</v>
      </c>
      <c r="C123" s="173" t="s">
        <v>68</v>
      </c>
      <c r="D123" s="174">
        <v>3.1E-2</v>
      </c>
      <c r="E123" s="173" t="s">
        <v>525</v>
      </c>
      <c r="F123" s="175">
        <v>1</v>
      </c>
      <c r="G123" s="175" t="s">
        <v>4</v>
      </c>
      <c r="H123" s="185">
        <v>3.1E-2</v>
      </c>
      <c r="I123" s="186" t="s">
        <v>543</v>
      </c>
      <c r="J123" s="178"/>
      <c r="K123" s="178"/>
      <c r="L123" s="178"/>
      <c r="M123" s="178"/>
      <c r="N123" s="178"/>
      <c r="O123" s="178"/>
      <c r="P123" s="188">
        <v>0.5</v>
      </c>
      <c r="Q123" s="188">
        <v>0.5</v>
      </c>
      <c r="R123" s="187"/>
      <c r="S123" s="178"/>
      <c r="T123" s="178"/>
      <c r="U123" s="178"/>
      <c r="V123" s="181"/>
      <c r="W123" s="178"/>
      <c r="X123" s="181"/>
      <c r="Y123" s="178"/>
      <c r="Z123" s="182"/>
      <c r="AA123" s="178"/>
      <c r="AB123" s="183">
        <f t="shared" si="1"/>
        <v>0</v>
      </c>
      <c r="AC123" s="183">
        <f t="shared" si="2"/>
        <v>0</v>
      </c>
      <c r="AD123" s="178"/>
      <c r="AE123" s="178"/>
      <c r="AF123" s="178"/>
      <c r="AG123" s="178"/>
      <c r="AH123" s="178"/>
      <c r="AI123" s="178"/>
      <c r="AJ123" s="178"/>
      <c r="AK123" s="178"/>
      <c r="AL123" s="178"/>
      <c r="AM123" s="184">
        <f t="shared" si="4"/>
        <v>0</v>
      </c>
      <c r="AN123" s="184">
        <f t="shared" si="5"/>
        <v>0</v>
      </c>
      <c r="AO123" s="178"/>
      <c r="AP123" s="178"/>
      <c r="AQ123" s="178"/>
      <c r="AR123" s="178"/>
      <c r="AS123" s="178"/>
      <c r="AT123" s="178"/>
      <c r="AU123" s="178"/>
      <c r="AV123" s="178"/>
      <c r="AW123" s="178"/>
      <c r="AX123" s="178"/>
      <c r="AY123" s="178"/>
      <c r="AZ123" s="178"/>
      <c r="BA123" s="178"/>
      <c r="BB123" s="178"/>
    </row>
    <row r="124" spans="1:54" ht="15" customHeight="1" x14ac:dyDescent="0.3">
      <c r="A124" s="171" t="s">
        <v>29</v>
      </c>
      <c r="B124" s="172" t="s">
        <v>193</v>
      </c>
      <c r="C124" s="173" t="s">
        <v>68</v>
      </c>
      <c r="D124" s="174">
        <v>3.1E-2</v>
      </c>
      <c r="E124" s="173" t="s">
        <v>525</v>
      </c>
      <c r="F124" s="175">
        <v>1</v>
      </c>
      <c r="G124" s="175" t="s">
        <v>4</v>
      </c>
      <c r="H124" s="185">
        <v>3.1E-2</v>
      </c>
      <c r="I124" s="186" t="s">
        <v>544</v>
      </c>
      <c r="J124" s="178"/>
      <c r="K124" s="178"/>
      <c r="L124" s="178"/>
      <c r="M124" s="178"/>
      <c r="N124" s="187"/>
      <c r="O124" s="178"/>
      <c r="P124" s="188">
        <v>0.5</v>
      </c>
      <c r="Q124" s="188">
        <v>0.5</v>
      </c>
      <c r="R124" s="178"/>
      <c r="S124" s="178"/>
      <c r="T124" s="178"/>
      <c r="U124" s="178"/>
      <c r="V124" s="181"/>
      <c r="W124" s="178"/>
      <c r="X124" s="181"/>
      <c r="Y124" s="178"/>
      <c r="Z124" s="182"/>
      <c r="AA124" s="178"/>
      <c r="AB124" s="183">
        <f t="shared" si="1"/>
        <v>0</v>
      </c>
      <c r="AC124" s="183">
        <f t="shared" si="2"/>
        <v>0</v>
      </c>
      <c r="AD124" s="178"/>
      <c r="AE124" s="178"/>
      <c r="AF124" s="178"/>
      <c r="AG124" s="178"/>
      <c r="AH124" s="178"/>
      <c r="AI124" s="178"/>
      <c r="AJ124" s="178"/>
      <c r="AK124" s="178"/>
      <c r="AL124" s="178"/>
      <c r="AM124" s="184">
        <f t="shared" si="4"/>
        <v>0</v>
      </c>
      <c r="AN124" s="184">
        <f t="shared" si="5"/>
        <v>0</v>
      </c>
      <c r="AO124" s="178"/>
      <c r="AP124" s="178"/>
      <c r="AQ124" s="178"/>
      <c r="AR124" s="178"/>
      <c r="AS124" s="178"/>
      <c r="AT124" s="178"/>
      <c r="AU124" s="178"/>
      <c r="AV124" s="178"/>
      <c r="AW124" s="178"/>
      <c r="AX124" s="178"/>
      <c r="AY124" s="178"/>
      <c r="AZ124" s="178"/>
      <c r="BA124" s="178"/>
      <c r="BB124" s="178"/>
    </row>
    <row r="125" spans="1:54" ht="15" customHeight="1" x14ac:dyDescent="0.3">
      <c r="A125" s="171" t="s">
        <v>29</v>
      </c>
      <c r="B125" s="172" t="s">
        <v>193</v>
      </c>
      <c r="C125" s="173" t="s">
        <v>68</v>
      </c>
      <c r="D125" s="174">
        <v>3.1E-2</v>
      </c>
      <c r="E125" s="173" t="s">
        <v>525</v>
      </c>
      <c r="F125" s="175">
        <v>1</v>
      </c>
      <c r="G125" s="175" t="s">
        <v>4</v>
      </c>
      <c r="H125" s="185">
        <v>3.1E-2</v>
      </c>
      <c r="I125" s="186" t="s">
        <v>545</v>
      </c>
      <c r="J125" s="178"/>
      <c r="K125" s="178"/>
      <c r="L125" s="178"/>
      <c r="M125" s="178"/>
      <c r="N125" s="178"/>
      <c r="O125" s="187"/>
      <c r="P125" s="178"/>
      <c r="Q125" s="178"/>
      <c r="R125" s="178"/>
      <c r="S125" s="188">
        <v>0.5</v>
      </c>
      <c r="T125" s="188">
        <v>0.5</v>
      </c>
      <c r="U125" s="178"/>
      <c r="V125" s="181"/>
      <c r="W125" s="178"/>
      <c r="X125" s="181"/>
      <c r="Y125" s="178"/>
      <c r="Z125" s="182"/>
      <c r="AA125" s="178"/>
      <c r="AB125" s="183">
        <f t="shared" si="1"/>
        <v>0</v>
      </c>
      <c r="AC125" s="183">
        <f t="shared" si="2"/>
        <v>0</v>
      </c>
      <c r="AD125" s="178"/>
      <c r="AE125" s="178"/>
      <c r="AF125" s="178"/>
      <c r="AG125" s="178"/>
      <c r="AH125" s="178"/>
      <c r="AI125" s="178"/>
      <c r="AJ125" s="178"/>
      <c r="AK125" s="178"/>
      <c r="AL125" s="178"/>
      <c r="AM125" s="184">
        <f t="shared" si="4"/>
        <v>0</v>
      </c>
      <c r="AN125" s="184">
        <f t="shared" si="5"/>
        <v>0</v>
      </c>
      <c r="AO125" s="178"/>
      <c r="AP125" s="178"/>
      <c r="AQ125" s="178"/>
      <c r="AR125" s="178"/>
      <c r="AS125" s="178"/>
      <c r="AT125" s="178"/>
      <c r="AU125" s="178"/>
      <c r="AV125" s="178"/>
      <c r="AW125" s="178"/>
      <c r="AX125" s="178"/>
      <c r="AY125" s="178"/>
      <c r="AZ125" s="178"/>
      <c r="BA125" s="178"/>
      <c r="BB125" s="178"/>
    </row>
    <row r="126" spans="1:54" ht="15" customHeight="1" x14ac:dyDescent="0.3">
      <c r="A126" s="171" t="s">
        <v>29</v>
      </c>
      <c r="B126" s="172" t="s">
        <v>193</v>
      </c>
      <c r="C126" s="173" t="s">
        <v>68</v>
      </c>
      <c r="D126" s="174">
        <v>3.1E-2</v>
      </c>
      <c r="E126" s="173" t="s">
        <v>525</v>
      </c>
      <c r="F126" s="175">
        <v>1</v>
      </c>
      <c r="G126" s="175" t="s">
        <v>4</v>
      </c>
      <c r="H126" s="185">
        <v>3.1E-2</v>
      </c>
      <c r="I126" s="186" t="s">
        <v>546</v>
      </c>
      <c r="J126" s="178"/>
      <c r="K126" s="178"/>
      <c r="L126" s="178"/>
      <c r="M126" s="178"/>
      <c r="N126" s="178"/>
      <c r="O126" s="178"/>
      <c r="P126" s="178"/>
      <c r="Q126" s="178"/>
      <c r="R126" s="188">
        <v>0.5</v>
      </c>
      <c r="S126" s="188">
        <v>0.5</v>
      </c>
      <c r="T126" s="178"/>
      <c r="U126" s="178"/>
      <c r="V126" s="181"/>
      <c r="W126" s="178"/>
      <c r="X126" s="181"/>
      <c r="Y126" s="178"/>
      <c r="Z126" s="182"/>
      <c r="AA126" s="178"/>
      <c r="AB126" s="183">
        <f t="shared" si="1"/>
        <v>0</v>
      </c>
      <c r="AC126" s="183">
        <f t="shared" si="2"/>
        <v>0</v>
      </c>
      <c r="AD126" s="178"/>
      <c r="AE126" s="178"/>
      <c r="AF126" s="178"/>
      <c r="AG126" s="178"/>
      <c r="AH126" s="178"/>
      <c r="AI126" s="178"/>
      <c r="AJ126" s="178"/>
      <c r="AK126" s="178"/>
      <c r="AL126" s="178"/>
      <c r="AM126" s="184">
        <f t="shared" si="4"/>
        <v>0</v>
      </c>
      <c r="AN126" s="184">
        <f t="shared" si="5"/>
        <v>0</v>
      </c>
      <c r="AO126" s="178"/>
      <c r="AP126" s="178"/>
      <c r="AQ126" s="178"/>
      <c r="AR126" s="178"/>
      <c r="AS126" s="178"/>
      <c r="AT126" s="178"/>
      <c r="AU126" s="178"/>
      <c r="AV126" s="178"/>
      <c r="AW126" s="178"/>
      <c r="AX126" s="178"/>
      <c r="AY126" s="178"/>
      <c r="AZ126" s="178"/>
      <c r="BA126" s="178"/>
      <c r="BB126" s="178"/>
    </row>
    <row r="127" spans="1:54" ht="15" customHeight="1" x14ac:dyDescent="0.3">
      <c r="A127" s="171" t="s">
        <v>29</v>
      </c>
      <c r="B127" s="172" t="s">
        <v>193</v>
      </c>
      <c r="C127" s="173" t="s">
        <v>68</v>
      </c>
      <c r="D127" s="174">
        <v>3.1E-2</v>
      </c>
      <c r="E127" s="173" t="s">
        <v>525</v>
      </c>
      <c r="F127" s="175">
        <v>1</v>
      </c>
      <c r="G127" s="175" t="s">
        <v>4</v>
      </c>
      <c r="H127" s="185">
        <v>3.1E-2</v>
      </c>
      <c r="I127" s="186" t="s">
        <v>547</v>
      </c>
      <c r="J127" s="178"/>
      <c r="K127" s="178"/>
      <c r="L127" s="178"/>
      <c r="M127" s="178"/>
      <c r="N127" s="178"/>
      <c r="O127" s="187"/>
      <c r="P127" s="178"/>
      <c r="Q127" s="188">
        <v>0.5</v>
      </c>
      <c r="R127" s="188">
        <v>0.5</v>
      </c>
      <c r="S127" s="178"/>
      <c r="T127" s="178"/>
      <c r="U127" s="178"/>
      <c r="V127" s="181"/>
      <c r="W127" s="178"/>
      <c r="X127" s="181"/>
      <c r="Y127" s="178"/>
      <c r="Z127" s="182"/>
      <c r="AA127" s="178"/>
      <c r="AB127" s="183">
        <f t="shared" si="1"/>
        <v>0</v>
      </c>
      <c r="AC127" s="183">
        <f t="shared" si="2"/>
        <v>0</v>
      </c>
      <c r="AD127" s="178"/>
      <c r="AE127" s="178"/>
      <c r="AF127" s="178"/>
      <c r="AG127" s="178"/>
      <c r="AH127" s="178"/>
      <c r="AI127" s="178"/>
      <c r="AJ127" s="178"/>
      <c r="AK127" s="178"/>
      <c r="AL127" s="178"/>
      <c r="AM127" s="184">
        <f t="shared" si="4"/>
        <v>0</v>
      </c>
      <c r="AN127" s="184">
        <f t="shared" si="5"/>
        <v>0</v>
      </c>
      <c r="AO127" s="178"/>
      <c r="AP127" s="178"/>
      <c r="AQ127" s="178"/>
      <c r="AR127" s="178"/>
      <c r="AS127" s="178"/>
      <c r="AT127" s="178"/>
      <c r="AU127" s="178"/>
      <c r="AV127" s="178"/>
      <c r="AW127" s="178"/>
      <c r="AX127" s="178"/>
      <c r="AY127" s="178"/>
      <c r="AZ127" s="178"/>
      <c r="BA127" s="178"/>
      <c r="BB127" s="178"/>
    </row>
    <row r="128" spans="1:54" ht="15" customHeight="1" x14ac:dyDescent="0.3">
      <c r="A128" s="171" t="s">
        <v>29</v>
      </c>
      <c r="B128" s="172" t="s">
        <v>193</v>
      </c>
      <c r="C128" s="173" t="s">
        <v>68</v>
      </c>
      <c r="D128" s="174">
        <v>3.1E-2</v>
      </c>
      <c r="E128" s="173" t="s">
        <v>525</v>
      </c>
      <c r="F128" s="175">
        <v>1</v>
      </c>
      <c r="G128" s="175" t="s">
        <v>4</v>
      </c>
      <c r="H128" s="185">
        <v>3.1E-2</v>
      </c>
      <c r="I128" s="186" t="s">
        <v>548</v>
      </c>
      <c r="J128" s="178"/>
      <c r="K128" s="178"/>
      <c r="L128" s="178"/>
      <c r="M128" s="178"/>
      <c r="N128" s="178"/>
      <c r="O128" s="187"/>
      <c r="P128" s="178"/>
      <c r="Q128" s="178"/>
      <c r="R128" s="188">
        <v>0.5</v>
      </c>
      <c r="S128" s="188">
        <v>0.5</v>
      </c>
      <c r="T128" s="178"/>
      <c r="U128" s="178"/>
      <c r="V128" s="181"/>
      <c r="W128" s="178"/>
      <c r="X128" s="181"/>
      <c r="Y128" s="178"/>
      <c r="Z128" s="182"/>
      <c r="AA128" s="178"/>
      <c r="AB128" s="183">
        <f t="shared" si="1"/>
        <v>0</v>
      </c>
      <c r="AC128" s="183">
        <f t="shared" si="2"/>
        <v>0</v>
      </c>
      <c r="AD128" s="178"/>
      <c r="AE128" s="178"/>
      <c r="AF128" s="178"/>
      <c r="AG128" s="178"/>
      <c r="AH128" s="178"/>
      <c r="AI128" s="178"/>
      <c r="AJ128" s="178"/>
      <c r="AK128" s="178"/>
      <c r="AL128" s="178"/>
      <c r="AM128" s="184">
        <f t="shared" si="4"/>
        <v>0</v>
      </c>
      <c r="AN128" s="184">
        <f t="shared" si="5"/>
        <v>0</v>
      </c>
      <c r="AO128" s="178"/>
      <c r="AP128" s="178"/>
      <c r="AQ128" s="178"/>
      <c r="AR128" s="178"/>
      <c r="AS128" s="178"/>
      <c r="AT128" s="178"/>
      <c r="AU128" s="178"/>
      <c r="AV128" s="178"/>
      <c r="AW128" s="178"/>
      <c r="AX128" s="178"/>
      <c r="AY128" s="178"/>
      <c r="AZ128" s="178"/>
      <c r="BA128" s="178"/>
      <c r="BB128" s="178"/>
    </row>
    <row r="129" spans="1:54" ht="15" customHeight="1" x14ac:dyDescent="0.3">
      <c r="A129" s="171" t="s">
        <v>29</v>
      </c>
      <c r="B129" s="172" t="s">
        <v>193</v>
      </c>
      <c r="C129" s="173" t="s">
        <v>68</v>
      </c>
      <c r="D129" s="174">
        <v>3.1E-2</v>
      </c>
      <c r="E129" s="173" t="s">
        <v>525</v>
      </c>
      <c r="F129" s="175">
        <v>1</v>
      </c>
      <c r="G129" s="175" t="s">
        <v>4</v>
      </c>
      <c r="H129" s="185">
        <v>3.1E-2</v>
      </c>
      <c r="I129" s="186" t="s">
        <v>549</v>
      </c>
      <c r="J129" s="178"/>
      <c r="K129" s="178"/>
      <c r="L129" s="178"/>
      <c r="M129" s="178"/>
      <c r="N129" s="178"/>
      <c r="O129" s="187"/>
      <c r="P129" s="178"/>
      <c r="Q129" s="178"/>
      <c r="R129" s="188">
        <v>0.5</v>
      </c>
      <c r="S129" s="188">
        <v>0.5</v>
      </c>
      <c r="T129" s="178"/>
      <c r="U129" s="178"/>
      <c r="V129" s="181"/>
      <c r="W129" s="178"/>
      <c r="X129" s="181"/>
      <c r="Y129" s="178"/>
      <c r="Z129" s="182"/>
      <c r="AA129" s="178"/>
      <c r="AB129" s="183">
        <f t="shared" si="1"/>
        <v>0</v>
      </c>
      <c r="AC129" s="183">
        <f t="shared" si="2"/>
        <v>0</v>
      </c>
      <c r="AD129" s="178"/>
      <c r="AE129" s="178"/>
      <c r="AF129" s="178"/>
      <c r="AG129" s="178"/>
      <c r="AH129" s="178"/>
      <c r="AI129" s="178"/>
      <c r="AJ129" s="178"/>
      <c r="AK129" s="178"/>
      <c r="AL129" s="178"/>
      <c r="AM129" s="184">
        <f t="shared" si="4"/>
        <v>0</v>
      </c>
      <c r="AN129" s="184">
        <f t="shared" si="5"/>
        <v>0</v>
      </c>
      <c r="AO129" s="178"/>
      <c r="AP129" s="178"/>
      <c r="AQ129" s="178"/>
      <c r="AR129" s="178"/>
      <c r="AS129" s="178"/>
      <c r="AT129" s="178"/>
      <c r="AU129" s="178"/>
      <c r="AV129" s="178"/>
      <c r="AW129" s="178"/>
      <c r="AX129" s="178"/>
      <c r="AY129" s="178"/>
      <c r="AZ129" s="178"/>
      <c r="BA129" s="178"/>
      <c r="BB129" s="178"/>
    </row>
    <row r="130" spans="1:54" ht="15" customHeight="1" x14ac:dyDescent="0.3">
      <c r="A130" s="171" t="s">
        <v>29</v>
      </c>
      <c r="B130" s="172" t="s">
        <v>193</v>
      </c>
      <c r="C130" s="173" t="s">
        <v>68</v>
      </c>
      <c r="D130" s="174">
        <v>3.1E-2</v>
      </c>
      <c r="E130" s="173" t="s">
        <v>525</v>
      </c>
      <c r="F130" s="175">
        <v>1</v>
      </c>
      <c r="G130" s="175" t="s">
        <v>4</v>
      </c>
      <c r="H130" s="185">
        <v>3.1E-2</v>
      </c>
      <c r="I130" s="186" t="s">
        <v>550</v>
      </c>
      <c r="J130" s="178"/>
      <c r="K130" s="178"/>
      <c r="L130" s="178"/>
      <c r="M130" s="178"/>
      <c r="N130" s="178"/>
      <c r="O130" s="178"/>
      <c r="P130" s="178"/>
      <c r="Q130" s="188">
        <v>0.5</v>
      </c>
      <c r="R130" s="188">
        <v>0.5</v>
      </c>
      <c r="S130" s="178"/>
      <c r="T130" s="178"/>
      <c r="U130" s="178"/>
      <c r="V130" s="181"/>
      <c r="W130" s="178"/>
      <c r="X130" s="181"/>
      <c r="Y130" s="178"/>
      <c r="Z130" s="182"/>
      <c r="AA130" s="178"/>
      <c r="AB130" s="183">
        <f t="shared" si="1"/>
        <v>0</v>
      </c>
      <c r="AC130" s="183">
        <f t="shared" si="2"/>
        <v>0</v>
      </c>
      <c r="AD130" s="178"/>
      <c r="AE130" s="178"/>
      <c r="AF130" s="178"/>
      <c r="AG130" s="178"/>
      <c r="AH130" s="178"/>
      <c r="AI130" s="178"/>
      <c r="AJ130" s="178"/>
      <c r="AK130" s="178"/>
      <c r="AL130" s="178"/>
      <c r="AM130" s="184">
        <f t="shared" si="4"/>
        <v>0</v>
      </c>
      <c r="AN130" s="184">
        <f t="shared" si="5"/>
        <v>0</v>
      </c>
      <c r="AO130" s="178"/>
      <c r="AP130" s="178"/>
      <c r="AQ130" s="178"/>
      <c r="AR130" s="178"/>
      <c r="AS130" s="178"/>
      <c r="AT130" s="178"/>
      <c r="AU130" s="178"/>
      <c r="AV130" s="178"/>
      <c r="AW130" s="178"/>
      <c r="AX130" s="178"/>
      <c r="AY130" s="178"/>
      <c r="AZ130" s="178"/>
      <c r="BA130" s="178"/>
      <c r="BB130" s="178"/>
    </row>
    <row r="131" spans="1:54" ht="15" customHeight="1" x14ac:dyDescent="0.3">
      <c r="A131" s="171" t="s">
        <v>29</v>
      </c>
      <c r="B131" s="172" t="s">
        <v>193</v>
      </c>
      <c r="C131" s="173" t="s">
        <v>68</v>
      </c>
      <c r="D131" s="174">
        <v>3.1E-2</v>
      </c>
      <c r="E131" s="173" t="s">
        <v>525</v>
      </c>
      <c r="F131" s="175">
        <v>1</v>
      </c>
      <c r="G131" s="175" t="s">
        <v>4</v>
      </c>
      <c r="H131" s="185">
        <v>3.1E-2</v>
      </c>
      <c r="I131" s="186" t="s">
        <v>551</v>
      </c>
      <c r="J131" s="178"/>
      <c r="K131" s="178"/>
      <c r="L131" s="193">
        <v>1</v>
      </c>
      <c r="M131" s="178"/>
      <c r="N131" s="178"/>
      <c r="O131" s="178"/>
      <c r="P131" s="178"/>
      <c r="Q131" s="178"/>
      <c r="R131" s="178"/>
      <c r="S131" s="178"/>
      <c r="T131" s="178"/>
      <c r="U131" s="178"/>
      <c r="V131" s="181"/>
      <c r="W131" s="178"/>
      <c r="X131" s="181"/>
      <c r="Y131" s="178"/>
      <c r="Z131" s="194">
        <v>0</v>
      </c>
      <c r="AA131" s="195" t="s">
        <v>552</v>
      </c>
      <c r="AB131" s="183">
        <f t="shared" si="1"/>
        <v>0</v>
      </c>
      <c r="AC131" s="183">
        <f t="shared" si="2"/>
        <v>3.1E-2</v>
      </c>
      <c r="AD131" s="196">
        <v>1</v>
      </c>
      <c r="AE131" s="197" t="s">
        <v>553</v>
      </c>
      <c r="AF131" s="176" t="s">
        <v>221</v>
      </c>
      <c r="AG131" s="178"/>
      <c r="AH131" s="178"/>
      <c r="AI131" s="178"/>
      <c r="AJ131" s="178"/>
      <c r="AK131" s="178"/>
      <c r="AL131" s="178"/>
      <c r="AM131" s="184">
        <f t="shared" si="4"/>
        <v>3.1E-2</v>
      </c>
      <c r="AN131" s="184">
        <f t="shared" si="5"/>
        <v>3.1E-2</v>
      </c>
      <c r="AO131" s="178"/>
      <c r="AP131" s="178"/>
      <c r="AQ131" s="178"/>
      <c r="AR131" s="178"/>
      <c r="AS131" s="178"/>
      <c r="AT131" s="178"/>
      <c r="AU131" s="178"/>
      <c r="AV131" s="178"/>
      <c r="AW131" s="178"/>
      <c r="AX131" s="178"/>
      <c r="AY131" s="178"/>
      <c r="AZ131" s="178"/>
      <c r="BA131" s="178"/>
      <c r="BB131" s="178"/>
    </row>
    <row r="132" spans="1:54" ht="15" customHeight="1" x14ac:dyDescent="0.3">
      <c r="A132" s="171" t="s">
        <v>29</v>
      </c>
      <c r="B132" s="172" t="s">
        <v>193</v>
      </c>
      <c r="C132" s="173" t="s">
        <v>68</v>
      </c>
      <c r="D132" s="174">
        <v>3.1E-2</v>
      </c>
      <c r="E132" s="173" t="s">
        <v>525</v>
      </c>
      <c r="F132" s="175">
        <v>1</v>
      </c>
      <c r="G132" s="175" t="s">
        <v>4</v>
      </c>
      <c r="H132" s="185">
        <v>3.1E-2</v>
      </c>
      <c r="I132" s="186" t="s">
        <v>554</v>
      </c>
      <c r="J132" s="178"/>
      <c r="K132" s="178"/>
      <c r="L132" s="178"/>
      <c r="M132" s="178"/>
      <c r="N132" s="187"/>
      <c r="O132" s="178"/>
      <c r="P132" s="178"/>
      <c r="Q132" s="188">
        <v>0.5</v>
      </c>
      <c r="R132" s="188">
        <v>0.5</v>
      </c>
      <c r="S132" s="178"/>
      <c r="T132" s="178"/>
      <c r="U132" s="178"/>
      <c r="V132" s="181"/>
      <c r="W132" s="178"/>
      <c r="X132" s="181"/>
      <c r="Y132" s="178"/>
      <c r="Z132" s="182"/>
      <c r="AA132" s="178"/>
      <c r="AB132" s="183">
        <f t="shared" si="1"/>
        <v>0</v>
      </c>
      <c r="AC132" s="183">
        <f t="shared" si="2"/>
        <v>0</v>
      </c>
      <c r="AD132" s="178"/>
      <c r="AE132" s="178"/>
      <c r="AF132" s="178"/>
      <c r="AG132" s="178"/>
      <c r="AH132" s="178"/>
      <c r="AI132" s="178"/>
      <c r="AJ132" s="178"/>
      <c r="AK132" s="178"/>
      <c r="AL132" s="178"/>
      <c r="AM132" s="184">
        <f t="shared" si="4"/>
        <v>0</v>
      </c>
      <c r="AN132" s="184">
        <f t="shared" si="5"/>
        <v>0</v>
      </c>
      <c r="AO132" s="178"/>
      <c r="AP132" s="178"/>
      <c r="AQ132" s="178"/>
      <c r="AR132" s="178"/>
      <c r="AS132" s="178"/>
      <c r="AT132" s="178"/>
      <c r="AU132" s="178"/>
      <c r="AV132" s="178"/>
      <c r="AW132" s="178"/>
      <c r="AX132" s="178"/>
      <c r="AY132" s="178"/>
      <c r="AZ132" s="178"/>
      <c r="BA132" s="178"/>
      <c r="BB132" s="178"/>
    </row>
    <row r="133" spans="1:54" ht="15" customHeight="1" x14ac:dyDescent="0.3">
      <c r="A133" s="171" t="s">
        <v>29</v>
      </c>
      <c r="B133" s="172" t="s">
        <v>193</v>
      </c>
      <c r="C133" s="173" t="s">
        <v>68</v>
      </c>
      <c r="D133" s="174">
        <v>3.1E-2</v>
      </c>
      <c r="E133" s="173" t="s">
        <v>525</v>
      </c>
      <c r="F133" s="175">
        <v>1</v>
      </c>
      <c r="G133" s="175" t="s">
        <v>4</v>
      </c>
      <c r="H133" s="185">
        <v>3.1E-2</v>
      </c>
      <c r="I133" s="186" t="s">
        <v>555</v>
      </c>
      <c r="J133" s="178"/>
      <c r="K133" s="178"/>
      <c r="L133" s="178"/>
      <c r="M133" s="193">
        <v>1</v>
      </c>
      <c r="N133" s="178"/>
      <c r="O133" s="178"/>
      <c r="P133" s="178"/>
      <c r="Q133" s="178"/>
      <c r="R133" s="178"/>
      <c r="S133" s="178"/>
      <c r="T133" s="178"/>
      <c r="U133" s="178"/>
      <c r="V133" s="181"/>
      <c r="W133" s="178"/>
      <c r="X133" s="181"/>
      <c r="Y133" s="178"/>
      <c r="Z133" s="182"/>
      <c r="AA133" s="178"/>
      <c r="AB133" s="183">
        <f t="shared" si="1"/>
        <v>0</v>
      </c>
      <c r="AC133" s="183">
        <f t="shared" si="2"/>
        <v>0</v>
      </c>
      <c r="AD133" s="198">
        <v>1</v>
      </c>
      <c r="AE133" s="195" t="s">
        <v>553</v>
      </c>
      <c r="AF133" s="176" t="s">
        <v>221</v>
      </c>
      <c r="AG133" s="178"/>
      <c r="AH133" s="178"/>
      <c r="AI133" s="178"/>
      <c r="AJ133" s="178"/>
      <c r="AK133" s="178"/>
      <c r="AL133" s="178"/>
      <c r="AM133" s="184">
        <f t="shared" si="4"/>
        <v>3.1E-2</v>
      </c>
      <c r="AN133" s="184">
        <f t="shared" si="5"/>
        <v>3.1E-2</v>
      </c>
      <c r="AO133" s="178"/>
      <c r="AP133" s="178"/>
      <c r="AQ133" s="178"/>
      <c r="AR133" s="178"/>
      <c r="AS133" s="178"/>
      <c r="AT133" s="178"/>
      <c r="AU133" s="178"/>
      <c r="AV133" s="178"/>
      <c r="AW133" s="178"/>
      <c r="AX133" s="178"/>
      <c r="AY133" s="178"/>
      <c r="AZ133" s="178"/>
      <c r="BA133" s="178"/>
      <c r="BB133" s="178"/>
    </row>
    <row r="134" spans="1:54" ht="15" customHeight="1" x14ac:dyDescent="0.3">
      <c r="A134" s="171" t="s">
        <v>29</v>
      </c>
      <c r="B134" s="172" t="s">
        <v>193</v>
      </c>
      <c r="C134" s="173" t="s">
        <v>68</v>
      </c>
      <c r="D134" s="174">
        <v>3.1E-2</v>
      </c>
      <c r="E134" s="173" t="s">
        <v>525</v>
      </c>
      <c r="F134" s="175">
        <v>1</v>
      </c>
      <c r="G134" s="175" t="s">
        <v>4</v>
      </c>
      <c r="H134" s="185">
        <v>3.1E-2</v>
      </c>
      <c r="I134" s="186" t="s">
        <v>556</v>
      </c>
      <c r="J134" s="178"/>
      <c r="K134" s="178"/>
      <c r="L134" s="178"/>
      <c r="M134" s="178"/>
      <c r="N134" s="178"/>
      <c r="O134" s="187"/>
      <c r="P134" s="178"/>
      <c r="Q134" s="178"/>
      <c r="R134" s="178"/>
      <c r="S134" s="178"/>
      <c r="T134" s="193">
        <v>1</v>
      </c>
      <c r="U134" s="178"/>
      <c r="V134" s="181"/>
      <c r="W134" s="178"/>
      <c r="X134" s="181"/>
      <c r="Y134" s="178"/>
      <c r="Z134" s="182"/>
      <c r="AA134" s="178"/>
      <c r="AB134" s="183">
        <f t="shared" si="1"/>
        <v>0</v>
      </c>
      <c r="AC134" s="183">
        <f t="shared" si="2"/>
        <v>0</v>
      </c>
      <c r="AD134" s="178"/>
      <c r="AE134" s="178"/>
      <c r="AF134" s="178"/>
      <c r="AG134" s="178"/>
      <c r="AH134" s="178"/>
      <c r="AI134" s="178"/>
      <c r="AJ134" s="178"/>
      <c r="AK134" s="178"/>
      <c r="AL134" s="178"/>
      <c r="AM134" s="184">
        <f t="shared" si="4"/>
        <v>0</v>
      </c>
      <c r="AN134" s="184">
        <f t="shared" si="5"/>
        <v>0</v>
      </c>
      <c r="AO134" s="178"/>
      <c r="AP134" s="178"/>
      <c r="AQ134" s="178"/>
      <c r="AR134" s="178"/>
      <c r="AS134" s="178"/>
      <c r="AT134" s="178"/>
      <c r="AU134" s="178"/>
      <c r="AV134" s="178"/>
      <c r="AW134" s="178"/>
      <c r="AX134" s="178"/>
      <c r="AY134" s="178"/>
      <c r="AZ134" s="178"/>
      <c r="BA134" s="178"/>
      <c r="BB134" s="178"/>
    </row>
    <row r="135" spans="1:54" ht="15" customHeight="1" x14ac:dyDescent="0.3">
      <c r="A135" s="171" t="s">
        <v>29</v>
      </c>
      <c r="B135" s="172" t="s">
        <v>193</v>
      </c>
      <c r="C135" s="173" t="s">
        <v>68</v>
      </c>
      <c r="D135" s="174">
        <v>3.1E-2</v>
      </c>
      <c r="E135" s="173" t="s">
        <v>525</v>
      </c>
      <c r="F135" s="175">
        <v>1</v>
      </c>
      <c r="G135" s="175" t="s">
        <v>4</v>
      </c>
      <c r="H135" s="185">
        <v>3.1E-2</v>
      </c>
      <c r="I135" s="186" t="s">
        <v>557</v>
      </c>
      <c r="J135" s="178"/>
      <c r="K135" s="178"/>
      <c r="L135" s="178"/>
      <c r="M135" s="178"/>
      <c r="N135" s="178"/>
      <c r="O135" s="187"/>
      <c r="P135" s="188">
        <v>0.5</v>
      </c>
      <c r="Q135" s="188">
        <v>0.5</v>
      </c>
      <c r="R135" s="178"/>
      <c r="S135" s="178"/>
      <c r="T135" s="178"/>
      <c r="U135" s="178"/>
      <c r="V135" s="181"/>
      <c r="W135" s="178"/>
      <c r="X135" s="181"/>
      <c r="Y135" s="178"/>
      <c r="Z135" s="182"/>
      <c r="AA135" s="178"/>
      <c r="AB135" s="183">
        <f t="shared" si="1"/>
        <v>0</v>
      </c>
      <c r="AC135" s="183">
        <f t="shared" si="2"/>
        <v>0</v>
      </c>
      <c r="AD135" s="178"/>
      <c r="AE135" s="178"/>
      <c r="AF135" s="178"/>
      <c r="AG135" s="178"/>
      <c r="AH135" s="178"/>
      <c r="AI135" s="178"/>
      <c r="AJ135" s="178"/>
      <c r="AK135" s="178"/>
      <c r="AL135" s="178"/>
      <c r="AM135" s="184">
        <f t="shared" si="4"/>
        <v>0</v>
      </c>
      <c r="AN135" s="184">
        <f t="shared" si="5"/>
        <v>0</v>
      </c>
      <c r="AO135" s="178"/>
      <c r="AP135" s="178"/>
      <c r="AQ135" s="178"/>
      <c r="AR135" s="178"/>
      <c r="AS135" s="178"/>
      <c r="AT135" s="178"/>
      <c r="AU135" s="178"/>
      <c r="AV135" s="178"/>
      <c r="AW135" s="178"/>
      <c r="AX135" s="178"/>
      <c r="AY135" s="178"/>
      <c r="AZ135" s="178"/>
      <c r="BA135" s="178"/>
      <c r="BB135" s="178"/>
    </row>
    <row r="136" spans="1:54" ht="15" customHeight="1" x14ac:dyDescent="0.3">
      <c r="A136" s="171" t="s">
        <v>29</v>
      </c>
      <c r="B136" s="172" t="s">
        <v>193</v>
      </c>
      <c r="C136" s="173" t="s">
        <v>68</v>
      </c>
      <c r="D136" s="174">
        <v>3.1E-2</v>
      </c>
      <c r="E136" s="173" t="s">
        <v>525</v>
      </c>
      <c r="F136" s="175">
        <v>1</v>
      </c>
      <c r="G136" s="175" t="s">
        <v>4</v>
      </c>
      <c r="H136" s="185">
        <v>3.1E-2</v>
      </c>
      <c r="I136" s="186" t="s">
        <v>558</v>
      </c>
      <c r="J136" s="178"/>
      <c r="K136" s="178"/>
      <c r="L136" s="178"/>
      <c r="M136" s="178"/>
      <c r="N136" s="178"/>
      <c r="O136" s="178"/>
      <c r="P136" s="178"/>
      <c r="Q136" s="187"/>
      <c r="R136" s="188">
        <v>0.5</v>
      </c>
      <c r="S136" s="188">
        <v>0.5</v>
      </c>
      <c r="T136" s="178"/>
      <c r="U136" s="178"/>
      <c r="V136" s="181"/>
      <c r="W136" s="178"/>
      <c r="X136" s="181"/>
      <c r="Y136" s="178"/>
      <c r="Z136" s="182"/>
      <c r="AA136" s="178"/>
      <c r="AB136" s="183">
        <f t="shared" si="1"/>
        <v>0</v>
      </c>
      <c r="AC136" s="183">
        <f t="shared" si="2"/>
        <v>0</v>
      </c>
      <c r="AD136" s="178"/>
      <c r="AE136" s="178"/>
      <c r="AF136" s="178"/>
      <c r="AG136" s="178"/>
      <c r="AH136" s="178"/>
      <c r="AI136" s="178"/>
      <c r="AJ136" s="178"/>
      <c r="AK136" s="178"/>
      <c r="AL136" s="178"/>
      <c r="AM136" s="184">
        <f t="shared" si="4"/>
        <v>0</v>
      </c>
      <c r="AN136" s="184">
        <f t="shared" si="5"/>
        <v>0</v>
      </c>
      <c r="AO136" s="178"/>
      <c r="AP136" s="178"/>
      <c r="AQ136" s="178"/>
      <c r="AR136" s="178"/>
      <c r="AS136" s="178"/>
      <c r="AT136" s="178"/>
      <c r="AU136" s="178"/>
      <c r="AV136" s="178"/>
      <c r="AW136" s="178"/>
      <c r="AX136" s="178"/>
      <c r="AY136" s="178"/>
      <c r="AZ136" s="178"/>
      <c r="BA136" s="178"/>
      <c r="BB136" s="178"/>
    </row>
    <row r="137" spans="1:54" ht="15" customHeight="1" x14ac:dyDescent="0.3">
      <c r="A137" s="171" t="s">
        <v>29</v>
      </c>
      <c r="B137" s="172" t="s">
        <v>193</v>
      </c>
      <c r="C137" s="173" t="s">
        <v>68</v>
      </c>
      <c r="D137" s="174">
        <v>3.1E-2</v>
      </c>
      <c r="E137" s="173" t="s">
        <v>525</v>
      </c>
      <c r="F137" s="175">
        <v>1</v>
      </c>
      <c r="G137" s="175" t="s">
        <v>4</v>
      </c>
      <c r="H137" s="185">
        <v>3.1E-2</v>
      </c>
      <c r="I137" s="186" t="s">
        <v>559</v>
      </c>
      <c r="J137" s="178"/>
      <c r="K137" s="178"/>
      <c r="L137" s="178"/>
      <c r="M137" s="178"/>
      <c r="N137" s="178"/>
      <c r="O137" s="178"/>
      <c r="P137" s="178"/>
      <c r="Q137" s="187"/>
      <c r="R137" s="178"/>
      <c r="S137" s="188">
        <v>0.5</v>
      </c>
      <c r="T137" s="188">
        <v>0.5</v>
      </c>
      <c r="U137" s="178"/>
      <c r="V137" s="181"/>
      <c r="W137" s="178"/>
      <c r="X137" s="181"/>
      <c r="Y137" s="178"/>
      <c r="Z137" s="182"/>
      <c r="AA137" s="178"/>
      <c r="AB137" s="183">
        <f t="shared" si="1"/>
        <v>0</v>
      </c>
      <c r="AC137" s="183">
        <f t="shared" si="2"/>
        <v>0</v>
      </c>
      <c r="AD137" s="178"/>
      <c r="AE137" s="178"/>
      <c r="AF137" s="178"/>
      <c r="AG137" s="178"/>
      <c r="AH137" s="178"/>
      <c r="AI137" s="178"/>
      <c r="AJ137" s="178"/>
      <c r="AK137" s="178"/>
      <c r="AL137" s="178"/>
      <c r="AM137" s="184">
        <f t="shared" si="4"/>
        <v>0</v>
      </c>
      <c r="AN137" s="184">
        <f t="shared" si="5"/>
        <v>0</v>
      </c>
      <c r="AO137" s="178"/>
      <c r="AP137" s="178"/>
      <c r="AQ137" s="178"/>
      <c r="AR137" s="178"/>
      <c r="AS137" s="178"/>
      <c r="AT137" s="178"/>
      <c r="AU137" s="178"/>
      <c r="AV137" s="178"/>
      <c r="AW137" s="178"/>
      <c r="AX137" s="178"/>
      <c r="AY137" s="178"/>
      <c r="AZ137" s="178"/>
      <c r="BA137" s="178"/>
      <c r="BB137" s="178"/>
    </row>
    <row r="138" spans="1:54" ht="15" customHeight="1" x14ac:dyDescent="0.3">
      <c r="A138" s="171" t="s">
        <v>29</v>
      </c>
      <c r="B138" s="172" t="s">
        <v>193</v>
      </c>
      <c r="C138" s="173" t="s">
        <v>68</v>
      </c>
      <c r="D138" s="174">
        <v>3.1E-2</v>
      </c>
      <c r="E138" s="173" t="s">
        <v>525</v>
      </c>
      <c r="F138" s="175">
        <v>1</v>
      </c>
      <c r="G138" s="175" t="s">
        <v>4</v>
      </c>
      <c r="H138" s="185">
        <v>3.1E-2</v>
      </c>
      <c r="I138" s="186" t="s">
        <v>560</v>
      </c>
      <c r="J138" s="178"/>
      <c r="K138" s="178"/>
      <c r="L138" s="178"/>
      <c r="M138" s="178"/>
      <c r="N138" s="178"/>
      <c r="O138" s="178"/>
      <c r="P138" s="178"/>
      <c r="Q138" s="178"/>
      <c r="R138" s="187"/>
      <c r="S138" s="188">
        <v>0.5</v>
      </c>
      <c r="T138" s="188">
        <v>0.5</v>
      </c>
      <c r="U138" s="178"/>
      <c r="V138" s="181"/>
      <c r="W138" s="178"/>
      <c r="X138" s="181"/>
      <c r="Y138" s="178"/>
      <c r="Z138" s="182"/>
      <c r="AA138" s="178"/>
      <c r="AB138" s="183">
        <f t="shared" si="1"/>
        <v>0</v>
      </c>
      <c r="AC138" s="183">
        <f t="shared" si="2"/>
        <v>0</v>
      </c>
      <c r="AD138" s="178"/>
      <c r="AE138" s="178"/>
      <c r="AF138" s="178"/>
      <c r="AG138" s="178"/>
      <c r="AH138" s="178"/>
      <c r="AI138" s="178"/>
      <c r="AJ138" s="178"/>
      <c r="AK138" s="178"/>
      <c r="AL138" s="178"/>
      <c r="AM138" s="184">
        <f t="shared" si="4"/>
        <v>0</v>
      </c>
      <c r="AN138" s="184">
        <f t="shared" si="5"/>
        <v>0</v>
      </c>
      <c r="AO138" s="178"/>
      <c r="AP138" s="178"/>
      <c r="AQ138" s="178"/>
      <c r="AR138" s="178"/>
      <c r="AS138" s="178"/>
      <c r="AT138" s="178"/>
      <c r="AU138" s="178"/>
      <c r="AV138" s="178"/>
      <c r="AW138" s="178"/>
      <c r="AX138" s="178"/>
      <c r="AY138" s="178"/>
      <c r="AZ138" s="178"/>
      <c r="BA138" s="178"/>
      <c r="BB138" s="178"/>
    </row>
    <row r="139" spans="1:54" ht="15" customHeight="1" x14ac:dyDescent="0.3">
      <c r="A139" s="171" t="s">
        <v>29</v>
      </c>
      <c r="B139" s="172" t="s">
        <v>193</v>
      </c>
      <c r="C139" s="173" t="s">
        <v>68</v>
      </c>
      <c r="D139" s="174">
        <v>3.1E-2</v>
      </c>
      <c r="E139" s="173" t="s">
        <v>525</v>
      </c>
      <c r="F139" s="175">
        <v>1</v>
      </c>
      <c r="G139" s="175" t="s">
        <v>4</v>
      </c>
      <c r="H139" s="185">
        <v>3.1E-2</v>
      </c>
      <c r="I139" s="186" t="s">
        <v>561</v>
      </c>
      <c r="J139" s="178"/>
      <c r="K139" s="193">
        <v>0.5</v>
      </c>
      <c r="L139" s="178"/>
      <c r="M139" s="178"/>
      <c r="N139" s="178"/>
      <c r="O139" s="178"/>
      <c r="P139" s="193">
        <v>0.5</v>
      </c>
      <c r="Q139" s="178"/>
      <c r="R139" s="178"/>
      <c r="S139" s="178"/>
      <c r="T139" s="178"/>
      <c r="U139" s="178"/>
      <c r="V139" s="181"/>
      <c r="W139" s="178"/>
      <c r="X139" s="199">
        <v>0.5</v>
      </c>
      <c r="Y139" s="195" t="s">
        <v>562</v>
      </c>
      <c r="Z139" s="182"/>
      <c r="AA139" s="178"/>
      <c r="AB139" s="183">
        <f t="shared" si="1"/>
        <v>1.55E-2</v>
      </c>
      <c r="AC139" s="183">
        <f t="shared" si="2"/>
        <v>1.55E-2</v>
      </c>
      <c r="AD139" s="178"/>
      <c r="AE139" s="178"/>
      <c r="AF139" s="178"/>
      <c r="AG139" s="178"/>
      <c r="AH139" s="178"/>
      <c r="AI139" s="178"/>
      <c r="AJ139" s="178"/>
      <c r="AK139" s="178"/>
      <c r="AL139" s="178"/>
      <c r="AM139" s="184">
        <f t="shared" si="4"/>
        <v>1.55E-2</v>
      </c>
      <c r="AN139" s="184">
        <f t="shared" si="5"/>
        <v>1.55E-2</v>
      </c>
      <c r="AO139" s="178"/>
      <c r="AP139" s="178"/>
      <c r="AQ139" s="178"/>
      <c r="AR139" s="178"/>
      <c r="AS139" s="178"/>
      <c r="AT139" s="178"/>
      <c r="AU139" s="178"/>
      <c r="AV139" s="178"/>
      <c r="AW139" s="178"/>
      <c r="AX139" s="178"/>
      <c r="AY139" s="178"/>
      <c r="AZ139" s="178"/>
      <c r="BA139" s="178"/>
      <c r="BB139" s="178"/>
    </row>
    <row r="140" spans="1:54" ht="15" customHeight="1" x14ac:dyDescent="0.3">
      <c r="A140" s="171" t="s">
        <v>29</v>
      </c>
      <c r="B140" s="172" t="s">
        <v>193</v>
      </c>
      <c r="C140" s="173" t="s">
        <v>68</v>
      </c>
      <c r="D140" s="174">
        <v>3.1E-2</v>
      </c>
      <c r="E140" s="173" t="s">
        <v>525</v>
      </c>
      <c r="F140" s="175">
        <v>1</v>
      </c>
      <c r="G140" s="175" t="s">
        <v>4</v>
      </c>
      <c r="H140" s="185">
        <v>3.1E-2</v>
      </c>
      <c r="I140" s="186" t="s">
        <v>563</v>
      </c>
      <c r="J140" s="178"/>
      <c r="K140" s="178"/>
      <c r="L140" s="193">
        <v>0.5</v>
      </c>
      <c r="M140" s="178"/>
      <c r="N140" s="178"/>
      <c r="O140" s="178"/>
      <c r="P140" s="193">
        <v>0.5</v>
      </c>
      <c r="Q140" s="178"/>
      <c r="R140" s="178"/>
      <c r="S140" s="178"/>
      <c r="T140" s="178"/>
      <c r="U140" s="178"/>
      <c r="V140" s="181"/>
      <c r="W140" s="178"/>
      <c r="X140" s="181"/>
      <c r="Y140" s="178"/>
      <c r="Z140" s="194">
        <v>0</v>
      </c>
      <c r="AA140" s="195" t="s">
        <v>564</v>
      </c>
      <c r="AB140" s="183">
        <f t="shared" si="1"/>
        <v>0</v>
      </c>
      <c r="AC140" s="183">
        <f t="shared" si="2"/>
        <v>1.55E-2</v>
      </c>
      <c r="AD140" s="198">
        <v>0.5</v>
      </c>
      <c r="AE140" s="195" t="s">
        <v>565</v>
      </c>
      <c r="AF140" s="176" t="s">
        <v>221</v>
      </c>
      <c r="AG140" s="178"/>
      <c r="AH140" s="178"/>
      <c r="AI140" s="178"/>
      <c r="AJ140" s="178"/>
      <c r="AK140" s="178"/>
      <c r="AL140" s="178"/>
      <c r="AM140" s="184">
        <f t="shared" si="4"/>
        <v>1.55E-2</v>
      </c>
      <c r="AN140" s="184">
        <f t="shared" si="5"/>
        <v>1.55E-2</v>
      </c>
      <c r="AO140" s="178"/>
      <c r="AP140" s="178"/>
      <c r="AQ140" s="178"/>
      <c r="AR140" s="178"/>
      <c r="AS140" s="178"/>
      <c r="AT140" s="178"/>
      <c r="AU140" s="178"/>
      <c r="AV140" s="178"/>
      <c r="AW140" s="178"/>
      <c r="AX140" s="178"/>
      <c r="AY140" s="178"/>
      <c r="AZ140" s="178"/>
      <c r="BA140" s="178"/>
      <c r="BB140" s="178"/>
    </row>
    <row r="141" spans="1:54" ht="15" customHeight="1" x14ac:dyDescent="0.3">
      <c r="A141" s="171" t="s">
        <v>29</v>
      </c>
      <c r="B141" s="172" t="s">
        <v>193</v>
      </c>
      <c r="C141" s="173" t="s">
        <v>68</v>
      </c>
      <c r="D141" s="174">
        <v>3.1E-2</v>
      </c>
      <c r="E141" s="173" t="s">
        <v>525</v>
      </c>
      <c r="F141" s="175">
        <v>1</v>
      </c>
      <c r="G141" s="175" t="s">
        <v>4</v>
      </c>
      <c r="H141" s="185">
        <v>3.1E-2</v>
      </c>
      <c r="I141" s="186" t="s">
        <v>566</v>
      </c>
      <c r="J141" s="178"/>
      <c r="K141" s="178"/>
      <c r="L141" s="178"/>
      <c r="M141" s="178"/>
      <c r="N141" s="178"/>
      <c r="O141" s="178"/>
      <c r="P141" s="178"/>
      <c r="Q141" s="178"/>
      <c r="R141" s="178"/>
      <c r="S141" s="193">
        <v>1</v>
      </c>
      <c r="T141" s="178"/>
      <c r="U141" s="178"/>
      <c r="V141" s="181"/>
      <c r="W141" s="178"/>
      <c r="X141" s="181"/>
      <c r="Y141" s="178"/>
      <c r="Z141" s="194">
        <v>0.25</v>
      </c>
      <c r="AA141" s="178" t="s">
        <v>567</v>
      </c>
      <c r="AB141" s="183">
        <f t="shared" si="1"/>
        <v>7.7499999999999999E-3</v>
      </c>
      <c r="AC141" s="183">
        <f t="shared" si="2"/>
        <v>0</v>
      </c>
      <c r="AD141" s="178"/>
      <c r="AE141" s="178"/>
      <c r="AF141" s="178"/>
      <c r="AG141" s="178"/>
      <c r="AH141" s="178"/>
      <c r="AI141" s="178"/>
      <c r="AJ141" s="178"/>
      <c r="AK141" s="178"/>
      <c r="AL141" s="178"/>
      <c r="AM141" s="184">
        <f t="shared" si="4"/>
        <v>7.7499999999999999E-3</v>
      </c>
      <c r="AN141" s="184">
        <f t="shared" si="5"/>
        <v>0</v>
      </c>
      <c r="AO141" s="178"/>
      <c r="AP141" s="178"/>
      <c r="AQ141" s="178"/>
      <c r="AR141" s="178"/>
      <c r="AS141" s="178"/>
      <c r="AT141" s="178"/>
      <c r="AU141" s="178"/>
      <c r="AV141" s="178"/>
      <c r="AW141" s="178"/>
      <c r="AX141" s="178"/>
      <c r="AY141" s="178"/>
      <c r="AZ141" s="178"/>
      <c r="BA141" s="178"/>
      <c r="BB141" s="178"/>
    </row>
  </sheetData>
  <mergeCells count="33">
    <mergeCell ref="AO9:AP9"/>
    <mergeCell ref="AQ9:AR9"/>
    <mergeCell ref="AS9:AT9"/>
    <mergeCell ref="AW9:AX9"/>
    <mergeCell ref="A11:A13"/>
    <mergeCell ref="A14:A15"/>
    <mergeCell ref="B14:B15"/>
    <mergeCell ref="C14:C15"/>
    <mergeCell ref="A1:A3"/>
    <mergeCell ref="B1:U3"/>
    <mergeCell ref="B5:C5"/>
    <mergeCell ref="D6:G6"/>
    <mergeCell ref="A8:C9"/>
    <mergeCell ref="D8:I9"/>
    <mergeCell ref="J8:U8"/>
    <mergeCell ref="P9:R9"/>
    <mergeCell ref="S9:U9"/>
    <mergeCell ref="V8:AB8"/>
    <mergeCell ref="AD8:AM8"/>
    <mergeCell ref="AO8:AU8"/>
    <mergeCell ref="AW8:BC8"/>
    <mergeCell ref="J9:L9"/>
    <mergeCell ref="M9:O9"/>
    <mergeCell ref="V9:W9"/>
    <mergeCell ref="X9:Y9"/>
    <mergeCell ref="Z9:AA9"/>
    <mergeCell ref="AB9:AC9"/>
    <mergeCell ref="AD9:AF9"/>
    <mergeCell ref="AY9:AZ9"/>
    <mergeCell ref="BA9:BB9"/>
    <mergeCell ref="AG9:AI9"/>
    <mergeCell ref="AJ9:AL9"/>
    <mergeCell ref="AM9:AN9"/>
  </mergeCells>
  <conditionalFormatting sqref="D6">
    <cfRule type="expression" dxfId="2" priority="1">
      <formula>$D$6&lt;&gt;""</formula>
    </cfRule>
  </conditionalFormatting>
  <hyperlinks>
    <hyperlink ref="W110" r:id="rId1" xr:uid="{00000000-0004-0000-0900-000000000000}"/>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prompt="DEPENDENCIA FORMULADORA - Seleccione de la lista la dependencia para que se habiliten las opciones de los demas campos." xr:uid="{00000000-0002-0000-0900-000000000000}">
          <x14:formula1>
            <xm:f>Listas!$C$2:$C$21</xm:f>
          </x14:formula1>
          <xm:sqref>B5</xm:sqref>
        </x14:dataValidation>
        <x14:dataValidation type="list" allowBlank="1" showInputMessage="1" showErrorMessage="1" prompt="Política MIPG asociada - Seleccione de la lista la politica del MIPG correspondiente. NO COMBINAR CELDAS." xr:uid="{00000000-0002-0000-0900-000001000000}">
          <x14:formula1>
            <xm:f>IF($B$5="","",INDIRECT(VLOOKUP($B$5,Listas!$C$2:$F$22,4,0)))</xm:f>
          </x14:formula1>
          <xm:sqref>B11:B14 B16:B109</xm:sqref>
        </x14:dataValidation>
        <x14:dataValidation type="list" allowBlank="1" showInputMessage="1" showErrorMessage="1" prompt="Plan institucional asociado - Selecciones de la lista el plan institucional al que se asocia el entregable y las actividades que se van a proponer. NO COMBINAR CELDAS." xr:uid="{00000000-0002-0000-0900-000002000000}">
          <x14:formula1>
            <xm:f>Listas!$G$2:$G$13</xm:f>
          </x14:formula1>
          <xm:sqref>C11:C14 C16:C141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Y999"/>
  <sheetViews>
    <sheetView showGridLines="0" workbookViewId="0">
      <pane ySplit="10" topLeftCell="A11" activePane="bottomLeft" state="frozen"/>
      <selection pane="bottomLeft" activeCell="B12" sqref="B12"/>
    </sheetView>
  </sheetViews>
  <sheetFormatPr baseColWidth="10" defaultColWidth="14.42578125" defaultRowHeight="15" customHeight="1" x14ac:dyDescent="0.25"/>
  <cols>
    <col min="1" max="1" width="40.7109375" customWidth="1"/>
    <col min="2" max="2" width="50.42578125" customWidth="1"/>
    <col min="3" max="3" width="51.42578125" customWidth="1"/>
    <col min="4" max="4" width="16.42578125" customWidth="1"/>
    <col min="5" max="5" width="58" customWidth="1"/>
    <col min="6" max="6" width="9.42578125" customWidth="1"/>
    <col min="7" max="7" width="32.28515625" customWidth="1"/>
    <col min="8" max="8" width="13.42578125" customWidth="1"/>
    <col min="9" max="9" width="61.140625" customWidth="1"/>
    <col min="10" max="11" width="10.42578125" customWidth="1"/>
    <col min="12" max="12" width="15.28515625" customWidth="1"/>
    <col min="13" max="21" width="10.42578125" customWidth="1"/>
    <col min="22" max="22" width="41.7109375" customWidth="1"/>
    <col min="23" max="23" width="25.7109375" customWidth="1"/>
    <col min="24" max="24" width="10.7109375" hidden="1" customWidth="1"/>
    <col min="25" max="25" width="20.7109375" hidden="1" customWidth="1"/>
    <col min="26" max="26" width="10.7109375" hidden="1" customWidth="1"/>
    <col min="27" max="27" width="20.7109375" hidden="1" customWidth="1"/>
    <col min="28" max="28" width="10.7109375" hidden="1" customWidth="1"/>
    <col min="29" max="29" width="20.7109375" hidden="1" customWidth="1"/>
    <col min="30" max="30" width="9.42578125" hidden="1" customWidth="1"/>
    <col min="31" max="31" width="10.7109375" hidden="1" customWidth="1"/>
    <col min="32" max="32" width="20.7109375" hidden="1" customWidth="1"/>
    <col min="33" max="33" width="10.7109375" hidden="1" customWidth="1"/>
    <col min="34" max="34" width="20.7109375" hidden="1" customWidth="1"/>
    <col min="35" max="35" width="10.7109375" hidden="1" customWidth="1"/>
    <col min="36" max="36" width="20.7109375" hidden="1" customWidth="1"/>
    <col min="37" max="37" width="9.42578125" hidden="1" customWidth="1"/>
    <col min="38" max="38" width="10.7109375" hidden="1" customWidth="1"/>
    <col min="39" max="39" width="20.7109375" hidden="1" customWidth="1"/>
    <col min="40" max="40" width="10.7109375" hidden="1" customWidth="1"/>
    <col min="41" max="41" width="20.7109375" hidden="1" customWidth="1"/>
    <col min="42" max="42" width="10.7109375" hidden="1" customWidth="1"/>
    <col min="43" max="43" width="20.7109375" hidden="1" customWidth="1"/>
    <col min="44" max="44" width="9.42578125" hidden="1" customWidth="1"/>
    <col min="45" max="50" width="14.28515625" hidden="1" customWidth="1"/>
    <col min="51" max="51" width="9.42578125" hidden="1" customWidth="1"/>
  </cols>
  <sheetData>
    <row r="1" spans="1:51" ht="27.75" customHeight="1" x14ac:dyDescent="0.25">
      <c r="A1" s="721"/>
      <c r="B1" s="724" t="s">
        <v>105</v>
      </c>
      <c r="C1" s="725"/>
      <c r="D1" s="725"/>
      <c r="E1" s="725"/>
      <c r="F1" s="725"/>
      <c r="G1" s="725"/>
      <c r="H1" s="725"/>
      <c r="I1" s="725"/>
      <c r="J1" s="725"/>
      <c r="K1" s="725"/>
      <c r="L1" s="725"/>
      <c r="M1" s="725"/>
      <c r="N1" s="725"/>
      <c r="O1" s="725"/>
      <c r="P1" s="725"/>
      <c r="Q1" s="725"/>
      <c r="R1" s="725"/>
      <c r="S1" s="725"/>
      <c r="T1" s="725"/>
      <c r="U1" s="725"/>
      <c r="V1" s="726"/>
      <c r="W1" s="121" t="s">
        <v>595</v>
      </c>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row>
    <row r="2" spans="1:51" ht="27.75" customHeight="1" x14ac:dyDescent="0.25">
      <c r="A2" s="722"/>
      <c r="B2" s="727"/>
      <c r="C2" s="728"/>
      <c r="D2" s="728"/>
      <c r="E2" s="728"/>
      <c r="F2" s="728"/>
      <c r="G2" s="728"/>
      <c r="H2" s="728"/>
      <c r="I2" s="728"/>
      <c r="J2" s="728"/>
      <c r="K2" s="728"/>
      <c r="L2" s="728"/>
      <c r="M2" s="728"/>
      <c r="N2" s="728"/>
      <c r="O2" s="728"/>
      <c r="P2" s="728"/>
      <c r="Q2" s="728"/>
      <c r="R2" s="728"/>
      <c r="S2" s="728"/>
      <c r="T2" s="728"/>
      <c r="U2" s="728"/>
      <c r="V2" s="729"/>
      <c r="W2" s="122" t="s">
        <v>106</v>
      </c>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row>
    <row r="3" spans="1:51" ht="27.75" customHeight="1" x14ac:dyDescent="0.25">
      <c r="A3" s="723"/>
      <c r="B3" s="730"/>
      <c r="C3" s="731"/>
      <c r="D3" s="731"/>
      <c r="E3" s="731"/>
      <c r="F3" s="731"/>
      <c r="G3" s="731"/>
      <c r="H3" s="731"/>
      <c r="I3" s="731"/>
      <c r="J3" s="731"/>
      <c r="K3" s="731"/>
      <c r="L3" s="731"/>
      <c r="M3" s="731"/>
      <c r="N3" s="731"/>
      <c r="O3" s="731"/>
      <c r="P3" s="731"/>
      <c r="Q3" s="731"/>
      <c r="R3" s="731"/>
      <c r="S3" s="731"/>
      <c r="T3" s="731"/>
      <c r="U3" s="731"/>
      <c r="V3" s="732"/>
      <c r="W3" s="123" t="s">
        <v>107</v>
      </c>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row>
    <row r="4" spans="1:51" ht="10.5" customHeight="1" x14ac:dyDescent="0.25">
      <c r="A4" s="14"/>
      <c r="B4" s="14"/>
      <c r="C4" s="14"/>
      <c r="D4" s="14"/>
      <c r="E4" s="14"/>
      <c r="F4" s="18"/>
      <c r="G4" s="18"/>
      <c r="H4" s="18"/>
      <c r="I4" s="19"/>
      <c r="J4" s="14"/>
      <c r="K4" s="14"/>
      <c r="L4" s="14"/>
      <c r="M4" s="14"/>
      <c r="N4" s="14"/>
      <c r="O4" s="14"/>
      <c r="P4" s="14"/>
      <c r="Q4" s="14"/>
      <c r="R4" s="14"/>
      <c r="S4" s="14"/>
      <c r="T4" s="14"/>
      <c r="U4" s="14"/>
      <c r="V4" s="22"/>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row>
    <row r="5" spans="1:51" ht="24" customHeight="1" x14ac:dyDescent="0.25">
      <c r="A5" s="20" t="s">
        <v>108</v>
      </c>
      <c r="B5" s="733" t="s">
        <v>27</v>
      </c>
      <c r="C5" s="734"/>
      <c r="D5" s="20"/>
      <c r="E5" s="21"/>
      <c r="F5" s="14"/>
      <c r="G5" s="14"/>
      <c r="H5" s="14"/>
      <c r="I5" s="19"/>
      <c r="J5" s="14"/>
      <c r="K5" s="14"/>
      <c r="L5" s="14"/>
      <c r="M5" s="14"/>
      <c r="N5" s="14"/>
      <c r="O5" s="14"/>
      <c r="P5" s="14"/>
      <c r="Q5" s="14"/>
      <c r="R5" s="14"/>
      <c r="S5" s="14"/>
      <c r="T5" s="14"/>
      <c r="U5" s="14"/>
      <c r="V5" s="124"/>
      <c r="W5" s="14"/>
      <c r="X5" s="14"/>
      <c r="Y5" s="14"/>
      <c r="Z5" s="22"/>
      <c r="AA5" s="22"/>
      <c r="AB5" s="22"/>
      <c r="AC5" s="22"/>
      <c r="AD5" s="14"/>
      <c r="AE5" s="14"/>
      <c r="AF5" s="14"/>
      <c r="AG5" s="14"/>
      <c r="AH5" s="14"/>
      <c r="AI5" s="14"/>
      <c r="AJ5" s="14"/>
      <c r="AK5" s="14"/>
      <c r="AL5" s="14"/>
      <c r="AM5" s="14"/>
      <c r="AN5" s="14"/>
      <c r="AO5" s="14"/>
      <c r="AP5" s="14"/>
      <c r="AQ5" s="14"/>
      <c r="AR5" s="14"/>
      <c r="AS5" s="14"/>
      <c r="AT5" s="14"/>
      <c r="AU5" s="14"/>
      <c r="AV5" s="14"/>
      <c r="AW5" s="14"/>
      <c r="AX5" s="14"/>
      <c r="AY5" s="14"/>
    </row>
    <row r="6" spans="1:51" ht="30" customHeight="1" x14ac:dyDescent="0.25">
      <c r="A6" s="20"/>
      <c r="B6" s="23"/>
      <c r="C6" s="14"/>
      <c r="D6" s="735" t="str">
        <f>IF(B5="","","Inicie la formulación seleccionando la política del MIPG de responsabilidad de la dependencia y para la cual van a formular los entregables y actvidades respectivas.")</f>
        <v>Inicie la formulación seleccionando la política del MIPG de responsabilidad de la dependencia y para la cual van a formular los entregables y actvidades respectivas.</v>
      </c>
      <c r="E6" s="728"/>
      <c r="F6" s="728"/>
      <c r="G6" s="728"/>
      <c r="H6" s="18"/>
      <c r="I6" s="24"/>
      <c r="J6" s="14"/>
      <c r="K6" s="14"/>
      <c r="L6" s="14"/>
      <c r="M6" s="14"/>
      <c r="N6" s="14"/>
      <c r="O6" s="14"/>
      <c r="P6" s="14"/>
      <c r="Q6" s="14"/>
      <c r="R6" s="14"/>
      <c r="S6" s="14"/>
      <c r="T6" s="14"/>
      <c r="U6" s="14"/>
      <c r="V6" s="124"/>
      <c r="W6" s="14"/>
      <c r="X6" s="14"/>
      <c r="Y6" s="14"/>
      <c r="Z6" s="22"/>
      <c r="AA6" s="22"/>
      <c r="AB6" s="22"/>
      <c r="AC6" s="22"/>
      <c r="AD6" s="14"/>
      <c r="AE6" s="14"/>
      <c r="AF6" s="14"/>
      <c r="AG6" s="14"/>
      <c r="AH6" s="14"/>
      <c r="AI6" s="14"/>
      <c r="AJ6" s="14"/>
      <c r="AK6" s="14"/>
      <c r="AL6" s="14"/>
      <c r="AM6" s="14"/>
      <c r="AN6" s="14"/>
      <c r="AO6" s="14"/>
      <c r="AP6" s="14"/>
      <c r="AQ6" s="14"/>
      <c r="AR6" s="14"/>
      <c r="AS6" s="14"/>
      <c r="AT6" s="14"/>
      <c r="AU6" s="14"/>
      <c r="AV6" s="14"/>
      <c r="AW6" s="14"/>
      <c r="AX6" s="14"/>
      <c r="AY6" s="14"/>
    </row>
    <row r="7" spans="1:51" ht="8.25" customHeight="1" x14ac:dyDescent="0.25">
      <c r="A7" s="14"/>
      <c r="B7" s="14"/>
      <c r="C7" s="14"/>
      <c r="D7" s="14"/>
      <c r="E7" s="14"/>
      <c r="F7" s="18"/>
      <c r="G7" s="18"/>
      <c r="H7" s="18"/>
      <c r="I7" s="19"/>
      <c r="J7" s="14"/>
      <c r="K7" s="14"/>
      <c r="L7" s="14"/>
      <c r="M7" s="14"/>
      <c r="N7" s="14"/>
      <c r="O7" s="14"/>
      <c r="P7" s="14"/>
      <c r="Q7" s="14"/>
      <c r="R7" s="14"/>
      <c r="S7" s="14"/>
      <c r="T7" s="14"/>
      <c r="U7" s="14"/>
      <c r="V7" s="22"/>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row>
    <row r="8" spans="1:51" ht="14.25" customHeight="1" x14ac:dyDescent="0.25">
      <c r="A8" s="736" t="s">
        <v>109</v>
      </c>
      <c r="B8" s="737"/>
      <c r="C8" s="738"/>
      <c r="D8" s="736" t="s">
        <v>110</v>
      </c>
      <c r="E8" s="737"/>
      <c r="F8" s="737"/>
      <c r="G8" s="737"/>
      <c r="H8" s="737"/>
      <c r="I8" s="738"/>
      <c r="J8" s="719" t="s">
        <v>111</v>
      </c>
      <c r="K8" s="720"/>
      <c r="L8" s="720"/>
      <c r="M8" s="720"/>
      <c r="N8" s="720"/>
      <c r="O8" s="720"/>
      <c r="P8" s="720"/>
      <c r="Q8" s="720"/>
      <c r="R8" s="720"/>
      <c r="S8" s="720"/>
      <c r="T8" s="720"/>
      <c r="U8" s="718"/>
      <c r="V8" s="742" t="s">
        <v>264</v>
      </c>
      <c r="W8" s="738"/>
      <c r="X8" s="719" t="s">
        <v>112</v>
      </c>
      <c r="Y8" s="720"/>
      <c r="Z8" s="720"/>
      <c r="AA8" s="720"/>
      <c r="AB8" s="720"/>
      <c r="AC8" s="720"/>
      <c r="AD8" s="718"/>
      <c r="AE8" s="719" t="s">
        <v>112</v>
      </c>
      <c r="AF8" s="720"/>
      <c r="AG8" s="720"/>
      <c r="AH8" s="720"/>
      <c r="AI8" s="720"/>
      <c r="AJ8" s="720"/>
      <c r="AK8" s="718"/>
      <c r="AL8" s="719" t="s">
        <v>112</v>
      </c>
      <c r="AM8" s="720"/>
      <c r="AN8" s="720"/>
      <c r="AO8" s="720"/>
      <c r="AP8" s="720"/>
      <c r="AQ8" s="720"/>
      <c r="AR8" s="718"/>
      <c r="AS8" s="719" t="s">
        <v>112</v>
      </c>
      <c r="AT8" s="720"/>
      <c r="AU8" s="720"/>
      <c r="AV8" s="720"/>
      <c r="AW8" s="720"/>
      <c r="AX8" s="720"/>
      <c r="AY8" s="718"/>
    </row>
    <row r="9" spans="1:51" x14ac:dyDescent="0.25">
      <c r="A9" s="739"/>
      <c r="B9" s="740"/>
      <c r="C9" s="741"/>
      <c r="D9" s="739"/>
      <c r="E9" s="740"/>
      <c r="F9" s="740"/>
      <c r="G9" s="740"/>
      <c r="H9" s="740"/>
      <c r="I9" s="741"/>
      <c r="J9" s="743" t="s">
        <v>113</v>
      </c>
      <c r="K9" s="720"/>
      <c r="L9" s="718"/>
      <c r="M9" s="743" t="s">
        <v>114</v>
      </c>
      <c r="N9" s="720"/>
      <c r="O9" s="718"/>
      <c r="P9" s="743" t="s">
        <v>115</v>
      </c>
      <c r="Q9" s="720"/>
      <c r="R9" s="718"/>
      <c r="S9" s="743" t="s">
        <v>116</v>
      </c>
      <c r="T9" s="720"/>
      <c r="U9" s="718"/>
      <c r="V9" s="739"/>
      <c r="W9" s="741"/>
      <c r="X9" s="717" t="s">
        <v>117</v>
      </c>
      <c r="Y9" s="718"/>
      <c r="Z9" s="717" t="s">
        <v>118</v>
      </c>
      <c r="AA9" s="718"/>
      <c r="AB9" s="717" t="s">
        <v>119</v>
      </c>
      <c r="AC9" s="718"/>
      <c r="AD9" s="95" t="s">
        <v>120</v>
      </c>
      <c r="AE9" s="717" t="s">
        <v>121</v>
      </c>
      <c r="AF9" s="718"/>
      <c r="AG9" s="717" t="s">
        <v>122</v>
      </c>
      <c r="AH9" s="718"/>
      <c r="AI9" s="717" t="s">
        <v>123</v>
      </c>
      <c r="AJ9" s="718"/>
      <c r="AK9" s="95" t="s">
        <v>120</v>
      </c>
      <c r="AL9" s="717" t="s">
        <v>124</v>
      </c>
      <c r="AM9" s="718"/>
      <c r="AN9" s="717" t="s">
        <v>125</v>
      </c>
      <c r="AO9" s="718"/>
      <c r="AP9" s="717" t="s">
        <v>126</v>
      </c>
      <c r="AQ9" s="718"/>
      <c r="AR9" s="95" t="s">
        <v>120</v>
      </c>
      <c r="AS9" s="717" t="s">
        <v>127</v>
      </c>
      <c r="AT9" s="718"/>
      <c r="AU9" s="717" t="s">
        <v>128</v>
      </c>
      <c r="AV9" s="718"/>
      <c r="AW9" s="717" t="s">
        <v>129</v>
      </c>
      <c r="AX9" s="718"/>
      <c r="AY9" s="95" t="s">
        <v>120</v>
      </c>
    </row>
    <row r="10" spans="1:51" ht="35.25" x14ac:dyDescent="0.25">
      <c r="A10" s="26" t="s">
        <v>130</v>
      </c>
      <c r="B10" s="26" t="s">
        <v>131</v>
      </c>
      <c r="C10" s="26" t="s">
        <v>132</v>
      </c>
      <c r="D10" s="27" t="s">
        <v>133</v>
      </c>
      <c r="E10" s="26" t="s">
        <v>0</v>
      </c>
      <c r="F10" s="26" t="s">
        <v>134</v>
      </c>
      <c r="G10" s="26" t="s">
        <v>1</v>
      </c>
      <c r="H10" s="28" t="s">
        <v>135</v>
      </c>
      <c r="I10" s="26" t="s">
        <v>136</v>
      </c>
      <c r="J10" s="27" t="s">
        <v>137</v>
      </c>
      <c r="K10" s="27" t="s">
        <v>138</v>
      </c>
      <c r="L10" s="27" t="s">
        <v>139</v>
      </c>
      <c r="M10" s="27" t="s">
        <v>140</v>
      </c>
      <c r="N10" s="27" t="s">
        <v>141</v>
      </c>
      <c r="O10" s="27" t="s">
        <v>142</v>
      </c>
      <c r="P10" s="27" t="s">
        <v>143</v>
      </c>
      <c r="Q10" s="27" t="s">
        <v>144</v>
      </c>
      <c r="R10" s="27" t="s">
        <v>145</v>
      </c>
      <c r="S10" s="27" t="s">
        <v>146</v>
      </c>
      <c r="T10" s="27" t="s">
        <v>147</v>
      </c>
      <c r="U10" s="27" t="s">
        <v>148</v>
      </c>
      <c r="V10" s="26" t="s">
        <v>265</v>
      </c>
      <c r="W10" s="26" t="s">
        <v>266</v>
      </c>
      <c r="X10" s="28" t="s">
        <v>149</v>
      </c>
      <c r="Y10" s="28" t="s">
        <v>150</v>
      </c>
      <c r="Z10" s="28" t="s">
        <v>596</v>
      </c>
      <c r="AA10" s="28" t="s">
        <v>150</v>
      </c>
      <c r="AB10" s="28" t="s">
        <v>597</v>
      </c>
      <c r="AC10" s="28" t="s">
        <v>150</v>
      </c>
      <c r="AD10" s="125" t="s">
        <v>151</v>
      </c>
      <c r="AE10" s="28" t="s">
        <v>149</v>
      </c>
      <c r="AF10" s="28" t="s">
        <v>150</v>
      </c>
      <c r="AG10" s="28" t="s">
        <v>598</v>
      </c>
      <c r="AH10" s="28" t="s">
        <v>150</v>
      </c>
      <c r="AI10" s="28" t="s">
        <v>599</v>
      </c>
      <c r="AJ10" s="28" t="s">
        <v>150</v>
      </c>
      <c r="AK10" s="125" t="s">
        <v>154</v>
      </c>
      <c r="AL10" s="28" t="s">
        <v>149</v>
      </c>
      <c r="AM10" s="28" t="s">
        <v>150</v>
      </c>
      <c r="AN10" s="28" t="s">
        <v>600</v>
      </c>
      <c r="AO10" s="28" t="s">
        <v>150</v>
      </c>
      <c r="AP10" s="28" t="s">
        <v>601</v>
      </c>
      <c r="AQ10" s="28" t="s">
        <v>150</v>
      </c>
      <c r="AR10" s="125" t="s">
        <v>156</v>
      </c>
      <c r="AS10" s="28" t="s">
        <v>149</v>
      </c>
      <c r="AT10" s="28" t="s">
        <v>150</v>
      </c>
      <c r="AU10" s="28" t="s">
        <v>602</v>
      </c>
      <c r="AV10" s="28" t="s">
        <v>150</v>
      </c>
      <c r="AW10" s="28" t="s">
        <v>603</v>
      </c>
      <c r="AX10" s="28" t="s">
        <v>150</v>
      </c>
      <c r="AY10" s="125" t="s">
        <v>158</v>
      </c>
    </row>
    <row r="11" spans="1:51" ht="57" x14ac:dyDescent="0.25">
      <c r="A11" s="200" t="s">
        <v>29</v>
      </c>
      <c r="B11" s="200" t="s">
        <v>28</v>
      </c>
      <c r="C11" s="126" t="s">
        <v>68</v>
      </c>
      <c r="D11" s="201">
        <v>0.02</v>
      </c>
      <c r="E11" s="127" t="s">
        <v>523</v>
      </c>
      <c r="F11" s="106">
        <v>1</v>
      </c>
      <c r="G11" s="106" t="s">
        <v>4</v>
      </c>
      <c r="H11" s="201">
        <v>0.02</v>
      </c>
      <c r="I11" s="103" t="s">
        <v>604</v>
      </c>
      <c r="J11" s="128">
        <v>1</v>
      </c>
      <c r="K11" s="202"/>
      <c r="L11" s="202"/>
      <c r="M11" s="202"/>
      <c r="N11" s="202"/>
      <c r="O11" s="202"/>
      <c r="P11" s="202"/>
      <c r="Q11" s="202"/>
      <c r="R11" s="202"/>
      <c r="S11" s="202"/>
      <c r="T11" s="202"/>
      <c r="U11" s="202"/>
      <c r="V11" s="203"/>
      <c r="W11" s="139"/>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row>
    <row r="12" spans="1:51" ht="16.5" x14ac:dyDescent="0.3">
      <c r="A12" s="200" t="s">
        <v>29</v>
      </c>
      <c r="B12" s="200" t="s">
        <v>28</v>
      </c>
      <c r="C12" s="131" t="s">
        <v>68</v>
      </c>
      <c r="D12" s="85">
        <v>4.9000000000000002E-2</v>
      </c>
      <c r="E12" s="46" t="s">
        <v>525</v>
      </c>
      <c r="F12" s="83">
        <v>1</v>
      </c>
      <c r="G12" s="83" t="s">
        <v>4</v>
      </c>
      <c r="H12" s="85">
        <v>4.9000000000000002E-2</v>
      </c>
      <c r="I12" s="205" t="s">
        <v>605</v>
      </c>
      <c r="J12" s="206"/>
      <c r="K12" s="206"/>
      <c r="L12" s="206"/>
      <c r="M12" s="206"/>
      <c r="N12" s="207">
        <v>1</v>
      </c>
      <c r="O12" s="206"/>
      <c r="P12" s="206"/>
      <c r="Q12" s="206"/>
      <c r="R12" s="206"/>
      <c r="S12" s="206"/>
      <c r="T12" s="206"/>
      <c r="U12" s="206"/>
      <c r="V12" s="208"/>
      <c r="W12" s="50"/>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row>
    <row r="13" spans="1:51" ht="33" x14ac:dyDescent="0.3">
      <c r="A13" s="200" t="s">
        <v>29</v>
      </c>
      <c r="B13" s="200" t="s">
        <v>28</v>
      </c>
      <c r="C13" s="126" t="s">
        <v>68</v>
      </c>
      <c r="D13" s="105">
        <v>4.9000000000000002E-2</v>
      </c>
      <c r="E13" s="210" t="s">
        <v>525</v>
      </c>
      <c r="F13" s="106">
        <v>1</v>
      </c>
      <c r="G13" s="106" t="s">
        <v>4</v>
      </c>
      <c r="H13" s="105">
        <v>4.9000000000000002E-2</v>
      </c>
      <c r="I13" s="205" t="s">
        <v>606</v>
      </c>
      <c r="J13" s="202"/>
      <c r="K13" s="202"/>
      <c r="L13" s="202"/>
      <c r="M13" s="202"/>
      <c r="N13" s="202"/>
      <c r="O13" s="211">
        <v>1</v>
      </c>
      <c r="P13" s="202"/>
      <c r="Q13" s="202"/>
      <c r="R13" s="202"/>
      <c r="S13" s="202"/>
      <c r="T13" s="202"/>
      <c r="U13" s="202"/>
      <c r="V13" s="203"/>
      <c r="W13" s="139"/>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row>
    <row r="14" spans="1:51" ht="16.5" x14ac:dyDescent="0.3">
      <c r="A14" s="200" t="s">
        <v>29</v>
      </c>
      <c r="B14" s="200" t="s">
        <v>28</v>
      </c>
      <c r="C14" s="131" t="s">
        <v>68</v>
      </c>
      <c r="D14" s="85">
        <v>4.9000000000000002E-2</v>
      </c>
      <c r="E14" s="210" t="s">
        <v>525</v>
      </c>
      <c r="F14" s="83">
        <v>1</v>
      </c>
      <c r="G14" s="83" t="s">
        <v>4</v>
      </c>
      <c r="H14" s="85">
        <v>4.9000000000000002E-2</v>
      </c>
      <c r="I14" s="205" t="s">
        <v>607</v>
      </c>
      <c r="J14" s="206"/>
      <c r="K14" s="206"/>
      <c r="L14" s="206"/>
      <c r="M14" s="206"/>
      <c r="N14" s="206"/>
      <c r="O14" s="206"/>
      <c r="P14" s="206"/>
      <c r="Q14" s="206"/>
      <c r="R14" s="207">
        <v>1</v>
      </c>
      <c r="S14" s="206"/>
      <c r="T14" s="206"/>
      <c r="U14" s="206"/>
      <c r="V14" s="208"/>
      <c r="W14" s="50"/>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row>
    <row r="15" spans="1:51" ht="33" x14ac:dyDescent="0.3">
      <c r="A15" s="200" t="s">
        <v>29</v>
      </c>
      <c r="B15" s="200" t="s">
        <v>28</v>
      </c>
      <c r="C15" s="126" t="s">
        <v>68</v>
      </c>
      <c r="D15" s="105">
        <v>4.9000000000000002E-2</v>
      </c>
      <c r="E15" s="210" t="s">
        <v>525</v>
      </c>
      <c r="F15" s="106">
        <v>1</v>
      </c>
      <c r="G15" s="106" t="s">
        <v>4</v>
      </c>
      <c r="H15" s="105">
        <v>4.9000000000000002E-2</v>
      </c>
      <c r="I15" s="205" t="s">
        <v>608</v>
      </c>
      <c r="J15" s="202"/>
      <c r="K15" s="202"/>
      <c r="L15" s="202"/>
      <c r="M15" s="202"/>
      <c r="N15" s="202"/>
      <c r="O15" s="211">
        <v>1</v>
      </c>
      <c r="P15" s="202"/>
      <c r="Q15" s="202"/>
      <c r="R15" s="202"/>
      <c r="S15" s="202"/>
      <c r="T15" s="202"/>
      <c r="U15" s="202"/>
      <c r="V15" s="203"/>
      <c r="W15" s="139"/>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row>
    <row r="16" spans="1:51" ht="33" x14ac:dyDescent="0.3">
      <c r="A16" s="200" t="s">
        <v>29</v>
      </c>
      <c r="B16" s="200" t="s">
        <v>28</v>
      </c>
      <c r="C16" s="131" t="s">
        <v>68</v>
      </c>
      <c r="D16" s="85">
        <v>4.9000000000000002E-2</v>
      </c>
      <c r="E16" s="210" t="s">
        <v>525</v>
      </c>
      <c r="F16" s="83">
        <v>1</v>
      </c>
      <c r="G16" s="83" t="s">
        <v>4</v>
      </c>
      <c r="H16" s="85">
        <v>4.9000000000000002E-2</v>
      </c>
      <c r="I16" s="205" t="s">
        <v>609</v>
      </c>
      <c r="J16" s="206"/>
      <c r="K16" s="206"/>
      <c r="L16" s="206"/>
      <c r="M16" s="206"/>
      <c r="N16" s="206"/>
      <c r="O16" s="207">
        <v>1</v>
      </c>
      <c r="P16" s="206"/>
      <c r="Q16" s="206"/>
      <c r="R16" s="206"/>
      <c r="S16" s="206"/>
      <c r="T16" s="206"/>
      <c r="U16" s="206"/>
      <c r="V16" s="208"/>
      <c r="W16" s="50"/>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09"/>
      <c r="AX16" s="209"/>
      <c r="AY16" s="209"/>
    </row>
    <row r="17" spans="1:51" ht="16.5" x14ac:dyDescent="0.3">
      <c r="A17" s="200" t="s">
        <v>29</v>
      </c>
      <c r="B17" s="200" t="s">
        <v>28</v>
      </c>
      <c r="C17" s="126" t="s">
        <v>68</v>
      </c>
      <c r="D17" s="105">
        <v>4.9000000000000002E-2</v>
      </c>
      <c r="E17" s="210" t="s">
        <v>525</v>
      </c>
      <c r="F17" s="106">
        <v>1</v>
      </c>
      <c r="G17" s="106" t="s">
        <v>4</v>
      </c>
      <c r="H17" s="105">
        <v>4.9000000000000002E-2</v>
      </c>
      <c r="I17" s="205" t="s">
        <v>610</v>
      </c>
      <c r="J17" s="202"/>
      <c r="K17" s="202"/>
      <c r="L17" s="202"/>
      <c r="M17" s="202"/>
      <c r="N17" s="202"/>
      <c r="O17" s="211">
        <v>1</v>
      </c>
      <c r="P17" s="202"/>
      <c r="Q17" s="202"/>
      <c r="R17" s="202"/>
      <c r="S17" s="202"/>
      <c r="T17" s="202"/>
      <c r="U17" s="202"/>
      <c r="V17" s="203"/>
      <c r="W17" s="139"/>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row>
    <row r="18" spans="1:51" ht="16.5" x14ac:dyDescent="0.3">
      <c r="A18" s="200" t="s">
        <v>29</v>
      </c>
      <c r="B18" s="200" t="s">
        <v>28</v>
      </c>
      <c r="C18" s="131" t="s">
        <v>68</v>
      </c>
      <c r="D18" s="85">
        <v>4.9000000000000002E-2</v>
      </c>
      <c r="E18" s="210" t="s">
        <v>525</v>
      </c>
      <c r="F18" s="83">
        <v>1</v>
      </c>
      <c r="G18" s="83" t="s">
        <v>4</v>
      </c>
      <c r="H18" s="85">
        <v>4.9000000000000002E-2</v>
      </c>
      <c r="I18" s="205" t="s">
        <v>611</v>
      </c>
      <c r="J18" s="206"/>
      <c r="K18" s="206"/>
      <c r="L18" s="206"/>
      <c r="M18" s="206"/>
      <c r="N18" s="207">
        <v>1</v>
      </c>
      <c r="O18" s="206"/>
      <c r="P18" s="206"/>
      <c r="Q18" s="206"/>
      <c r="R18" s="206"/>
      <c r="S18" s="206"/>
      <c r="T18" s="206"/>
      <c r="U18" s="206"/>
      <c r="V18" s="208"/>
      <c r="W18" s="50"/>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09"/>
      <c r="AX18" s="209"/>
      <c r="AY18" s="209"/>
    </row>
    <row r="19" spans="1:51" ht="16.5" x14ac:dyDescent="0.3">
      <c r="A19" s="200" t="s">
        <v>29</v>
      </c>
      <c r="B19" s="200" t="s">
        <v>28</v>
      </c>
      <c r="C19" s="126" t="s">
        <v>68</v>
      </c>
      <c r="D19" s="105">
        <v>4.9000000000000002E-2</v>
      </c>
      <c r="E19" s="210" t="s">
        <v>525</v>
      </c>
      <c r="F19" s="106">
        <v>1</v>
      </c>
      <c r="G19" s="106" t="s">
        <v>4</v>
      </c>
      <c r="H19" s="105">
        <v>4.9000000000000002E-2</v>
      </c>
      <c r="I19" s="205" t="s">
        <v>612</v>
      </c>
      <c r="J19" s="202"/>
      <c r="K19" s="202"/>
      <c r="L19" s="202"/>
      <c r="M19" s="202"/>
      <c r="N19" s="202"/>
      <c r="O19" s="211">
        <v>1</v>
      </c>
      <c r="P19" s="202"/>
      <c r="Q19" s="202"/>
      <c r="R19" s="202"/>
      <c r="S19" s="202"/>
      <c r="T19" s="202"/>
      <c r="U19" s="202"/>
      <c r="V19" s="203"/>
      <c r="W19" s="139"/>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row>
    <row r="20" spans="1:51" ht="49.5" x14ac:dyDescent="0.3">
      <c r="A20" s="200" t="s">
        <v>29</v>
      </c>
      <c r="B20" s="200" t="s">
        <v>28</v>
      </c>
      <c r="C20" s="131" t="s">
        <v>68</v>
      </c>
      <c r="D20" s="85">
        <v>4.9000000000000002E-2</v>
      </c>
      <c r="E20" s="210" t="s">
        <v>525</v>
      </c>
      <c r="F20" s="83">
        <v>1</v>
      </c>
      <c r="G20" s="83" t="s">
        <v>4</v>
      </c>
      <c r="H20" s="85">
        <v>4.9000000000000002E-2</v>
      </c>
      <c r="I20" s="205" t="s">
        <v>613</v>
      </c>
      <c r="J20" s="206"/>
      <c r="K20" s="206"/>
      <c r="L20" s="206"/>
      <c r="M20" s="206"/>
      <c r="N20" s="212">
        <v>1</v>
      </c>
      <c r="O20" s="206"/>
      <c r="P20" s="206"/>
      <c r="Q20" s="206"/>
      <c r="R20" s="206"/>
      <c r="S20" s="206"/>
      <c r="T20" s="206"/>
      <c r="U20" s="206"/>
      <c r="V20" s="208"/>
      <c r="W20" s="50"/>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09"/>
      <c r="AX20" s="209"/>
      <c r="AY20" s="209"/>
    </row>
    <row r="21" spans="1:51" ht="33" x14ac:dyDescent="0.3">
      <c r="A21" s="200" t="s">
        <v>29</v>
      </c>
      <c r="B21" s="200" t="s">
        <v>28</v>
      </c>
      <c r="C21" s="126" t="s">
        <v>68</v>
      </c>
      <c r="D21" s="105">
        <v>4.9000000000000002E-2</v>
      </c>
      <c r="E21" s="210" t="s">
        <v>525</v>
      </c>
      <c r="F21" s="106">
        <v>1</v>
      </c>
      <c r="G21" s="106" t="s">
        <v>4</v>
      </c>
      <c r="H21" s="105">
        <v>4.9000000000000002E-2</v>
      </c>
      <c r="I21" s="205" t="s">
        <v>614</v>
      </c>
      <c r="J21" s="202"/>
      <c r="K21" s="202"/>
      <c r="L21" s="202"/>
      <c r="M21" s="202"/>
      <c r="N21" s="207">
        <v>1</v>
      </c>
      <c r="O21" s="202"/>
      <c r="P21" s="202"/>
      <c r="Q21" s="202"/>
      <c r="R21" s="202"/>
      <c r="S21" s="202"/>
      <c r="T21" s="202"/>
      <c r="U21" s="202"/>
      <c r="V21" s="203"/>
      <c r="W21" s="139"/>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row>
    <row r="22" spans="1:51" ht="33" x14ac:dyDescent="0.3">
      <c r="A22" s="200" t="s">
        <v>29</v>
      </c>
      <c r="B22" s="200" t="s">
        <v>28</v>
      </c>
      <c r="C22" s="131" t="s">
        <v>68</v>
      </c>
      <c r="D22" s="85">
        <v>4.9000000000000002E-2</v>
      </c>
      <c r="E22" s="210" t="s">
        <v>525</v>
      </c>
      <c r="F22" s="83">
        <v>1</v>
      </c>
      <c r="G22" s="83" t="s">
        <v>4</v>
      </c>
      <c r="H22" s="85">
        <v>4.9000000000000002E-2</v>
      </c>
      <c r="I22" s="205" t="s">
        <v>615</v>
      </c>
      <c r="J22" s="206"/>
      <c r="K22" s="206"/>
      <c r="L22" s="206"/>
      <c r="M22" s="206"/>
      <c r="N22" s="206"/>
      <c r="O22" s="207">
        <v>1</v>
      </c>
      <c r="P22" s="206"/>
      <c r="Q22" s="206"/>
      <c r="R22" s="206"/>
      <c r="S22" s="206"/>
      <c r="T22" s="206"/>
      <c r="U22" s="206"/>
      <c r="V22" s="208"/>
      <c r="W22" s="50"/>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c r="AY22" s="209"/>
    </row>
    <row r="23" spans="1:51" ht="16.5" x14ac:dyDescent="0.3">
      <c r="A23" s="200" t="s">
        <v>29</v>
      </c>
      <c r="B23" s="200" t="s">
        <v>28</v>
      </c>
      <c r="C23" s="126" t="s">
        <v>68</v>
      </c>
      <c r="D23" s="105">
        <v>4.9000000000000002E-2</v>
      </c>
      <c r="E23" s="210" t="s">
        <v>525</v>
      </c>
      <c r="F23" s="106">
        <v>1</v>
      </c>
      <c r="G23" s="106" t="s">
        <v>4</v>
      </c>
      <c r="H23" s="105">
        <v>4.9000000000000002E-2</v>
      </c>
      <c r="I23" s="205" t="s">
        <v>616</v>
      </c>
      <c r="J23" s="202"/>
      <c r="K23" s="202"/>
      <c r="L23" s="202"/>
      <c r="M23" s="202"/>
      <c r="N23" s="202"/>
      <c r="O23" s="211">
        <v>1</v>
      </c>
      <c r="P23" s="202"/>
      <c r="Q23" s="202"/>
      <c r="R23" s="202"/>
      <c r="S23" s="202"/>
      <c r="T23" s="202"/>
      <c r="U23" s="202"/>
      <c r="V23" s="203"/>
      <c r="W23" s="139"/>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row>
    <row r="24" spans="1:51" ht="16.5" x14ac:dyDescent="0.3">
      <c r="A24" s="200" t="s">
        <v>29</v>
      </c>
      <c r="B24" s="200" t="s">
        <v>28</v>
      </c>
      <c r="C24" s="131" t="s">
        <v>68</v>
      </c>
      <c r="D24" s="85">
        <v>4.9000000000000002E-2</v>
      </c>
      <c r="E24" s="210" t="s">
        <v>525</v>
      </c>
      <c r="F24" s="83">
        <v>1</v>
      </c>
      <c r="G24" s="83" t="s">
        <v>4</v>
      </c>
      <c r="H24" s="85">
        <v>4.9000000000000002E-2</v>
      </c>
      <c r="I24" s="205" t="s">
        <v>617</v>
      </c>
      <c r="J24" s="206"/>
      <c r="K24" s="206"/>
      <c r="L24" s="206"/>
      <c r="M24" s="206"/>
      <c r="N24" s="206"/>
      <c r="O24" s="206"/>
      <c r="P24" s="206"/>
      <c r="Q24" s="206"/>
      <c r="R24" s="207">
        <v>1</v>
      </c>
      <c r="S24" s="206"/>
      <c r="T24" s="206"/>
      <c r="U24" s="206"/>
      <c r="V24" s="208"/>
      <c r="W24" s="50"/>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09"/>
      <c r="AX24" s="209"/>
      <c r="AY24" s="209"/>
    </row>
    <row r="25" spans="1:51" ht="33" x14ac:dyDescent="0.3">
      <c r="A25" s="200" t="s">
        <v>29</v>
      </c>
      <c r="B25" s="200" t="s">
        <v>28</v>
      </c>
      <c r="C25" s="126" t="s">
        <v>68</v>
      </c>
      <c r="D25" s="105">
        <v>4.9000000000000002E-2</v>
      </c>
      <c r="E25" s="210" t="s">
        <v>525</v>
      </c>
      <c r="F25" s="106">
        <v>1</v>
      </c>
      <c r="G25" s="106" t="s">
        <v>4</v>
      </c>
      <c r="H25" s="105">
        <v>4.9000000000000002E-2</v>
      </c>
      <c r="I25" s="205" t="s">
        <v>618</v>
      </c>
      <c r="J25" s="202"/>
      <c r="K25" s="202"/>
      <c r="L25" s="202"/>
      <c r="M25" s="202"/>
      <c r="N25" s="211">
        <v>1</v>
      </c>
      <c r="O25" s="202"/>
      <c r="P25" s="202"/>
      <c r="Q25" s="202"/>
      <c r="R25" s="202"/>
      <c r="S25" s="202"/>
      <c r="T25" s="202"/>
      <c r="U25" s="202"/>
      <c r="V25" s="203"/>
      <c r="W25" s="139"/>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row>
    <row r="26" spans="1:51" ht="16.5" x14ac:dyDescent="0.3">
      <c r="A26" s="200" t="s">
        <v>29</v>
      </c>
      <c r="B26" s="200" t="s">
        <v>28</v>
      </c>
      <c r="C26" s="131" t="s">
        <v>68</v>
      </c>
      <c r="D26" s="85">
        <v>4.9000000000000002E-2</v>
      </c>
      <c r="E26" s="210" t="s">
        <v>525</v>
      </c>
      <c r="F26" s="83">
        <v>1</v>
      </c>
      <c r="G26" s="83" t="s">
        <v>4</v>
      </c>
      <c r="H26" s="85">
        <v>4.9000000000000002E-2</v>
      </c>
      <c r="I26" s="205" t="s">
        <v>619</v>
      </c>
      <c r="J26" s="206"/>
      <c r="K26" s="206"/>
      <c r="L26" s="206"/>
      <c r="M26" s="206"/>
      <c r="N26" s="206"/>
      <c r="O26" s="207">
        <v>1</v>
      </c>
      <c r="P26" s="206"/>
      <c r="Q26" s="206"/>
      <c r="R26" s="206"/>
      <c r="S26" s="206"/>
      <c r="T26" s="206"/>
      <c r="U26" s="206"/>
      <c r="V26" s="208"/>
      <c r="W26" s="50"/>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09"/>
      <c r="AX26" s="209"/>
      <c r="AY26" s="209"/>
    </row>
    <row r="27" spans="1:51" ht="16.5" x14ac:dyDescent="0.3">
      <c r="A27" s="200" t="s">
        <v>29</v>
      </c>
      <c r="B27" s="200" t="s">
        <v>28</v>
      </c>
      <c r="C27" s="126" t="s">
        <v>68</v>
      </c>
      <c r="D27" s="105">
        <v>4.9000000000000002E-2</v>
      </c>
      <c r="E27" s="210" t="s">
        <v>525</v>
      </c>
      <c r="F27" s="106">
        <v>1</v>
      </c>
      <c r="G27" s="106" t="s">
        <v>4</v>
      </c>
      <c r="H27" s="105">
        <v>4.9000000000000002E-2</v>
      </c>
      <c r="I27" s="205" t="s">
        <v>620</v>
      </c>
      <c r="J27" s="202"/>
      <c r="K27" s="202"/>
      <c r="L27" s="202"/>
      <c r="M27" s="202"/>
      <c r="N27" s="202"/>
      <c r="O27" s="202"/>
      <c r="P27" s="202"/>
      <c r="Q27" s="202"/>
      <c r="R27" s="211">
        <v>1</v>
      </c>
      <c r="S27" s="202"/>
      <c r="T27" s="202"/>
      <c r="U27" s="202"/>
      <c r="V27" s="203"/>
      <c r="W27" s="139"/>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row>
    <row r="28" spans="1:51" ht="49.5" x14ac:dyDescent="0.3">
      <c r="A28" s="200" t="s">
        <v>29</v>
      </c>
      <c r="B28" s="200" t="s">
        <v>28</v>
      </c>
      <c r="C28" s="131" t="s">
        <v>68</v>
      </c>
      <c r="D28" s="85">
        <v>4.9000000000000002E-2</v>
      </c>
      <c r="E28" s="210" t="s">
        <v>525</v>
      </c>
      <c r="F28" s="83">
        <v>1</v>
      </c>
      <c r="G28" s="83" t="s">
        <v>4</v>
      </c>
      <c r="H28" s="85">
        <v>4.9000000000000002E-2</v>
      </c>
      <c r="I28" s="205" t="s">
        <v>621</v>
      </c>
      <c r="J28" s="206"/>
      <c r="K28" s="206"/>
      <c r="L28" s="206"/>
      <c r="M28" s="206"/>
      <c r="N28" s="206"/>
      <c r="O28" s="207">
        <v>1</v>
      </c>
      <c r="P28" s="206"/>
      <c r="Q28" s="206"/>
      <c r="R28" s="206"/>
      <c r="S28" s="206"/>
      <c r="T28" s="206"/>
      <c r="U28" s="206"/>
      <c r="V28" s="208"/>
      <c r="W28" s="50"/>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09"/>
      <c r="AY28" s="209"/>
    </row>
    <row r="29" spans="1:51" ht="49.5" x14ac:dyDescent="0.3">
      <c r="A29" s="200" t="s">
        <v>29</v>
      </c>
      <c r="B29" s="200" t="s">
        <v>28</v>
      </c>
      <c r="C29" s="126" t="s">
        <v>68</v>
      </c>
      <c r="D29" s="105">
        <v>4.9000000000000002E-2</v>
      </c>
      <c r="E29" s="210" t="s">
        <v>525</v>
      </c>
      <c r="F29" s="106">
        <v>1</v>
      </c>
      <c r="G29" s="106" t="s">
        <v>4</v>
      </c>
      <c r="H29" s="105">
        <v>4.9000000000000002E-2</v>
      </c>
      <c r="I29" s="205" t="s">
        <v>622</v>
      </c>
      <c r="J29" s="202"/>
      <c r="K29" s="202"/>
      <c r="L29" s="202"/>
      <c r="M29" s="202"/>
      <c r="N29" s="202"/>
      <c r="O29" s="202"/>
      <c r="P29" s="202"/>
      <c r="Q29" s="202"/>
      <c r="R29" s="211">
        <v>1</v>
      </c>
      <c r="S29" s="202"/>
      <c r="T29" s="202"/>
      <c r="U29" s="202"/>
      <c r="V29" s="203"/>
      <c r="W29" s="139"/>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row>
    <row r="30" spans="1:51" ht="33" x14ac:dyDescent="0.3">
      <c r="A30" s="200" t="s">
        <v>29</v>
      </c>
      <c r="B30" s="200" t="s">
        <v>28</v>
      </c>
      <c r="C30" s="131" t="s">
        <v>68</v>
      </c>
      <c r="D30" s="85">
        <v>4.9000000000000002E-2</v>
      </c>
      <c r="E30" s="210" t="s">
        <v>525</v>
      </c>
      <c r="F30" s="83">
        <v>1</v>
      </c>
      <c r="G30" s="83" t="s">
        <v>4</v>
      </c>
      <c r="H30" s="85">
        <v>4.9000000000000002E-2</v>
      </c>
      <c r="I30" s="205" t="s">
        <v>623</v>
      </c>
      <c r="J30" s="206"/>
      <c r="K30" s="206"/>
      <c r="L30" s="206"/>
      <c r="M30" s="206"/>
      <c r="N30" s="206"/>
      <c r="O30" s="212">
        <v>1</v>
      </c>
      <c r="P30" s="206"/>
      <c r="Q30" s="206"/>
      <c r="R30" s="206"/>
      <c r="S30" s="206"/>
      <c r="T30" s="206"/>
      <c r="U30" s="206"/>
      <c r="V30" s="208"/>
      <c r="W30" s="50"/>
      <c r="X30" s="209"/>
      <c r="Y30" s="209"/>
      <c r="Z30" s="209"/>
      <c r="AA30" s="209"/>
      <c r="AB30" s="209"/>
      <c r="AC30" s="209"/>
      <c r="AD30" s="209"/>
      <c r="AE30" s="209"/>
      <c r="AF30" s="209"/>
      <c r="AG30" s="209"/>
      <c r="AH30" s="209"/>
      <c r="AI30" s="209"/>
      <c r="AJ30" s="209"/>
      <c r="AK30" s="209"/>
      <c r="AL30" s="209"/>
      <c r="AM30" s="209"/>
      <c r="AN30" s="209"/>
      <c r="AO30" s="209"/>
      <c r="AP30" s="209"/>
      <c r="AQ30" s="209"/>
      <c r="AR30" s="209"/>
      <c r="AS30" s="209"/>
      <c r="AT30" s="209"/>
      <c r="AU30" s="209"/>
      <c r="AV30" s="209"/>
      <c r="AW30" s="209"/>
      <c r="AX30" s="209"/>
      <c r="AY30" s="209"/>
    </row>
    <row r="31" spans="1:51" ht="33" x14ac:dyDescent="0.3">
      <c r="A31" s="200" t="s">
        <v>29</v>
      </c>
      <c r="B31" s="200" t="s">
        <v>28</v>
      </c>
      <c r="C31" s="126" t="s">
        <v>68</v>
      </c>
      <c r="D31" s="105">
        <v>4.9000000000000002E-2</v>
      </c>
      <c r="E31" s="210" t="s">
        <v>525</v>
      </c>
      <c r="F31" s="106">
        <v>1</v>
      </c>
      <c r="G31" s="106" t="s">
        <v>4</v>
      </c>
      <c r="H31" s="105">
        <v>4.9000000000000002E-2</v>
      </c>
      <c r="I31" s="205" t="s">
        <v>624</v>
      </c>
      <c r="J31" s="202"/>
      <c r="K31" s="202"/>
      <c r="L31" s="202"/>
      <c r="M31" s="202"/>
      <c r="N31" s="202"/>
      <c r="O31" s="202"/>
      <c r="P31" s="202"/>
      <c r="Q31" s="202"/>
      <c r="R31" s="211">
        <v>1</v>
      </c>
      <c r="S31" s="202"/>
      <c r="T31" s="202"/>
      <c r="U31" s="202"/>
      <c r="V31" s="203"/>
      <c r="W31" s="139"/>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row>
    <row r="32" spans="1:51"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8">
    <mergeCell ref="X8:AD8"/>
    <mergeCell ref="AE8:AK8"/>
    <mergeCell ref="AL8:AR8"/>
    <mergeCell ref="AS8:AY8"/>
    <mergeCell ref="A1:A3"/>
    <mergeCell ref="B1:V3"/>
    <mergeCell ref="B5:C5"/>
    <mergeCell ref="D6:G6"/>
    <mergeCell ref="A8:C9"/>
    <mergeCell ref="D8:I9"/>
    <mergeCell ref="V8:W9"/>
    <mergeCell ref="J8:U8"/>
    <mergeCell ref="P9:R9"/>
    <mergeCell ref="S9:U9"/>
    <mergeCell ref="J9:L9"/>
    <mergeCell ref="M9:O9"/>
    <mergeCell ref="AU9:AV9"/>
    <mergeCell ref="AW9:AX9"/>
    <mergeCell ref="X9:Y9"/>
    <mergeCell ref="Z9:AA9"/>
    <mergeCell ref="AB9:AC9"/>
    <mergeCell ref="AE9:AF9"/>
    <mergeCell ref="AG9:AH9"/>
    <mergeCell ref="AI9:AJ9"/>
    <mergeCell ref="AL9:AM9"/>
    <mergeCell ref="AN9:AO9"/>
    <mergeCell ref="AP9:AQ9"/>
    <mergeCell ref="AS9:AT9"/>
  </mergeCells>
  <conditionalFormatting sqref="D6">
    <cfRule type="expression" dxfId="1" priority="1">
      <formula>$D$6&lt;&gt;""</formula>
    </cfRule>
  </conditionalFormatting>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2">
        <x14:dataValidation type="list" allowBlank="1" showInputMessage="1" showErrorMessage="1" prompt="DEPENDENCIA FORMULADORA - Seleccione de la lista la dependencia para que se habiliten las opciones de los demas campos." xr:uid="{00000000-0002-0000-0A00-000000000000}">
          <x14:formula1>
            <xm:f>Listas!$C$2:$C$21</xm:f>
          </x14:formula1>
          <xm:sqref>B5</xm:sqref>
        </x14:dataValidation>
        <x14:dataValidation type="list" allowBlank="1" showInputMessage="1" showErrorMessage="1" prompt="Plan institucional asociado - Selecciones de la lista el plan institucional al que se asocia el entregable y las actividades que se van a proponer. NO COMBINAR CELDAS." xr:uid="{00000000-0002-0000-0A00-000001000000}">
          <x14:formula1>
            <xm:f>Listas!$G$2:$G$13</xm:f>
          </x14:formula1>
          <xm:sqref>C11:C31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12</vt:i4>
      </vt:variant>
    </vt:vector>
  </HeadingPairs>
  <TitlesOfParts>
    <vt:vector size="23" baseType="lpstr">
      <vt:lpstr>Listas</vt:lpstr>
      <vt:lpstr>Plan MIPG PBEI v1</vt:lpstr>
      <vt:lpstr>Componente programático</vt:lpstr>
      <vt:lpstr>Componente 1</vt:lpstr>
      <vt:lpstr>Componente 2</vt:lpstr>
      <vt:lpstr>Componente 3</vt:lpstr>
      <vt:lpstr>Componente 4</vt:lpstr>
      <vt:lpstr>TH</vt:lpstr>
      <vt:lpstr>Plan MIPG PIC v1</vt:lpstr>
      <vt:lpstr>Plan MIPG INTEGRIDAD</vt:lpstr>
      <vt:lpstr>Plan MIPG</vt:lpstr>
      <vt:lpstr>Piv_CIO</vt:lpstr>
      <vt:lpstr>Piv_Energía1</vt:lpstr>
      <vt:lpstr>Piv_Energía2</vt:lpstr>
      <vt:lpstr>Piv_Hidrocarburos</vt:lpstr>
      <vt:lpstr>POL_DGCI</vt:lpstr>
      <vt:lpstr>POL_GITGASC</vt:lpstr>
      <vt:lpstr>POL_GITGF</vt:lpstr>
      <vt:lpstr>POL_GITTH</vt:lpstr>
      <vt:lpstr>POL_OAJ</vt:lpstr>
      <vt:lpstr>POL_OAP</vt:lpstr>
      <vt:lpstr>POL_OTI</vt:lpstr>
      <vt:lpstr>POL_SGI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Eduardo Mejia Chiari</dc:creator>
  <cp:lastModifiedBy>Viviana Patricia Murcia Mosucha</cp:lastModifiedBy>
  <dcterms:created xsi:type="dcterms:W3CDTF">2025-11-05T15:46:06Z</dcterms:created>
  <dcterms:modified xsi:type="dcterms:W3CDTF">2026-01-09T22:11:20Z</dcterms:modified>
</cp:coreProperties>
</file>